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 codeName="ThisWorkbook" defaultThemeVersion="124226"/>
  <xr:revisionPtr revIDLastSave="0" documentId="13_ncr:1_{4B8B5AF8-AD4E-494F-AD32-03046F0293D6}" xr6:coauthVersionLast="47" xr6:coauthVersionMax="47" xr10:uidLastSave="{00000000-0000-0000-0000-000000000000}"/>
  <bookViews>
    <workbookView xWindow="-108" yWindow="-108" windowWidth="23256" windowHeight="12456" tabRatio="897" firstSheet="4" activeTab="4" xr2:uid="{00000000-000D-0000-FFFF-FFFF00000000}"/>
  </bookViews>
  <sheets>
    <sheet name="QOF Population selection" sheetId="65" state="hidden" r:id="rId1"/>
    <sheet name="ONS Population selection" sheetId="32" state="hidden" r:id="rId2"/>
    <sheet name="Uptake phasing" sheetId="58" state="hidden" r:id="rId3"/>
    <sheet name="QOF or ONS list" sheetId="64" state="hidden" r:id="rId4"/>
    <sheet name="Cover" sheetId="38" r:id="rId5"/>
    <sheet name="Contents" sheetId="54" r:id="rId6"/>
    <sheet name="Summary" sheetId="47" r:id="rId7"/>
    <sheet name="Adult Population &amp; treatments" sheetId="50" r:id="rId8"/>
    <sheet name="Adolescent population &amp; treatmt" sheetId="66" r:id="rId9"/>
    <sheet name="Unit costs" sheetId="59" r:id="rId10"/>
    <sheet name="Capacity" sheetId="61" r:id="rId11"/>
    <sheet name="payscales" sheetId="57" r:id="rId12"/>
  </sheets>
  <definedNames>
    <definedName name="_xlnm._FilterDatabase" localSheetId="1" hidden="1">'ONS Population selection'!$A$50:$GL$433</definedName>
    <definedName name="_xlnm._FilterDatabase" localSheetId="0" hidden="1">'QOF Population selection'!$A$18:$GL$21</definedName>
    <definedName name="ENGLANDICS" localSheetId="0">'QOF Population selection'!$B$51:$B$86</definedName>
    <definedName name="ENGLANDICS">'ONS Population selection'!$B$51:$B$86</definedName>
    <definedName name="LAUCALAUTHWALES" localSheetId="0">'QOF Population selection'!$B$399:$B$420</definedName>
    <definedName name="LAUCALAUTHWALES">'ONS Population selection'!$B$399:$B$420</definedName>
    <definedName name="LegacyICB" localSheetId="0">'QOF Population selection'!$B$88:$B$100</definedName>
    <definedName name="LegacyICB">'ONS Population selection'!$B$88:$B$100</definedName>
    <definedName name="LOCALAUTH" localSheetId="0">'QOF Population selection'!$B$102:$B$433</definedName>
    <definedName name="LOCALAUTH">'ONS Population selection'!$B$102:$B$433</definedName>
    <definedName name="LOCALAUTHENG" localSheetId="0">'QOF Population selection'!$B$102:$B$397</definedName>
    <definedName name="LOCALAUTHENG">'ONS Population selection'!$B$102:$B$397</definedName>
    <definedName name="LOCALAUTHNORTHI" localSheetId="0">'QOF Population selection'!$B$422:$B$432</definedName>
    <definedName name="LOCALAUTHNORTHI">'ONS Population selection'!$B$422:$B$432</definedName>
    <definedName name="LOCALAUTHWALES" localSheetId="0">'QOF Population selection'!$B$399:$B$420</definedName>
    <definedName name="LOCALAUTHWALES">'ONS Population selection'!$B$399:$B$420</definedName>
    <definedName name="NATIONAL" localSheetId="0">'QOF Population selection'!$B$25:$B$27</definedName>
    <definedName name="NATIONAL">'ONS Population selection'!$B$25:$B$27</definedName>
    <definedName name="NHSENGRE" localSheetId="0">'QOF Population selection'!$B$43:$B$49</definedName>
    <definedName name="NHSENGRE">'ONS Population selection'!$B$43:$B$49</definedName>
    <definedName name="NI_HSCT" localSheetId="0">'QOF Population selection'!$B$37:$B$41</definedName>
    <definedName name="NI_HSCT">'ONS Population selection'!$B$37:$B$41</definedName>
    <definedName name="ORGTYPE" localSheetId="0">'QOF Population selection'!$L$5:$L$14</definedName>
    <definedName name="ORGTYPE">'ONS Population selection'!$L$5:$L$14</definedName>
    <definedName name="ORGTYPE2">#REF!</definedName>
    <definedName name="ORGTYPE3">#REF!</definedName>
    <definedName name="PER100K" localSheetId="0">'QOF Population selection'!$B$23</definedName>
    <definedName name="PER100K">'ONS Population selection'!$B$23</definedName>
    <definedName name="Popindicator" localSheetId="0">'QOF Population selection'!$B$452:$B$467</definedName>
    <definedName name="Popindicator">'ONS Population selection'!$B$452:$B$467</definedName>
    <definedName name="Prescription_costs_AE">#REF!</definedName>
    <definedName name="_xlnm.Print_Area" localSheetId="8">'Adolescent population &amp; treatmt'!$A$2:$L$79</definedName>
    <definedName name="_xlnm.Print_Area" localSheetId="7">'Adult Population &amp; treatments'!$A$2:$L$80</definedName>
    <definedName name="_xlnm.Print_Area" localSheetId="10">Capacity!$A$2:$G$21</definedName>
    <definedName name="_xlnm.Print_Area" localSheetId="5">Contents!$A$1:$M$25</definedName>
    <definedName name="_xlnm.Print_Area" localSheetId="4">Cover!$A$1:$C$28</definedName>
    <definedName name="_xlnm.Print_Area" localSheetId="1">'ONS Population selection'!$B$11:$J$17</definedName>
    <definedName name="_xlnm.Print_Area" localSheetId="0">'QOF Population selection'!$B$11:$J$17</definedName>
    <definedName name="_xlnm.Print_Area" localSheetId="6">Summary!$A$1:$J$44</definedName>
    <definedName name="_xlnm.Print_Area" localSheetId="9">'Unit costs'!$A$1:$P$75</definedName>
    <definedName name="WALESHB" localSheetId="0">'QOF Population selection'!$B$29:$B$35</definedName>
    <definedName name="WALESHB">'ONS Population selection'!$B$29:$B$35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8" i="59" l="1"/>
  <c r="M36" i="59"/>
  <c r="M55" i="59"/>
  <c r="M53" i="59"/>
  <c r="D26" i="61" l="1"/>
  <c r="E26" i="61"/>
  <c r="F26" i="61"/>
  <c r="D27" i="61"/>
  <c r="E27" i="61"/>
  <c r="F27" i="61"/>
  <c r="D28" i="61"/>
  <c r="E28" i="61"/>
  <c r="F28" i="61"/>
  <c r="D29" i="61"/>
  <c r="E29" i="61"/>
  <c r="F29" i="61"/>
  <c r="C27" i="61"/>
  <c r="C28" i="61"/>
  <c r="C29" i="61"/>
  <c r="C26" i="61"/>
  <c r="C16" i="47"/>
  <c r="D16" i="47"/>
  <c r="E16" i="47"/>
  <c r="F16" i="47"/>
  <c r="C17" i="47"/>
  <c r="D17" i="47"/>
  <c r="E17" i="47"/>
  <c r="F17" i="47"/>
  <c r="C18" i="47"/>
  <c r="D18" i="47"/>
  <c r="E18" i="47"/>
  <c r="F18" i="47"/>
  <c r="C15" i="47"/>
  <c r="K56" i="66"/>
  <c r="L57" i="66" s="1"/>
  <c r="L56" i="66"/>
  <c r="J56" i="66"/>
  <c r="K57" i="66" s="1"/>
  <c r="I56" i="66"/>
  <c r="J57" i="66"/>
  <c r="I57" i="66"/>
  <c r="J62" i="50"/>
  <c r="J60" i="50"/>
  <c r="J59" i="50"/>
  <c r="I59" i="50"/>
  <c r="L58" i="50"/>
  <c r="K57" i="50"/>
  <c r="C23" i="61" l="1"/>
  <c r="C24" i="61"/>
  <c r="D24" i="61"/>
  <c r="C25" i="61"/>
  <c r="D25" i="61"/>
  <c r="E25" i="61"/>
  <c r="A23" i="61"/>
  <c r="C22" i="61"/>
  <c r="C40" i="61" s="1"/>
  <c r="C35" i="61" l="1"/>
  <c r="C45" i="61"/>
  <c r="C50" i="61"/>
  <c r="C55" i="61"/>
  <c r="A25" i="61" l="1"/>
  <c r="A26" i="61"/>
  <c r="A27" i="61"/>
  <c r="A28" i="61"/>
  <c r="A29" i="61"/>
  <c r="A30" i="61"/>
  <c r="I19" i="47"/>
  <c r="D13" i="47"/>
  <c r="D14" i="47"/>
  <c r="E14" i="47"/>
  <c r="C12" i="47"/>
  <c r="C13" i="47"/>
  <c r="C14" i="47"/>
  <c r="C11" i="47"/>
  <c r="L55" i="59"/>
  <c r="L53" i="59"/>
  <c r="C55" i="59"/>
  <c r="D55" i="59"/>
  <c r="E55" i="59"/>
  <c r="C53" i="59"/>
  <c r="D53" i="59"/>
  <c r="E53" i="59"/>
  <c r="B55" i="59"/>
  <c r="B53" i="59"/>
  <c r="M63" i="59"/>
  <c r="O63" i="59" s="1"/>
  <c r="B24" i="59" s="1"/>
  <c r="A63" i="59"/>
  <c r="M61" i="59"/>
  <c r="O61" i="59" s="1"/>
  <c r="B23" i="59" s="1"/>
  <c r="I55" i="59"/>
  <c r="J55" i="59" s="1"/>
  <c r="I53" i="59"/>
  <c r="J53" i="59" s="1"/>
  <c r="M44" i="59"/>
  <c r="M46" i="59"/>
  <c r="O46" i="59" s="1"/>
  <c r="B22" i="59" s="1"/>
  <c r="C22" i="59" s="1"/>
  <c r="D22" i="59" s="1"/>
  <c r="A46" i="59"/>
  <c r="L38" i="59"/>
  <c r="I38" i="59"/>
  <c r="C38" i="59"/>
  <c r="D38" i="59"/>
  <c r="E38" i="59"/>
  <c r="B38" i="59"/>
  <c r="I36" i="59"/>
  <c r="D24" i="59" l="1"/>
  <c r="C24" i="59"/>
  <c r="G47" i="66" l="1"/>
  <c r="F47" i="66"/>
  <c r="E47" i="66"/>
  <c r="D47" i="66"/>
  <c r="B35" i="66"/>
  <c r="B34" i="66"/>
  <c r="G33" i="66"/>
  <c r="F33" i="66"/>
  <c r="E33" i="66"/>
  <c r="G32" i="66"/>
  <c r="F32" i="66"/>
  <c r="E32" i="66"/>
  <c r="D17" i="66"/>
  <c r="E11" i="66"/>
  <c r="D11" i="66"/>
  <c r="E10" i="66"/>
  <c r="E432" i="65"/>
  <c r="D432" i="65"/>
  <c r="E431" i="65"/>
  <c r="D431" i="65"/>
  <c r="E430" i="65"/>
  <c r="D430" i="65"/>
  <c r="E429" i="65"/>
  <c r="D429" i="65"/>
  <c r="E428" i="65"/>
  <c r="D428" i="65"/>
  <c r="E427" i="65"/>
  <c r="D427" i="65"/>
  <c r="E426" i="65"/>
  <c r="D426" i="65"/>
  <c r="E425" i="65"/>
  <c r="D425" i="65"/>
  <c r="E424" i="65"/>
  <c r="D424" i="65"/>
  <c r="E423" i="65"/>
  <c r="D423" i="65"/>
  <c r="E422" i="65"/>
  <c r="E433" i="65" s="1"/>
  <c r="D422" i="65"/>
  <c r="D433" i="65" s="1"/>
  <c r="E420" i="65"/>
  <c r="D420" i="65"/>
  <c r="E419" i="65"/>
  <c r="D419" i="65"/>
  <c r="E418" i="65"/>
  <c r="D418" i="65"/>
  <c r="E417" i="65"/>
  <c r="D417" i="65"/>
  <c r="E416" i="65"/>
  <c r="D416" i="65"/>
  <c r="E415" i="65"/>
  <c r="D415" i="65"/>
  <c r="E414" i="65"/>
  <c r="D414" i="65"/>
  <c r="E413" i="65"/>
  <c r="D413" i="65"/>
  <c r="E412" i="65"/>
  <c r="D412" i="65"/>
  <c r="E411" i="65"/>
  <c r="D411" i="65"/>
  <c r="E410" i="65"/>
  <c r="D410" i="65"/>
  <c r="E409" i="65"/>
  <c r="D409" i="65"/>
  <c r="E408" i="65"/>
  <c r="D408" i="65"/>
  <c r="E407" i="65"/>
  <c r="D407" i="65"/>
  <c r="E406" i="65"/>
  <c r="D406" i="65"/>
  <c r="E405" i="65"/>
  <c r="D405" i="65"/>
  <c r="E404" i="65"/>
  <c r="D404" i="65"/>
  <c r="E403" i="65"/>
  <c r="D403" i="65"/>
  <c r="E402" i="65"/>
  <c r="D402" i="65"/>
  <c r="E401" i="65"/>
  <c r="D401" i="65"/>
  <c r="E400" i="65"/>
  <c r="D400" i="65"/>
  <c r="E399" i="65"/>
  <c r="E421" i="65" s="1"/>
  <c r="D399" i="65"/>
  <c r="D421" i="65" s="1"/>
  <c r="E397" i="65"/>
  <c r="D397" i="65"/>
  <c r="E396" i="65"/>
  <c r="D396" i="65"/>
  <c r="E395" i="65"/>
  <c r="D395" i="65"/>
  <c r="E394" i="65"/>
  <c r="D394" i="65"/>
  <c r="E393" i="65"/>
  <c r="D393" i="65"/>
  <c r="E392" i="65"/>
  <c r="D392" i="65"/>
  <c r="E391" i="65"/>
  <c r="D391" i="65"/>
  <c r="E390" i="65"/>
  <c r="D390" i="65"/>
  <c r="E389" i="65"/>
  <c r="D389" i="65"/>
  <c r="E388" i="65"/>
  <c r="D388" i="65"/>
  <c r="E387" i="65"/>
  <c r="D387" i="65"/>
  <c r="E386" i="65"/>
  <c r="D386" i="65"/>
  <c r="E385" i="65"/>
  <c r="D385" i="65"/>
  <c r="E384" i="65"/>
  <c r="D384" i="65"/>
  <c r="E383" i="65"/>
  <c r="D383" i="65"/>
  <c r="E382" i="65"/>
  <c r="D382" i="65"/>
  <c r="E381" i="65"/>
  <c r="D381" i="65"/>
  <c r="E380" i="65"/>
  <c r="D380" i="65"/>
  <c r="E379" i="65"/>
  <c r="D379" i="65"/>
  <c r="E378" i="65"/>
  <c r="D378" i="65"/>
  <c r="E377" i="65"/>
  <c r="D377" i="65"/>
  <c r="E376" i="65"/>
  <c r="D376" i="65"/>
  <c r="E375" i="65"/>
  <c r="D375" i="65"/>
  <c r="E374" i="65"/>
  <c r="D374" i="65"/>
  <c r="E373" i="65"/>
  <c r="D373" i="65"/>
  <c r="E372" i="65"/>
  <c r="D372" i="65"/>
  <c r="E371" i="65"/>
  <c r="D371" i="65"/>
  <c r="E370" i="65"/>
  <c r="D370" i="65"/>
  <c r="E369" i="65"/>
  <c r="D369" i="65"/>
  <c r="E368" i="65"/>
  <c r="D368" i="65"/>
  <c r="E367" i="65"/>
  <c r="D367" i="65"/>
  <c r="E366" i="65"/>
  <c r="D366" i="65"/>
  <c r="E365" i="65"/>
  <c r="D365" i="65"/>
  <c r="E364" i="65"/>
  <c r="D364" i="65"/>
  <c r="E363" i="65"/>
  <c r="D363" i="65"/>
  <c r="E362" i="65"/>
  <c r="D362" i="65"/>
  <c r="E361" i="65"/>
  <c r="D361" i="65"/>
  <c r="E360" i="65"/>
  <c r="D360" i="65"/>
  <c r="E359" i="65"/>
  <c r="D359" i="65"/>
  <c r="E358" i="65"/>
  <c r="D358" i="65"/>
  <c r="E357" i="65"/>
  <c r="D357" i="65"/>
  <c r="E356" i="65"/>
  <c r="D356" i="65"/>
  <c r="E355" i="65"/>
  <c r="D355" i="65"/>
  <c r="E354" i="65"/>
  <c r="D354" i="65"/>
  <c r="E353" i="65"/>
  <c r="D353" i="65"/>
  <c r="E352" i="65"/>
  <c r="D352" i="65"/>
  <c r="E351" i="65"/>
  <c r="D351" i="65"/>
  <c r="E350" i="65"/>
  <c r="D350" i="65"/>
  <c r="E349" i="65"/>
  <c r="D349" i="65"/>
  <c r="E348" i="65"/>
  <c r="D348" i="65"/>
  <c r="E347" i="65"/>
  <c r="D347" i="65"/>
  <c r="E346" i="65"/>
  <c r="D346" i="65"/>
  <c r="E345" i="65"/>
  <c r="D345" i="65"/>
  <c r="E344" i="65"/>
  <c r="D344" i="65"/>
  <c r="E343" i="65"/>
  <c r="D343" i="65"/>
  <c r="E342" i="65"/>
  <c r="D342" i="65"/>
  <c r="E341" i="65"/>
  <c r="D341" i="65"/>
  <c r="E340" i="65"/>
  <c r="D340" i="65"/>
  <c r="E339" i="65"/>
  <c r="D339" i="65"/>
  <c r="E338" i="65"/>
  <c r="D338" i="65"/>
  <c r="E337" i="65"/>
  <c r="D337" i="65"/>
  <c r="E336" i="65"/>
  <c r="D336" i="65"/>
  <c r="E335" i="65"/>
  <c r="D335" i="65"/>
  <c r="E334" i="65"/>
  <c r="D334" i="65"/>
  <c r="E333" i="65"/>
  <c r="D333" i="65"/>
  <c r="E332" i="65"/>
  <c r="D332" i="65"/>
  <c r="E331" i="65"/>
  <c r="D331" i="65"/>
  <c r="E330" i="65"/>
  <c r="D330" i="65"/>
  <c r="E329" i="65"/>
  <c r="D329" i="65"/>
  <c r="E328" i="65"/>
  <c r="D328" i="65"/>
  <c r="E327" i="65"/>
  <c r="D327" i="65"/>
  <c r="E326" i="65"/>
  <c r="D326" i="65"/>
  <c r="E325" i="65"/>
  <c r="D325" i="65"/>
  <c r="E324" i="65"/>
  <c r="D324" i="65"/>
  <c r="E323" i="65"/>
  <c r="D323" i="65"/>
  <c r="E322" i="65"/>
  <c r="D322" i="65"/>
  <c r="E321" i="65"/>
  <c r="D321" i="65"/>
  <c r="E320" i="65"/>
  <c r="D320" i="65"/>
  <c r="E319" i="65"/>
  <c r="D319" i="65"/>
  <c r="E318" i="65"/>
  <c r="D318" i="65"/>
  <c r="E317" i="65"/>
  <c r="D317" i="65"/>
  <c r="E316" i="65"/>
  <c r="D316" i="65"/>
  <c r="E315" i="65"/>
  <c r="D315" i="65"/>
  <c r="E314" i="65"/>
  <c r="D314" i="65"/>
  <c r="E313" i="65"/>
  <c r="D313" i="65"/>
  <c r="E312" i="65"/>
  <c r="D312" i="65"/>
  <c r="E311" i="65"/>
  <c r="D311" i="65"/>
  <c r="E310" i="65"/>
  <c r="D310" i="65"/>
  <c r="E309" i="65"/>
  <c r="D309" i="65"/>
  <c r="E308" i="65"/>
  <c r="D308" i="65"/>
  <c r="E307" i="65"/>
  <c r="D307" i="65"/>
  <c r="E306" i="65"/>
  <c r="D306" i="65"/>
  <c r="E305" i="65"/>
  <c r="D305" i="65"/>
  <c r="E304" i="65"/>
  <c r="D304" i="65"/>
  <c r="E303" i="65"/>
  <c r="D303" i="65"/>
  <c r="E302" i="65"/>
  <c r="D302" i="65"/>
  <c r="E301" i="65"/>
  <c r="D301" i="65"/>
  <c r="E300" i="65"/>
  <c r="D300" i="65"/>
  <c r="E299" i="65"/>
  <c r="D299" i="65"/>
  <c r="E298" i="65"/>
  <c r="D298" i="65"/>
  <c r="E297" i="65"/>
  <c r="D297" i="65"/>
  <c r="E296" i="65"/>
  <c r="D296" i="65"/>
  <c r="E295" i="65"/>
  <c r="D295" i="65"/>
  <c r="E294" i="65"/>
  <c r="D294" i="65"/>
  <c r="E293" i="65"/>
  <c r="D293" i="65"/>
  <c r="E292" i="65"/>
  <c r="D292" i="65"/>
  <c r="E291" i="65"/>
  <c r="D291" i="65"/>
  <c r="E290" i="65"/>
  <c r="D290" i="65"/>
  <c r="E289" i="65"/>
  <c r="D289" i="65"/>
  <c r="E288" i="65"/>
  <c r="D288" i="65"/>
  <c r="E287" i="65"/>
  <c r="D287" i="65"/>
  <c r="E286" i="65"/>
  <c r="D286" i="65"/>
  <c r="E285" i="65"/>
  <c r="D285" i="65"/>
  <c r="E284" i="65"/>
  <c r="D284" i="65"/>
  <c r="E283" i="65"/>
  <c r="D283" i="65"/>
  <c r="E282" i="65"/>
  <c r="D282" i="65"/>
  <c r="E281" i="65"/>
  <c r="D281" i="65"/>
  <c r="E280" i="65"/>
  <c r="D280" i="65"/>
  <c r="E279" i="65"/>
  <c r="D279" i="65"/>
  <c r="E278" i="65"/>
  <c r="D278" i="65"/>
  <c r="E277" i="65"/>
  <c r="D277" i="65"/>
  <c r="E276" i="65"/>
  <c r="D276" i="65"/>
  <c r="E275" i="65"/>
  <c r="D275" i="65"/>
  <c r="E274" i="65"/>
  <c r="D274" i="65"/>
  <c r="E273" i="65"/>
  <c r="D273" i="65"/>
  <c r="E272" i="65"/>
  <c r="D272" i="65"/>
  <c r="E271" i="65"/>
  <c r="D271" i="65"/>
  <c r="E270" i="65"/>
  <c r="D270" i="65"/>
  <c r="E269" i="65"/>
  <c r="D269" i="65"/>
  <c r="E268" i="65"/>
  <c r="D268" i="65"/>
  <c r="E267" i="65"/>
  <c r="D267" i="65"/>
  <c r="E266" i="65"/>
  <c r="D266" i="65"/>
  <c r="E265" i="65"/>
  <c r="D265" i="65"/>
  <c r="E264" i="65"/>
  <c r="D264" i="65"/>
  <c r="E263" i="65"/>
  <c r="D263" i="65"/>
  <c r="E262" i="65"/>
  <c r="D262" i="65"/>
  <c r="E261" i="65"/>
  <c r="D261" i="65"/>
  <c r="E260" i="65"/>
  <c r="D260" i="65"/>
  <c r="E259" i="65"/>
  <c r="D259" i="65"/>
  <c r="E258" i="65"/>
  <c r="D258" i="65"/>
  <c r="E257" i="65"/>
  <c r="D257" i="65"/>
  <c r="E256" i="65"/>
  <c r="D256" i="65"/>
  <c r="E255" i="65"/>
  <c r="D255" i="65"/>
  <c r="E254" i="65"/>
  <c r="D254" i="65"/>
  <c r="E253" i="65"/>
  <c r="D253" i="65"/>
  <c r="E252" i="65"/>
  <c r="D252" i="65"/>
  <c r="E251" i="65"/>
  <c r="D251" i="65"/>
  <c r="E250" i="65"/>
  <c r="D250" i="65"/>
  <c r="E249" i="65"/>
  <c r="D249" i="65"/>
  <c r="E248" i="65"/>
  <c r="D248" i="65"/>
  <c r="E247" i="65"/>
  <c r="D247" i="65"/>
  <c r="E246" i="65"/>
  <c r="D246" i="65"/>
  <c r="E245" i="65"/>
  <c r="D245" i="65"/>
  <c r="E244" i="65"/>
  <c r="D244" i="65"/>
  <c r="E243" i="65"/>
  <c r="D243" i="65"/>
  <c r="E242" i="65"/>
  <c r="D242" i="65"/>
  <c r="E241" i="65"/>
  <c r="D241" i="65"/>
  <c r="E240" i="65"/>
  <c r="D240" i="65"/>
  <c r="E239" i="65"/>
  <c r="D239" i="65"/>
  <c r="E238" i="65"/>
  <c r="D238" i="65"/>
  <c r="E237" i="65"/>
  <c r="D237" i="65"/>
  <c r="E236" i="65"/>
  <c r="D236" i="65"/>
  <c r="E235" i="65"/>
  <c r="D235" i="65"/>
  <c r="E234" i="65"/>
  <c r="D234" i="65"/>
  <c r="E233" i="65"/>
  <c r="D233" i="65"/>
  <c r="E232" i="65"/>
  <c r="D232" i="65"/>
  <c r="E231" i="65"/>
  <c r="D231" i="65"/>
  <c r="E230" i="65"/>
  <c r="D230" i="65"/>
  <c r="E229" i="65"/>
  <c r="D229" i="65"/>
  <c r="E228" i="65"/>
  <c r="D228" i="65"/>
  <c r="E227" i="65"/>
  <c r="D227" i="65"/>
  <c r="E226" i="65"/>
  <c r="D226" i="65"/>
  <c r="E225" i="65"/>
  <c r="D225" i="65"/>
  <c r="E224" i="65"/>
  <c r="D224" i="65"/>
  <c r="E223" i="65"/>
  <c r="D223" i="65"/>
  <c r="E222" i="65"/>
  <c r="D222" i="65"/>
  <c r="E221" i="65"/>
  <c r="D221" i="65"/>
  <c r="E220" i="65"/>
  <c r="D220" i="65"/>
  <c r="E219" i="65"/>
  <c r="D219" i="65"/>
  <c r="E218" i="65"/>
  <c r="D218" i="65"/>
  <c r="E217" i="65"/>
  <c r="D217" i="65"/>
  <c r="E216" i="65"/>
  <c r="D216" i="65"/>
  <c r="E215" i="65"/>
  <c r="D215" i="65"/>
  <c r="E214" i="65"/>
  <c r="D214" i="65"/>
  <c r="E213" i="65"/>
  <c r="D213" i="65"/>
  <c r="E212" i="65"/>
  <c r="D212" i="65"/>
  <c r="E211" i="65"/>
  <c r="D211" i="65"/>
  <c r="E210" i="65"/>
  <c r="D210" i="65"/>
  <c r="E209" i="65"/>
  <c r="D209" i="65"/>
  <c r="E208" i="65"/>
  <c r="D208" i="65"/>
  <c r="E207" i="65"/>
  <c r="D207" i="65"/>
  <c r="E206" i="65"/>
  <c r="D206" i="65"/>
  <c r="E205" i="65"/>
  <c r="D205" i="65"/>
  <c r="E204" i="65"/>
  <c r="D204" i="65"/>
  <c r="E203" i="65"/>
  <c r="D203" i="65"/>
  <c r="E202" i="65"/>
  <c r="D202" i="65"/>
  <c r="E201" i="65"/>
  <c r="D201" i="65"/>
  <c r="E200" i="65"/>
  <c r="D200" i="65"/>
  <c r="E199" i="65"/>
  <c r="D199" i="65"/>
  <c r="E198" i="65"/>
  <c r="D198" i="65"/>
  <c r="E197" i="65"/>
  <c r="D197" i="65"/>
  <c r="E196" i="65"/>
  <c r="D196" i="65"/>
  <c r="E195" i="65"/>
  <c r="D195" i="65"/>
  <c r="E194" i="65"/>
  <c r="D194" i="65"/>
  <c r="E193" i="65"/>
  <c r="D193" i="65"/>
  <c r="E192" i="65"/>
  <c r="D192" i="65"/>
  <c r="E191" i="65"/>
  <c r="D191" i="65"/>
  <c r="E190" i="65"/>
  <c r="D190" i="65"/>
  <c r="E189" i="65"/>
  <c r="D189" i="65"/>
  <c r="E188" i="65"/>
  <c r="D188" i="65"/>
  <c r="E187" i="65"/>
  <c r="D187" i="65"/>
  <c r="E186" i="65"/>
  <c r="D186" i="65"/>
  <c r="E185" i="65"/>
  <c r="D185" i="65"/>
  <c r="E184" i="65"/>
  <c r="D184" i="65"/>
  <c r="E183" i="65"/>
  <c r="D183" i="65"/>
  <c r="E182" i="65"/>
  <c r="D182" i="65"/>
  <c r="E181" i="65"/>
  <c r="D181" i="65"/>
  <c r="E180" i="65"/>
  <c r="D180" i="65"/>
  <c r="E179" i="65"/>
  <c r="D179" i="65"/>
  <c r="E178" i="65"/>
  <c r="D178" i="65"/>
  <c r="E177" i="65"/>
  <c r="D177" i="65"/>
  <c r="E176" i="65"/>
  <c r="D176" i="65"/>
  <c r="E175" i="65"/>
  <c r="D175" i="65"/>
  <c r="E174" i="65"/>
  <c r="D174" i="65"/>
  <c r="E173" i="65"/>
  <c r="D173" i="65"/>
  <c r="E172" i="65"/>
  <c r="D172" i="65"/>
  <c r="E171" i="65"/>
  <c r="D171" i="65"/>
  <c r="E170" i="65"/>
  <c r="D170" i="65"/>
  <c r="E169" i="65"/>
  <c r="D169" i="65"/>
  <c r="E168" i="65"/>
  <c r="D168" i="65"/>
  <c r="E167" i="65"/>
  <c r="D167" i="65"/>
  <c r="E166" i="65"/>
  <c r="D166" i="65"/>
  <c r="E165" i="65"/>
  <c r="D165" i="65"/>
  <c r="E164" i="65"/>
  <c r="D164" i="65"/>
  <c r="E163" i="65"/>
  <c r="D163" i="65"/>
  <c r="E162" i="65"/>
  <c r="D162" i="65"/>
  <c r="E161" i="65"/>
  <c r="D161" i="65"/>
  <c r="E160" i="65"/>
  <c r="D160" i="65"/>
  <c r="E159" i="65"/>
  <c r="D159" i="65"/>
  <c r="E158" i="65"/>
  <c r="D158" i="65"/>
  <c r="E157" i="65"/>
  <c r="D157" i="65"/>
  <c r="E156" i="65"/>
  <c r="D156" i="65"/>
  <c r="E155" i="65"/>
  <c r="D155" i="65"/>
  <c r="E154" i="65"/>
  <c r="D154" i="65"/>
  <c r="E153" i="65"/>
  <c r="D153" i="65"/>
  <c r="E152" i="65"/>
  <c r="D152" i="65"/>
  <c r="E151" i="65"/>
  <c r="D151" i="65"/>
  <c r="E150" i="65"/>
  <c r="D150" i="65"/>
  <c r="E149" i="65"/>
  <c r="D149" i="65"/>
  <c r="E148" i="65"/>
  <c r="D148" i="65"/>
  <c r="E147" i="65"/>
  <c r="D147" i="65"/>
  <c r="E146" i="65"/>
  <c r="D146" i="65"/>
  <c r="E145" i="65"/>
  <c r="D145" i="65"/>
  <c r="E144" i="65"/>
  <c r="D144" i="65"/>
  <c r="E143" i="65"/>
  <c r="D143" i="65"/>
  <c r="E142" i="65"/>
  <c r="D142" i="65"/>
  <c r="E141" i="65"/>
  <c r="D141" i="65"/>
  <c r="E140" i="65"/>
  <c r="D140" i="65"/>
  <c r="E139" i="65"/>
  <c r="D139" i="65"/>
  <c r="E138" i="65"/>
  <c r="D138" i="65"/>
  <c r="E137" i="65"/>
  <c r="D137" i="65"/>
  <c r="E136" i="65"/>
  <c r="D136" i="65"/>
  <c r="E135" i="65"/>
  <c r="D135" i="65"/>
  <c r="E134" i="65"/>
  <c r="D134" i="65"/>
  <c r="E133" i="65"/>
  <c r="D133" i="65"/>
  <c r="E132" i="65"/>
  <c r="D132" i="65"/>
  <c r="E131" i="65"/>
  <c r="D131" i="65"/>
  <c r="E130" i="65"/>
  <c r="D130" i="65"/>
  <c r="E129" i="65"/>
  <c r="D129" i="65"/>
  <c r="E128" i="65"/>
  <c r="D128" i="65"/>
  <c r="E127" i="65"/>
  <c r="D127" i="65"/>
  <c r="E126" i="65"/>
  <c r="D126" i="65"/>
  <c r="E125" i="65"/>
  <c r="D125" i="65"/>
  <c r="E124" i="65"/>
  <c r="D124" i="65"/>
  <c r="E123" i="65"/>
  <c r="D123" i="65"/>
  <c r="E122" i="65"/>
  <c r="D122" i="65"/>
  <c r="E121" i="65"/>
  <c r="D121" i="65"/>
  <c r="E120" i="65"/>
  <c r="D120" i="65"/>
  <c r="E119" i="65"/>
  <c r="D119" i="65"/>
  <c r="E118" i="65"/>
  <c r="D118" i="65"/>
  <c r="E117" i="65"/>
  <c r="D117" i="65"/>
  <c r="E116" i="65"/>
  <c r="D116" i="65"/>
  <c r="E115" i="65"/>
  <c r="D115" i="65"/>
  <c r="E114" i="65"/>
  <c r="D114" i="65"/>
  <c r="E113" i="65"/>
  <c r="D113" i="65"/>
  <c r="E112" i="65"/>
  <c r="D112" i="65"/>
  <c r="E111" i="65"/>
  <c r="D111" i="65"/>
  <c r="E110" i="65"/>
  <c r="D110" i="65"/>
  <c r="E109" i="65"/>
  <c r="D109" i="65"/>
  <c r="E108" i="65"/>
  <c r="D108" i="65"/>
  <c r="E107" i="65"/>
  <c r="D107" i="65"/>
  <c r="E106" i="65"/>
  <c r="D106" i="65"/>
  <c r="E105" i="65"/>
  <c r="D105" i="65"/>
  <c r="E104" i="65"/>
  <c r="E398" i="65" s="1"/>
  <c r="D104" i="65"/>
  <c r="D398" i="65" s="1"/>
  <c r="E103" i="65"/>
  <c r="D103" i="65"/>
  <c r="E102" i="65"/>
  <c r="D102" i="65"/>
  <c r="E100" i="65"/>
  <c r="D100" i="65"/>
  <c r="E99" i="65"/>
  <c r="D99" i="65"/>
  <c r="E98" i="65"/>
  <c r="D98" i="65"/>
  <c r="E97" i="65"/>
  <c r="D97" i="65"/>
  <c r="E96" i="65"/>
  <c r="D96" i="65"/>
  <c r="E95" i="65"/>
  <c r="D95" i="65"/>
  <c r="E94" i="65"/>
  <c r="D94" i="65"/>
  <c r="E93" i="65"/>
  <c r="D93" i="65"/>
  <c r="E92" i="65"/>
  <c r="D92" i="65"/>
  <c r="E91" i="65"/>
  <c r="D91" i="65"/>
  <c r="E90" i="65"/>
  <c r="D90" i="65"/>
  <c r="E89" i="65"/>
  <c r="D89" i="65"/>
  <c r="E88" i="65"/>
  <c r="D88" i="65"/>
  <c r="E86" i="65"/>
  <c r="D86" i="65"/>
  <c r="E85" i="65"/>
  <c r="D85" i="65"/>
  <c r="E84" i="65"/>
  <c r="D84" i="65"/>
  <c r="E83" i="65"/>
  <c r="D83" i="65"/>
  <c r="E82" i="65"/>
  <c r="D82" i="65"/>
  <c r="E81" i="65"/>
  <c r="D81" i="65"/>
  <c r="E80" i="65"/>
  <c r="D80" i="65"/>
  <c r="E79" i="65"/>
  <c r="D79" i="65"/>
  <c r="E78" i="65"/>
  <c r="D78" i="65"/>
  <c r="E77" i="65"/>
  <c r="D77" i="65"/>
  <c r="E76" i="65"/>
  <c r="D76" i="65"/>
  <c r="E75" i="65"/>
  <c r="D75" i="65"/>
  <c r="E74" i="65"/>
  <c r="D74" i="65"/>
  <c r="E73" i="65"/>
  <c r="D73" i="65"/>
  <c r="E72" i="65"/>
  <c r="D72" i="65"/>
  <c r="E71" i="65"/>
  <c r="D71" i="65"/>
  <c r="E70" i="65"/>
  <c r="D70" i="65"/>
  <c r="E69" i="65"/>
  <c r="D69" i="65"/>
  <c r="E68" i="65"/>
  <c r="D68" i="65"/>
  <c r="E67" i="65"/>
  <c r="D67" i="65"/>
  <c r="E66" i="65"/>
  <c r="D66" i="65"/>
  <c r="E65" i="65"/>
  <c r="D65" i="65"/>
  <c r="E64" i="65"/>
  <c r="D64" i="65"/>
  <c r="E63" i="65"/>
  <c r="D63" i="65"/>
  <c r="E62" i="65"/>
  <c r="D62" i="65"/>
  <c r="E61" i="65"/>
  <c r="D61" i="65"/>
  <c r="E60" i="65"/>
  <c r="D60" i="65"/>
  <c r="E59" i="65"/>
  <c r="D59" i="65"/>
  <c r="E58" i="65"/>
  <c r="D58" i="65"/>
  <c r="E57" i="65"/>
  <c r="D57" i="65"/>
  <c r="E56" i="65"/>
  <c r="D56" i="65"/>
  <c r="E55" i="65"/>
  <c r="D55" i="65"/>
  <c r="E54" i="65"/>
  <c r="D54" i="65"/>
  <c r="E53" i="65"/>
  <c r="D53" i="65"/>
  <c r="E52" i="65"/>
  <c r="D52" i="65"/>
  <c r="E51" i="65"/>
  <c r="E87" i="65" s="1"/>
  <c r="D51" i="65"/>
  <c r="D87" i="65" s="1"/>
  <c r="E49" i="65"/>
  <c r="D49" i="65"/>
  <c r="E48" i="65"/>
  <c r="D48" i="65"/>
  <c r="E47" i="65"/>
  <c r="D47" i="65"/>
  <c r="E46" i="65"/>
  <c r="D46" i="65"/>
  <c r="E45" i="65"/>
  <c r="D45" i="65"/>
  <c r="E44" i="65"/>
  <c r="D44" i="65"/>
  <c r="E43" i="65"/>
  <c r="E50" i="65" s="1"/>
  <c r="D43" i="65"/>
  <c r="D50" i="65" s="1"/>
  <c r="E41" i="65"/>
  <c r="D41" i="65"/>
  <c r="E40" i="65"/>
  <c r="D40" i="65"/>
  <c r="E39" i="65"/>
  <c r="D39" i="65"/>
  <c r="E38" i="65"/>
  <c r="D38" i="65"/>
  <c r="E37" i="65"/>
  <c r="E42" i="65" s="1"/>
  <c r="D37" i="65"/>
  <c r="D42" i="65" s="1"/>
  <c r="E35" i="65"/>
  <c r="D35" i="65"/>
  <c r="E34" i="65"/>
  <c r="D34" i="65"/>
  <c r="E33" i="65"/>
  <c r="D33" i="65"/>
  <c r="E32" i="65"/>
  <c r="D32" i="65"/>
  <c r="E31" i="65"/>
  <c r="D31" i="65"/>
  <c r="E30" i="65"/>
  <c r="E36" i="65" s="1"/>
  <c r="D30" i="65"/>
  <c r="D36" i="65" s="1"/>
  <c r="E29" i="65"/>
  <c r="D29" i="65"/>
  <c r="E27" i="65"/>
  <c r="D27" i="65"/>
  <c r="E26" i="65"/>
  <c r="D26" i="65"/>
  <c r="E25" i="65"/>
  <c r="D25" i="65"/>
  <c r="E432" i="32"/>
  <c r="D432" i="32"/>
  <c r="E431" i="32"/>
  <c r="D431" i="32"/>
  <c r="E430" i="32"/>
  <c r="D430" i="32"/>
  <c r="E429" i="32"/>
  <c r="D429" i="32"/>
  <c r="E428" i="32"/>
  <c r="D428" i="32"/>
  <c r="E427" i="32"/>
  <c r="D427" i="32"/>
  <c r="E426" i="32"/>
  <c r="D426" i="32"/>
  <c r="E425" i="32"/>
  <c r="D425" i="32"/>
  <c r="E424" i="32"/>
  <c r="D424" i="32"/>
  <c r="E423" i="32"/>
  <c r="D423" i="32"/>
  <c r="E422" i="32"/>
  <c r="D422" i="32"/>
  <c r="E420" i="32"/>
  <c r="D420" i="32"/>
  <c r="E419" i="32"/>
  <c r="D419" i="32"/>
  <c r="E418" i="32"/>
  <c r="D418" i="32"/>
  <c r="E417" i="32"/>
  <c r="D417" i="32"/>
  <c r="E416" i="32"/>
  <c r="D416" i="32"/>
  <c r="E415" i="32"/>
  <c r="D415" i="32"/>
  <c r="E414" i="32"/>
  <c r="D414" i="32"/>
  <c r="E413" i="32"/>
  <c r="D413" i="32"/>
  <c r="E412" i="32"/>
  <c r="D412" i="32"/>
  <c r="E411" i="32"/>
  <c r="D411" i="32"/>
  <c r="E410" i="32"/>
  <c r="D410" i="32"/>
  <c r="E409" i="32"/>
  <c r="D409" i="32"/>
  <c r="E408" i="32"/>
  <c r="D408" i="32"/>
  <c r="E407" i="32"/>
  <c r="D407" i="32"/>
  <c r="E406" i="32"/>
  <c r="D406" i="32"/>
  <c r="E405" i="32"/>
  <c r="D405" i="32"/>
  <c r="E404" i="32"/>
  <c r="D404" i="32"/>
  <c r="E403" i="32"/>
  <c r="D403" i="32"/>
  <c r="E402" i="32"/>
  <c r="D402" i="32"/>
  <c r="E401" i="32"/>
  <c r="D401" i="32"/>
  <c r="E400" i="32"/>
  <c r="D400" i="32"/>
  <c r="E399" i="32"/>
  <c r="D399" i="32"/>
  <c r="E397" i="32"/>
  <c r="D397" i="32"/>
  <c r="E396" i="32"/>
  <c r="D396" i="32"/>
  <c r="E395" i="32"/>
  <c r="D395" i="32"/>
  <c r="E394" i="32"/>
  <c r="D394" i="32"/>
  <c r="E393" i="32"/>
  <c r="D393" i="32"/>
  <c r="E392" i="32"/>
  <c r="D392" i="32"/>
  <c r="E391" i="32"/>
  <c r="D391" i="32"/>
  <c r="E390" i="32"/>
  <c r="D390" i="32"/>
  <c r="E389" i="32"/>
  <c r="D389" i="32"/>
  <c r="E388" i="32"/>
  <c r="D388" i="32"/>
  <c r="E387" i="32"/>
  <c r="D387" i="32"/>
  <c r="E386" i="32"/>
  <c r="D386" i="32"/>
  <c r="E385" i="32"/>
  <c r="D385" i="32"/>
  <c r="E384" i="32"/>
  <c r="D384" i="32"/>
  <c r="E383" i="32"/>
  <c r="D383" i="32"/>
  <c r="E382" i="32"/>
  <c r="D382" i="32"/>
  <c r="E381" i="32"/>
  <c r="D381" i="32"/>
  <c r="E380" i="32"/>
  <c r="D380" i="32"/>
  <c r="E379" i="32"/>
  <c r="D379" i="32"/>
  <c r="E378" i="32"/>
  <c r="D378" i="32"/>
  <c r="E377" i="32"/>
  <c r="D377" i="32"/>
  <c r="E376" i="32"/>
  <c r="D376" i="32"/>
  <c r="E375" i="32"/>
  <c r="D375" i="32"/>
  <c r="E374" i="32"/>
  <c r="D374" i="32"/>
  <c r="E373" i="32"/>
  <c r="D373" i="32"/>
  <c r="E372" i="32"/>
  <c r="D372" i="32"/>
  <c r="E371" i="32"/>
  <c r="D371" i="32"/>
  <c r="E370" i="32"/>
  <c r="D370" i="32"/>
  <c r="E369" i="32"/>
  <c r="D369" i="32"/>
  <c r="E368" i="32"/>
  <c r="D368" i="32"/>
  <c r="E367" i="32"/>
  <c r="D367" i="32"/>
  <c r="E366" i="32"/>
  <c r="D366" i="32"/>
  <c r="E365" i="32"/>
  <c r="D365" i="32"/>
  <c r="E364" i="32"/>
  <c r="D364" i="32"/>
  <c r="E363" i="32"/>
  <c r="D363" i="32"/>
  <c r="E362" i="32"/>
  <c r="D362" i="32"/>
  <c r="E361" i="32"/>
  <c r="D361" i="32"/>
  <c r="E360" i="32"/>
  <c r="D360" i="32"/>
  <c r="E359" i="32"/>
  <c r="D359" i="32"/>
  <c r="E358" i="32"/>
  <c r="D358" i="32"/>
  <c r="E357" i="32"/>
  <c r="D357" i="32"/>
  <c r="E356" i="32"/>
  <c r="D356" i="32"/>
  <c r="E355" i="32"/>
  <c r="D355" i="32"/>
  <c r="E354" i="32"/>
  <c r="D354" i="32"/>
  <c r="E353" i="32"/>
  <c r="D353" i="32"/>
  <c r="E352" i="32"/>
  <c r="D352" i="32"/>
  <c r="E351" i="32"/>
  <c r="D351" i="32"/>
  <c r="E350" i="32"/>
  <c r="D350" i="32"/>
  <c r="E349" i="32"/>
  <c r="D349" i="32"/>
  <c r="E348" i="32"/>
  <c r="D348" i="32"/>
  <c r="E347" i="32"/>
  <c r="D347" i="32"/>
  <c r="E346" i="32"/>
  <c r="D346" i="32"/>
  <c r="E345" i="32"/>
  <c r="D345" i="32"/>
  <c r="E344" i="32"/>
  <c r="D344" i="32"/>
  <c r="E343" i="32"/>
  <c r="D343" i="32"/>
  <c r="E342" i="32"/>
  <c r="D342" i="32"/>
  <c r="E341" i="32"/>
  <c r="D341" i="32"/>
  <c r="E340" i="32"/>
  <c r="D340" i="32"/>
  <c r="E339" i="32"/>
  <c r="D339" i="32"/>
  <c r="E338" i="32"/>
  <c r="D338" i="32"/>
  <c r="E337" i="32"/>
  <c r="D337" i="32"/>
  <c r="E336" i="32"/>
  <c r="D336" i="32"/>
  <c r="E335" i="32"/>
  <c r="D335" i="32"/>
  <c r="E334" i="32"/>
  <c r="D334" i="32"/>
  <c r="E333" i="32"/>
  <c r="D333" i="32"/>
  <c r="E332" i="32"/>
  <c r="D332" i="32"/>
  <c r="E331" i="32"/>
  <c r="D331" i="32"/>
  <c r="E330" i="32"/>
  <c r="D330" i="32"/>
  <c r="E329" i="32"/>
  <c r="D329" i="32"/>
  <c r="E328" i="32"/>
  <c r="D328" i="32"/>
  <c r="E327" i="32"/>
  <c r="D327" i="32"/>
  <c r="E326" i="32"/>
  <c r="D326" i="32"/>
  <c r="E325" i="32"/>
  <c r="D325" i="32"/>
  <c r="E324" i="32"/>
  <c r="D324" i="32"/>
  <c r="E323" i="32"/>
  <c r="D323" i="32"/>
  <c r="E322" i="32"/>
  <c r="D322" i="32"/>
  <c r="E321" i="32"/>
  <c r="D321" i="32"/>
  <c r="E320" i="32"/>
  <c r="D320" i="32"/>
  <c r="E319" i="32"/>
  <c r="D319" i="32"/>
  <c r="E318" i="32"/>
  <c r="D318" i="32"/>
  <c r="E317" i="32"/>
  <c r="D317" i="32"/>
  <c r="E316" i="32"/>
  <c r="D316" i="32"/>
  <c r="E315" i="32"/>
  <c r="D315" i="32"/>
  <c r="E314" i="32"/>
  <c r="D314" i="32"/>
  <c r="E313" i="32"/>
  <c r="D313" i="32"/>
  <c r="E312" i="32"/>
  <c r="D312" i="32"/>
  <c r="E311" i="32"/>
  <c r="D311" i="32"/>
  <c r="E310" i="32"/>
  <c r="D310" i="32"/>
  <c r="E309" i="32"/>
  <c r="D309" i="32"/>
  <c r="E308" i="32"/>
  <c r="D308" i="32"/>
  <c r="E307" i="32"/>
  <c r="D307" i="32"/>
  <c r="E306" i="32"/>
  <c r="D306" i="32"/>
  <c r="E305" i="32"/>
  <c r="D305" i="32"/>
  <c r="E304" i="32"/>
  <c r="D304" i="32"/>
  <c r="E303" i="32"/>
  <c r="D303" i="32"/>
  <c r="E302" i="32"/>
  <c r="D302" i="32"/>
  <c r="E301" i="32"/>
  <c r="D301" i="32"/>
  <c r="E300" i="32"/>
  <c r="D300" i="32"/>
  <c r="E299" i="32"/>
  <c r="D299" i="32"/>
  <c r="E298" i="32"/>
  <c r="D298" i="32"/>
  <c r="E297" i="32"/>
  <c r="D297" i="32"/>
  <c r="E296" i="32"/>
  <c r="D296" i="32"/>
  <c r="E295" i="32"/>
  <c r="D295" i="32"/>
  <c r="E294" i="32"/>
  <c r="D294" i="32"/>
  <c r="E293" i="32"/>
  <c r="D293" i="32"/>
  <c r="E292" i="32"/>
  <c r="D292" i="32"/>
  <c r="E291" i="32"/>
  <c r="D291" i="32"/>
  <c r="E290" i="32"/>
  <c r="D290" i="32"/>
  <c r="E289" i="32"/>
  <c r="D289" i="32"/>
  <c r="E288" i="32"/>
  <c r="D288" i="32"/>
  <c r="E287" i="32"/>
  <c r="D287" i="32"/>
  <c r="E286" i="32"/>
  <c r="D286" i="32"/>
  <c r="E285" i="32"/>
  <c r="D285" i="32"/>
  <c r="E284" i="32"/>
  <c r="D284" i="32"/>
  <c r="E283" i="32"/>
  <c r="D283" i="32"/>
  <c r="E282" i="32"/>
  <c r="D282" i="32"/>
  <c r="E281" i="32"/>
  <c r="D281" i="32"/>
  <c r="E280" i="32"/>
  <c r="D280" i="32"/>
  <c r="E279" i="32"/>
  <c r="D279" i="32"/>
  <c r="E278" i="32"/>
  <c r="D278" i="32"/>
  <c r="E277" i="32"/>
  <c r="D277" i="32"/>
  <c r="E276" i="32"/>
  <c r="D276" i="32"/>
  <c r="E275" i="32"/>
  <c r="D275" i="32"/>
  <c r="E274" i="32"/>
  <c r="D274" i="32"/>
  <c r="E273" i="32"/>
  <c r="D273" i="32"/>
  <c r="E272" i="32"/>
  <c r="D272" i="32"/>
  <c r="E271" i="32"/>
  <c r="D271" i="32"/>
  <c r="E270" i="32"/>
  <c r="D270" i="32"/>
  <c r="E269" i="32"/>
  <c r="D269" i="32"/>
  <c r="E268" i="32"/>
  <c r="D268" i="32"/>
  <c r="E267" i="32"/>
  <c r="D267" i="32"/>
  <c r="E266" i="32"/>
  <c r="D266" i="32"/>
  <c r="E265" i="32"/>
  <c r="D265" i="32"/>
  <c r="E264" i="32"/>
  <c r="D264" i="32"/>
  <c r="E263" i="32"/>
  <c r="D263" i="32"/>
  <c r="E262" i="32"/>
  <c r="D262" i="32"/>
  <c r="E261" i="32"/>
  <c r="D261" i="32"/>
  <c r="E260" i="32"/>
  <c r="D260" i="32"/>
  <c r="E259" i="32"/>
  <c r="D259" i="32"/>
  <c r="E258" i="32"/>
  <c r="D258" i="32"/>
  <c r="E257" i="32"/>
  <c r="D257" i="32"/>
  <c r="E256" i="32"/>
  <c r="D256" i="32"/>
  <c r="E255" i="32"/>
  <c r="D255" i="32"/>
  <c r="E254" i="32"/>
  <c r="D254" i="32"/>
  <c r="E253" i="32"/>
  <c r="D253" i="32"/>
  <c r="E252" i="32"/>
  <c r="D252" i="32"/>
  <c r="E251" i="32"/>
  <c r="D251" i="32"/>
  <c r="E250" i="32"/>
  <c r="D250" i="32"/>
  <c r="E249" i="32"/>
  <c r="D249" i="32"/>
  <c r="E248" i="32"/>
  <c r="D248" i="32"/>
  <c r="E247" i="32"/>
  <c r="D247" i="32"/>
  <c r="E246" i="32"/>
  <c r="D246" i="32"/>
  <c r="E245" i="32"/>
  <c r="D245" i="32"/>
  <c r="E244" i="32"/>
  <c r="D244" i="32"/>
  <c r="E243" i="32"/>
  <c r="D243" i="32"/>
  <c r="E242" i="32"/>
  <c r="D242" i="32"/>
  <c r="E241" i="32"/>
  <c r="D241" i="32"/>
  <c r="E240" i="32"/>
  <c r="D240" i="32"/>
  <c r="E239" i="32"/>
  <c r="D239" i="32"/>
  <c r="E238" i="32"/>
  <c r="D238" i="32"/>
  <c r="E237" i="32"/>
  <c r="D237" i="32"/>
  <c r="E236" i="32"/>
  <c r="D236" i="32"/>
  <c r="E235" i="32"/>
  <c r="D235" i="32"/>
  <c r="E234" i="32"/>
  <c r="D234" i="32"/>
  <c r="E233" i="32"/>
  <c r="D233" i="32"/>
  <c r="E232" i="32"/>
  <c r="D232" i="32"/>
  <c r="E231" i="32"/>
  <c r="D231" i="32"/>
  <c r="E230" i="32"/>
  <c r="D230" i="32"/>
  <c r="E229" i="32"/>
  <c r="D229" i="32"/>
  <c r="E228" i="32"/>
  <c r="D228" i="32"/>
  <c r="E227" i="32"/>
  <c r="D227" i="32"/>
  <c r="E226" i="32"/>
  <c r="D226" i="32"/>
  <c r="E225" i="32"/>
  <c r="D225" i="32"/>
  <c r="E224" i="32"/>
  <c r="D224" i="32"/>
  <c r="E223" i="32"/>
  <c r="D223" i="32"/>
  <c r="E222" i="32"/>
  <c r="D222" i="32"/>
  <c r="E221" i="32"/>
  <c r="D221" i="32"/>
  <c r="E220" i="32"/>
  <c r="D220" i="32"/>
  <c r="E219" i="32"/>
  <c r="D219" i="32"/>
  <c r="E218" i="32"/>
  <c r="D218" i="32"/>
  <c r="E217" i="32"/>
  <c r="D217" i="32"/>
  <c r="E216" i="32"/>
  <c r="D216" i="32"/>
  <c r="E215" i="32"/>
  <c r="D215" i="32"/>
  <c r="E214" i="32"/>
  <c r="D214" i="32"/>
  <c r="E213" i="32"/>
  <c r="D213" i="32"/>
  <c r="E212" i="32"/>
  <c r="D212" i="32"/>
  <c r="E211" i="32"/>
  <c r="D211" i="32"/>
  <c r="E210" i="32"/>
  <c r="D210" i="32"/>
  <c r="E209" i="32"/>
  <c r="D209" i="32"/>
  <c r="E208" i="32"/>
  <c r="D208" i="32"/>
  <c r="E207" i="32"/>
  <c r="D207" i="32"/>
  <c r="E206" i="32"/>
  <c r="D206" i="32"/>
  <c r="E205" i="32"/>
  <c r="D205" i="32"/>
  <c r="E204" i="32"/>
  <c r="D204" i="32"/>
  <c r="E203" i="32"/>
  <c r="D203" i="32"/>
  <c r="E202" i="32"/>
  <c r="D202" i="32"/>
  <c r="E201" i="32"/>
  <c r="D201" i="32"/>
  <c r="E200" i="32"/>
  <c r="D200" i="32"/>
  <c r="E199" i="32"/>
  <c r="D199" i="32"/>
  <c r="E198" i="32"/>
  <c r="D198" i="32"/>
  <c r="E197" i="32"/>
  <c r="D197" i="32"/>
  <c r="E196" i="32"/>
  <c r="D196" i="32"/>
  <c r="E195" i="32"/>
  <c r="D195" i="32"/>
  <c r="E194" i="32"/>
  <c r="D194" i="32"/>
  <c r="E193" i="32"/>
  <c r="D193" i="32"/>
  <c r="E192" i="32"/>
  <c r="D192" i="32"/>
  <c r="E191" i="32"/>
  <c r="D191" i="32"/>
  <c r="E190" i="32"/>
  <c r="D190" i="32"/>
  <c r="E189" i="32"/>
  <c r="D189" i="32"/>
  <c r="E188" i="32"/>
  <c r="D188" i="32"/>
  <c r="E187" i="32"/>
  <c r="D187" i="32"/>
  <c r="E186" i="32"/>
  <c r="D186" i="32"/>
  <c r="E185" i="32"/>
  <c r="D185" i="32"/>
  <c r="E184" i="32"/>
  <c r="D184" i="32"/>
  <c r="E183" i="32"/>
  <c r="D183" i="32"/>
  <c r="E182" i="32"/>
  <c r="D182" i="32"/>
  <c r="E181" i="32"/>
  <c r="D181" i="32"/>
  <c r="E180" i="32"/>
  <c r="D180" i="32"/>
  <c r="E179" i="32"/>
  <c r="D179" i="32"/>
  <c r="E178" i="32"/>
  <c r="D178" i="32"/>
  <c r="E177" i="32"/>
  <c r="D177" i="32"/>
  <c r="E176" i="32"/>
  <c r="D176" i="32"/>
  <c r="E175" i="32"/>
  <c r="D175" i="32"/>
  <c r="E174" i="32"/>
  <c r="D174" i="32"/>
  <c r="E173" i="32"/>
  <c r="D173" i="32"/>
  <c r="E172" i="32"/>
  <c r="D172" i="32"/>
  <c r="E171" i="32"/>
  <c r="D171" i="32"/>
  <c r="E170" i="32"/>
  <c r="D170" i="32"/>
  <c r="E169" i="32"/>
  <c r="D169" i="32"/>
  <c r="E168" i="32"/>
  <c r="D168" i="32"/>
  <c r="E167" i="32"/>
  <c r="D167" i="32"/>
  <c r="E166" i="32"/>
  <c r="D166" i="32"/>
  <c r="E165" i="32"/>
  <c r="D165" i="32"/>
  <c r="E164" i="32"/>
  <c r="D164" i="32"/>
  <c r="E163" i="32"/>
  <c r="D163" i="32"/>
  <c r="E162" i="32"/>
  <c r="D162" i="32"/>
  <c r="E161" i="32"/>
  <c r="D161" i="32"/>
  <c r="E160" i="32"/>
  <c r="D160" i="32"/>
  <c r="E159" i="32"/>
  <c r="D159" i="32"/>
  <c r="E158" i="32"/>
  <c r="D158" i="32"/>
  <c r="E157" i="32"/>
  <c r="D157" i="32"/>
  <c r="E156" i="32"/>
  <c r="D156" i="32"/>
  <c r="E155" i="32"/>
  <c r="D155" i="32"/>
  <c r="E154" i="32"/>
  <c r="D154" i="32"/>
  <c r="E153" i="32"/>
  <c r="D153" i="32"/>
  <c r="E152" i="32"/>
  <c r="D152" i="32"/>
  <c r="E151" i="32"/>
  <c r="D151" i="32"/>
  <c r="E150" i="32"/>
  <c r="D150" i="32"/>
  <c r="E149" i="32"/>
  <c r="D149" i="32"/>
  <c r="E148" i="32"/>
  <c r="D148" i="32"/>
  <c r="E147" i="32"/>
  <c r="D147" i="32"/>
  <c r="E146" i="32"/>
  <c r="D146" i="32"/>
  <c r="E145" i="32"/>
  <c r="D145" i="32"/>
  <c r="E144" i="32"/>
  <c r="D144" i="32"/>
  <c r="E143" i="32"/>
  <c r="D143" i="32"/>
  <c r="E142" i="32"/>
  <c r="D142" i="32"/>
  <c r="E141" i="32"/>
  <c r="D141" i="32"/>
  <c r="E140" i="32"/>
  <c r="D140" i="32"/>
  <c r="E139" i="32"/>
  <c r="D139" i="32"/>
  <c r="E138" i="32"/>
  <c r="D138" i="32"/>
  <c r="E137" i="32"/>
  <c r="D137" i="32"/>
  <c r="E136" i="32"/>
  <c r="D136" i="32"/>
  <c r="E135" i="32"/>
  <c r="D135" i="32"/>
  <c r="E134" i="32"/>
  <c r="D134" i="32"/>
  <c r="E133" i="32"/>
  <c r="D133" i="32"/>
  <c r="E132" i="32"/>
  <c r="D132" i="32"/>
  <c r="E131" i="32"/>
  <c r="D131" i="32"/>
  <c r="E130" i="32"/>
  <c r="D130" i="32"/>
  <c r="E129" i="32"/>
  <c r="D129" i="32"/>
  <c r="E128" i="32"/>
  <c r="D128" i="32"/>
  <c r="E127" i="32"/>
  <c r="D127" i="32"/>
  <c r="E126" i="32"/>
  <c r="D126" i="32"/>
  <c r="E125" i="32"/>
  <c r="D125" i="32"/>
  <c r="E124" i="32"/>
  <c r="D124" i="32"/>
  <c r="E123" i="32"/>
  <c r="D123" i="32"/>
  <c r="E122" i="32"/>
  <c r="D122" i="32"/>
  <c r="E121" i="32"/>
  <c r="D121" i="32"/>
  <c r="E120" i="32"/>
  <c r="D120" i="32"/>
  <c r="E119" i="32"/>
  <c r="D119" i="32"/>
  <c r="E118" i="32"/>
  <c r="D118" i="32"/>
  <c r="E117" i="32"/>
  <c r="D117" i="32"/>
  <c r="E116" i="32"/>
  <c r="D116" i="32"/>
  <c r="E115" i="32"/>
  <c r="D115" i="32"/>
  <c r="E114" i="32"/>
  <c r="D114" i="32"/>
  <c r="E113" i="32"/>
  <c r="D113" i="32"/>
  <c r="E112" i="32"/>
  <c r="D112" i="32"/>
  <c r="E111" i="32"/>
  <c r="D111" i="32"/>
  <c r="E110" i="32"/>
  <c r="D110" i="32"/>
  <c r="E109" i="32"/>
  <c r="D109" i="32"/>
  <c r="E108" i="32"/>
  <c r="D108" i="32"/>
  <c r="E107" i="32"/>
  <c r="D107" i="32"/>
  <c r="E106" i="32"/>
  <c r="D106" i="32"/>
  <c r="E105" i="32"/>
  <c r="D105" i="32"/>
  <c r="E104" i="32"/>
  <c r="D104" i="32"/>
  <c r="E103" i="32"/>
  <c r="D103" i="32"/>
  <c r="E102" i="32"/>
  <c r="D102" i="32"/>
  <c r="E100" i="32"/>
  <c r="D100" i="32"/>
  <c r="E99" i="32"/>
  <c r="D99" i="32"/>
  <c r="E98" i="32"/>
  <c r="D98" i="32"/>
  <c r="E97" i="32"/>
  <c r="D97" i="32"/>
  <c r="E96" i="32"/>
  <c r="D96" i="32"/>
  <c r="E95" i="32"/>
  <c r="D95" i="32"/>
  <c r="E94" i="32"/>
  <c r="D94" i="32"/>
  <c r="E93" i="32"/>
  <c r="D93" i="32"/>
  <c r="E92" i="32"/>
  <c r="D92" i="32"/>
  <c r="E91" i="32"/>
  <c r="D91" i="32"/>
  <c r="E90" i="32"/>
  <c r="D90" i="32"/>
  <c r="E89" i="32"/>
  <c r="D89" i="32"/>
  <c r="E88" i="32"/>
  <c r="D88" i="32"/>
  <c r="E86" i="32"/>
  <c r="D86" i="32"/>
  <c r="E85" i="32"/>
  <c r="D85" i="32"/>
  <c r="E84" i="32"/>
  <c r="D84" i="32"/>
  <c r="E83" i="32"/>
  <c r="D83" i="32"/>
  <c r="E82" i="32"/>
  <c r="D82" i="32"/>
  <c r="E81" i="32"/>
  <c r="D81" i="32"/>
  <c r="E80" i="32"/>
  <c r="D80" i="32"/>
  <c r="E79" i="32"/>
  <c r="D79" i="32"/>
  <c r="E78" i="32"/>
  <c r="D78" i="32"/>
  <c r="E77" i="32"/>
  <c r="D77" i="32"/>
  <c r="E76" i="32"/>
  <c r="D76" i="32"/>
  <c r="E75" i="32"/>
  <c r="D75" i="32"/>
  <c r="E74" i="32"/>
  <c r="D74" i="32"/>
  <c r="E73" i="32"/>
  <c r="D73" i="32"/>
  <c r="E72" i="32"/>
  <c r="D72" i="32"/>
  <c r="E71" i="32"/>
  <c r="D71" i="32"/>
  <c r="E70" i="32"/>
  <c r="D70" i="32"/>
  <c r="E69" i="32"/>
  <c r="D69" i="32"/>
  <c r="E68" i="32"/>
  <c r="D68" i="32"/>
  <c r="E67" i="32"/>
  <c r="D67" i="32"/>
  <c r="E66" i="32"/>
  <c r="D66" i="32"/>
  <c r="E65" i="32"/>
  <c r="D65" i="32"/>
  <c r="E64" i="32"/>
  <c r="D64" i="32"/>
  <c r="E63" i="32"/>
  <c r="D63" i="32"/>
  <c r="E62" i="32"/>
  <c r="D62" i="32"/>
  <c r="E61" i="32"/>
  <c r="D61" i="32"/>
  <c r="E60" i="32"/>
  <c r="D60" i="32"/>
  <c r="E59" i="32"/>
  <c r="D59" i="32"/>
  <c r="E58" i="32"/>
  <c r="D58" i="32"/>
  <c r="E57" i="32"/>
  <c r="D57" i="32"/>
  <c r="E56" i="32"/>
  <c r="D56" i="32"/>
  <c r="E55" i="32"/>
  <c r="D55" i="32"/>
  <c r="E54" i="32"/>
  <c r="D54" i="32"/>
  <c r="E53" i="32"/>
  <c r="D53" i="32"/>
  <c r="E52" i="32"/>
  <c r="D52" i="32"/>
  <c r="E51" i="32"/>
  <c r="D51" i="32"/>
  <c r="E49" i="32"/>
  <c r="D49" i="32"/>
  <c r="E48" i="32"/>
  <c r="D48" i="32"/>
  <c r="E47" i="32"/>
  <c r="D47" i="32"/>
  <c r="E46" i="32"/>
  <c r="D46" i="32"/>
  <c r="E45" i="32"/>
  <c r="D45" i="32"/>
  <c r="E44" i="32"/>
  <c r="D44" i="32"/>
  <c r="E43" i="32"/>
  <c r="D43" i="32"/>
  <c r="E41" i="32"/>
  <c r="D41" i="32"/>
  <c r="E40" i="32"/>
  <c r="D40" i="32"/>
  <c r="E39" i="32"/>
  <c r="D39" i="32"/>
  <c r="E38" i="32"/>
  <c r="D38" i="32"/>
  <c r="E37" i="32"/>
  <c r="D37" i="32"/>
  <c r="E35" i="32"/>
  <c r="D35" i="32"/>
  <c r="E34" i="32"/>
  <c r="D34" i="32"/>
  <c r="E33" i="32"/>
  <c r="D33" i="32"/>
  <c r="E32" i="32"/>
  <c r="D32" i="32"/>
  <c r="E31" i="32"/>
  <c r="D31" i="32"/>
  <c r="E30" i="32"/>
  <c r="D30" i="32"/>
  <c r="E29" i="32"/>
  <c r="D29" i="32"/>
  <c r="E27" i="32"/>
  <c r="D27" i="32"/>
  <c r="E26" i="32"/>
  <c r="D26" i="32"/>
  <c r="E25" i="32"/>
  <c r="D25" i="32"/>
  <c r="E11" i="50" l="1"/>
  <c r="P7" i="32"/>
  <c r="P8" i="32"/>
  <c r="P9" i="32"/>
  <c r="P10" i="32"/>
  <c r="P11" i="32"/>
  <c r="P12" i="32"/>
  <c r="P13" i="32"/>
  <c r="P14" i="32"/>
  <c r="N7" i="32"/>
  <c r="N8" i="32"/>
  <c r="N9" i="32"/>
  <c r="N10" i="32"/>
  <c r="N11" i="32"/>
  <c r="N12" i="32"/>
  <c r="N13" i="32"/>
  <c r="N14" i="32"/>
  <c r="O7" i="32"/>
  <c r="O8" i="32"/>
  <c r="O9" i="32"/>
  <c r="O10" i="32"/>
  <c r="O11" i="32"/>
  <c r="O12" i="32"/>
  <c r="O13" i="32"/>
  <c r="O14" i="32"/>
  <c r="O6" i="32"/>
  <c r="E10" i="50"/>
  <c r="F88" i="32" l="1"/>
  <c r="G88" i="32"/>
  <c r="H88" i="32"/>
  <c r="I88" i="32"/>
  <c r="J88" i="32"/>
  <c r="K88" i="32"/>
  <c r="L88" i="32"/>
  <c r="F89" i="32"/>
  <c r="G89" i="32"/>
  <c r="H89" i="32"/>
  <c r="I89" i="32"/>
  <c r="J89" i="32"/>
  <c r="K89" i="32"/>
  <c r="L89" i="32"/>
  <c r="F90" i="32"/>
  <c r="G90" i="32"/>
  <c r="H90" i="32"/>
  <c r="I90" i="32"/>
  <c r="J90" i="32"/>
  <c r="K90" i="32"/>
  <c r="L90" i="32"/>
  <c r="F91" i="32"/>
  <c r="G91" i="32"/>
  <c r="H91" i="32"/>
  <c r="I91" i="32"/>
  <c r="J91" i="32"/>
  <c r="K91" i="32"/>
  <c r="L91" i="32"/>
  <c r="F92" i="32"/>
  <c r="G92" i="32"/>
  <c r="H92" i="32"/>
  <c r="I92" i="32"/>
  <c r="J92" i="32"/>
  <c r="K92" i="32"/>
  <c r="L92" i="32"/>
  <c r="F93" i="32"/>
  <c r="G93" i="32"/>
  <c r="H93" i="32"/>
  <c r="I93" i="32"/>
  <c r="J93" i="32"/>
  <c r="K93" i="32"/>
  <c r="L93" i="32"/>
  <c r="F94" i="32"/>
  <c r="G94" i="32"/>
  <c r="H94" i="32"/>
  <c r="I94" i="32"/>
  <c r="J94" i="32"/>
  <c r="K94" i="32"/>
  <c r="L94" i="32"/>
  <c r="F95" i="32"/>
  <c r="G95" i="32"/>
  <c r="H95" i="32"/>
  <c r="I95" i="32"/>
  <c r="J95" i="32"/>
  <c r="K95" i="32"/>
  <c r="L95" i="32"/>
  <c r="F96" i="32"/>
  <c r="G96" i="32"/>
  <c r="H96" i="32"/>
  <c r="I96" i="32"/>
  <c r="J96" i="32"/>
  <c r="K96" i="32"/>
  <c r="L96" i="32"/>
  <c r="F97" i="32"/>
  <c r="G97" i="32"/>
  <c r="H97" i="32"/>
  <c r="I97" i="32"/>
  <c r="J97" i="32"/>
  <c r="K97" i="32"/>
  <c r="L97" i="32"/>
  <c r="F98" i="32"/>
  <c r="G98" i="32"/>
  <c r="H98" i="32"/>
  <c r="I98" i="32"/>
  <c r="J98" i="32"/>
  <c r="K98" i="32"/>
  <c r="L98" i="32"/>
  <c r="F99" i="32"/>
  <c r="G99" i="32"/>
  <c r="H99" i="32"/>
  <c r="I99" i="32"/>
  <c r="J99" i="32"/>
  <c r="K99" i="32"/>
  <c r="L99" i="32"/>
  <c r="F100" i="32"/>
  <c r="G100" i="32"/>
  <c r="H100" i="32"/>
  <c r="I100" i="32"/>
  <c r="J100" i="32"/>
  <c r="K100" i="32"/>
  <c r="L100" i="32"/>
  <c r="F88" i="65"/>
  <c r="G88" i="65"/>
  <c r="H88" i="65"/>
  <c r="I88" i="65"/>
  <c r="J88" i="65"/>
  <c r="K88" i="65"/>
  <c r="L88" i="65"/>
  <c r="F89" i="65"/>
  <c r="G89" i="65"/>
  <c r="H89" i="65"/>
  <c r="I89" i="65"/>
  <c r="J89" i="65"/>
  <c r="K89" i="65"/>
  <c r="L89" i="65"/>
  <c r="F90" i="65"/>
  <c r="G90" i="65"/>
  <c r="H90" i="65"/>
  <c r="I90" i="65"/>
  <c r="J90" i="65"/>
  <c r="K90" i="65"/>
  <c r="L90" i="65"/>
  <c r="F91" i="65"/>
  <c r="G91" i="65"/>
  <c r="H91" i="65"/>
  <c r="I91" i="65"/>
  <c r="J91" i="65"/>
  <c r="K91" i="65"/>
  <c r="L91" i="65"/>
  <c r="F92" i="65"/>
  <c r="G92" i="65"/>
  <c r="H92" i="65"/>
  <c r="I92" i="65"/>
  <c r="J92" i="65"/>
  <c r="K92" i="65"/>
  <c r="L92" i="65"/>
  <c r="F93" i="65"/>
  <c r="G93" i="65"/>
  <c r="H93" i="65"/>
  <c r="I93" i="65"/>
  <c r="J93" i="65"/>
  <c r="K93" i="65"/>
  <c r="L93" i="65"/>
  <c r="F94" i="65"/>
  <c r="G94" i="65"/>
  <c r="H94" i="65"/>
  <c r="I94" i="65"/>
  <c r="J94" i="65"/>
  <c r="K94" i="65"/>
  <c r="L94" i="65"/>
  <c r="F95" i="65"/>
  <c r="G95" i="65"/>
  <c r="H95" i="65"/>
  <c r="I95" i="65"/>
  <c r="J95" i="65"/>
  <c r="K95" i="65"/>
  <c r="L95" i="65"/>
  <c r="F96" i="65"/>
  <c r="G96" i="65"/>
  <c r="H96" i="65"/>
  <c r="I96" i="65"/>
  <c r="J96" i="65"/>
  <c r="K96" i="65"/>
  <c r="L96" i="65"/>
  <c r="F97" i="65"/>
  <c r="G97" i="65"/>
  <c r="H97" i="65"/>
  <c r="I97" i="65"/>
  <c r="J97" i="65"/>
  <c r="K97" i="65"/>
  <c r="L97" i="65"/>
  <c r="F98" i="65"/>
  <c r="G98" i="65"/>
  <c r="H98" i="65"/>
  <c r="I98" i="65"/>
  <c r="J98" i="65"/>
  <c r="K98" i="65"/>
  <c r="L98" i="65"/>
  <c r="F99" i="65"/>
  <c r="G99" i="65"/>
  <c r="H99" i="65"/>
  <c r="I99" i="65"/>
  <c r="J99" i="65"/>
  <c r="K99" i="65"/>
  <c r="L99" i="65"/>
  <c r="F100" i="65"/>
  <c r="G100" i="65"/>
  <c r="H100" i="65"/>
  <c r="I100" i="65"/>
  <c r="J100" i="65"/>
  <c r="K100" i="65"/>
  <c r="L100" i="65"/>
  <c r="B14" i="65" l="1"/>
  <c r="P14" i="65"/>
  <c r="O14" i="65"/>
  <c r="N14" i="65"/>
  <c r="P13" i="65"/>
  <c r="O13" i="65"/>
  <c r="N13" i="65"/>
  <c r="P12" i="65"/>
  <c r="O12" i="65"/>
  <c r="N12" i="65"/>
  <c r="P11" i="65"/>
  <c r="O11" i="65"/>
  <c r="N11" i="65"/>
  <c r="P10" i="65"/>
  <c r="O10" i="65"/>
  <c r="N10" i="65"/>
  <c r="P9" i="65"/>
  <c r="O9" i="65"/>
  <c r="N9" i="65"/>
  <c r="P8" i="65"/>
  <c r="O8" i="65"/>
  <c r="N8" i="65"/>
  <c r="P7" i="65"/>
  <c r="O7" i="65"/>
  <c r="N7" i="65"/>
  <c r="P6" i="65"/>
  <c r="O6" i="65"/>
  <c r="N6" i="65"/>
  <c r="F528" i="65"/>
  <c r="F527" i="65"/>
  <c r="F526" i="65"/>
  <c r="F525" i="65"/>
  <c r="F524" i="65"/>
  <c r="F523" i="65"/>
  <c r="I522" i="65"/>
  <c r="I523" i="65" s="1"/>
  <c r="F522" i="65"/>
  <c r="J522" i="65" s="1"/>
  <c r="J523" i="65" s="1"/>
  <c r="J524" i="65" s="1"/>
  <c r="J525" i="65" s="1"/>
  <c r="J526" i="65" s="1"/>
  <c r="J527" i="65" s="1"/>
  <c r="J528" i="65" s="1"/>
  <c r="P486" i="65"/>
  <c r="O486" i="65"/>
  <c r="I486" i="65"/>
  <c r="H486" i="65"/>
  <c r="G486" i="65"/>
  <c r="F486" i="65"/>
  <c r="E486" i="65"/>
  <c r="P485" i="65"/>
  <c r="O485" i="65"/>
  <c r="I485" i="65"/>
  <c r="H485" i="65"/>
  <c r="G485" i="65"/>
  <c r="F485" i="65"/>
  <c r="E485" i="65"/>
  <c r="P484" i="65"/>
  <c r="O484" i="65"/>
  <c r="G484" i="65"/>
  <c r="F484" i="65"/>
  <c r="P483" i="65"/>
  <c r="O483" i="65"/>
  <c r="I483" i="65"/>
  <c r="H483" i="65"/>
  <c r="G483" i="65"/>
  <c r="F483" i="65"/>
  <c r="E483" i="65"/>
  <c r="P482" i="65"/>
  <c r="O482" i="65"/>
  <c r="I482" i="65"/>
  <c r="H482" i="65"/>
  <c r="G482" i="65"/>
  <c r="F482" i="65"/>
  <c r="E482" i="65"/>
  <c r="P481" i="65"/>
  <c r="O481" i="65"/>
  <c r="I481" i="65"/>
  <c r="H481" i="65"/>
  <c r="G481" i="65"/>
  <c r="F481" i="65"/>
  <c r="E481" i="65"/>
  <c r="P480" i="65"/>
  <c r="O480" i="65"/>
  <c r="I480" i="65"/>
  <c r="H480" i="65"/>
  <c r="G480" i="65"/>
  <c r="F480" i="65"/>
  <c r="E480" i="65"/>
  <c r="P479" i="65"/>
  <c r="O479" i="65"/>
  <c r="I479" i="65"/>
  <c r="H479" i="65"/>
  <c r="G479" i="65"/>
  <c r="F479" i="65"/>
  <c r="E479" i="65"/>
  <c r="P478" i="65"/>
  <c r="O478" i="65"/>
  <c r="I478" i="65"/>
  <c r="H478" i="65"/>
  <c r="G478" i="65"/>
  <c r="F478" i="65"/>
  <c r="E478" i="65"/>
  <c r="P477" i="65"/>
  <c r="O477" i="65"/>
  <c r="I477" i="65"/>
  <c r="H477" i="65"/>
  <c r="G477" i="65"/>
  <c r="F477" i="65"/>
  <c r="E477" i="65"/>
  <c r="P476" i="65"/>
  <c r="O476" i="65"/>
  <c r="I476" i="65"/>
  <c r="H476" i="65"/>
  <c r="G476" i="65"/>
  <c r="F476" i="65"/>
  <c r="E476" i="65"/>
  <c r="K463" i="65"/>
  <c r="J463" i="65"/>
  <c r="K462" i="65"/>
  <c r="J462" i="65"/>
  <c r="L461" i="65"/>
  <c r="I461" i="65"/>
  <c r="J461" i="65" s="1"/>
  <c r="H461" i="65"/>
  <c r="H484" i="65" s="1"/>
  <c r="G461" i="65"/>
  <c r="F461" i="65"/>
  <c r="E461" i="65"/>
  <c r="E484" i="65" s="1"/>
  <c r="K460" i="65"/>
  <c r="J460" i="65"/>
  <c r="K459" i="65"/>
  <c r="J459" i="65"/>
  <c r="K458" i="65"/>
  <c r="J458" i="65"/>
  <c r="K457" i="65"/>
  <c r="J457" i="65"/>
  <c r="K456" i="65"/>
  <c r="J456" i="65"/>
  <c r="K455" i="65"/>
  <c r="J455" i="65"/>
  <c r="K454" i="65"/>
  <c r="J454" i="65"/>
  <c r="K453" i="65"/>
  <c r="J453" i="65"/>
  <c r="L432" i="65"/>
  <c r="K432" i="65"/>
  <c r="J432" i="65"/>
  <c r="I432" i="65"/>
  <c r="H432" i="65"/>
  <c r="G432" i="65"/>
  <c r="F432" i="65" s="1"/>
  <c r="C432" i="65"/>
  <c r="L431" i="65"/>
  <c r="K431" i="65"/>
  <c r="J431" i="65"/>
  <c r="I431" i="65"/>
  <c r="H431" i="65"/>
  <c r="G431" i="65"/>
  <c r="C431" i="65"/>
  <c r="L430" i="65"/>
  <c r="K430" i="65"/>
  <c r="J430" i="65"/>
  <c r="I430" i="65"/>
  <c r="H430" i="65"/>
  <c r="G430" i="65"/>
  <c r="F430" i="65" s="1"/>
  <c r="C430" i="65"/>
  <c r="L429" i="65"/>
  <c r="K429" i="65"/>
  <c r="J429" i="65"/>
  <c r="I429" i="65"/>
  <c r="H429" i="65"/>
  <c r="G429" i="65"/>
  <c r="C429" i="65"/>
  <c r="L428" i="65"/>
  <c r="K428" i="65"/>
  <c r="J428" i="65"/>
  <c r="I428" i="65"/>
  <c r="H428" i="65"/>
  <c r="G428" i="65"/>
  <c r="F428" i="65" s="1"/>
  <c r="C428" i="65"/>
  <c r="L427" i="65"/>
  <c r="K427" i="65"/>
  <c r="J427" i="65"/>
  <c r="I427" i="65"/>
  <c r="H427" i="65"/>
  <c r="G427" i="65"/>
  <c r="C427" i="65"/>
  <c r="L426" i="65"/>
  <c r="K426" i="65"/>
  <c r="J426" i="65"/>
  <c r="I426" i="65"/>
  <c r="H426" i="65"/>
  <c r="G426" i="65"/>
  <c r="F426" i="65" s="1"/>
  <c r="C426" i="65"/>
  <c r="L425" i="65"/>
  <c r="K425" i="65"/>
  <c r="J425" i="65"/>
  <c r="I425" i="65"/>
  <c r="H425" i="65"/>
  <c r="G425" i="65"/>
  <c r="F425" i="65" s="1"/>
  <c r="C425" i="65"/>
  <c r="L424" i="65"/>
  <c r="K424" i="65"/>
  <c r="J424" i="65"/>
  <c r="I424" i="65"/>
  <c r="H424" i="65"/>
  <c r="G424" i="65"/>
  <c r="C424" i="65"/>
  <c r="L423" i="65"/>
  <c r="K423" i="65"/>
  <c r="J423" i="65"/>
  <c r="I423" i="65"/>
  <c r="H423" i="65"/>
  <c r="G423" i="65"/>
  <c r="F423" i="65" s="1"/>
  <c r="C423" i="65"/>
  <c r="L422" i="65"/>
  <c r="K422" i="65"/>
  <c r="J422" i="65"/>
  <c r="I422" i="65"/>
  <c r="H422" i="65"/>
  <c r="G422" i="65"/>
  <c r="F422" i="65" s="1"/>
  <c r="C422" i="65"/>
  <c r="L420" i="65"/>
  <c r="K420" i="65"/>
  <c r="J420" i="65"/>
  <c r="I420" i="65"/>
  <c r="H420" i="65"/>
  <c r="F420" i="65" s="1"/>
  <c r="G420" i="65"/>
  <c r="C420" i="65"/>
  <c r="L419" i="65"/>
  <c r="K419" i="65"/>
  <c r="J419" i="65"/>
  <c r="I419" i="65"/>
  <c r="H419" i="65"/>
  <c r="F419" i="65" s="1"/>
  <c r="G419" i="65"/>
  <c r="C419" i="65"/>
  <c r="L418" i="65"/>
  <c r="K418" i="65"/>
  <c r="J418" i="65"/>
  <c r="I418" i="65"/>
  <c r="H418" i="65"/>
  <c r="G418" i="65"/>
  <c r="F418" i="65"/>
  <c r="C418" i="65"/>
  <c r="L417" i="65"/>
  <c r="K417" i="65"/>
  <c r="J417" i="65"/>
  <c r="I417" i="65"/>
  <c r="H417" i="65"/>
  <c r="G417" i="65"/>
  <c r="C417" i="65"/>
  <c r="L416" i="65"/>
  <c r="K416" i="65"/>
  <c r="J416" i="65"/>
  <c r="I416" i="65"/>
  <c r="H416" i="65"/>
  <c r="G416" i="65"/>
  <c r="F416" i="65" s="1"/>
  <c r="C416" i="65"/>
  <c r="L415" i="65"/>
  <c r="K415" i="65"/>
  <c r="J415" i="65"/>
  <c r="I415" i="65"/>
  <c r="H415" i="65"/>
  <c r="G415" i="65"/>
  <c r="C415" i="65"/>
  <c r="L414" i="65"/>
  <c r="K414" i="65"/>
  <c r="J414" i="65"/>
  <c r="I414" i="65"/>
  <c r="H414" i="65"/>
  <c r="G414" i="65"/>
  <c r="F414" i="65" s="1"/>
  <c r="C414" i="65"/>
  <c r="L413" i="65"/>
  <c r="K413" i="65"/>
  <c r="J413" i="65"/>
  <c r="I413" i="65"/>
  <c r="H413" i="65"/>
  <c r="G413" i="65"/>
  <c r="C413" i="65"/>
  <c r="L412" i="65"/>
  <c r="K412" i="65"/>
  <c r="J412" i="65"/>
  <c r="I412" i="65"/>
  <c r="H412" i="65"/>
  <c r="G412" i="65"/>
  <c r="F412" i="65" s="1"/>
  <c r="C412" i="65"/>
  <c r="L411" i="65"/>
  <c r="K411" i="65"/>
  <c r="J411" i="65"/>
  <c r="I411" i="65"/>
  <c r="H411" i="65"/>
  <c r="G411" i="65"/>
  <c r="C411" i="65"/>
  <c r="L410" i="65"/>
  <c r="K410" i="65"/>
  <c r="J410" i="65"/>
  <c r="I410" i="65"/>
  <c r="H410" i="65"/>
  <c r="G410" i="65"/>
  <c r="F410" i="65"/>
  <c r="C410" i="65"/>
  <c r="L409" i="65"/>
  <c r="K409" i="65"/>
  <c r="J409" i="65"/>
  <c r="I409" i="65"/>
  <c r="H409" i="65"/>
  <c r="G409" i="65"/>
  <c r="F409" i="65" s="1"/>
  <c r="C409" i="65"/>
  <c r="L408" i="65"/>
  <c r="K408" i="65"/>
  <c r="J408" i="65"/>
  <c r="I408" i="65"/>
  <c r="H408" i="65"/>
  <c r="G408" i="65"/>
  <c r="F408" i="65"/>
  <c r="C408" i="65"/>
  <c r="L407" i="65"/>
  <c r="K407" i="65"/>
  <c r="J407" i="65"/>
  <c r="I407" i="65"/>
  <c r="H407" i="65"/>
  <c r="G407" i="65"/>
  <c r="F407" i="65"/>
  <c r="C407" i="65"/>
  <c r="L406" i="65"/>
  <c r="K406" i="65"/>
  <c r="J406" i="65"/>
  <c r="I406" i="65"/>
  <c r="H406" i="65"/>
  <c r="G406" i="65"/>
  <c r="F406" i="65" s="1"/>
  <c r="C406" i="65"/>
  <c r="L405" i="65"/>
  <c r="K405" i="65"/>
  <c r="J405" i="65"/>
  <c r="I405" i="65"/>
  <c r="H405" i="65"/>
  <c r="F405" i="65" s="1"/>
  <c r="G405" i="65"/>
  <c r="C405" i="65"/>
  <c r="L404" i="65"/>
  <c r="K404" i="65"/>
  <c r="J404" i="65"/>
  <c r="I404" i="65"/>
  <c r="H404" i="65"/>
  <c r="F404" i="65" s="1"/>
  <c r="G404" i="65"/>
  <c r="C404" i="65"/>
  <c r="L403" i="65"/>
  <c r="K403" i="65"/>
  <c r="J403" i="65"/>
  <c r="I403" i="65"/>
  <c r="H403" i="65"/>
  <c r="G403" i="65"/>
  <c r="C403" i="65"/>
  <c r="L402" i="65"/>
  <c r="K402" i="65"/>
  <c r="J402" i="65"/>
  <c r="I402" i="65"/>
  <c r="H402" i="65"/>
  <c r="F402" i="65" s="1"/>
  <c r="G402" i="65"/>
  <c r="C402" i="65"/>
  <c r="L401" i="65"/>
  <c r="K401" i="65"/>
  <c r="J401" i="65"/>
  <c r="I401" i="65"/>
  <c r="H401" i="65"/>
  <c r="G401" i="65"/>
  <c r="F401" i="65" s="1"/>
  <c r="C401" i="65"/>
  <c r="L400" i="65"/>
  <c r="K400" i="65"/>
  <c r="J400" i="65"/>
  <c r="I400" i="65"/>
  <c r="H400" i="65"/>
  <c r="G400" i="65"/>
  <c r="F400" i="65" s="1"/>
  <c r="C400" i="65"/>
  <c r="L399" i="65"/>
  <c r="K399" i="65"/>
  <c r="J399" i="65"/>
  <c r="I399" i="65"/>
  <c r="H399" i="65"/>
  <c r="G399" i="65"/>
  <c r="C399" i="65"/>
  <c r="GL398" i="65"/>
  <c r="GK398" i="65"/>
  <c r="GJ398" i="65"/>
  <c r="GI398" i="65"/>
  <c r="GH398" i="65"/>
  <c r="GG398" i="65"/>
  <c r="GF398" i="65"/>
  <c r="GE398" i="65"/>
  <c r="GD398" i="65"/>
  <c r="GC398" i="65"/>
  <c r="GB398" i="65"/>
  <c r="GA398" i="65"/>
  <c r="FZ398" i="65"/>
  <c r="FY398" i="65"/>
  <c r="FX398" i="65"/>
  <c r="FW398" i="65"/>
  <c r="FV398" i="65"/>
  <c r="FU398" i="65"/>
  <c r="FT398" i="65"/>
  <c r="FS398" i="65"/>
  <c r="FR398" i="65"/>
  <c r="FQ398" i="65"/>
  <c r="FP398" i="65"/>
  <c r="FO398" i="65"/>
  <c r="FN398" i="65"/>
  <c r="FM398" i="65"/>
  <c r="FL398" i="65"/>
  <c r="FK398" i="65"/>
  <c r="FJ398" i="65"/>
  <c r="FI398" i="65"/>
  <c r="FH398" i="65"/>
  <c r="FG398" i="65"/>
  <c r="FF398" i="65"/>
  <c r="FE398" i="65"/>
  <c r="FD398" i="65"/>
  <c r="FC398" i="65"/>
  <c r="FB398" i="65"/>
  <c r="FA398" i="65"/>
  <c r="EZ398" i="65"/>
  <c r="EY398" i="65"/>
  <c r="EX398" i="65"/>
  <c r="EW398" i="65"/>
  <c r="EV398" i="65"/>
  <c r="EU398" i="65"/>
  <c r="ET398" i="65"/>
  <c r="ES398" i="65"/>
  <c r="ER398" i="65"/>
  <c r="EQ398" i="65"/>
  <c r="EP398" i="65"/>
  <c r="EO398" i="65"/>
  <c r="EN398" i="65"/>
  <c r="EM398" i="65"/>
  <c r="EL398" i="65"/>
  <c r="EK398" i="65"/>
  <c r="EJ398" i="65"/>
  <c r="EI398" i="65"/>
  <c r="EH398" i="65"/>
  <c r="EG398" i="65"/>
  <c r="EF398" i="65"/>
  <c r="EE398" i="65"/>
  <c r="ED398" i="65"/>
  <c r="EC398" i="65"/>
  <c r="EB398" i="65"/>
  <c r="EA398" i="65"/>
  <c r="DZ398" i="65"/>
  <c r="DY398" i="65"/>
  <c r="DX398" i="65"/>
  <c r="DW398" i="65"/>
  <c r="DV398" i="65"/>
  <c r="DU398" i="65"/>
  <c r="DT398" i="65"/>
  <c r="DS398" i="65"/>
  <c r="DR398" i="65"/>
  <c r="DQ398" i="65"/>
  <c r="DP398" i="65"/>
  <c r="DO398" i="65"/>
  <c r="DN398" i="65"/>
  <c r="DM398" i="65"/>
  <c r="DL398" i="65"/>
  <c r="DK398" i="65"/>
  <c r="DJ398" i="65"/>
  <c r="DI398" i="65"/>
  <c r="DH398" i="65"/>
  <c r="DG398" i="65"/>
  <c r="DF398" i="65"/>
  <c r="DE398" i="65"/>
  <c r="DD398" i="65"/>
  <c r="DC398" i="65"/>
  <c r="DB398" i="65"/>
  <c r="DA398" i="65"/>
  <c r="CZ398" i="65"/>
  <c r="CY398" i="65"/>
  <c r="CX398" i="65"/>
  <c r="CW398" i="65"/>
  <c r="CV398" i="65"/>
  <c r="CU398" i="65"/>
  <c r="CT398" i="65"/>
  <c r="CS398" i="65"/>
  <c r="CR398" i="65"/>
  <c r="CQ398" i="65"/>
  <c r="CP398" i="65"/>
  <c r="CO398" i="65"/>
  <c r="CN398" i="65"/>
  <c r="CM398" i="65"/>
  <c r="CL398" i="65"/>
  <c r="CK398" i="65"/>
  <c r="CJ398" i="65"/>
  <c r="CI398" i="65"/>
  <c r="CH398" i="65"/>
  <c r="CG398" i="65"/>
  <c r="CF398" i="65"/>
  <c r="CE398" i="65"/>
  <c r="CD398" i="65"/>
  <c r="CC398" i="65"/>
  <c r="CB398" i="65"/>
  <c r="CA398" i="65"/>
  <c r="BZ398" i="65"/>
  <c r="BY398" i="65"/>
  <c r="BX398" i="65"/>
  <c r="BW398" i="65"/>
  <c r="BV398" i="65"/>
  <c r="BU398" i="65"/>
  <c r="BT398" i="65"/>
  <c r="BS398" i="65"/>
  <c r="BR398" i="65"/>
  <c r="BQ398" i="65"/>
  <c r="BP398" i="65"/>
  <c r="BO398" i="65"/>
  <c r="BN398" i="65"/>
  <c r="BM398" i="65"/>
  <c r="BL398" i="65"/>
  <c r="BK398" i="65"/>
  <c r="BJ398" i="65"/>
  <c r="BI398" i="65"/>
  <c r="BH398" i="65"/>
  <c r="BG398" i="65"/>
  <c r="BF398" i="65"/>
  <c r="BE398" i="65"/>
  <c r="BD398" i="65"/>
  <c r="BC398" i="65"/>
  <c r="BB398" i="65"/>
  <c r="BA398" i="65"/>
  <c r="AZ398" i="65"/>
  <c r="AY398" i="65"/>
  <c r="AX398" i="65"/>
  <c r="AW398" i="65"/>
  <c r="AV398" i="65"/>
  <c r="AU398" i="65"/>
  <c r="AT398" i="65"/>
  <c r="AS398" i="65"/>
  <c r="AR398" i="65"/>
  <c r="AQ398" i="65"/>
  <c r="AP398" i="65"/>
  <c r="AO398" i="65"/>
  <c r="AN398" i="65"/>
  <c r="AM398" i="65"/>
  <c r="AL398" i="65"/>
  <c r="AK398" i="65"/>
  <c r="AJ398" i="65"/>
  <c r="AI398" i="65"/>
  <c r="AH398" i="65"/>
  <c r="AG398" i="65"/>
  <c r="AF398" i="65"/>
  <c r="AE398" i="65"/>
  <c r="AD398" i="65"/>
  <c r="AC398" i="65"/>
  <c r="AB398" i="65"/>
  <c r="AA398" i="65"/>
  <c r="Z398" i="65"/>
  <c r="Y398" i="65"/>
  <c r="X398" i="65"/>
  <c r="W398" i="65"/>
  <c r="V398" i="65"/>
  <c r="U398" i="65"/>
  <c r="T398" i="65"/>
  <c r="S398" i="65"/>
  <c r="R398" i="65"/>
  <c r="Q398" i="65"/>
  <c r="P398" i="65"/>
  <c r="O398" i="65"/>
  <c r="N398" i="65"/>
  <c r="M398" i="65"/>
  <c r="L397" i="65"/>
  <c r="K397" i="65"/>
  <c r="J397" i="65"/>
  <c r="I397" i="65"/>
  <c r="H397" i="65"/>
  <c r="G397" i="65"/>
  <c r="F397" i="65" s="1"/>
  <c r="C397" i="65"/>
  <c r="L396" i="65"/>
  <c r="K396" i="65"/>
  <c r="J396" i="65"/>
  <c r="I396" i="65"/>
  <c r="H396" i="65"/>
  <c r="G396" i="65"/>
  <c r="C396" i="65"/>
  <c r="L395" i="65"/>
  <c r="K395" i="65"/>
  <c r="J395" i="65"/>
  <c r="I395" i="65"/>
  <c r="H395" i="65"/>
  <c r="G395" i="65"/>
  <c r="C395" i="65"/>
  <c r="L394" i="65"/>
  <c r="K394" i="65"/>
  <c r="J394" i="65"/>
  <c r="I394" i="65"/>
  <c r="H394" i="65"/>
  <c r="G394" i="65"/>
  <c r="F394" i="65"/>
  <c r="C394" i="65"/>
  <c r="L393" i="65"/>
  <c r="K393" i="65"/>
  <c r="J393" i="65"/>
  <c r="I393" i="65"/>
  <c r="H393" i="65"/>
  <c r="G393" i="65"/>
  <c r="F393" i="65" s="1"/>
  <c r="C393" i="65"/>
  <c r="L392" i="65"/>
  <c r="K392" i="65"/>
  <c r="J392" i="65"/>
  <c r="I392" i="65"/>
  <c r="H392" i="65"/>
  <c r="G392" i="65"/>
  <c r="F392" i="65" s="1"/>
  <c r="C392" i="65"/>
  <c r="L391" i="65"/>
  <c r="K391" i="65"/>
  <c r="J391" i="65"/>
  <c r="I391" i="65"/>
  <c r="H391" i="65"/>
  <c r="G391" i="65"/>
  <c r="F391" i="65" s="1"/>
  <c r="C391" i="65"/>
  <c r="L390" i="65"/>
  <c r="K390" i="65"/>
  <c r="J390" i="65"/>
  <c r="I390" i="65"/>
  <c r="H390" i="65"/>
  <c r="G390" i="65"/>
  <c r="F390" i="65" s="1"/>
  <c r="C390" i="65"/>
  <c r="L389" i="65"/>
  <c r="K389" i="65"/>
  <c r="J389" i="65"/>
  <c r="I389" i="65"/>
  <c r="H389" i="65"/>
  <c r="G389" i="65"/>
  <c r="C389" i="65"/>
  <c r="L388" i="65"/>
  <c r="K388" i="65"/>
  <c r="J388" i="65"/>
  <c r="I388" i="65"/>
  <c r="H388" i="65"/>
  <c r="G388" i="65"/>
  <c r="F388" i="65"/>
  <c r="C388" i="65"/>
  <c r="L387" i="65"/>
  <c r="K387" i="65"/>
  <c r="J387" i="65"/>
  <c r="I387" i="65"/>
  <c r="H387" i="65"/>
  <c r="G387" i="65"/>
  <c r="F387" i="65" s="1"/>
  <c r="C387" i="65"/>
  <c r="L386" i="65"/>
  <c r="K386" i="65"/>
  <c r="J386" i="65"/>
  <c r="I386" i="65"/>
  <c r="H386" i="65"/>
  <c r="G386" i="65"/>
  <c r="F386" i="65" s="1"/>
  <c r="C386" i="65"/>
  <c r="L385" i="65"/>
  <c r="K385" i="65"/>
  <c r="J385" i="65"/>
  <c r="I385" i="65"/>
  <c r="H385" i="65"/>
  <c r="G385" i="65"/>
  <c r="F385" i="65" s="1"/>
  <c r="C385" i="65"/>
  <c r="L384" i="65"/>
  <c r="K384" i="65"/>
  <c r="J384" i="65"/>
  <c r="I384" i="65"/>
  <c r="H384" i="65"/>
  <c r="G384" i="65"/>
  <c r="F384" i="65" s="1"/>
  <c r="C384" i="65"/>
  <c r="L383" i="65"/>
  <c r="K383" i="65"/>
  <c r="J383" i="65"/>
  <c r="I383" i="65"/>
  <c r="H383" i="65"/>
  <c r="G383" i="65"/>
  <c r="C383" i="65"/>
  <c r="L382" i="65"/>
  <c r="K382" i="65"/>
  <c r="J382" i="65"/>
  <c r="I382" i="65"/>
  <c r="H382" i="65"/>
  <c r="G382" i="65"/>
  <c r="F382" i="65"/>
  <c r="C382" i="65"/>
  <c r="L381" i="65"/>
  <c r="K381" i="65"/>
  <c r="J381" i="65"/>
  <c r="I381" i="65"/>
  <c r="H381" i="65"/>
  <c r="G381" i="65"/>
  <c r="F381" i="65" s="1"/>
  <c r="C381" i="65"/>
  <c r="L380" i="65"/>
  <c r="K380" i="65"/>
  <c r="J380" i="65"/>
  <c r="I380" i="65"/>
  <c r="H380" i="65"/>
  <c r="G380" i="65"/>
  <c r="F380" i="65" s="1"/>
  <c r="C380" i="65"/>
  <c r="L379" i="65"/>
  <c r="K379" i="65"/>
  <c r="J379" i="65"/>
  <c r="I379" i="65"/>
  <c r="H379" i="65"/>
  <c r="G379" i="65"/>
  <c r="F379" i="65" s="1"/>
  <c r="C379" i="65"/>
  <c r="L378" i="65"/>
  <c r="K378" i="65"/>
  <c r="J378" i="65"/>
  <c r="I378" i="65"/>
  <c r="H378" i="65"/>
  <c r="G378" i="65"/>
  <c r="C378" i="65"/>
  <c r="L377" i="65"/>
  <c r="K377" i="65"/>
  <c r="J377" i="65"/>
  <c r="I377" i="65"/>
  <c r="H377" i="65"/>
  <c r="G377" i="65"/>
  <c r="F377" i="65" s="1"/>
  <c r="C377" i="65"/>
  <c r="L376" i="65"/>
  <c r="K376" i="65"/>
  <c r="J376" i="65"/>
  <c r="I376" i="65"/>
  <c r="H376" i="65"/>
  <c r="G376" i="65"/>
  <c r="F376" i="65" s="1"/>
  <c r="C376" i="65"/>
  <c r="L375" i="65"/>
  <c r="K375" i="65"/>
  <c r="J375" i="65"/>
  <c r="I375" i="65"/>
  <c r="H375" i="65"/>
  <c r="G375" i="65"/>
  <c r="C375" i="65"/>
  <c r="L374" i="65"/>
  <c r="K374" i="65"/>
  <c r="J374" i="65"/>
  <c r="I374" i="65"/>
  <c r="H374" i="65"/>
  <c r="G374" i="65"/>
  <c r="C374" i="65"/>
  <c r="L373" i="65"/>
  <c r="K373" i="65"/>
  <c r="J373" i="65"/>
  <c r="I373" i="65"/>
  <c r="H373" i="65"/>
  <c r="G373" i="65"/>
  <c r="C373" i="65"/>
  <c r="L372" i="65"/>
  <c r="K372" i="65"/>
  <c r="J372" i="65"/>
  <c r="I372" i="65"/>
  <c r="H372" i="65"/>
  <c r="G372" i="65"/>
  <c r="C372" i="65"/>
  <c r="L371" i="65"/>
  <c r="K371" i="65"/>
  <c r="J371" i="65"/>
  <c r="I371" i="65"/>
  <c r="H371" i="65"/>
  <c r="G371" i="65"/>
  <c r="C371" i="65"/>
  <c r="L370" i="65"/>
  <c r="K370" i="65"/>
  <c r="J370" i="65"/>
  <c r="I370" i="65"/>
  <c r="H370" i="65"/>
  <c r="G370" i="65"/>
  <c r="F370" i="65" s="1"/>
  <c r="C370" i="65"/>
  <c r="L369" i="65"/>
  <c r="K369" i="65"/>
  <c r="J369" i="65"/>
  <c r="I369" i="65"/>
  <c r="H369" i="65"/>
  <c r="G369" i="65"/>
  <c r="C369" i="65"/>
  <c r="L368" i="65"/>
  <c r="K368" i="65"/>
  <c r="J368" i="65"/>
  <c r="I368" i="65"/>
  <c r="H368" i="65"/>
  <c r="G368" i="65"/>
  <c r="F368" i="65" s="1"/>
  <c r="C368" i="65"/>
  <c r="L367" i="65"/>
  <c r="K367" i="65"/>
  <c r="J367" i="65"/>
  <c r="I367" i="65"/>
  <c r="H367" i="65"/>
  <c r="G367" i="65"/>
  <c r="C367" i="65"/>
  <c r="L366" i="65"/>
  <c r="K366" i="65"/>
  <c r="J366" i="65"/>
  <c r="I366" i="65"/>
  <c r="H366" i="65"/>
  <c r="G366" i="65"/>
  <c r="F366" i="65" s="1"/>
  <c r="C366" i="65"/>
  <c r="L365" i="65"/>
  <c r="K365" i="65"/>
  <c r="J365" i="65"/>
  <c r="I365" i="65"/>
  <c r="H365" i="65"/>
  <c r="G365" i="65"/>
  <c r="C365" i="65"/>
  <c r="L364" i="65"/>
  <c r="K364" i="65"/>
  <c r="J364" i="65"/>
  <c r="I364" i="65"/>
  <c r="H364" i="65"/>
  <c r="G364" i="65"/>
  <c r="F364" i="65"/>
  <c r="C364" i="65"/>
  <c r="L363" i="65"/>
  <c r="K363" i="65"/>
  <c r="J363" i="65"/>
  <c r="I363" i="65"/>
  <c r="H363" i="65"/>
  <c r="G363" i="65"/>
  <c r="F363" i="65" s="1"/>
  <c r="C363" i="65"/>
  <c r="L362" i="65"/>
  <c r="K362" i="65"/>
  <c r="J362" i="65"/>
  <c r="I362" i="65"/>
  <c r="H362" i="65"/>
  <c r="G362" i="65"/>
  <c r="C362" i="65"/>
  <c r="L361" i="65"/>
  <c r="K361" i="65"/>
  <c r="J361" i="65"/>
  <c r="I361" i="65"/>
  <c r="H361" i="65"/>
  <c r="G361" i="65"/>
  <c r="F361" i="65" s="1"/>
  <c r="C361" i="65"/>
  <c r="L360" i="65"/>
  <c r="K360" i="65"/>
  <c r="J360" i="65"/>
  <c r="I360" i="65"/>
  <c r="H360" i="65"/>
  <c r="G360" i="65"/>
  <c r="F360" i="65" s="1"/>
  <c r="C360" i="65"/>
  <c r="L359" i="65"/>
  <c r="K359" i="65"/>
  <c r="J359" i="65"/>
  <c r="I359" i="65"/>
  <c r="H359" i="65"/>
  <c r="G359" i="65"/>
  <c r="C359" i="65"/>
  <c r="L358" i="65"/>
  <c r="K358" i="65"/>
  <c r="J358" i="65"/>
  <c r="I358" i="65"/>
  <c r="H358" i="65"/>
  <c r="G358" i="65"/>
  <c r="F358" i="65"/>
  <c r="C358" i="65"/>
  <c r="L357" i="65"/>
  <c r="K357" i="65"/>
  <c r="J357" i="65"/>
  <c r="I357" i="65"/>
  <c r="H357" i="65"/>
  <c r="G357" i="65"/>
  <c r="F357" i="65" s="1"/>
  <c r="C357" i="65"/>
  <c r="L356" i="65"/>
  <c r="K356" i="65"/>
  <c r="J356" i="65"/>
  <c r="I356" i="65"/>
  <c r="H356" i="65"/>
  <c r="G356" i="65"/>
  <c r="F356" i="65" s="1"/>
  <c r="C356" i="65"/>
  <c r="L355" i="65"/>
  <c r="K355" i="65"/>
  <c r="J355" i="65"/>
  <c r="I355" i="65"/>
  <c r="H355" i="65"/>
  <c r="G355" i="65"/>
  <c r="F355" i="65" s="1"/>
  <c r="C355" i="65"/>
  <c r="L354" i="65"/>
  <c r="K354" i="65"/>
  <c r="J354" i="65"/>
  <c r="I354" i="65"/>
  <c r="H354" i="65"/>
  <c r="G354" i="65"/>
  <c r="C354" i="65"/>
  <c r="L353" i="65"/>
  <c r="K353" i="65"/>
  <c r="J353" i="65"/>
  <c r="I353" i="65"/>
  <c r="H353" i="65"/>
  <c r="G353" i="65"/>
  <c r="C353" i="65"/>
  <c r="L352" i="65"/>
  <c r="K352" i="65"/>
  <c r="J352" i="65"/>
  <c r="I352" i="65"/>
  <c r="H352" i="65"/>
  <c r="G352" i="65"/>
  <c r="F352" i="65" s="1"/>
  <c r="C352" i="65"/>
  <c r="L351" i="65"/>
  <c r="K351" i="65"/>
  <c r="J351" i="65"/>
  <c r="I351" i="65"/>
  <c r="H351" i="65"/>
  <c r="G351" i="65"/>
  <c r="C351" i="65"/>
  <c r="L350" i="65"/>
  <c r="K350" i="65"/>
  <c r="J350" i="65"/>
  <c r="I350" i="65"/>
  <c r="H350" i="65"/>
  <c r="G350" i="65"/>
  <c r="C350" i="65"/>
  <c r="L349" i="65"/>
  <c r="K349" i="65"/>
  <c r="J349" i="65"/>
  <c r="I349" i="65"/>
  <c r="H349" i="65"/>
  <c r="G349" i="65"/>
  <c r="C349" i="65"/>
  <c r="L348" i="65"/>
  <c r="K348" i="65"/>
  <c r="J348" i="65"/>
  <c r="I348" i="65"/>
  <c r="H348" i="65"/>
  <c r="G348" i="65"/>
  <c r="C348" i="65"/>
  <c r="L347" i="65"/>
  <c r="K347" i="65"/>
  <c r="J347" i="65"/>
  <c r="I347" i="65"/>
  <c r="H347" i="65"/>
  <c r="G347" i="65"/>
  <c r="C347" i="65"/>
  <c r="L346" i="65"/>
  <c r="K346" i="65"/>
  <c r="J346" i="65"/>
  <c r="I346" i="65"/>
  <c r="H346" i="65"/>
  <c r="G346" i="65"/>
  <c r="F346" i="65" s="1"/>
  <c r="C346" i="65"/>
  <c r="L345" i="65"/>
  <c r="K345" i="65"/>
  <c r="J345" i="65"/>
  <c r="I345" i="65"/>
  <c r="H345" i="65"/>
  <c r="G345" i="65"/>
  <c r="C345" i="65"/>
  <c r="L344" i="65"/>
  <c r="K344" i="65"/>
  <c r="J344" i="65"/>
  <c r="I344" i="65"/>
  <c r="H344" i="65"/>
  <c r="G344" i="65"/>
  <c r="C344" i="65"/>
  <c r="L343" i="65"/>
  <c r="K343" i="65"/>
  <c r="J343" i="65"/>
  <c r="I343" i="65"/>
  <c r="H343" i="65"/>
  <c r="G343" i="65"/>
  <c r="C343" i="65"/>
  <c r="L342" i="65"/>
  <c r="K342" i="65"/>
  <c r="J342" i="65"/>
  <c r="I342" i="65"/>
  <c r="H342" i="65"/>
  <c r="G342" i="65"/>
  <c r="C342" i="65"/>
  <c r="L341" i="65"/>
  <c r="K341" i="65"/>
  <c r="J341" i="65"/>
  <c r="I341" i="65"/>
  <c r="H341" i="65"/>
  <c r="G341" i="65"/>
  <c r="C341" i="65"/>
  <c r="L340" i="65"/>
  <c r="K340" i="65"/>
  <c r="J340" i="65"/>
  <c r="I340" i="65"/>
  <c r="H340" i="65"/>
  <c r="G340" i="65"/>
  <c r="F340" i="65" s="1"/>
  <c r="C340" i="65"/>
  <c r="L339" i="65"/>
  <c r="K339" i="65"/>
  <c r="J339" i="65"/>
  <c r="I339" i="65"/>
  <c r="H339" i="65"/>
  <c r="G339" i="65"/>
  <c r="C339" i="65"/>
  <c r="L338" i="65"/>
  <c r="K338" i="65"/>
  <c r="J338" i="65"/>
  <c r="I338" i="65"/>
  <c r="H338" i="65"/>
  <c r="G338" i="65"/>
  <c r="C338" i="65"/>
  <c r="L337" i="65"/>
  <c r="K337" i="65"/>
  <c r="J337" i="65"/>
  <c r="I337" i="65"/>
  <c r="H337" i="65"/>
  <c r="G337" i="65"/>
  <c r="C337" i="65"/>
  <c r="L336" i="65"/>
  <c r="K336" i="65"/>
  <c r="J336" i="65"/>
  <c r="I336" i="65"/>
  <c r="H336" i="65"/>
  <c r="G336" i="65"/>
  <c r="C336" i="65"/>
  <c r="L335" i="65"/>
  <c r="K335" i="65"/>
  <c r="J335" i="65"/>
  <c r="I335" i="65"/>
  <c r="H335" i="65"/>
  <c r="G335" i="65"/>
  <c r="C335" i="65"/>
  <c r="L334" i="65"/>
  <c r="K334" i="65"/>
  <c r="J334" i="65"/>
  <c r="I334" i="65"/>
  <c r="H334" i="65"/>
  <c r="G334" i="65"/>
  <c r="F334" i="65" s="1"/>
  <c r="C334" i="65"/>
  <c r="L333" i="65"/>
  <c r="K333" i="65"/>
  <c r="J333" i="65"/>
  <c r="I333" i="65"/>
  <c r="H333" i="65"/>
  <c r="G333" i="65"/>
  <c r="C333" i="65"/>
  <c r="L332" i="65"/>
  <c r="K332" i="65"/>
  <c r="J332" i="65"/>
  <c r="I332" i="65"/>
  <c r="H332" i="65"/>
  <c r="G332" i="65"/>
  <c r="C332" i="65"/>
  <c r="L331" i="65"/>
  <c r="K331" i="65"/>
  <c r="J331" i="65"/>
  <c r="I331" i="65"/>
  <c r="H331" i="65"/>
  <c r="G331" i="65"/>
  <c r="C331" i="65"/>
  <c r="L330" i="65"/>
  <c r="K330" i="65"/>
  <c r="J330" i="65"/>
  <c r="I330" i="65"/>
  <c r="H330" i="65"/>
  <c r="G330" i="65"/>
  <c r="C330" i="65"/>
  <c r="L329" i="65"/>
  <c r="K329" i="65"/>
  <c r="J329" i="65"/>
  <c r="I329" i="65"/>
  <c r="H329" i="65"/>
  <c r="G329" i="65"/>
  <c r="C329" i="65"/>
  <c r="L328" i="65"/>
  <c r="K328" i="65"/>
  <c r="J328" i="65"/>
  <c r="I328" i="65"/>
  <c r="H328" i="65"/>
  <c r="G328" i="65"/>
  <c r="F328" i="65" s="1"/>
  <c r="C328" i="65"/>
  <c r="L327" i="65"/>
  <c r="K327" i="65"/>
  <c r="J327" i="65"/>
  <c r="I327" i="65"/>
  <c r="H327" i="65"/>
  <c r="G327" i="65"/>
  <c r="C327" i="65"/>
  <c r="L326" i="65"/>
  <c r="K326" i="65"/>
  <c r="J326" i="65"/>
  <c r="I326" i="65"/>
  <c r="H326" i="65"/>
  <c r="G326" i="65"/>
  <c r="F326" i="65" s="1"/>
  <c r="C326" i="65"/>
  <c r="L325" i="65"/>
  <c r="K325" i="65"/>
  <c r="J325" i="65"/>
  <c r="I325" i="65"/>
  <c r="H325" i="65"/>
  <c r="G325" i="65"/>
  <c r="F325" i="65" s="1"/>
  <c r="C325" i="65"/>
  <c r="L324" i="65"/>
  <c r="K324" i="65"/>
  <c r="J324" i="65"/>
  <c r="I324" i="65"/>
  <c r="H324" i="65"/>
  <c r="G324" i="65"/>
  <c r="F324" i="65" s="1"/>
  <c r="C324" i="65"/>
  <c r="L323" i="65"/>
  <c r="K323" i="65"/>
  <c r="J323" i="65"/>
  <c r="I323" i="65"/>
  <c r="H323" i="65"/>
  <c r="G323" i="65"/>
  <c r="C323" i="65"/>
  <c r="L322" i="65"/>
  <c r="K322" i="65"/>
  <c r="J322" i="65"/>
  <c r="I322" i="65"/>
  <c r="H322" i="65"/>
  <c r="F322" i="65" s="1"/>
  <c r="G322" i="65"/>
  <c r="C322" i="65"/>
  <c r="L321" i="65"/>
  <c r="K321" i="65"/>
  <c r="J321" i="65"/>
  <c r="I321" i="65"/>
  <c r="H321" i="65"/>
  <c r="G321" i="65"/>
  <c r="F321" i="65" s="1"/>
  <c r="C321" i="65"/>
  <c r="L320" i="65"/>
  <c r="K320" i="65"/>
  <c r="J320" i="65"/>
  <c r="I320" i="65"/>
  <c r="H320" i="65"/>
  <c r="G320" i="65"/>
  <c r="C320" i="65"/>
  <c r="L319" i="65"/>
  <c r="K319" i="65"/>
  <c r="J319" i="65"/>
  <c r="I319" i="65"/>
  <c r="H319" i="65"/>
  <c r="G319" i="65"/>
  <c r="F319" i="65" s="1"/>
  <c r="C319" i="65"/>
  <c r="L318" i="65"/>
  <c r="K318" i="65"/>
  <c r="J318" i="65"/>
  <c r="I318" i="65"/>
  <c r="H318" i="65"/>
  <c r="G318" i="65"/>
  <c r="F318" i="65" s="1"/>
  <c r="C318" i="65"/>
  <c r="L317" i="65"/>
  <c r="K317" i="65"/>
  <c r="J317" i="65"/>
  <c r="I317" i="65"/>
  <c r="H317" i="65"/>
  <c r="G317" i="65"/>
  <c r="C317" i="65"/>
  <c r="L316" i="65"/>
  <c r="K316" i="65"/>
  <c r="J316" i="65"/>
  <c r="I316" i="65"/>
  <c r="H316" i="65"/>
  <c r="G316" i="65"/>
  <c r="F316" i="65"/>
  <c r="C316" i="65"/>
  <c r="L315" i="65"/>
  <c r="K315" i="65"/>
  <c r="J315" i="65"/>
  <c r="I315" i="65"/>
  <c r="H315" i="65"/>
  <c r="G315" i="65"/>
  <c r="F315" i="65" s="1"/>
  <c r="C315" i="65"/>
  <c r="L314" i="65"/>
  <c r="K314" i="65"/>
  <c r="J314" i="65"/>
  <c r="I314" i="65"/>
  <c r="H314" i="65"/>
  <c r="G314" i="65"/>
  <c r="F314" i="65" s="1"/>
  <c r="C314" i="65"/>
  <c r="L313" i="65"/>
  <c r="K313" i="65"/>
  <c r="J313" i="65"/>
  <c r="I313" i="65"/>
  <c r="H313" i="65"/>
  <c r="G313" i="65"/>
  <c r="C313" i="65"/>
  <c r="L312" i="65"/>
  <c r="K312" i="65"/>
  <c r="J312" i="65"/>
  <c r="I312" i="65"/>
  <c r="H312" i="65"/>
  <c r="G312" i="65"/>
  <c r="C312" i="65"/>
  <c r="L311" i="65"/>
  <c r="K311" i="65"/>
  <c r="J311" i="65"/>
  <c r="I311" i="65"/>
  <c r="H311" i="65"/>
  <c r="G311" i="65"/>
  <c r="C311" i="65"/>
  <c r="L310" i="65"/>
  <c r="K310" i="65"/>
  <c r="J310" i="65"/>
  <c r="I310" i="65"/>
  <c r="H310" i="65"/>
  <c r="G310" i="65"/>
  <c r="F310" i="65" s="1"/>
  <c r="C310" i="65"/>
  <c r="L309" i="65"/>
  <c r="K309" i="65"/>
  <c r="J309" i="65"/>
  <c r="I309" i="65"/>
  <c r="H309" i="65"/>
  <c r="G309" i="65"/>
  <c r="C309" i="65"/>
  <c r="L308" i="65"/>
  <c r="K308" i="65"/>
  <c r="J308" i="65"/>
  <c r="I308" i="65"/>
  <c r="H308" i="65"/>
  <c r="G308" i="65"/>
  <c r="C308" i="65"/>
  <c r="L307" i="65"/>
  <c r="K307" i="65"/>
  <c r="J307" i="65"/>
  <c r="I307" i="65"/>
  <c r="H307" i="65"/>
  <c r="G307" i="65"/>
  <c r="C307" i="65"/>
  <c r="L306" i="65"/>
  <c r="K306" i="65"/>
  <c r="J306" i="65"/>
  <c r="I306" i="65"/>
  <c r="H306" i="65"/>
  <c r="G306" i="65"/>
  <c r="C306" i="65"/>
  <c r="L305" i="65"/>
  <c r="K305" i="65"/>
  <c r="J305" i="65"/>
  <c r="I305" i="65"/>
  <c r="H305" i="65"/>
  <c r="G305" i="65"/>
  <c r="C305" i="65"/>
  <c r="L304" i="65"/>
  <c r="K304" i="65"/>
  <c r="J304" i="65"/>
  <c r="I304" i="65"/>
  <c r="H304" i="65"/>
  <c r="G304" i="65"/>
  <c r="F304" i="65" s="1"/>
  <c r="C304" i="65"/>
  <c r="L303" i="65"/>
  <c r="K303" i="65"/>
  <c r="J303" i="65"/>
  <c r="I303" i="65"/>
  <c r="H303" i="65"/>
  <c r="G303" i="65"/>
  <c r="C303" i="65"/>
  <c r="L302" i="65"/>
  <c r="K302" i="65"/>
  <c r="J302" i="65"/>
  <c r="I302" i="65"/>
  <c r="H302" i="65"/>
  <c r="G302" i="65"/>
  <c r="F302" i="65" s="1"/>
  <c r="C302" i="65"/>
  <c r="L301" i="65"/>
  <c r="K301" i="65"/>
  <c r="J301" i="65"/>
  <c r="I301" i="65"/>
  <c r="H301" i="65"/>
  <c r="G301" i="65"/>
  <c r="F301" i="65" s="1"/>
  <c r="C301" i="65"/>
  <c r="L300" i="65"/>
  <c r="K300" i="65"/>
  <c r="J300" i="65"/>
  <c r="I300" i="65"/>
  <c r="H300" i="65"/>
  <c r="G300" i="65"/>
  <c r="F300" i="65" s="1"/>
  <c r="C300" i="65"/>
  <c r="L299" i="65"/>
  <c r="K299" i="65"/>
  <c r="J299" i="65"/>
  <c r="I299" i="65"/>
  <c r="H299" i="65"/>
  <c r="G299" i="65"/>
  <c r="C299" i="65"/>
  <c r="L298" i="65"/>
  <c r="K298" i="65"/>
  <c r="J298" i="65"/>
  <c r="I298" i="65"/>
  <c r="H298" i="65"/>
  <c r="G298" i="65"/>
  <c r="F298" i="65"/>
  <c r="C298" i="65"/>
  <c r="L297" i="65"/>
  <c r="K297" i="65"/>
  <c r="J297" i="65"/>
  <c r="I297" i="65"/>
  <c r="H297" i="65"/>
  <c r="G297" i="65"/>
  <c r="F297" i="65" s="1"/>
  <c r="C297" i="65"/>
  <c r="L296" i="65"/>
  <c r="K296" i="65"/>
  <c r="J296" i="65"/>
  <c r="I296" i="65"/>
  <c r="H296" i="65"/>
  <c r="G296" i="65"/>
  <c r="F296" i="65" s="1"/>
  <c r="C296" i="65"/>
  <c r="L295" i="65"/>
  <c r="K295" i="65"/>
  <c r="J295" i="65"/>
  <c r="I295" i="65"/>
  <c r="H295" i="65"/>
  <c r="G295" i="65"/>
  <c r="C295" i="65"/>
  <c r="L294" i="65"/>
  <c r="K294" i="65"/>
  <c r="J294" i="65"/>
  <c r="I294" i="65"/>
  <c r="H294" i="65"/>
  <c r="G294" i="65"/>
  <c r="F294" i="65" s="1"/>
  <c r="C294" i="65"/>
  <c r="L293" i="65"/>
  <c r="K293" i="65"/>
  <c r="J293" i="65"/>
  <c r="I293" i="65"/>
  <c r="H293" i="65"/>
  <c r="G293" i="65"/>
  <c r="F293" i="65" s="1"/>
  <c r="C293" i="65"/>
  <c r="L292" i="65"/>
  <c r="K292" i="65"/>
  <c r="J292" i="65"/>
  <c r="I292" i="65"/>
  <c r="H292" i="65"/>
  <c r="G292" i="65"/>
  <c r="F292" i="65" s="1"/>
  <c r="C292" i="65"/>
  <c r="L291" i="65"/>
  <c r="K291" i="65"/>
  <c r="J291" i="65"/>
  <c r="I291" i="65"/>
  <c r="H291" i="65"/>
  <c r="G291" i="65"/>
  <c r="F291" i="65" s="1"/>
  <c r="C291" i="65"/>
  <c r="L290" i="65"/>
  <c r="K290" i="65"/>
  <c r="J290" i="65"/>
  <c r="I290" i="65"/>
  <c r="H290" i="65"/>
  <c r="G290" i="65"/>
  <c r="C290" i="65"/>
  <c r="L289" i="65"/>
  <c r="K289" i="65"/>
  <c r="J289" i="65"/>
  <c r="I289" i="65"/>
  <c r="H289" i="65"/>
  <c r="G289" i="65"/>
  <c r="F289" i="65" s="1"/>
  <c r="C289" i="65"/>
  <c r="L288" i="65"/>
  <c r="K288" i="65"/>
  <c r="J288" i="65"/>
  <c r="I288" i="65"/>
  <c r="H288" i="65"/>
  <c r="G288" i="65"/>
  <c r="C288" i="65"/>
  <c r="L287" i="65"/>
  <c r="K287" i="65"/>
  <c r="J287" i="65"/>
  <c r="I287" i="65"/>
  <c r="H287" i="65"/>
  <c r="G287" i="65"/>
  <c r="F287" i="65" s="1"/>
  <c r="C287" i="65"/>
  <c r="L286" i="65"/>
  <c r="K286" i="65"/>
  <c r="J286" i="65"/>
  <c r="I286" i="65"/>
  <c r="H286" i="65"/>
  <c r="F286" i="65" s="1"/>
  <c r="G286" i="65"/>
  <c r="C286" i="65"/>
  <c r="L285" i="65"/>
  <c r="K285" i="65"/>
  <c r="J285" i="65"/>
  <c r="I285" i="65"/>
  <c r="H285" i="65"/>
  <c r="G285" i="65"/>
  <c r="C285" i="65"/>
  <c r="L284" i="65"/>
  <c r="K284" i="65"/>
  <c r="J284" i="65"/>
  <c r="I284" i="65"/>
  <c r="H284" i="65"/>
  <c r="G284" i="65"/>
  <c r="C284" i="65"/>
  <c r="L283" i="65"/>
  <c r="K283" i="65"/>
  <c r="J283" i="65"/>
  <c r="I283" i="65"/>
  <c r="H283" i="65"/>
  <c r="G283" i="65"/>
  <c r="C283" i="65"/>
  <c r="L282" i="65"/>
  <c r="K282" i="65"/>
  <c r="J282" i="65"/>
  <c r="I282" i="65"/>
  <c r="H282" i="65"/>
  <c r="G282" i="65"/>
  <c r="C282" i="65"/>
  <c r="L281" i="65"/>
  <c r="K281" i="65"/>
  <c r="J281" i="65"/>
  <c r="I281" i="65"/>
  <c r="H281" i="65"/>
  <c r="G281" i="65"/>
  <c r="C281" i="65"/>
  <c r="L280" i="65"/>
  <c r="K280" i="65"/>
  <c r="J280" i="65"/>
  <c r="I280" i="65"/>
  <c r="H280" i="65"/>
  <c r="G280" i="65"/>
  <c r="F280" i="65" s="1"/>
  <c r="C280" i="65"/>
  <c r="L279" i="65"/>
  <c r="K279" i="65"/>
  <c r="J279" i="65"/>
  <c r="I279" i="65"/>
  <c r="H279" i="65"/>
  <c r="G279" i="65"/>
  <c r="C279" i="65"/>
  <c r="L278" i="65"/>
  <c r="K278" i="65"/>
  <c r="J278" i="65"/>
  <c r="I278" i="65"/>
  <c r="H278" i="65"/>
  <c r="G278" i="65"/>
  <c r="F278" i="65" s="1"/>
  <c r="C278" i="65"/>
  <c r="L277" i="65"/>
  <c r="K277" i="65"/>
  <c r="J277" i="65"/>
  <c r="I277" i="65"/>
  <c r="H277" i="65"/>
  <c r="G277" i="65"/>
  <c r="F277" i="65" s="1"/>
  <c r="C277" i="65"/>
  <c r="L276" i="65"/>
  <c r="K276" i="65"/>
  <c r="J276" i="65"/>
  <c r="I276" i="65"/>
  <c r="H276" i="65"/>
  <c r="G276" i="65"/>
  <c r="F276" i="65" s="1"/>
  <c r="C276" i="65"/>
  <c r="L275" i="65"/>
  <c r="K275" i="65"/>
  <c r="J275" i="65"/>
  <c r="I275" i="65"/>
  <c r="H275" i="65"/>
  <c r="G275" i="65"/>
  <c r="C275" i="65"/>
  <c r="L274" i="65"/>
  <c r="K274" i="65"/>
  <c r="J274" i="65"/>
  <c r="I274" i="65"/>
  <c r="H274" i="65"/>
  <c r="G274" i="65"/>
  <c r="F274" i="65"/>
  <c r="C274" i="65"/>
  <c r="L273" i="65"/>
  <c r="K273" i="65"/>
  <c r="J273" i="65"/>
  <c r="I273" i="65"/>
  <c r="H273" i="65"/>
  <c r="G273" i="65"/>
  <c r="F273" i="65" s="1"/>
  <c r="C273" i="65"/>
  <c r="L272" i="65"/>
  <c r="K272" i="65"/>
  <c r="J272" i="65"/>
  <c r="I272" i="65"/>
  <c r="H272" i="65"/>
  <c r="G272" i="65"/>
  <c r="F272" i="65" s="1"/>
  <c r="C272" i="65"/>
  <c r="L271" i="65"/>
  <c r="K271" i="65"/>
  <c r="J271" i="65"/>
  <c r="I271" i="65"/>
  <c r="H271" i="65"/>
  <c r="G271" i="65"/>
  <c r="F271" i="65" s="1"/>
  <c r="C271" i="65"/>
  <c r="L270" i="65"/>
  <c r="K270" i="65"/>
  <c r="J270" i="65"/>
  <c r="I270" i="65"/>
  <c r="H270" i="65"/>
  <c r="G270" i="65"/>
  <c r="C270" i="65"/>
  <c r="L269" i="65"/>
  <c r="K269" i="65"/>
  <c r="J269" i="65"/>
  <c r="I269" i="65"/>
  <c r="H269" i="65"/>
  <c r="G269" i="65"/>
  <c r="C269" i="65"/>
  <c r="L268" i="65"/>
  <c r="K268" i="65"/>
  <c r="J268" i="65"/>
  <c r="I268" i="65"/>
  <c r="H268" i="65"/>
  <c r="G268" i="65"/>
  <c r="F268" i="65"/>
  <c r="C268" i="65"/>
  <c r="L267" i="65"/>
  <c r="K267" i="65"/>
  <c r="J267" i="65"/>
  <c r="I267" i="65"/>
  <c r="H267" i="65"/>
  <c r="G267" i="65"/>
  <c r="C267" i="65"/>
  <c r="L266" i="65"/>
  <c r="K266" i="65"/>
  <c r="J266" i="65"/>
  <c r="I266" i="65"/>
  <c r="H266" i="65"/>
  <c r="G266" i="65"/>
  <c r="C266" i="65"/>
  <c r="L265" i="65"/>
  <c r="K265" i="65"/>
  <c r="J265" i="65"/>
  <c r="I265" i="65"/>
  <c r="H265" i="65"/>
  <c r="G265" i="65"/>
  <c r="C265" i="65"/>
  <c r="L264" i="65"/>
  <c r="K264" i="65"/>
  <c r="J264" i="65"/>
  <c r="I264" i="65"/>
  <c r="H264" i="65"/>
  <c r="G264" i="65"/>
  <c r="F264" i="65" s="1"/>
  <c r="C264" i="65"/>
  <c r="L263" i="65"/>
  <c r="K263" i="65"/>
  <c r="J263" i="65"/>
  <c r="I263" i="65"/>
  <c r="H263" i="65"/>
  <c r="G263" i="65"/>
  <c r="F263" i="65" s="1"/>
  <c r="C263" i="65"/>
  <c r="L262" i="65"/>
  <c r="K262" i="65"/>
  <c r="J262" i="65"/>
  <c r="I262" i="65"/>
  <c r="H262" i="65"/>
  <c r="G262" i="65"/>
  <c r="F262" i="65" s="1"/>
  <c r="C262" i="65"/>
  <c r="L261" i="65"/>
  <c r="K261" i="65"/>
  <c r="J261" i="65"/>
  <c r="I261" i="65"/>
  <c r="H261" i="65"/>
  <c r="G261" i="65"/>
  <c r="F261" i="65" s="1"/>
  <c r="C261" i="65"/>
  <c r="L260" i="65"/>
  <c r="K260" i="65"/>
  <c r="J260" i="65"/>
  <c r="I260" i="65"/>
  <c r="H260" i="65"/>
  <c r="G260" i="65"/>
  <c r="C260" i="65"/>
  <c r="L259" i="65"/>
  <c r="K259" i="65"/>
  <c r="J259" i="65"/>
  <c r="I259" i="65"/>
  <c r="H259" i="65"/>
  <c r="G259" i="65"/>
  <c r="C259" i="65"/>
  <c r="L258" i="65"/>
  <c r="K258" i="65"/>
  <c r="J258" i="65"/>
  <c r="I258" i="65"/>
  <c r="H258" i="65"/>
  <c r="G258" i="65"/>
  <c r="C258" i="65"/>
  <c r="L257" i="65"/>
  <c r="K257" i="65"/>
  <c r="J257" i="65"/>
  <c r="I257" i="65"/>
  <c r="H257" i="65"/>
  <c r="G257" i="65"/>
  <c r="C257" i="65"/>
  <c r="L256" i="65"/>
  <c r="K256" i="65"/>
  <c r="J256" i="65"/>
  <c r="I256" i="65"/>
  <c r="H256" i="65"/>
  <c r="G256" i="65"/>
  <c r="F256" i="65" s="1"/>
  <c r="C256" i="65"/>
  <c r="L255" i="65"/>
  <c r="K255" i="65"/>
  <c r="J255" i="65"/>
  <c r="I255" i="65"/>
  <c r="H255" i="65"/>
  <c r="G255" i="65"/>
  <c r="C255" i="65"/>
  <c r="L254" i="65"/>
  <c r="K254" i="65"/>
  <c r="J254" i="65"/>
  <c r="I254" i="65"/>
  <c r="H254" i="65"/>
  <c r="G254" i="65"/>
  <c r="F254" i="65" s="1"/>
  <c r="C254" i="65"/>
  <c r="L253" i="65"/>
  <c r="K253" i="65"/>
  <c r="J253" i="65"/>
  <c r="I253" i="65"/>
  <c r="H253" i="65"/>
  <c r="G253" i="65"/>
  <c r="F253" i="65" s="1"/>
  <c r="C253" i="65"/>
  <c r="L252" i="65"/>
  <c r="K252" i="65"/>
  <c r="J252" i="65"/>
  <c r="I252" i="65"/>
  <c r="H252" i="65"/>
  <c r="G252" i="65"/>
  <c r="F252" i="65" s="1"/>
  <c r="C252" i="65"/>
  <c r="L251" i="65"/>
  <c r="K251" i="65"/>
  <c r="J251" i="65"/>
  <c r="I251" i="65"/>
  <c r="H251" i="65"/>
  <c r="G251" i="65"/>
  <c r="C251" i="65"/>
  <c r="L250" i="65"/>
  <c r="K250" i="65"/>
  <c r="J250" i="65"/>
  <c r="I250" i="65"/>
  <c r="H250" i="65"/>
  <c r="F250" i="65" s="1"/>
  <c r="G250" i="65"/>
  <c r="C250" i="65"/>
  <c r="L249" i="65"/>
  <c r="K249" i="65"/>
  <c r="J249" i="65"/>
  <c r="I249" i="65"/>
  <c r="H249" i="65"/>
  <c r="G249" i="65"/>
  <c r="F249" i="65" s="1"/>
  <c r="C249" i="65"/>
  <c r="L248" i="65"/>
  <c r="K248" i="65"/>
  <c r="J248" i="65"/>
  <c r="I248" i="65"/>
  <c r="H248" i="65"/>
  <c r="G248" i="65"/>
  <c r="C248" i="65"/>
  <c r="L247" i="65"/>
  <c r="K247" i="65"/>
  <c r="J247" i="65"/>
  <c r="I247" i="65"/>
  <c r="H247" i="65"/>
  <c r="G247" i="65"/>
  <c r="F247" i="65" s="1"/>
  <c r="C247" i="65"/>
  <c r="L246" i="65"/>
  <c r="K246" i="65"/>
  <c r="J246" i="65"/>
  <c r="I246" i="65"/>
  <c r="H246" i="65"/>
  <c r="G246" i="65"/>
  <c r="F246" i="65" s="1"/>
  <c r="C246" i="65"/>
  <c r="L245" i="65"/>
  <c r="K245" i="65"/>
  <c r="J245" i="65"/>
  <c r="I245" i="65"/>
  <c r="H245" i="65"/>
  <c r="G245" i="65"/>
  <c r="C245" i="65"/>
  <c r="L244" i="65"/>
  <c r="K244" i="65"/>
  <c r="J244" i="65"/>
  <c r="I244" i="65"/>
  <c r="H244" i="65"/>
  <c r="G244" i="65"/>
  <c r="F244" i="65" s="1"/>
  <c r="C244" i="65"/>
  <c r="L243" i="65"/>
  <c r="K243" i="65"/>
  <c r="J243" i="65"/>
  <c r="I243" i="65"/>
  <c r="H243" i="65"/>
  <c r="G243" i="65"/>
  <c r="C243" i="65"/>
  <c r="L242" i="65"/>
  <c r="K242" i="65"/>
  <c r="J242" i="65"/>
  <c r="I242" i="65"/>
  <c r="H242" i="65"/>
  <c r="G242" i="65"/>
  <c r="C242" i="65"/>
  <c r="L241" i="65"/>
  <c r="K241" i="65"/>
  <c r="J241" i="65"/>
  <c r="I241" i="65"/>
  <c r="H241" i="65"/>
  <c r="G241" i="65"/>
  <c r="C241" i="65"/>
  <c r="L240" i="65"/>
  <c r="K240" i="65"/>
  <c r="J240" i="65"/>
  <c r="I240" i="65"/>
  <c r="H240" i="65"/>
  <c r="G240" i="65"/>
  <c r="C240" i="65"/>
  <c r="L239" i="65"/>
  <c r="K239" i="65"/>
  <c r="J239" i="65"/>
  <c r="I239" i="65"/>
  <c r="H239" i="65"/>
  <c r="G239" i="65"/>
  <c r="C239" i="65"/>
  <c r="L238" i="65"/>
  <c r="K238" i="65"/>
  <c r="J238" i="65"/>
  <c r="I238" i="65"/>
  <c r="H238" i="65"/>
  <c r="G238" i="65"/>
  <c r="F238" i="65" s="1"/>
  <c r="C238" i="65"/>
  <c r="L237" i="65"/>
  <c r="K237" i="65"/>
  <c r="J237" i="65"/>
  <c r="I237" i="65"/>
  <c r="H237" i="65"/>
  <c r="G237" i="65"/>
  <c r="C237" i="65"/>
  <c r="L236" i="65"/>
  <c r="K236" i="65"/>
  <c r="J236" i="65"/>
  <c r="I236" i="65"/>
  <c r="H236" i="65"/>
  <c r="G236" i="65"/>
  <c r="C236" i="65"/>
  <c r="L235" i="65"/>
  <c r="K235" i="65"/>
  <c r="J235" i="65"/>
  <c r="I235" i="65"/>
  <c r="H235" i="65"/>
  <c r="G235" i="65"/>
  <c r="C235" i="65"/>
  <c r="L234" i="65"/>
  <c r="K234" i="65"/>
  <c r="J234" i="65"/>
  <c r="I234" i="65"/>
  <c r="H234" i="65"/>
  <c r="G234" i="65"/>
  <c r="C234" i="65"/>
  <c r="L233" i="65"/>
  <c r="K233" i="65"/>
  <c r="J233" i="65"/>
  <c r="I233" i="65"/>
  <c r="H233" i="65"/>
  <c r="G233" i="65"/>
  <c r="F233" i="65" s="1"/>
  <c r="C233" i="65"/>
  <c r="L232" i="65"/>
  <c r="K232" i="65"/>
  <c r="J232" i="65"/>
  <c r="I232" i="65"/>
  <c r="H232" i="65"/>
  <c r="G232" i="65"/>
  <c r="F232" i="65" s="1"/>
  <c r="C232" i="65"/>
  <c r="L231" i="65"/>
  <c r="K231" i="65"/>
  <c r="J231" i="65"/>
  <c r="I231" i="65"/>
  <c r="H231" i="65"/>
  <c r="G231" i="65"/>
  <c r="C231" i="65"/>
  <c r="L230" i="65"/>
  <c r="K230" i="65"/>
  <c r="J230" i="65"/>
  <c r="I230" i="65"/>
  <c r="H230" i="65"/>
  <c r="G230" i="65"/>
  <c r="C230" i="65"/>
  <c r="L229" i="65"/>
  <c r="K229" i="65"/>
  <c r="J229" i="65"/>
  <c r="I229" i="65"/>
  <c r="H229" i="65"/>
  <c r="G229" i="65"/>
  <c r="C229" i="65"/>
  <c r="L228" i="65"/>
  <c r="K228" i="65"/>
  <c r="J228" i="65"/>
  <c r="I228" i="65"/>
  <c r="H228" i="65"/>
  <c r="G228" i="65"/>
  <c r="C228" i="65"/>
  <c r="L227" i="65"/>
  <c r="K227" i="65"/>
  <c r="J227" i="65"/>
  <c r="I227" i="65"/>
  <c r="H227" i="65"/>
  <c r="G227" i="65"/>
  <c r="C227" i="65"/>
  <c r="L226" i="65"/>
  <c r="K226" i="65"/>
  <c r="J226" i="65"/>
  <c r="I226" i="65"/>
  <c r="H226" i="65"/>
  <c r="G226" i="65"/>
  <c r="F226" i="65" s="1"/>
  <c r="C226" i="65"/>
  <c r="L225" i="65"/>
  <c r="K225" i="65"/>
  <c r="J225" i="65"/>
  <c r="I225" i="65"/>
  <c r="H225" i="65"/>
  <c r="G225" i="65"/>
  <c r="C225" i="65"/>
  <c r="L224" i="65"/>
  <c r="K224" i="65"/>
  <c r="J224" i="65"/>
  <c r="I224" i="65"/>
  <c r="H224" i="65"/>
  <c r="G224" i="65"/>
  <c r="F224" i="65" s="1"/>
  <c r="C224" i="65"/>
  <c r="L223" i="65"/>
  <c r="K223" i="65"/>
  <c r="J223" i="65"/>
  <c r="I223" i="65"/>
  <c r="H223" i="65"/>
  <c r="G223" i="65"/>
  <c r="F223" i="65" s="1"/>
  <c r="C223" i="65"/>
  <c r="L222" i="65"/>
  <c r="K222" i="65"/>
  <c r="J222" i="65"/>
  <c r="I222" i="65"/>
  <c r="H222" i="65"/>
  <c r="G222" i="65"/>
  <c r="F222" i="65" s="1"/>
  <c r="C222" i="65"/>
  <c r="L221" i="65"/>
  <c r="K221" i="65"/>
  <c r="J221" i="65"/>
  <c r="I221" i="65"/>
  <c r="H221" i="65"/>
  <c r="G221" i="65"/>
  <c r="F221" i="65" s="1"/>
  <c r="C221" i="65"/>
  <c r="L220" i="65"/>
  <c r="K220" i="65"/>
  <c r="J220" i="65"/>
  <c r="I220" i="65"/>
  <c r="H220" i="65"/>
  <c r="G220" i="65"/>
  <c r="F220" i="65" s="1"/>
  <c r="C220" i="65"/>
  <c r="L219" i="65"/>
  <c r="K219" i="65"/>
  <c r="J219" i="65"/>
  <c r="I219" i="65"/>
  <c r="H219" i="65"/>
  <c r="G219" i="65"/>
  <c r="F219" i="65" s="1"/>
  <c r="C219" i="65"/>
  <c r="L218" i="65"/>
  <c r="K218" i="65"/>
  <c r="J218" i="65"/>
  <c r="I218" i="65"/>
  <c r="H218" i="65"/>
  <c r="G218" i="65"/>
  <c r="F218" i="65" s="1"/>
  <c r="C218" i="65"/>
  <c r="L217" i="65"/>
  <c r="K217" i="65"/>
  <c r="J217" i="65"/>
  <c r="I217" i="65"/>
  <c r="H217" i="65"/>
  <c r="G217" i="65"/>
  <c r="C217" i="65"/>
  <c r="L216" i="65"/>
  <c r="K216" i="65"/>
  <c r="J216" i="65"/>
  <c r="I216" i="65"/>
  <c r="H216" i="65"/>
  <c r="G216" i="65"/>
  <c r="C216" i="65"/>
  <c r="L215" i="65"/>
  <c r="K215" i="65"/>
  <c r="J215" i="65"/>
  <c r="I215" i="65"/>
  <c r="H215" i="65"/>
  <c r="G215" i="65"/>
  <c r="F215" i="65" s="1"/>
  <c r="C215" i="65"/>
  <c r="L214" i="65"/>
  <c r="K214" i="65"/>
  <c r="J214" i="65"/>
  <c r="I214" i="65"/>
  <c r="H214" i="65"/>
  <c r="F214" i="65" s="1"/>
  <c r="G214" i="65"/>
  <c r="C214" i="65"/>
  <c r="L213" i="65"/>
  <c r="K213" i="65"/>
  <c r="J213" i="65"/>
  <c r="I213" i="65"/>
  <c r="H213" i="65"/>
  <c r="G213" i="65"/>
  <c r="C213" i="65"/>
  <c r="L212" i="65"/>
  <c r="K212" i="65"/>
  <c r="J212" i="65"/>
  <c r="I212" i="65"/>
  <c r="H212" i="65"/>
  <c r="G212" i="65"/>
  <c r="C212" i="65"/>
  <c r="L211" i="65"/>
  <c r="K211" i="65"/>
  <c r="J211" i="65"/>
  <c r="I211" i="65"/>
  <c r="H211" i="65"/>
  <c r="G211" i="65"/>
  <c r="F211" i="65" s="1"/>
  <c r="C211" i="65"/>
  <c r="L210" i="65"/>
  <c r="K210" i="65"/>
  <c r="J210" i="65"/>
  <c r="I210" i="65"/>
  <c r="H210" i="65"/>
  <c r="G210" i="65"/>
  <c r="C210" i="65"/>
  <c r="L209" i="65"/>
  <c r="K209" i="65"/>
  <c r="J209" i="65"/>
  <c r="I209" i="65"/>
  <c r="H209" i="65"/>
  <c r="G209" i="65"/>
  <c r="F209" i="65"/>
  <c r="C209" i="65"/>
  <c r="L208" i="65"/>
  <c r="K208" i="65"/>
  <c r="J208" i="65"/>
  <c r="I208" i="65"/>
  <c r="H208" i="65"/>
  <c r="F208" i="65" s="1"/>
  <c r="G208" i="65"/>
  <c r="C208" i="65"/>
  <c r="L207" i="65"/>
  <c r="K207" i="65"/>
  <c r="J207" i="65"/>
  <c r="I207" i="65"/>
  <c r="H207" i="65"/>
  <c r="G207" i="65"/>
  <c r="C207" i="65"/>
  <c r="L206" i="65"/>
  <c r="K206" i="65"/>
  <c r="J206" i="65"/>
  <c r="I206" i="65"/>
  <c r="H206" i="65"/>
  <c r="G206" i="65"/>
  <c r="C206" i="65"/>
  <c r="L205" i="65"/>
  <c r="K205" i="65"/>
  <c r="J205" i="65"/>
  <c r="I205" i="65"/>
  <c r="H205" i="65"/>
  <c r="G205" i="65"/>
  <c r="F205" i="65"/>
  <c r="C205" i="65"/>
  <c r="L204" i="65"/>
  <c r="K204" i="65"/>
  <c r="J204" i="65"/>
  <c r="I204" i="65"/>
  <c r="H204" i="65"/>
  <c r="G204" i="65"/>
  <c r="C204" i="65"/>
  <c r="L203" i="65"/>
  <c r="K203" i="65"/>
  <c r="J203" i="65"/>
  <c r="I203" i="65"/>
  <c r="H203" i="65"/>
  <c r="G203" i="65"/>
  <c r="F203" i="65" s="1"/>
  <c r="C203" i="65"/>
  <c r="L202" i="65"/>
  <c r="K202" i="65"/>
  <c r="J202" i="65"/>
  <c r="I202" i="65"/>
  <c r="H202" i="65"/>
  <c r="G202" i="65"/>
  <c r="F202" i="65" s="1"/>
  <c r="C202" i="65"/>
  <c r="L201" i="65"/>
  <c r="K201" i="65"/>
  <c r="J201" i="65"/>
  <c r="I201" i="65"/>
  <c r="H201" i="65"/>
  <c r="G201" i="65"/>
  <c r="C201" i="65"/>
  <c r="L200" i="65"/>
  <c r="K200" i="65"/>
  <c r="J200" i="65"/>
  <c r="I200" i="65"/>
  <c r="H200" i="65"/>
  <c r="G200" i="65"/>
  <c r="C200" i="65"/>
  <c r="L199" i="65"/>
  <c r="K199" i="65"/>
  <c r="J199" i="65"/>
  <c r="I199" i="65"/>
  <c r="H199" i="65"/>
  <c r="G199" i="65"/>
  <c r="C199" i="65"/>
  <c r="L198" i="65"/>
  <c r="K198" i="65"/>
  <c r="J198" i="65"/>
  <c r="I198" i="65"/>
  <c r="H198" i="65"/>
  <c r="G198" i="65"/>
  <c r="C198" i="65"/>
  <c r="L197" i="65"/>
  <c r="K197" i="65"/>
  <c r="J197" i="65"/>
  <c r="I197" i="65"/>
  <c r="H197" i="65"/>
  <c r="G197" i="65"/>
  <c r="F197" i="65"/>
  <c r="C197" i="65"/>
  <c r="L196" i="65"/>
  <c r="K196" i="65"/>
  <c r="J196" i="65"/>
  <c r="I196" i="65"/>
  <c r="H196" i="65"/>
  <c r="G196" i="65"/>
  <c r="F196" i="65" s="1"/>
  <c r="C196" i="65"/>
  <c r="L195" i="65"/>
  <c r="K195" i="65"/>
  <c r="J195" i="65"/>
  <c r="I195" i="65"/>
  <c r="H195" i="65"/>
  <c r="G195" i="65"/>
  <c r="C195" i="65"/>
  <c r="L194" i="65"/>
  <c r="K194" i="65"/>
  <c r="J194" i="65"/>
  <c r="I194" i="65"/>
  <c r="H194" i="65"/>
  <c r="G194" i="65"/>
  <c r="C194" i="65"/>
  <c r="L193" i="65"/>
  <c r="K193" i="65"/>
  <c r="J193" i="65"/>
  <c r="I193" i="65"/>
  <c r="H193" i="65"/>
  <c r="G193" i="65"/>
  <c r="F193" i="65"/>
  <c r="C193" i="65"/>
  <c r="L192" i="65"/>
  <c r="K192" i="65"/>
  <c r="J192" i="65"/>
  <c r="I192" i="65"/>
  <c r="H192" i="65"/>
  <c r="G192" i="65"/>
  <c r="C192" i="65"/>
  <c r="L191" i="65"/>
  <c r="K191" i="65"/>
  <c r="J191" i="65"/>
  <c r="I191" i="65"/>
  <c r="H191" i="65"/>
  <c r="G191" i="65"/>
  <c r="F191" i="65" s="1"/>
  <c r="C191" i="65"/>
  <c r="L190" i="65"/>
  <c r="K190" i="65"/>
  <c r="J190" i="65"/>
  <c r="I190" i="65"/>
  <c r="H190" i="65"/>
  <c r="G190" i="65"/>
  <c r="C190" i="65"/>
  <c r="L189" i="65"/>
  <c r="K189" i="65"/>
  <c r="J189" i="65"/>
  <c r="I189" i="65"/>
  <c r="H189" i="65"/>
  <c r="G189" i="65"/>
  <c r="C189" i="65"/>
  <c r="L188" i="65"/>
  <c r="K188" i="65"/>
  <c r="J188" i="65"/>
  <c r="I188" i="65"/>
  <c r="H188" i="65"/>
  <c r="G188" i="65"/>
  <c r="C188" i="65"/>
  <c r="L187" i="65"/>
  <c r="K187" i="65"/>
  <c r="J187" i="65"/>
  <c r="I187" i="65"/>
  <c r="H187" i="65"/>
  <c r="G187" i="65"/>
  <c r="C187" i="65"/>
  <c r="L186" i="65"/>
  <c r="K186" i="65"/>
  <c r="J186" i="65"/>
  <c r="I186" i="65"/>
  <c r="H186" i="65"/>
  <c r="G186" i="65"/>
  <c r="C186" i="65"/>
  <c r="L185" i="65"/>
  <c r="K185" i="65"/>
  <c r="J185" i="65"/>
  <c r="I185" i="65"/>
  <c r="H185" i="65"/>
  <c r="F185" i="65" s="1"/>
  <c r="G185" i="65"/>
  <c r="C185" i="65"/>
  <c r="L184" i="65"/>
  <c r="K184" i="65"/>
  <c r="J184" i="65"/>
  <c r="I184" i="65"/>
  <c r="H184" i="65"/>
  <c r="G184" i="65"/>
  <c r="F184" i="65" s="1"/>
  <c r="C184" i="65"/>
  <c r="L183" i="65"/>
  <c r="K183" i="65"/>
  <c r="J183" i="65"/>
  <c r="I183" i="65"/>
  <c r="H183" i="65"/>
  <c r="G183" i="65"/>
  <c r="F183" i="65" s="1"/>
  <c r="C183" i="65"/>
  <c r="L182" i="65"/>
  <c r="K182" i="65"/>
  <c r="J182" i="65"/>
  <c r="I182" i="65"/>
  <c r="H182" i="65"/>
  <c r="G182" i="65"/>
  <c r="C182" i="65"/>
  <c r="L181" i="65"/>
  <c r="K181" i="65"/>
  <c r="J181" i="65"/>
  <c r="I181" i="65"/>
  <c r="H181" i="65"/>
  <c r="F181" i="65" s="1"/>
  <c r="G181" i="65"/>
  <c r="C181" i="65"/>
  <c r="L180" i="65"/>
  <c r="K180" i="65"/>
  <c r="J180" i="65"/>
  <c r="I180" i="65"/>
  <c r="H180" i="65"/>
  <c r="G180" i="65"/>
  <c r="C180" i="65"/>
  <c r="L179" i="65"/>
  <c r="K179" i="65"/>
  <c r="J179" i="65"/>
  <c r="I179" i="65"/>
  <c r="H179" i="65"/>
  <c r="G179" i="65"/>
  <c r="C179" i="65"/>
  <c r="L178" i="65"/>
  <c r="K178" i="65"/>
  <c r="J178" i="65"/>
  <c r="I178" i="65"/>
  <c r="H178" i="65"/>
  <c r="G178" i="65"/>
  <c r="F178" i="65" s="1"/>
  <c r="C178" i="65"/>
  <c r="L177" i="65"/>
  <c r="K177" i="65"/>
  <c r="J177" i="65"/>
  <c r="I177" i="65"/>
  <c r="H177" i="65"/>
  <c r="G177" i="65"/>
  <c r="C177" i="65"/>
  <c r="L176" i="65"/>
  <c r="K176" i="65"/>
  <c r="J176" i="65"/>
  <c r="I176" i="65"/>
  <c r="H176" i="65"/>
  <c r="G176" i="65"/>
  <c r="F176" i="65"/>
  <c r="C176" i="65"/>
  <c r="L175" i="65"/>
  <c r="K175" i="65"/>
  <c r="J175" i="65"/>
  <c r="I175" i="65"/>
  <c r="H175" i="65"/>
  <c r="G175" i="65"/>
  <c r="F175" i="65" s="1"/>
  <c r="C175" i="65"/>
  <c r="L174" i="65"/>
  <c r="K174" i="65"/>
  <c r="J174" i="65"/>
  <c r="I174" i="65"/>
  <c r="H174" i="65"/>
  <c r="F174" i="65" s="1"/>
  <c r="G174" i="65"/>
  <c r="C174" i="65"/>
  <c r="L173" i="65"/>
  <c r="K173" i="65"/>
  <c r="J173" i="65"/>
  <c r="I173" i="65"/>
  <c r="H173" i="65"/>
  <c r="G173" i="65"/>
  <c r="F173" i="65"/>
  <c r="C173" i="65"/>
  <c r="L172" i="65"/>
  <c r="K172" i="65"/>
  <c r="J172" i="65"/>
  <c r="I172" i="65"/>
  <c r="H172" i="65"/>
  <c r="G172" i="65"/>
  <c r="C172" i="65"/>
  <c r="L171" i="65"/>
  <c r="K171" i="65"/>
  <c r="J171" i="65"/>
  <c r="I171" i="65"/>
  <c r="H171" i="65"/>
  <c r="G171" i="65"/>
  <c r="F171" i="65" s="1"/>
  <c r="C171" i="65"/>
  <c r="L170" i="65"/>
  <c r="K170" i="65"/>
  <c r="J170" i="65"/>
  <c r="I170" i="65"/>
  <c r="H170" i="65"/>
  <c r="G170" i="65"/>
  <c r="C170" i="65"/>
  <c r="L169" i="65"/>
  <c r="K169" i="65"/>
  <c r="J169" i="65"/>
  <c r="I169" i="65"/>
  <c r="H169" i="65"/>
  <c r="G169" i="65"/>
  <c r="F169" i="65"/>
  <c r="C169" i="65"/>
  <c r="L168" i="65"/>
  <c r="K168" i="65"/>
  <c r="J168" i="65"/>
  <c r="I168" i="65"/>
  <c r="H168" i="65"/>
  <c r="F168" i="65" s="1"/>
  <c r="G168" i="65"/>
  <c r="C168" i="65"/>
  <c r="L167" i="65"/>
  <c r="K167" i="65"/>
  <c r="J167" i="65"/>
  <c r="I167" i="65"/>
  <c r="H167" i="65"/>
  <c r="G167" i="65"/>
  <c r="F167" i="65" s="1"/>
  <c r="C167" i="65"/>
  <c r="L166" i="65"/>
  <c r="K166" i="65"/>
  <c r="J166" i="65"/>
  <c r="I166" i="65"/>
  <c r="H166" i="65"/>
  <c r="G166" i="65"/>
  <c r="C166" i="65"/>
  <c r="L165" i="65"/>
  <c r="K165" i="65"/>
  <c r="J165" i="65"/>
  <c r="I165" i="65"/>
  <c r="H165" i="65"/>
  <c r="G165" i="65"/>
  <c r="F165" i="65" s="1"/>
  <c r="C165" i="65"/>
  <c r="L164" i="65"/>
  <c r="K164" i="65"/>
  <c r="J164" i="65"/>
  <c r="I164" i="65"/>
  <c r="H164" i="65"/>
  <c r="G164" i="65"/>
  <c r="F164" i="65" s="1"/>
  <c r="C164" i="65"/>
  <c r="L163" i="65"/>
  <c r="K163" i="65"/>
  <c r="J163" i="65"/>
  <c r="I163" i="65"/>
  <c r="H163" i="65"/>
  <c r="G163" i="65"/>
  <c r="F163" i="65"/>
  <c r="C163" i="65"/>
  <c r="L162" i="65"/>
  <c r="K162" i="65"/>
  <c r="J162" i="65"/>
  <c r="I162" i="65"/>
  <c r="H162" i="65"/>
  <c r="G162" i="65"/>
  <c r="C162" i="65"/>
  <c r="L161" i="65"/>
  <c r="K161" i="65"/>
  <c r="J161" i="65"/>
  <c r="I161" i="65"/>
  <c r="H161" i="65"/>
  <c r="G161" i="65"/>
  <c r="F161" i="65" s="1"/>
  <c r="C161" i="65"/>
  <c r="L160" i="65"/>
  <c r="K160" i="65"/>
  <c r="J160" i="65"/>
  <c r="I160" i="65"/>
  <c r="H160" i="65"/>
  <c r="G160" i="65"/>
  <c r="C160" i="65"/>
  <c r="L159" i="65"/>
  <c r="K159" i="65"/>
  <c r="J159" i="65"/>
  <c r="I159" i="65"/>
  <c r="H159" i="65"/>
  <c r="G159" i="65"/>
  <c r="F159" i="65"/>
  <c r="C159" i="65"/>
  <c r="L158" i="65"/>
  <c r="K158" i="65"/>
  <c r="J158" i="65"/>
  <c r="I158" i="65"/>
  <c r="H158" i="65"/>
  <c r="G158" i="65"/>
  <c r="F158" i="65" s="1"/>
  <c r="C158" i="65"/>
  <c r="L157" i="65"/>
  <c r="K157" i="65"/>
  <c r="J157" i="65"/>
  <c r="I157" i="65"/>
  <c r="H157" i="65"/>
  <c r="G157" i="65"/>
  <c r="F157" i="65" s="1"/>
  <c r="C157" i="65"/>
  <c r="L156" i="65"/>
  <c r="K156" i="65"/>
  <c r="J156" i="65"/>
  <c r="I156" i="65"/>
  <c r="H156" i="65"/>
  <c r="G156" i="65"/>
  <c r="C156" i="65"/>
  <c r="L155" i="65"/>
  <c r="K155" i="65"/>
  <c r="J155" i="65"/>
  <c r="I155" i="65"/>
  <c r="H155" i="65"/>
  <c r="G155" i="65"/>
  <c r="F155" i="65"/>
  <c r="C155" i="65"/>
  <c r="L154" i="65"/>
  <c r="K154" i="65"/>
  <c r="J154" i="65"/>
  <c r="I154" i="65"/>
  <c r="H154" i="65"/>
  <c r="G154" i="65"/>
  <c r="F154" i="65" s="1"/>
  <c r="C154" i="65"/>
  <c r="L153" i="65"/>
  <c r="K153" i="65"/>
  <c r="J153" i="65"/>
  <c r="I153" i="65"/>
  <c r="H153" i="65"/>
  <c r="G153" i="65"/>
  <c r="F153" i="65"/>
  <c r="C153" i="65"/>
  <c r="L152" i="65"/>
  <c r="K152" i="65"/>
  <c r="J152" i="65"/>
  <c r="I152" i="65"/>
  <c r="H152" i="65"/>
  <c r="G152" i="65"/>
  <c r="F152" i="65" s="1"/>
  <c r="C152" i="65"/>
  <c r="L151" i="65"/>
  <c r="K151" i="65"/>
  <c r="J151" i="65"/>
  <c r="I151" i="65"/>
  <c r="H151" i="65"/>
  <c r="G151" i="65"/>
  <c r="F151" i="65" s="1"/>
  <c r="C151" i="65"/>
  <c r="L150" i="65"/>
  <c r="K150" i="65"/>
  <c r="J150" i="65"/>
  <c r="I150" i="65"/>
  <c r="H150" i="65"/>
  <c r="F150" i="65" s="1"/>
  <c r="G150" i="65"/>
  <c r="C150" i="65"/>
  <c r="L149" i="65"/>
  <c r="K149" i="65"/>
  <c r="J149" i="65"/>
  <c r="I149" i="65"/>
  <c r="H149" i="65"/>
  <c r="G149" i="65"/>
  <c r="F149" i="65" s="1"/>
  <c r="C149" i="65"/>
  <c r="L148" i="65"/>
  <c r="K148" i="65"/>
  <c r="J148" i="65"/>
  <c r="I148" i="65"/>
  <c r="H148" i="65"/>
  <c r="G148" i="65"/>
  <c r="F148" i="65" s="1"/>
  <c r="C148" i="65"/>
  <c r="L147" i="65"/>
  <c r="K147" i="65"/>
  <c r="J147" i="65"/>
  <c r="I147" i="65"/>
  <c r="H147" i="65"/>
  <c r="G147" i="65"/>
  <c r="F147" i="65"/>
  <c r="C147" i="65"/>
  <c r="L146" i="65"/>
  <c r="K146" i="65"/>
  <c r="J146" i="65"/>
  <c r="I146" i="65"/>
  <c r="H146" i="65"/>
  <c r="G146" i="65"/>
  <c r="F146" i="65" s="1"/>
  <c r="C146" i="65"/>
  <c r="L145" i="65"/>
  <c r="K145" i="65"/>
  <c r="J145" i="65"/>
  <c r="I145" i="65"/>
  <c r="H145" i="65"/>
  <c r="G145" i="65"/>
  <c r="F145" i="65" s="1"/>
  <c r="C145" i="65"/>
  <c r="L144" i="65"/>
  <c r="K144" i="65"/>
  <c r="J144" i="65"/>
  <c r="I144" i="65"/>
  <c r="H144" i="65"/>
  <c r="F144" i="65" s="1"/>
  <c r="G144" i="65"/>
  <c r="C144" i="65"/>
  <c r="L143" i="65"/>
  <c r="K143" i="65"/>
  <c r="J143" i="65"/>
  <c r="I143" i="65"/>
  <c r="H143" i="65"/>
  <c r="G143" i="65"/>
  <c r="F143" i="65"/>
  <c r="C143" i="65"/>
  <c r="L142" i="65"/>
  <c r="K142" i="65"/>
  <c r="J142" i="65"/>
  <c r="I142" i="65"/>
  <c r="H142" i="65"/>
  <c r="G142" i="65"/>
  <c r="F142" i="65" s="1"/>
  <c r="C142" i="65"/>
  <c r="L141" i="65"/>
  <c r="K141" i="65"/>
  <c r="J141" i="65"/>
  <c r="I141" i="65"/>
  <c r="H141" i="65"/>
  <c r="G141" i="65"/>
  <c r="F141" i="65"/>
  <c r="C141" i="65"/>
  <c r="L140" i="65"/>
  <c r="K140" i="65"/>
  <c r="J140" i="65"/>
  <c r="I140" i="65"/>
  <c r="H140" i="65"/>
  <c r="G140" i="65"/>
  <c r="F140" i="65" s="1"/>
  <c r="C140" i="65"/>
  <c r="L139" i="65"/>
  <c r="K139" i="65"/>
  <c r="J139" i="65"/>
  <c r="I139" i="65"/>
  <c r="H139" i="65"/>
  <c r="F139" i="65" s="1"/>
  <c r="G139" i="65"/>
  <c r="C139" i="65"/>
  <c r="L138" i="65"/>
  <c r="K138" i="65"/>
  <c r="J138" i="65"/>
  <c r="I138" i="65"/>
  <c r="H138" i="65"/>
  <c r="F138" i="65" s="1"/>
  <c r="G138" i="65"/>
  <c r="C138" i="65"/>
  <c r="L137" i="65"/>
  <c r="K137" i="65"/>
  <c r="J137" i="65"/>
  <c r="I137" i="65"/>
  <c r="H137" i="65"/>
  <c r="G137" i="65"/>
  <c r="F137" i="65"/>
  <c r="C137" i="65"/>
  <c r="L136" i="65"/>
  <c r="K136" i="65"/>
  <c r="J136" i="65"/>
  <c r="I136" i="65"/>
  <c r="H136" i="65"/>
  <c r="G136" i="65"/>
  <c r="F136" i="65" s="1"/>
  <c r="C136" i="65"/>
  <c r="L135" i="65"/>
  <c r="K135" i="65"/>
  <c r="J135" i="65"/>
  <c r="I135" i="65"/>
  <c r="H135" i="65"/>
  <c r="G135" i="65"/>
  <c r="F135" i="65"/>
  <c r="C135" i="65"/>
  <c r="L134" i="65"/>
  <c r="K134" i="65"/>
  <c r="J134" i="65"/>
  <c r="I134" i="65"/>
  <c r="H134" i="65"/>
  <c r="G134" i="65"/>
  <c r="F134" i="65" s="1"/>
  <c r="C134" i="65"/>
  <c r="L133" i="65"/>
  <c r="K133" i="65"/>
  <c r="J133" i="65"/>
  <c r="I133" i="65"/>
  <c r="H133" i="65"/>
  <c r="G133" i="65"/>
  <c r="F133" i="65" s="1"/>
  <c r="C133" i="65"/>
  <c r="L132" i="65"/>
  <c r="K132" i="65"/>
  <c r="J132" i="65"/>
  <c r="I132" i="65"/>
  <c r="H132" i="65"/>
  <c r="F132" i="65" s="1"/>
  <c r="G132" i="65"/>
  <c r="C132" i="65"/>
  <c r="L131" i="65"/>
  <c r="K131" i="65"/>
  <c r="J131" i="65"/>
  <c r="I131" i="65"/>
  <c r="H131" i="65"/>
  <c r="G131" i="65"/>
  <c r="F131" i="65" s="1"/>
  <c r="C131" i="65"/>
  <c r="L130" i="65"/>
  <c r="K130" i="65"/>
  <c r="J130" i="65"/>
  <c r="I130" i="65"/>
  <c r="H130" i="65"/>
  <c r="G130" i="65"/>
  <c r="F130" i="65" s="1"/>
  <c r="C130" i="65"/>
  <c r="L129" i="65"/>
  <c r="K129" i="65"/>
  <c r="J129" i="65"/>
  <c r="I129" i="65"/>
  <c r="H129" i="65"/>
  <c r="G129" i="65"/>
  <c r="F129" i="65"/>
  <c r="C129" i="65"/>
  <c r="L128" i="65"/>
  <c r="K128" i="65"/>
  <c r="J128" i="65"/>
  <c r="I128" i="65"/>
  <c r="H128" i="65"/>
  <c r="G128" i="65"/>
  <c r="F128" i="65" s="1"/>
  <c r="C128" i="65"/>
  <c r="L127" i="65"/>
  <c r="K127" i="65"/>
  <c r="J127" i="65"/>
  <c r="I127" i="65"/>
  <c r="H127" i="65"/>
  <c r="G127" i="65"/>
  <c r="F127" i="65" s="1"/>
  <c r="C127" i="65"/>
  <c r="L126" i="65"/>
  <c r="K126" i="65"/>
  <c r="J126" i="65"/>
  <c r="I126" i="65"/>
  <c r="H126" i="65"/>
  <c r="F126" i="65" s="1"/>
  <c r="G126" i="65"/>
  <c r="C126" i="65"/>
  <c r="L125" i="65"/>
  <c r="K125" i="65"/>
  <c r="J125" i="65"/>
  <c r="I125" i="65"/>
  <c r="H125" i="65"/>
  <c r="G125" i="65"/>
  <c r="F125" i="65"/>
  <c r="C125" i="65"/>
  <c r="L124" i="65"/>
  <c r="K124" i="65"/>
  <c r="J124" i="65"/>
  <c r="I124" i="65"/>
  <c r="H124" i="65"/>
  <c r="G124" i="65"/>
  <c r="F124" i="65" s="1"/>
  <c r="C124" i="65"/>
  <c r="L123" i="65"/>
  <c r="K123" i="65"/>
  <c r="J123" i="65"/>
  <c r="I123" i="65"/>
  <c r="H123" i="65"/>
  <c r="G123" i="65"/>
  <c r="F123" i="65"/>
  <c r="C123" i="65"/>
  <c r="L122" i="65"/>
  <c r="K122" i="65"/>
  <c r="J122" i="65"/>
  <c r="I122" i="65"/>
  <c r="H122" i="65"/>
  <c r="G122" i="65"/>
  <c r="F122" i="65" s="1"/>
  <c r="C122" i="65"/>
  <c r="L121" i="65"/>
  <c r="K121" i="65"/>
  <c r="J121" i="65"/>
  <c r="I121" i="65"/>
  <c r="H121" i="65"/>
  <c r="F121" i="65" s="1"/>
  <c r="G121" i="65"/>
  <c r="C121" i="65"/>
  <c r="L120" i="65"/>
  <c r="K120" i="65"/>
  <c r="J120" i="65"/>
  <c r="I120" i="65"/>
  <c r="H120" i="65"/>
  <c r="F120" i="65" s="1"/>
  <c r="G120" i="65"/>
  <c r="C120" i="65"/>
  <c r="L119" i="65"/>
  <c r="K119" i="65"/>
  <c r="J119" i="65"/>
  <c r="I119" i="65"/>
  <c r="H119" i="65"/>
  <c r="G119" i="65"/>
  <c r="F119" i="65"/>
  <c r="C119" i="65"/>
  <c r="L118" i="65"/>
  <c r="K118" i="65"/>
  <c r="J118" i="65"/>
  <c r="I118" i="65"/>
  <c r="H118" i="65"/>
  <c r="G118" i="65"/>
  <c r="F118" i="65" s="1"/>
  <c r="C118" i="65"/>
  <c r="L117" i="65"/>
  <c r="K117" i="65"/>
  <c r="J117" i="65"/>
  <c r="I117" i="65"/>
  <c r="H117" i="65"/>
  <c r="G117" i="65"/>
  <c r="F117" i="65"/>
  <c r="C117" i="65"/>
  <c r="L116" i="65"/>
  <c r="K116" i="65"/>
  <c r="J116" i="65"/>
  <c r="I116" i="65"/>
  <c r="H116" i="65"/>
  <c r="G116" i="65"/>
  <c r="F116" i="65" s="1"/>
  <c r="C116" i="65"/>
  <c r="L115" i="65"/>
  <c r="K115" i="65"/>
  <c r="J115" i="65"/>
  <c r="I115" i="65"/>
  <c r="H115" i="65"/>
  <c r="G115" i="65"/>
  <c r="F115" i="65" s="1"/>
  <c r="C115" i="65"/>
  <c r="L114" i="65"/>
  <c r="K114" i="65"/>
  <c r="J114" i="65"/>
  <c r="I114" i="65"/>
  <c r="H114" i="65"/>
  <c r="G114" i="65"/>
  <c r="C114" i="65"/>
  <c r="L113" i="65"/>
  <c r="K113" i="65"/>
  <c r="J113" i="65"/>
  <c r="I113" i="65"/>
  <c r="H113" i="65"/>
  <c r="G113" i="65"/>
  <c r="F113" i="65" s="1"/>
  <c r="C113" i="65"/>
  <c r="L112" i="65"/>
  <c r="K112" i="65"/>
  <c r="J112" i="65"/>
  <c r="I112" i="65"/>
  <c r="H112" i="65"/>
  <c r="G112" i="65"/>
  <c r="F112" i="65" s="1"/>
  <c r="C112" i="65"/>
  <c r="L111" i="65"/>
  <c r="K111" i="65"/>
  <c r="J111" i="65"/>
  <c r="I111" i="65"/>
  <c r="H111" i="65"/>
  <c r="G111" i="65"/>
  <c r="F111" i="65"/>
  <c r="C111" i="65"/>
  <c r="L110" i="65"/>
  <c r="K110" i="65"/>
  <c r="J110" i="65"/>
  <c r="I110" i="65"/>
  <c r="H110" i="65"/>
  <c r="G110" i="65"/>
  <c r="F110" i="65" s="1"/>
  <c r="C110" i="65"/>
  <c r="L109" i="65"/>
  <c r="K109" i="65"/>
  <c r="J109" i="65"/>
  <c r="I109" i="65"/>
  <c r="H109" i="65"/>
  <c r="G109" i="65"/>
  <c r="F109" i="65" s="1"/>
  <c r="C109" i="65"/>
  <c r="L108" i="65"/>
  <c r="K108" i="65"/>
  <c r="J108" i="65"/>
  <c r="I108" i="65"/>
  <c r="H108" i="65"/>
  <c r="G108" i="65"/>
  <c r="C108" i="65"/>
  <c r="L107" i="65"/>
  <c r="K107" i="65"/>
  <c r="J107" i="65"/>
  <c r="I107" i="65"/>
  <c r="H107" i="65"/>
  <c r="G107" i="65"/>
  <c r="F107" i="65"/>
  <c r="C107" i="65"/>
  <c r="L106" i="65"/>
  <c r="K106" i="65"/>
  <c r="J106" i="65"/>
  <c r="I106" i="65"/>
  <c r="H106" i="65"/>
  <c r="G106" i="65"/>
  <c r="F106" i="65" s="1"/>
  <c r="C106" i="65"/>
  <c r="L105" i="65"/>
  <c r="K105" i="65"/>
  <c r="J105" i="65"/>
  <c r="I105" i="65"/>
  <c r="H105" i="65"/>
  <c r="G105" i="65"/>
  <c r="F105" i="65"/>
  <c r="C105" i="65"/>
  <c r="L104" i="65"/>
  <c r="K104" i="65"/>
  <c r="J104" i="65"/>
  <c r="I104" i="65"/>
  <c r="H104" i="65"/>
  <c r="G104" i="65"/>
  <c r="F104" i="65" s="1"/>
  <c r="C104" i="65"/>
  <c r="L103" i="65"/>
  <c r="K103" i="65"/>
  <c r="J103" i="65"/>
  <c r="I103" i="65"/>
  <c r="H103" i="65"/>
  <c r="F103" i="65" s="1"/>
  <c r="G103" i="65"/>
  <c r="C103" i="65"/>
  <c r="L102" i="65"/>
  <c r="K102" i="65"/>
  <c r="J102" i="65"/>
  <c r="I102" i="65"/>
  <c r="H102" i="65"/>
  <c r="G102" i="65"/>
  <c r="C102" i="65"/>
  <c r="C100" i="65"/>
  <c r="C99" i="65"/>
  <c r="C98" i="65"/>
  <c r="C97" i="65"/>
  <c r="C96" i="65"/>
  <c r="C95" i="65"/>
  <c r="C94" i="65"/>
  <c r="C93" i="65"/>
  <c r="C92" i="65"/>
  <c r="C91" i="65"/>
  <c r="C90" i="65"/>
  <c r="C89" i="65"/>
  <c r="C88" i="65"/>
  <c r="L86" i="65"/>
  <c r="K86" i="65"/>
  <c r="J86" i="65"/>
  <c r="I86" i="65"/>
  <c r="H86" i="65"/>
  <c r="G86" i="65"/>
  <c r="F86" i="65" s="1"/>
  <c r="C86" i="65"/>
  <c r="L85" i="65"/>
  <c r="K85" i="65"/>
  <c r="J85" i="65"/>
  <c r="I85" i="65"/>
  <c r="H85" i="65"/>
  <c r="G85" i="65"/>
  <c r="F85" i="65" s="1"/>
  <c r="C85" i="65"/>
  <c r="L84" i="65"/>
  <c r="K84" i="65"/>
  <c r="J84" i="65"/>
  <c r="I84" i="65"/>
  <c r="H84" i="65"/>
  <c r="G84" i="65"/>
  <c r="F84" i="65"/>
  <c r="C84" i="65"/>
  <c r="L83" i="65"/>
  <c r="K83" i="65"/>
  <c r="J83" i="65"/>
  <c r="I83" i="65"/>
  <c r="H83" i="65"/>
  <c r="G83" i="65"/>
  <c r="C83" i="65"/>
  <c r="L82" i="65"/>
  <c r="K82" i="65"/>
  <c r="J82" i="65"/>
  <c r="I82" i="65"/>
  <c r="H82" i="65"/>
  <c r="G82" i="65"/>
  <c r="C82" i="65"/>
  <c r="L81" i="65"/>
  <c r="K81" i="65"/>
  <c r="J81" i="65"/>
  <c r="I81" i="65"/>
  <c r="H81" i="65"/>
  <c r="G81" i="65"/>
  <c r="F81" i="65" s="1"/>
  <c r="C81" i="65"/>
  <c r="L80" i="65"/>
  <c r="K80" i="65"/>
  <c r="J80" i="65"/>
  <c r="I80" i="65"/>
  <c r="H80" i="65"/>
  <c r="G80" i="65"/>
  <c r="F80" i="65"/>
  <c r="C80" i="65"/>
  <c r="L79" i="65"/>
  <c r="K79" i="65"/>
  <c r="J79" i="65"/>
  <c r="I79" i="65"/>
  <c r="H79" i="65"/>
  <c r="G79" i="65"/>
  <c r="F79" i="65" s="1"/>
  <c r="C79" i="65"/>
  <c r="L78" i="65"/>
  <c r="K78" i="65"/>
  <c r="J78" i="65"/>
  <c r="I78" i="65"/>
  <c r="H78" i="65"/>
  <c r="G78" i="65"/>
  <c r="F78" i="65" s="1"/>
  <c r="C78" i="65"/>
  <c r="L77" i="65"/>
  <c r="K77" i="65"/>
  <c r="J77" i="65"/>
  <c r="I77" i="65"/>
  <c r="H77" i="65"/>
  <c r="G77" i="65"/>
  <c r="C77" i="65"/>
  <c r="L76" i="65"/>
  <c r="K76" i="65"/>
  <c r="J76" i="65"/>
  <c r="I76" i="65"/>
  <c r="H76" i="65"/>
  <c r="F76" i="65" s="1"/>
  <c r="G76" i="65"/>
  <c r="C76" i="65"/>
  <c r="L75" i="65"/>
  <c r="K75" i="65"/>
  <c r="J75" i="65"/>
  <c r="I75" i="65"/>
  <c r="H75" i="65"/>
  <c r="G75" i="65"/>
  <c r="C75" i="65"/>
  <c r="L74" i="65"/>
  <c r="K74" i="65"/>
  <c r="J74" i="65"/>
  <c r="I74" i="65"/>
  <c r="H74" i="65"/>
  <c r="G74" i="65"/>
  <c r="F74" i="65"/>
  <c r="C74" i="65"/>
  <c r="L73" i="65"/>
  <c r="K73" i="65"/>
  <c r="J73" i="65"/>
  <c r="I73" i="65"/>
  <c r="H73" i="65"/>
  <c r="G73" i="65"/>
  <c r="F73" i="65" s="1"/>
  <c r="C73" i="65"/>
  <c r="L72" i="65"/>
  <c r="K72" i="65"/>
  <c r="J72" i="65"/>
  <c r="I72" i="65"/>
  <c r="H72" i="65"/>
  <c r="G72" i="65"/>
  <c r="F72" i="65"/>
  <c r="C72" i="65"/>
  <c r="L71" i="65"/>
  <c r="K71" i="65"/>
  <c r="J71" i="65"/>
  <c r="I71" i="65"/>
  <c r="H71" i="65"/>
  <c r="G71" i="65"/>
  <c r="F71" i="65" s="1"/>
  <c r="C71" i="65"/>
  <c r="L70" i="65"/>
  <c r="K70" i="65"/>
  <c r="J70" i="65"/>
  <c r="I70" i="65"/>
  <c r="H70" i="65"/>
  <c r="F70" i="65" s="1"/>
  <c r="G70" i="65"/>
  <c r="C70" i="65"/>
  <c r="L69" i="65"/>
  <c r="K69" i="65"/>
  <c r="J69" i="65"/>
  <c r="I69" i="65"/>
  <c r="H69" i="65"/>
  <c r="G69" i="65"/>
  <c r="F69" i="65" s="1"/>
  <c r="C69" i="65"/>
  <c r="L68" i="65"/>
  <c r="K68" i="65"/>
  <c r="J68" i="65"/>
  <c r="I68" i="65"/>
  <c r="H68" i="65"/>
  <c r="G68" i="65"/>
  <c r="F68" i="65" s="1"/>
  <c r="C68" i="65"/>
  <c r="L67" i="65"/>
  <c r="K67" i="65"/>
  <c r="J67" i="65"/>
  <c r="I67" i="65"/>
  <c r="H67" i="65"/>
  <c r="G67" i="65"/>
  <c r="F67" i="65" s="1"/>
  <c r="C67" i="65"/>
  <c r="L66" i="65"/>
  <c r="K66" i="65"/>
  <c r="J66" i="65"/>
  <c r="I66" i="65"/>
  <c r="H66" i="65"/>
  <c r="G66" i="65"/>
  <c r="F66" i="65"/>
  <c r="C66" i="65"/>
  <c r="L65" i="65"/>
  <c r="K65" i="65"/>
  <c r="J65" i="65"/>
  <c r="I65" i="65"/>
  <c r="H65" i="65"/>
  <c r="G65" i="65"/>
  <c r="C65" i="65"/>
  <c r="L64" i="65"/>
  <c r="K64" i="65"/>
  <c r="J64" i="65"/>
  <c r="I64" i="65"/>
  <c r="H64" i="65"/>
  <c r="G64" i="65"/>
  <c r="C64" i="65"/>
  <c r="L63" i="65"/>
  <c r="K63" i="65"/>
  <c r="J63" i="65"/>
  <c r="I63" i="65"/>
  <c r="H63" i="65"/>
  <c r="G63" i="65"/>
  <c r="F63" i="65" s="1"/>
  <c r="C63" i="65"/>
  <c r="L62" i="65"/>
  <c r="K62" i="65"/>
  <c r="J62" i="65"/>
  <c r="I62" i="65"/>
  <c r="H62" i="65"/>
  <c r="G62" i="65"/>
  <c r="F62" i="65"/>
  <c r="C62" i="65"/>
  <c r="L61" i="65"/>
  <c r="K61" i="65"/>
  <c r="J61" i="65"/>
  <c r="I61" i="65"/>
  <c r="H61" i="65"/>
  <c r="G61" i="65"/>
  <c r="F61" i="65" s="1"/>
  <c r="C61" i="65"/>
  <c r="L60" i="65"/>
  <c r="K60" i="65"/>
  <c r="J60" i="65"/>
  <c r="I60" i="65"/>
  <c r="H60" i="65"/>
  <c r="G60" i="65"/>
  <c r="F60" i="65" s="1"/>
  <c r="C60" i="65"/>
  <c r="L59" i="65"/>
  <c r="K59" i="65"/>
  <c r="J59" i="65"/>
  <c r="I59" i="65"/>
  <c r="H59" i="65"/>
  <c r="G59" i="65"/>
  <c r="C59" i="65"/>
  <c r="L58" i="65"/>
  <c r="K58" i="65"/>
  <c r="J58" i="65"/>
  <c r="I58" i="65"/>
  <c r="H58" i="65"/>
  <c r="F58" i="65" s="1"/>
  <c r="G58" i="65"/>
  <c r="C58" i="65"/>
  <c r="L57" i="65"/>
  <c r="K57" i="65"/>
  <c r="J57" i="65"/>
  <c r="I57" i="65"/>
  <c r="H57" i="65"/>
  <c r="G57" i="65"/>
  <c r="C57" i="65"/>
  <c r="L56" i="65"/>
  <c r="K56" i="65"/>
  <c r="J56" i="65"/>
  <c r="I56" i="65"/>
  <c r="H56" i="65"/>
  <c r="G56" i="65"/>
  <c r="F56" i="65"/>
  <c r="C56" i="65"/>
  <c r="L55" i="65"/>
  <c r="K55" i="65"/>
  <c r="J55" i="65"/>
  <c r="I55" i="65"/>
  <c r="H55" i="65"/>
  <c r="G55" i="65"/>
  <c r="F55" i="65" s="1"/>
  <c r="C55" i="65"/>
  <c r="L54" i="65"/>
  <c r="K54" i="65"/>
  <c r="J54" i="65"/>
  <c r="I54" i="65"/>
  <c r="H54" i="65"/>
  <c r="G54" i="65"/>
  <c r="F54" i="65"/>
  <c r="C54" i="65"/>
  <c r="L53" i="65"/>
  <c r="K53" i="65"/>
  <c r="J53" i="65"/>
  <c r="I53" i="65"/>
  <c r="H53" i="65"/>
  <c r="G53" i="65"/>
  <c r="F53" i="65" s="1"/>
  <c r="C53" i="65"/>
  <c r="L52" i="65"/>
  <c r="L87" i="65" s="1"/>
  <c r="K52" i="65"/>
  <c r="J52" i="65"/>
  <c r="I52" i="65"/>
  <c r="H52" i="65"/>
  <c r="F52" i="65" s="1"/>
  <c r="G52" i="65"/>
  <c r="C52" i="65"/>
  <c r="L51" i="65"/>
  <c r="K51" i="65"/>
  <c r="J51" i="65"/>
  <c r="I51" i="65"/>
  <c r="H51" i="65"/>
  <c r="G51" i="65"/>
  <c r="G87" i="65" s="1"/>
  <c r="C51" i="65"/>
  <c r="L49" i="65"/>
  <c r="K49" i="65"/>
  <c r="J49" i="65"/>
  <c r="I49" i="65"/>
  <c r="H49" i="65"/>
  <c r="G49" i="65"/>
  <c r="F49" i="65" s="1"/>
  <c r="C49" i="65"/>
  <c r="L48" i="65"/>
  <c r="K48" i="65"/>
  <c r="J48" i="65"/>
  <c r="I48" i="65"/>
  <c r="H48" i="65"/>
  <c r="G48" i="65"/>
  <c r="C48" i="65"/>
  <c r="L47" i="65"/>
  <c r="K47" i="65"/>
  <c r="J47" i="65"/>
  <c r="I47" i="65"/>
  <c r="H47" i="65"/>
  <c r="G47" i="65"/>
  <c r="F47" i="65"/>
  <c r="C47" i="65"/>
  <c r="L46" i="65"/>
  <c r="K46" i="65"/>
  <c r="J46" i="65"/>
  <c r="I46" i="65"/>
  <c r="H46" i="65"/>
  <c r="G46" i="65"/>
  <c r="C46" i="65"/>
  <c r="L45" i="65"/>
  <c r="K45" i="65"/>
  <c r="J45" i="65"/>
  <c r="I45" i="65"/>
  <c r="H45" i="65"/>
  <c r="G45" i="65"/>
  <c r="F45" i="65" s="1"/>
  <c r="C45" i="65"/>
  <c r="L44" i="65"/>
  <c r="K44" i="65"/>
  <c r="J44" i="65"/>
  <c r="I44" i="65"/>
  <c r="H44" i="65"/>
  <c r="G44" i="65"/>
  <c r="C44" i="65"/>
  <c r="L43" i="65"/>
  <c r="K43" i="65"/>
  <c r="K50" i="65" s="1"/>
  <c r="J43" i="65"/>
  <c r="I43" i="65"/>
  <c r="H43" i="65"/>
  <c r="G43" i="65"/>
  <c r="F43" i="65"/>
  <c r="C43" i="65"/>
  <c r="L41" i="65"/>
  <c r="K41" i="65"/>
  <c r="J41" i="65"/>
  <c r="I41" i="65"/>
  <c r="H41" i="65"/>
  <c r="G41" i="65"/>
  <c r="C41" i="65"/>
  <c r="L40" i="65"/>
  <c r="K40" i="65"/>
  <c r="J40" i="65"/>
  <c r="I40" i="65"/>
  <c r="H40" i="65"/>
  <c r="G40" i="65"/>
  <c r="C40" i="65"/>
  <c r="L39" i="65"/>
  <c r="K39" i="65"/>
  <c r="J39" i="65"/>
  <c r="I39" i="65"/>
  <c r="H39" i="65"/>
  <c r="H42" i="65" s="1"/>
  <c r="G39" i="65"/>
  <c r="F39" i="65" s="1"/>
  <c r="C39" i="65"/>
  <c r="L38" i="65"/>
  <c r="K38" i="65"/>
  <c r="J38" i="65"/>
  <c r="I38" i="65"/>
  <c r="H38" i="65"/>
  <c r="G38" i="65"/>
  <c r="F38" i="65"/>
  <c r="C38" i="65"/>
  <c r="L37" i="65"/>
  <c r="L42" i="65" s="1"/>
  <c r="K37" i="65"/>
  <c r="K42" i="65" s="1"/>
  <c r="J37" i="65"/>
  <c r="I37" i="65"/>
  <c r="I42" i="65" s="1"/>
  <c r="H37" i="65"/>
  <c r="G37" i="65"/>
  <c r="F37" i="65" s="1"/>
  <c r="C37" i="65"/>
  <c r="L35" i="65"/>
  <c r="K35" i="65"/>
  <c r="J35" i="65"/>
  <c r="I35" i="65"/>
  <c r="H35" i="65"/>
  <c r="G35" i="65"/>
  <c r="C35" i="65"/>
  <c r="L34" i="65"/>
  <c r="K34" i="65"/>
  <c r="J34" i="65"/>
  <c r="I34" i="65"/>
  <c r="H34" i="65"/>
  <c r="G34" i="65"/>
  <c r="F34" i="65"/>
  <c r="C34" i="65"/>
  <c r="L33" i="65"/>
  <c r="K33" i="65"/>
  <c r="J33" i="65"/>
  <c r="I33" i="65"/>
  <c r="H33" i="65"/>
  <c r="G33" i="65"/>
  <c r="F33" i="65" s="1"/>
  <c r="C33" i="65"/>
  <c r="L32" i="65"/>
  <c r="K32" i="65"/>
  <c r="J32" i="65"/>
  <c r="I32" i="65"/>
  <c r="H32" i="65"/>
  <c r="G32" i="65"/>
  <c r="F32" i="65" s="1"/>
  <c r="C32" i="65"/>
  <c r="L31" i="65"/>
  <c r="K31" i="65"/>
  <c r="J31" i="65"/>
  <c r="I31" i="65"/>
  <c r="H31" i="65"/>
  <c r="G31" i="65"/>
  <c r="F31" i="65" s="1"/>
  <c r="C31" i="65"/>
  <c r="L30" i="65"/>
  <c r="K30" i="65"/>
  <c r="J30" i="65"/>
  <c r="I30" i="65"/>
  <c r="H30" i="65"/>
  <c r="G30" i="65"/>
  <c r="F30" i="65" s="1"/>
  <c r="C30" i="65"/>
  <c r="L29" i="65"/>
  <c r="K29" i="65"/>
  <c r="K36" i="65" s="1"/>
  <c r="J29" i="65"/>
  <c r="I29" i="65"/>
  <c r="H29" i="65"/>
  <c r="G29" i="65"/>
  <c r="F29" i="65" s="1"/>
  <c r="C29" i="65"/>
  <c r="L27" i="65"/>
  <c r="K27" i="65"/>
  <c r="J27" i="65"/>
  <c r="I27" i="65"/>
  <c r="H27" i="65"/>
  <c r="G27" i="65"/>
  <c r="F27" i="65" s="1"/>
  <c r="L26" i="65"/>
  <c r="K26" i="65"/>
  <c r="J26" i="65"/>
  <c r="I26" i="65"/>
  <c r="H26" i="65"/>
  <c r="G26" i="65"/>
  <c r="F26" i="65"/>
  <c r="L25" i="65"/>
  <c r="K25" i="65"/>
  <c r="J25" i="65"/>
  <c r="I25" i="65"/>
  <c r="H25" i="65"/>
  <c r="G25" i="65"/>
  <c r="F25" i="65" s="1"/>
  <c r="C23" i="65"/>
  <c r="I16" i="65"/>
  <c r="H16" i="65"/>
  <c r="G16" i="65"/>
  <c r="C16" i="65"/>
  <c r="P16" i="65" l="1"/>
  <c r="C14" i="65"/>
  <c r="J42" i="65"/>
  <c r="F40" i="65"/>
  <c r="L50" i="65"/>
  <c r="F102" i="65"/>
  <c r="F156" i="65"/>
  <c r="F170" i="65"/>
  <c r="F180" i="65"/>
  <c r="F187" i="65"/>
  <c r="F207" i="65"/>
  <c r="F229" i="65"/>
  <c r="F235" i="65"/>
  <c r="F241" i="65"/>
  <c r="F251" i="65"/>
  <c r="F260" i="65"/>
  <c r="F279" i="65"/>
  <c r="F282" i="65"/>
  <c r="F307" i="65"/>
  <c r="F323" i="65"/>
  <c r="F332" i="65"/>
  <c r="F338" i="65"/>
  <c r="F344" i="65"/>
  <c r="F350" i="65"/>
  <c r="F359" i="65"/>
  <c r="F373" i="65"/>
  <c r="F399" i="65"/>
  <c r="L23" i="65"/>
  <c r="F48" i="65"/>
  <c r="K87" i="65"/>
  <c r="F59" i="65"/>
  <c r="F77" i="65"/>
  <c r="F166" i="65"/>
  <c r="F190" i="65"/>
  <c r="F200" i="65"/>
  <c r="F213" i="65"/>
  <c r="F266" i="65"/>
  <c r="F285" i="65"/>
  <c r="F288" i="65"/>
  <c r="F313" i="65"/>
  <c r="F367" i="65"/>
  <c r="F429" i="65"/>
  <c r="H522" i="65"/>
  <c r="H523" i="65" s="1"/>
  <c r="H524" i="65" s="1"/>
  <c r="H525" i="65" s="1"/>
  <c r="F442" i="65" s="1"/>
  <c r="F443" i="65" s="1"/>
  <c r="I524" i="65"/>
  <c r="I525" i="65" s="1"/>
  <c r="I526" i="65" s="1"/>
  <c r="I527" i="65" s="1"/>
  <c r="I528" i="65" s="1"/>
  <c r="F162" i="65"/>
  <c r="F415" i="65"/>
  <c r="L36" i="65"/>
  <c r="G50" i="65"/>
  <c r="K398" i="65"/>
  <c r="F108" i="65"/>
  <c r="F172" i="65"/>
  <c r="F179" i="65"/>
  <c r="F225" i="65"/>
  <c r="F228" i="65"/>
  <c r="F231" i="65"/>
  <c r="F234" i="65"/>
  <c r="F237" i="65"/>
  <c r="F240" i="65"/>
  <c r="F259" i="65"/>
  <c r="F284" i="65"/>
  <c r="F303" i="65"/>
  <c r="F306" i="65"/>
  <c r="F331" i="65"/>
  <c r="F337" i="65"/>
  <c r="F343" i="65"/>
  <c r="F349" i="65"/>
  <c r="F375" i="65"/>
  <c r="F378" i="65"/>
  <c r="F396" i="65"/>
  <c r="L421" i="65"/>
  <c r="K421" i="65"/>
  <c r="K461" i="65"/>
  <c r="L433" i="65"/>
  <c r="F65" i="65"/>
  <c r="F83" i="65"/>
  <c r="L398" i="65"/>
  <c r="F189" i="65"/>
  <c r="F199" i="65"/>
  <c r="F212" i="65"/>
  <c r="F243" i="65"/>
  <c r="F265" i="65"/>
  <c r="F290" i="65"/>
  <c r="F309" i="65"/>
  <c r="F312" i="65"/>
  <c r="F369" i="65"/>
  <c r="F372" i="65"/>
  <c r="F411" i="65"/>
  <c r="F431" i="65"/>
  <c r="H433" i="65"/>
  <c r="I36" i="65"/>
  <c r="F41" i="65"/>
  <c r="F46" i="65"/>
  <c r="F114" i="65"/>
  <c r="F188" i="65"/>
  <c r="F195" i="65"/>
  <c r="F230" i="65"/>
  <c r="F236" i="65"/>
  <c r="F242" i="65"/>
  <c r="F255" i="65"/>
  <c r="F258" i="65"/>
  <c r="F283" i="65"/>
  <c r="F308" i="65"/>
  <c r="F327" i="65"/>
  <c r="F330" i="65"/>
  <c r="F333" i="65"/>
  <c r="F336" i="65"/>
  <c r="F339" i="65"/>
  <c r="F342" i="65"/>
  <c r="F345" i="65"/>
  <c r="F348" i="65"/>
  <c r="F351" i="65"/>
  <c r="F354" i="65"/>
  <c r="F374" i="65"/>
  <c r="F417" i="65"/>
  <c r="H36" i="65"/>
  <c r="G42" i="65"/>
  <c r="H50" i="65"/>
  <c r="F403" i="65"/>
  <c r="J433" i="65"/>
  <c r="F35" i="65"/>
  <c r="J50" i="65"/>
  <c r="F57" i="65"/>
  <c r="F64" i="65"/>
  <c r="F75" i="65"/>
  <c r="F82" i="65"/>
  <c r="F160" i="65"/>
  <c r="F201" i="65"/>
  <c r="F217" i="65"/>
  <c r="F245" i="65"/>
  <c r="F248" i="65"/>
  <c r="F267" i="65"/>
  <c r="F270" i="65"/>
  <c r="F295" i="65"/>
  <c r="F311" i="65"/>
  <c r="F320" i="65"/>
  <c r="F362" i="65"/>
  <c r="F371" i="65"/>
  <c r="F413" i="65"/>
  <c r="F421" i="65" s="1"/>
  <c r="F424" i="65"/>
  <c r="F427" i="65"/>
  <c r="E23" i="65"/>
  <c r="G23" i="65"/>
  <c r="D23" i="65"/>
  <c r="H23" i="65"/>
  <c r="F42" i="65"/>
  <c r="D441" i="65"/>
  <c r="GG23" i="65"/>
  <c r="FU23" i="65"/>
  <c r="FI23" i="65"/>
  <c r="EW23" i="65"/>
  <c r="EK23" i="65"/>
  <c r="DY23" i="65"/>
  <c r="DM23" i="65"/>
  <c r="DA23" i="65"/>
  <c r="CO23" i="65"/>
  <c r="CC23" i="65"/>
  <c r="BQ23" i="65"/>
  <c r="BE23" i="65"/>
  <c r="AS23" i="65"/>
  <c r="AG23" i="65"/>
  <c r="U23" i="65"/>
  <c r="GF23" i="65"/>
  <c r="FT23" i="65"/>
  <c r="FH23" i="65"/>
  <c r="EV23" i="65"/>
  <c r="EJ23" i="65"/>
  <c r="DX23" i="65"/>
  <c r="DL23" i="65"/>
  <c r="CZ23" i="65"/>
  <c r="CN23" i="65"/>
  <c r="CB23" i="65"/>
  <c r="BP23" i="65"/>
  <c r="BD23" i="65"/>
  <c r="AR23" i="65"/>
  <c r="AF23" i="65"/>
  <c r="T23" i="65"/>
  <c r="GE23" i="65"/>
  <c r="FS23" i="65"/>
  <c r="FG23" i="65"/>
  <c r="EU23" i="65"/>
  <c r="EI23" i="65"/>
  <c r="DW23" i="65"/>
  <c r="DK23" i="65"/>
  <c r="CY23" i="65"/>
  <c r="CM23" i="65"/>
  <c r="CA23" i="65"/>
  <c r="BO23" i="65"/>
  <c r="BC23" i="65"/>
  <c r="AQ23" i="65"/>
  <c r="AE23" i="65"/>
  <c r="S23" i="65"/>
  <c r="GD23" i="65"/>
  <c r="FR23" i="65"/>
  <c r="FF23" i="65"/>
  <c r="ET23" i="65"/>
  <c r="EH23" i="65"/>
  <c r="DV23" i="65"/>
  <c r="DJ23" i="65"/>
  <c r="CX23" i="65"/>
  <c r="CL23" i="65"/>
  <c r="BZ23" i="65"/>
  <c r="BN23" i="65"/>
  <c r="BB23" i="65"/>
  <c r="AP23" i="65"/>
  <c r="AD23" i="65"/>
  <c r="R23" i="65"/>
  <c r="GC23" i="65"/>
  <c r="FQ23" i="65"/>
  <c r="FE23" i="65"/>
  <c r="ES23" i="65"/>
  <c r="EG23" i="65"/>
  <c r="DU23" i="65"/>
  <c r="DI23" i="65"/>
  <c r="CW23" i="65"/>
  <c r="CK23" i="65"/>
  <c r="BY23" i="65"/>
  <c r="BM23" i="65"/>
  <c r="BA23" i="65"/>
  <c r="AO23" i="65"/>
  <c r="AC23" i="65"/>
  <c r="Q23" i="65"/>
  <c r="GB23" i="65"/>
  <c r="FP23" i="65"/>
  <c r="FD23" i="65"/>
  <c r="ER23" i="65"/>
  <c r="EF23" i="65"/>
  <c r="DT23" i="65"/>
  <c r="DH23" i="65"/>
  <c r="CV23" i="65"/>
  <c r="CJ23" i="65"/>
  <c r="BX23" i="65"/>
  <c r="BL23" i="65"/>
  <c r="AZ23" i="65"/>
  <c r="AN23" i="65"/>
  <c r="AB23" i="65"/>
  <c r="P23" i="65"/>
  <c r="GA23" i="65"/>
  <c r="FO23" i="65"/>
  <c r="FC23" i="65"/>
  <c r="EQ23" i="65"/>
  <c r="EE23" i="65"/>
  <c r="DS23" i="65"/>
  <c r="DG23" i="65"/>
  <c r="CU23" i="65"/>
  <c r="CI23" i="65"/>
  <c r="BW23" i="65"/>
  <c r="BK23" i="65"/>
  <c r="AY23" i="65"/>
  <c r="AM23" i="65"/>
  <c r="AA23" i="65"/>
  <c r="O23" i="65"/>
  <c r="GL23" i="65"/>
  <c r="FZ23" i="65"/>
  <c r="FN23" i="65"/>
  <c r="FB23" i="65"/>
  <c r="EP23" i="65"/>
  <c r="ED23" i="65"/>
  <c r="DR23" i="65"/>
  <c r="DF23" i="65"/>
  <c r="CT23" i="65"/>
  <c r="CH23" i="65"/>
  <c r="BV23" i="65"/>
  <c r="BJ23" i="65"/>
  <c r="AX23" i="65"/>
  <c r="AL23" i="65"/>
  <c r="Z23" i="65"/>
  <c r="N23" i="65"/>
  <c r="GK23" i="65"/>
  <c r="FY23" i="65"/>
  <c r="FM23" i="65"/>
  <c r="FA23" i="65"/>
  <c r="EO23" i="65"/>
  <c r="EC23" i="65"/>
  <c r="DQ23" i="65"/>
  <c r="DE23" i="65"/>
  <c r="CS23" i="65"/>
  <c r="CG23" i="65"/>
  <c r="BU23" i="65"/>
  <c r="BI23" i="65"/>
  <c r="AW23" i="65"/>
  <c r="AK23" i="65"/>
  <c r="Y23" i="65"/>
  <c r="M23" i="65"/>
  <c r="GJ23" i="65"/>
  <c r="FX23" i="65"/>
  <c r="EZ23" i="65"/>
  <c r="EN23" i="65"/>
  <c r="DP23" i="65"/>
  <c r="CR23" i="65"/>
  <c r="BT23" i="65"/>
  <c r="BH23" i="65"/>
  <c r="AJ23" i="65"/>
  <c r="FL23" i="65"/>
  <c r="EB23" i="65"/>
  <c r="DD23" i="65"/>
  <c r="CF23" i="65"/>
  <c r="AV23" i="65"/>
  <c r="X23" i="65"/>
  <c r="GI23" i="65"/>
  <c r="FW23" i="65"/>
  <c r="FK23" i="65"/>
  <c r="EY23" i="65"/>
  <c r="EM23" i="65"/>
  <c r="EA23" i="65"/>
  <c r="DO23" i="65"/>
  <c r="DC23" i="65"/>
  <c r="CQ23" i="65"/>
  <c r="CE23" i="65"/>
  <c r="BS23" i="65"/>
  <c r="BG23" i="65"/>
  <c r="AU23" i="65"/>
  <c r="AI23" i="65"/>
  <c r="W23" i="65"/>
  <c r="K23" i="65"/>
  <c r="GH23" i="65"/>
  <c r="FV23" i="65"/>
  <c r="FJ23" i="65"/>
  <c r="EX23" i="65"/>
  <c r="EL23" i="65"/>
  <c r="DZ23" i="65"/>
  <c r="DN23" i="65"/>
  <c r="DB23" i="65"/>
  <c r="CP23" i="65"/>
  <c r="CD23" i="65"/>
  <c r="BR23" i="65"/>
  <c r="BF23" i="65"/>
  <c r="AT23" i="65"/>
  <c r="AH23" i="65"/>
  <c r="V23" i="65"/>
  <c r="J23" i="65"/>
  <c r="F36" i="65"/>
  <c r="J36" i="65"/>
  <c r="F51" i="65"/>
  <c r="F177" i="65"/>
  <c r="F186" i="65"/>
  <c r="F198" i="65"/>
  <c r="F281" i="65"/>
  <c r="H87" i="65"/>
  <c r="I87" i="65"/>
  <c r="F44" i="65"/>
  <c r="J87" i="65"/>
  <c r="F216" i="65"/>
  <c r="F239" i="65"/>
  <c r="F299" i="65"/>
  <c r="F383" i="65"/>
  <c r="F389" i="65"/>
  <c r="I421" i="65"/>
  <c r="F305" i="65"/>
  <c r="F395" i="65"/>
  <c r="I50" i="65"/>
  <c r="F192" i="65"/>
  <c r="F204" i="65"/>
  <c r="F317" i="65"/>
  <c r="F365" i="65"/>
  <c r="G421" i="65"/>
  <c r="H526" i="65"/>
  <c r="H527" i="65" s="1"/>
  <c r="H528" i="65" s="1"/>
  <c r="F433" i="65"/>
  <c r="G398" i="65"/>
  <c r="F257" i="65"/>
  <c r="F329" i="65"/>
  <c r="F335" i="65"/>
  <c r="F341" i="65"/>
  <c r="F347" i="65"/>
  <c r="F353" i="65"/>
  <c r="G36" i="65"/>
  <c r="H398" i="65"/>
  <c r="I398" i="65"/>
  <c r="F269" i="65"/>
  <c r="I23" i="65"/>
  <c r="J398" i="65"/>
  <c r="F182" i="65"/>
  <c r="F194" i="65"/>
  <c r="F206" i="65"/>
  <c r="F210" i="65"/>
  <c r="F227" i="65"/>
  <c r="F275" i="65"/>
  <c r="J421" i="65"/>
  <c r="K433" i="65"/>
  <c r="G433" i="65"/>
  <c r="H421" i="65"/>
  <c r="I433" i="65"/>
  <c r="I484" i="65"/>
  <c r="G14" i="65" l="1"/>
  <c r="H14" i="65" s="1"/>
  <c r="I14" i="65" s="1"/>
  <c r="E14" i="65"/>
  <c r="D14" i="65"/>
  <c r="F50" i="65"/>
  <c r="F398" i="65"/>
  <c r="F87" i="65"/>
  <c r="F23" i="65"/>
  <c r="F444" i="65"/>
  <c r="F445" i="65" s="1"/>
  <c r="F14" i="65" l="1"/>
  <c r="D11" i="50"/>
  <c r="N6" i="32" l="1"/>
  <c r="P6" i="32"/>
  <c r="B14" i="32"/>
  <c r="C16" i="32"/>
  <c r="G16" i="32"/>
  <c r="H16" i="32"/>
  <c r="I16" i="32"/>
  <c r="C23" i="32"/>
  <c r="T23" i="32"/>
  <c r="BU23" i="32"/>
  <c r="CN23" i="32"/>
  <c r="FH23" i="32"/>
  <c r="G25" i="32"/>
  <c r="F25" i="32" s="1"/>
  <c r="BI23" i="32" s="1"/>
  <c r="H25" i="32"/>
  <c r="I25" i="32"/>
  <c r="J25" i="32"/>
  <c r="K25" i="32"/>
  <c r="L25" i="32"/>
  <c r="G26" i="32"/>
  <c r="F26" i="32" s="1"/>
  <c r="H26" i="32"/>
  <c r="I26" i="32"/>
  <c r="J26" i="32"/>
  <c r="K26" i="32"/>
  <c r="L26" i="32"/>
  <c r="G27" i="32"/>
  <c r="F27" i="32" s="1"/>
  <c r="AK23" i="32" s="1"/>
  <c r="H27" i="32"/>
  <c r="H23" i="32" s="1"/>
  <c r="I27" i="32"/>
  <c r="J27" i="32"/>
  <c r="K27" i="32"/>
  <c r="L27" i="32"/>
  <c r="C29" i="32"/>
  <c r="E36" i="32"/>
  <c r="G29" i="32"/>
  <c r="H29" i="32"/>
  <c r="I29" i="32"/>
  <c r="J29" i="32"/>
  <c r="K29" i="32"/>
  <c r="L29" i="32"/>
  <c r="C30" i="32"/>
  <c r="G30" i="32"/>
  <c r="F30" i="32" s="1"/>
  <c r="H30" i="32"/>
  <c r="I30" i="32"/>
  <c r="J30" i="32"/>
  <c r="K30" i="32"/>
  <c r="K36" i="32" s="1"/>
  <c r="L30" i="32"/>
  <c r="L36" i="32" s="1"/>
  <c r="C31" i="32"/>
  <c r="G31" i="32"/>
  <c r="F31" i="32" s="1"/>
  <c r="H31" i="32"/>
  <c r="I31" i="32"/>
  <c r="J31" i="32"/>
  <c r="K31" i="32"/>
  <c r="L31" i="32"/>
  <c r="C32" i="32"/>
  <c r="F32" i="32"/>
  <c r="G32" i="32"/>
  <c r="H32" i="32"/>
  <c r="I32" i="32"/>
  <c r="J32" i="32"/>
  <c r="K32" i="32"/>
  <c r="L32" i="32"/>
  <c r="C33" i="32"/>
  <c r="F33" i="32"/>
  <c r="G33" i="32"/>
  <c r="H33" i="32"/>
  <c r="I33" i="32"/>
  <c r="J33" i="32"/>
  <c r="K33" i="32"/>
  <c r="L33" i="32"/>
  <c r="C34" i="32"/>
  <c r="G34" i="32"/>
  <c r="H34" i="32"/>
  <c r="H36" i="32" s="1"/>
  <c r="I34" i="32"/>
  <c r="J34" i="32"/>
  <c r="K34" i="32"/>
  <c r="L34" i="32"/>
  <c r="C35" i="32"/>
  <c r="G35" i="32"/>
  <c r="F35" i="32" s="1"/>
  <c r="H35" i="32"/>
  <c r="I35" i="32"/>
  <c r="J35" i="32"/>
  <c r="K35" i="32"/>
  <c r="L35" i="32"/>
  <c r="C37" i="32"/>
  <c r="G37" i="32"/>
  <c r="H37" i="32"/>
  <c r="F37" i="32" s="1"/>
  <c r="I37" i="32"/>
  <c r="J37" i="32"/>
  <c r="K37" i="32"/>
  <c r="L37" i="32"/>
  <c r="L42" i="32" s="1"/>
  <c r="C38" i="32"/>
  <c r="G38" i="32"/>
  <c r="F38" i="32" s="1"/>
  <c r="H38" i="32"/>
  <c r="I38" i="32"/>
  <c r="J38" i="32"/>
  <c r="K38" i="32"/>
  <c r="L38" i="32"/>
  <c r="C39" i="32"/>
  <c r="G39" i="32"/>
  <c r="F39" i="32" s="1"/>
  <c r="H39" i="32"/>
  <c r="I39" i="32"/>
  <c r="J39" i="32"/>
  <c r="K39" i="32"/>
  <c r="L39" i="32"/>
  <c r="C40" i="32"/>
  <c r="G40" i="32"/>
  <c r="H40" i="32"/>
  <c r="H42" i="32" s="1"/>
  <c r="I40" i="32"/>
  <c r="J40" i="32"/>
  <c r="K40" i="32"/>
  <c r="L40" i="32"/>
  <c r="C41" i="32"/>
  <c r="F41" i="32"/>
  <c r="G41" i="32"/>
  <c r="H41" i="32"/>
  <c r="I41" i="32"/>
  <c r="J41" i="32"/>
  <c r="K41" i="32"/>
  <c r="K42" i="32" s="1"/>
  <c r="L41" i="32"/>
  <c r="I42" i="32"/>
  <c r="C43" i="32"/>
  <c r="F43" i="32"/>
  <c r="G43" i="32"/>
  <c r="H43" i="32"/>
  <c r="I43" i="32"/>
  <c r="J43" i="32"/>
  <c r="K43" i="32"/>
  <c r="K50" i="32" s="1"/>
  <c r="L43" i="32"/>
  <c r="C44" i="32"/>
  <c r="F44" i="32"/>
  <c r="F50" i="32" s="1"/>
  <c r="G44" i="32"/>
  <c r="H44" i="32"/>
  <c r="H50" i="32" s="1"/>
  <c r="I44" i="32"/>
  <c r="J44" i="32"/>
  <c r="K44" i="32"/>
  <c r="L44" i="32"/>
  <c r="C45" i="32"/>
  <c r="G45" i="32"/>
  <c r="F45" i="32" s="1"/>
  <c r="H45" i="32"/>
  <c r="I45" i="32"/>
  <c r="J45" i="32"/>
  <c r="K45" i="32"/>
  <c r="L45" i="32"/>
  <c r="C46" i="32"/>
  <c r="G46" i="32"/>
  <c r="F46" i="32" s="1"/>
  <c r="H46" i="32"/>
  <c r="I46" i="32"/>
  <c r="J46" i="32"/>
  <c r="K46" i="32"/>
  <c r="L46" i="32"/>
  <c r="C47" i="32"/>
  <c r="G47" i="32"/>
  <c r="F47" i="32" s="1"/>
  <c r="H47" i="32"/>
  <c r="I47" i="32"/>
  <c r="J47" i="32"/>
  <c r="K47" i="32"/>
  <c r="L47" i="32"/>
  <c r="L50" i="32" s="1"/>
  <c r="C48" i="32"/>
  <c r="G48" i="32"/>
  <c r="F48" i="32" s="1"/>
  <c r="H48" i="32"/>
  <c r="I48" i="32"/>
  <c r="J48" i="32"/>
  <c r="K48" i="32"/>
  <c r="L48" i="32"/>
  <c r="C49" i="32"/>
  <c r="F49" i="32"/>
  <c r="G49" i="32"/>
  <c r="H49" i="32"/>
  <c r="I49" i="32"/>
  <c r="J49" i="32"/>
  <c r="K49" i="32"/>
  <c r="L49" i="32"/>
  <c r="G50" i="32"/>
  <c r="C51" i="32"/>
  <c r="G51" i="32"/>
  <c r="H51" i="32"/>
  <c r="F51" i="32" s="1"/>
  <c r="I51" i="32"/>
  <c r="J51" i="32"/>
  <c r="K51" i="32"/>
  <c r="L51" i="32"/>
  <c r="C52" i="32"/>
  <c r="F52" i="32"/>
  <c r="G52" i="32"/>
  <c r="H52" i="32"/>
  <c r="I52" i="32"/>
  <c r="J52" i="32"/>
  <c r="K52" i="32"/>
  <c r="L52" i="32"/>
  <c r="C53" i="32"/>
  <c r="G53" i="32"/>
  <c r="H53" i="32"/>
  <c r="F53" i="32" s="1"/>
  <c r="I53" i="32"/>
  <c r="J53" i="32"/>
  <c r="K53" i="32"/>
  <c r="L53" i="32"/>
  <c r="C54" i="32"/>
  <c r="G54" i="32"/>
  <c r="H54" i="32"/>
  <c r="F54" i="32" s="1"/>
  <c r="I54" i="32"/>
  <c r="J54" i="32"/>
  <c r="E87" i="32" s="1"/>
  <c r="K54" i="32"/>
  <c r="L54" i="32"/>
  <c r="C55" i="32"/>
  <c r="G55" i="32"/>
  <c r="F55" i="32" s="1"/>
  <c r="H55" i="32"/>
  <c r="I55" i="32"/>
  <c r="J55" i="32"/>
  <c r="K55" i="32"/>
  <c r="L55" i="32"/>
  <c r="C56" i="32"/>
  <c r="G56" i="32"/>
  <c r="H56" i="32"/>
  <c r="I56" i="32"/>
  <c r="J56" i="32"/>
  <c r="K56" i="32"/>
  <c r="L56" i="32"/>
  <c r="C57" i="32"/>
  <c r="G57" i="32"/>
  <c r="H57" i="32"/>
  <c r="F57" i="32" s="1"/>
  <c r="I57" i="32"/>
  <c r="J57" i="32"/>
  <c r="K57" i="32"/>
  <c r="L57" i="32"/>
  <c r="C58" i="32"/>
  <c r="F58" i="32"/>
  <c r="G58" i="32"/>
  <c r="H58" i="32"/>
  <c r="I58" i="32"/>
  <c r="J58" i="32"/>
  <c r="K58" i="32"/>
  <c r="L58" i="32"/>
  <c r="C59" i="32"/>
  <c r="G59" i="32"/>
  <c r="H59" i="32"/>
  <c r="F59" i="32" s="1"/>
  <c r="I59" i="32"/>
  <c r="J59" i="32"/>
  <c r="K59" i="32"/>
  <c r="L59" i="32"/>
  <c r="C60" i="32"/>
  <c r="G60" i="32"/>
  <c r="H60" i="32"/>
  <c r="F60" i="32" s="1"/>
  <c r="I60" i="32"/>
  <c r="J60" i="32"/>
  <c r="K60" i="32"/>
  <c r="L60" i="32"/>
  <c r="C61" i="32"/>
  <c r="G61" i="32"/>
  <c r="F61" i="32" s="1"/>
  <c r="H61" i="32"/>
  <c r="I61" i="32"/>
  <c r="J61" i="32"/>
  <c r="K61" i="32"/>
  <c r="L61" i="32"/>
  <c r="C62" i="32"/>
  <c r="G62" i="32"/>
  <c r="F62" i="32" s="1"/>
  <c r="H62" i="32"/>
  <c r="I62" i="32"/>
  <c r="J62" i="32"/>
  <c r="K62" i="32"/>
  <c r="L62" i="32"/>
  <c r="C63" i="32"/>
  <c r="G63" i="32"/>
  <c r="H63" i="32"/>
  <c r="F63" i="32" s="1"/>
  <c r="I63" i="32"/>
  <c r="J63" i="32"/>
  <c r="K63" i="32"/>
  <c r="L63" i="32"/>
  <c r="C64" i="32"/>
  <c r="F64" i="32"/>
  <c r="G64" i="32"/>
  <c r="H64" i="32"/>
  <c r="I64" i="32"/>
  <c r="J64" i="32"/>
  <c r="K64" i="32"/>
  <c r="L64" i="32"/>
  <c r="C65" i="32"/>
  <c r="G65" i="32"/>
  <c r="H65" i="32"/>
  <c r="F65" i="32" s="1"/>
  <c r="I65" i="32"/>
  <c r="J65" i="32"/>
  <c r="K65" i="32"/>
  <c r="L65" i="32"/>
  <c r="C66" i="32"/>
  <c r="G66" i="32"/>
  <c r="H66" i="32"/>
  <c r="F66" i="32" s="1"/>
  <c r="I66" i="32"/>
  <c r="J66" i="32"/>
  <c r="K66" i="32"/>
  <c r="L66" i="32"/>
  <c r="C67" i="32"/>
  <c r="G67" i="32"/>
  <c r="F67" i="32" s="1"/>
  <c r="H67" i="32"/>
  <c r="I67" i="32"/>
  <c r="J67" i="32"/>
  <c r="K67" i="32"/>
  <c r="L67" i="32"/>
  <c r="C68" i="32"/>
  <c r="G68" i="32"/>
  <c r="F68" i="32" s="1"/>
  <c r="H68" i="32"/>
  <c r="I68" i="32"/>
  <c r="J68" i="32"/>
  <c r="K68" i="32"/>
  <c r="L68" i="32"/>
  <c r="C69" i="32"/>
  <c r="G69" i="32"/>
  <c r="H69" i="32"/>
  <c r="F69" i="32" s="1"/>
  <c r="I69" i="32"/>
  <c r="J69" i="32"/>
  <c r="K69" i="32"/>
  <c r="L69" i="32"/>
  <c r="C70" i="32"/>
  <c r="F70" i="32"/>
  <c r="G70" i="32"/>
  <c r="H70" i="32"/>
  <c r="I70" i="32"/>
  <c r="J70" i="32"/>
  <c r="K70" i="32"/>
  <c r="L70" i="32"/>
  <c r="C71" i="32"/>
  <c r="G71" i="32"/>
  <c r="H71" i="32"/>
  <c r="F71" i="32" s="1"/>
  <c r="I71" i="32"/>
  <c r="J71" i="32"/>
  <c r="K71" i="32"/>
  <c r="L71" i="32"/>
  <c r="C72" i="32"/>
  <c r="G72" i="32"/>
  <c r="F72" i="32" s="1"/>
  <c r="H72" i="32"/>
  <c r="I72" i="32"/>
  <c r="J72" i="32"/>
  <c r="K72" i="32"/>
  <c r="L72" i="32"/>
  <c r="C73" i="32"/>
  <c r="G73" i="32"/>
  <c r="F73" i="32" s="1"/>
  <c r="H73" i="32"/>
  <c r="I73" i="32"/>
  <c r="J73" i="32"/>
  <c r="K73" i="32"/>
  <c r="L73" i="32"/>
  <c r="C74" i="32"/>
  <c r="G74" i="32"/>
  <c r="F74" i="32" s="1"/>
  <c r="H74" i="32"/>
  <c r="I74" i="32"/>
  <c r="J74" i="32"/>
  <c r="K74" i="32"/>
  <c r="L74" i="32"/>
  <c r="C75" i="32"/>
  <c r="G75" i="32"/>
  <c r="H75" i="32"/>
  <c r="F75" i="32" s="1"/>
  <c r="I75" i="32"/>
  <c r="J75" i="32"/>
  <c r="K75" i="32"/>
  <c r="L75" i="32"/>
  <c r="C76" i="32"/>
  <c r="F76" i="32"/>
  <c r="G76" i="32"/>
  <c r="H76" i="32"/>
  <c r="I76" i="32"/>
  <c r="J76" i="32"/>
  <c r="K76" i="32"/>
  <c r="L76" i="32"/>
  <c r="C77" i="32"/>
  <c r="G77" i="32"/>
  <c r="H77" i="32"/>
  <c r="F77" i="32" s="1"/>
  <c r="I77" i="32"/>
  <c r="J77" i="32"/>
  <c r="K77" i="32"/>
  <c r="L77" i="32"/>
  <c r="C78" i="32"/>
  <c r="G78" i="32"/>
  <c r="F78" i="32" s="1"/>
  <c r="H78" i="32"/>
  <c r="I78" i="32"/>
  <c r="J78" i="32"/>
  <c r="K78" i="32"/>
  <c r="L78" i="32"/>
  <c r="C79" i="32"/>
  <c r="G79" i="32"/>
  <c r="F79" i="32" s="1"/>
  <c r="H79" i="32"/>
  <c r="I79" i="32"/>
  <c r="J79" i="32"/>
  <c r="K79" i="32"/>
  <c r="L79" i="32"/>
  <c r="C80" i="32"/>
  <c r="G80" i="32"/>
  <c r="F80" i="32" s="1"/>
  <c r="H80" i="32"/>
  <c r="I80" i="32"/>
  <c r="J80" i="32"/>
  <c r="K80" i="32"/>
  <c r="L80" i="32"/>
  <c r="C81" i="32"/>
  <c r="G81" i="32"/>
  <c r="H81" i="32"/>
  <c r="F81" i="32" s="1"/>
  <c r="I81" i="32"/>
  <c r="J81" i="32"/>
  <c r="K81" i="32"/>
  <c r="L81" i="32"/>
  <c r="C82" i="32"/>
  <c r="F82" i="32"/>
  <c r="G82" i="32"/>
  <c r="H82" i="32"/>
  <c r="I82" i="32"/>
  <c r="J82" i="32"/>
  <c r="K82" i="32"/>
  <c r="L82" i="32"/>
  <c r="C83" i="32"/>
  <c r="G83" i="32"/>
  <c r="H83" i="32"/>
  <c r="F83" i="32" s="1"/>
  <c r="I83" i="32"/>
  <c r="J83" i="32"/>
  <c r="K83" i="32"/>
  <c r="L83" i="32"/>
  <c r="C84" i="32"/>
  <c r="G84" i="32"/>
  <c r="F84" i="32" s="1"/>
  <c r="H84" i="32"/>
  <c r="I84" i="32"/>
  <c r="J84" i="32"/>
  <c r="K84" i="32"/>
  <c r="L84" i="32"/>
  <c r="C85" i="32"/>
  <c r="G85" i="32"/>
  <c r="F85" i="32" s="1"/>
  <c r="H85" i="32"/>
  <c r="I85" i="32"/>
  <c r="J85" i="32"/>
  <c r="K85" i="32"/>
  <c r="L85" i="32"/>
  <c r="C86" i="32"/>
  <c r="G86" i="32"/>
  <c r="F86" i="32" s="1"/>
  <c r="H86" i="32"/>
  <c r="I86" i="32"/>
  <c r="J86" i="32"/>
  <c r="K86" i="32"/>
  <c r="L86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2" i="32"/>
  <c r="G102" i="32"/>
  <c r="F102" i="32" s="1"/>
  <c r="H102" i="32"/>
  <c r="I102" i="32"/>
  <c r="J102" i="32"/>
  <c r="K102" i="32"/>
  <c r="L102" i="32"/>
  <c r="C103" i="32"/>
  <c r="F103" i="32"/>
  <c r="G103" i="32"/>
  <c r="H103" i="32"/>
  <c r="I103" i="32"/>
  <c r="J103" i="32"/>
  <c r="K103" i="32"/>
  <c r="L103" i="32"/>
  <c r="C104" i="32"/>
  <c r="F104" i="32"/>
  <c r="G104" i="32"/>
  <c r="H104" i="32"/>
  <c r="I104" i="32"/>
  <c r="J104" i="32"/>
  <c r="K104" i="32"/>
  <c r="L104" i="32"/>
  <c r="C105" i="32"/>
  <c r="G105" i="32"/>
  <c r="F105" i="32" s="1"/>
  <c r="H105" i="32"/>
  <c r="I105" i="32"/>
  <c r="J105" i="32"/>
  <c r="K105" i="32"/>
  <c r="L105" i="32"/>
  <c r="C106" i="32"/>
  <c r="G106" i="32"/>
  <c r="F106" i="32" s="1"/>
  <c r="H106" i="32"/>
  <c r="I106" i="32"/>
  <c r="J106" i="32"/>
  <c r="K106" i="32"/>
  <c r="L106" i="32"/>
  <c r="C107" i="32"/>
  <c r="G107" i="32"/>
  <c r="F107" i="32" s="1"/>
  <c r="H107" i="32"/>
  <c r="I107" i="32"/>
  <c r="J107" i="32"/>
  <c r="K107" i="32"/>
  <c r="L107" i="32"/>
  <c r="C108" i="32"/>
  <c r="G108" i="32"/>
  <c r="F108" i="32" s="1"/>
  <c r="H108" i="32"/>
  <c r="I108" i="32"/>
  <c r="J108" i="32"/>
  <c r="K108" i="32"/>
  <c r="L108" i="32"/>
  <c r="C109" i="32"/>
  <c r="F109" i="32"/>
  <c r="G109" i="32"/>
  <c r="H109" i="32"/>
  <c r="I109" i="32"/>
  <c r="J109" i="32"/>
  <c r="K109" i="32"/>
  <c r="L109" i="32"/>
  <c r="C110" i="32"/>
  <c r="F110" i="32"/>
  <c r="G110" i="32"/>
  <c r="H110" i="32"/>
  <c r="I110" i="32"/>
  <c r="J110" i="32"/>
  <c r="K110" i="32"/>
  <c r="L110" i="32"/>
  <c r="C111" i="32"/>
  <c r="G111" i="32"/>
  <c r="H111" i="32"/>
  <c r="H398" i="32" s="1"/>
  <c r="I111" i="32"/>
  <c r="J111" i="32"/>
  <c r="K111" i="32"/>
  <c r="L111" i="32"/>
  <c r="C112" i="32"/>
  <c r="G112" i="32"/>
  <c r="F112" i="32" s="1"/>
  <c r="H112" i="32"/>
  <c r="I112" i="32"/>
  <c r="J112" i="32"/>
  <c r="K112" i="32"/>
  <c r="L112" i="32"/>
  <c r="C113" i="32"/>
  <c r="G113" i="32"/>
  <c r="F113" i="32" s="1"/>
  <c r="H113" i="32"/>
  <c r="I113" i="32"/>
  <c r="J113" i="32"/>
  <c r="K113" i="32"/>
  <c r="L113" i="32"/>
  <c r="C114" i="32"/>
  <c r="G114" i="32"/>
  <c r="F114" i="32" s="1"/>
  <c r="H114" i="32"/>
  <c r="I114" i="32"/>
  <c r="J114" i="32"/>
  <c r="K114" i="32"/>
  <c r="L114" i="32"/>
  <c r="C115" i="32"/>
  <c r="F115" i="32"/>
  <c r="G115" i="32"/>
  <c r="H115" i="32"/>
  <c r="I115" i="32"/>
  <c r="J115" i="32"/>
  <c r="K115" i="32"/>
  <c r="L115" i="32"/>
  <c r="C116" i="32"/>
  <c r="F116" i="32"/>
  <c r="G116" i="32"/>
  <c r="H116" i="32"/>
  <c r="I116" i="32"/>
  <c r="J116" i="32"/>
  <c r="K116" i="32"/>
  <c r="L116" i="32"/>
  <c r="C117" i="32"/>
  <c r="G117" i="32"/>
  <c r="H117" i="32"/>
  <c r="I117" i="32"/>
  <c r="J117" i="32"/>
  <c r="K117" i="32"/>
  <c r="L117" i="32"/>
  <c r="C118" i="32"/>
  <c r="G118" i="32"/>
  <c r="F118" i="32" s="1"/>
  <c r="H118" i="32"/>
  <c r="I118" i="32"/>
  <c r="J118" i="32"/>
  <c r="K118" i="32"/>
  <c r="L118" i="32"/>
  <c r="C119" i="32"/>
  <c r="G119" i="32"/>
  <c r="F119" i="32" s="1"/>
  <c r="H119" i="32"/>
  <c r="I119" i="32"/>
  <c r="J119" i="32"/>
  <c r="K119" i="32"/>
  <c r="K398" i="32" s="1"/>
  <c r="L119" i="32"/>
  <c r="C120" i="32"/>
  <c r="G120" i="32"/>
  <c r="F120" i="32" s="1"/>
  <c r="H120" i="32"/>
  <c r="I120" i="32"/>
  <c r="J120" i="32"/>
  <c r="K120" i="32"/>
  <c r="L120" i="32"/>
  <c r="C121" i="32"/>
  <c r="F121" i="32"/>
  <c r="G121" i="32"/>
  <c r="H121" i="32"/>
  <c r="I121" i="32"/>
  <c r="J121" i="32"/>
  <c r="K121" i="32"/>
  <c r="L121" i="32"/>
  <c r="C122" i="32"/>
  <c r="F122" i="32"/>
  <c r="G122" i="32"/>
  <c r="H122" i="32"/>
  <c r="I122" i="32"/>
  <c r="J122" i="32"/>
  <c r="K122" i="32"/>
  <c r="L122" i="32"/>
  <c r="C123" i="32"/>
  <c r="G123" i="32"/>
  <c r="F123" i="32" s="1"/>
  <c r="H123" i="32"/>
  <c r="I123" i="32"/>
  <c r="J123" i="32"/>
  <c r="K123" i="32"/>
  <c r="L123" i="32"/>
  <c r="C124" i="32"/>
  <c r="G124" i="32"/>
  <c r="F124" i="32" s="1"/>
  <c r="H124" i="32"/>
  <c r="I124" i="32"/>
  <c r="J124" i="32"/>
  <c r="K124" i="32"/>
  <c r="L124" i="32"/>
  <c r="C125" i="32"/>
  <c r="G125" i="32"/>
  <c r="F125" i="32" s="1"/>
  <c r="H125" i="32"/>
  <c r="I125" i="32"/>
  <c r="J125" i="32"/>
  <c r="K125" i="32"/>
  <c r="L125" i="32"/>
  <c r="C126" i="32"/>
  <c r="G126" i="32"/>
  <c r="F126" i="32" s="1"/>
  <c r="H126" i="32"/>
  <c r="I126" i="32"/>
  <c r="J126" i="32"/>
  <c r="K126" i="32"/>
  <c r="L126" i="32"/>
  <c r="C127" i="32"/>
  <c r="F127" i="32"/>
  <c r="G127" i="32"/>
  <c r="H127" i="32"/>
  <c r="I127" i="32"/>
  <c r="J127" i="32"/>
  <c r="K127" i="32"/>
  <c r="L127" i="32"/>
  <c r="C128" i="32"/>
  <c r="F128" i="32"/>
  <c r="G128" i="32"/>
  <c r="H128" i="32"/>
  <c r="I128" i="32"/>
  <c r="J128" i="32"/>
  <c r="K128" i="32"/>
  <c r="L128" i="32"/>
  <c r="C129" i="32"/>
  <c r="G129" i="32"/>
  <c r="F129" i="32" s="1"/>
  <c r="H129" i="32"/>
  <c r="I129" i="32"/>
  <c r="J129" i="32"/>
  <c r="K129" i="32"/>
  <c r="L129" i="32"/>
  <c r="C130" i="32"/>
  <c r="G130" i="32"/>
  <c r="F130" i="32" s="1"/>
  <c r="H130" i="32"/>
  <c r="I130" i="32"/>
  <c r="J130" i="32"/>
  <c r="K130" i="32"/>
  <c r="L130" i="32"/>
  <c r="C131" i="32"/>
  <c r="G131" i="32"/>
  <c r="F131" i="32" s="1"/>
  <c r="H131" i="32"/>
  <c r="I131" i="32"/>
  <c r="J131" i="32"/>
  <c r="K131" i="32"/>
  <c r="L131" i="32"/>
  <c r="C132" i="32"/>
  <c r="G132" i="32"/>
  <c r="F132" i="32" s="1"/>
  <c r="H132" i="32"/>
  <c r="I132" i="32"/>
  <c r="J132" i="32"/>
  <c r="K132" i="32"/>
  <c r="L132" i="32"/>
  <c r="C133" i="32"/>
  <c r="F133" i="32"/>
  <c r="G133" i="32"/>
  <c r="H133" i="32"/>
  <c r="I133" i="32"/>
  <c r="J133" i="32"/>
  <c r="K133" i="32"/>
  <c r="L133" i="32"/>
  <c r="C134" i="32"/>
  <c r="F134" i="32"/>
  <c r="G134" i="32"/>
  <c r="H134" i="32"/>
  <c r="I134" i="32"/>
  <c r="J134" i="32"/>
  <c r="K134" i="32"/>
  <c r="L134" i="32"/>
  <c r="C135" i="32"/>
  <c r="G135" i="32"/>
  <c r="H135" i="32"/>
  <c r="I135" i="32"/>
  <c r="J135" i="32"/>
  <c r="K135" i="32"/>
  <c r="L135" i="32"/>
  <c r="C136" i="32"/>
  <c r="G136" i="32"/>
  <c r="F136" i="32" s="1"/>
  <c r="H136" i="32"/>
  <c r="I136" i="32"/>
  <c r="J136" i="32"/>
  <c r="K136" i="32"/>
  <c r="L136" i="32"/>
  <c r="C137" i="32"/>
  <c r="G137" i="32"/>
  <c r="F137" i="32" s="1"/>
  <c r="H137" i="32"/>
  <c r="I137" i="32"/>
  <c r="J137" i="32"/>
  <c r="K137" i="32"/>
  <c r="L137" i="32"/>
  <c r="C138" i="32"/>
  <c r="G138" i="32"/>
  <c r="F138" i="32" s="1"/>
  <c r="H138" i="32"/>
  <c r="I138" i="32"/>
  <c r="J138" i="32"/>
  <c r="K138" i="32"/>
  <c r="L138" i="32"/>
  <c r="C139" i="32"/>
  <c r="F139" i="32"/>
  <c r="G139" i="32"/>
  <c r="H139" i="32"/>
  <c r="I139" i="32"/>
  <c r="J139" i="32"/>
  <c r="K139" i="32"/>
  <c r="L139" i="32"/>
  <c r="C140" i="32"/>
  <c r="F140" i="32"/>
  <c r="G140" i="32"/>
  <c r="H140" i="32"/>
  <c r="I140" i="32"/>
  <c r="J140" i="32"/>
  <c r="K140" i="32"/>
  <c r="L140" i="32"/>
  <c r="C141" i="32"/>
  <c r="G141" i="32"/>
  <c r="H141" i="32"/>
  <c r="I141" i="32"/>
  <c r="J141" i="32"/>
  <c r="K141" i="32"/>
  <c r="L141" i="32"/>
  <c r="C142" i="32"/>
  <c r="G142" i="32"/>
  <c r="F142" i="32" s="1"/>
  <c r="H142" i="32"/>
  <c r="I142" i="32"/>
  <c r="J142" i="32"/>
  <c r="K142" i="32"/>
  <c r="L142" i="32"/>
  <c r="C143" i="32"/>
  <c r="G143" i="32"/>
  <c r="F143" i="32" s="1"/>
  <c r="H143" i="32"/>
  <c r="I143" i="32"/>
  <c r="J143" i="32"/>
  <c r="K143" i="32"/>
  <c r="L143" i="32"/>
  <c r="C144" i="32"/>
  <c r="G144" i="32"/>
  <c r="F144" i="32" s="1"/>
  <c r="H144" i="32"/>
  <c r="I144" i="32"/>
  <c r="J144" i="32"/>
  <c r="K144" i="32"/>
  <c r="L144" i="32"/>
  <c r="C145" i="32"/>
  <c r="F145" i="32"/>
  <c r="G145" i="32"/>
  <c r="H145" i="32"/>
  <c r="I145" i="32"/>
  <c r="J145" i="32"/>
  <c r="K145" i="32"/>
  <c r="L145" i="32"/>
  <c r="C146" i="32"/>
  <c r="G146" i="32"/>
  <c r="F146" i="32" s="1"/>
  <c r="H146" i="32"/>
  <c r="I146" i="32"/>
  <c r="J146" i="32"/>
  <c r="K146" i="32"/>
  <c r="L146" i="32"/>
  <c r="C147" i="32"/>
  <c r="G147" i="32"/>
  <c r="F147" i="32" s="1"/>
  <c r="H147" i="32"/>
  <c r="I147" i="32"/>
  <c r="J147" i="32"/>
  <c r="K147" i="32"/>
  <c r="L147" i="32"/>
  <c r="C148" i="32"/>
  <c r="G148" i="32"/>
  <c r="F148" i="32" s="1"/>
  <c r="H148" i="32"/>
  <c r="I148" i="32"/>
  <c r="J148" i="32"/>
  <c r="K148" i="32"/>
  <c r="L148" i="32"/>
  <c r="C149" i="32"/>
  <c r="G149" i="32"/>
  <c r="F149" i="32" s="1"/>
  <c r="H149" i="32"/>
  <c r="I149" i="32"/>
  <c r="J149" i="32"/>
  <c r="K149" i="32"/>
  <c r="L149" i="32"/>
  <c r="C150" i="32"/>
  <c r="G150" i="32"/>
  <c r="F150" i="32" s="1"/>
  <c r="H150" i="32"/>
  <c r="I150" i="32"/>
  <c r="J150" i="32"/>
  <c r="K150" i="32"/>
  <c r="L150" i="32"/>
  <c r="C151" i="32"/>
  <c r="F151" i="32"/>
  <c r="G151" i="32"/>
  <c r="H151" i="32"/>
  <c r="I151" i="32"/>
  <c r="J151" i="32"/>
  <c r="K151" i="32"/>
  <c r="L151" i="32"/>
  <c r="C152" i="32"/>
  <c r="G152" i="32"/>
  <c r="F152" i="32" s="1"/>
  <c r="H152" i="32"/>
  <c r="I152" i="32"/>
  <c r="J152" i="32"/>
  <c r="K152" i="32"/>
  <c r="L152" i="32"/>
  <c r="C153" i="32"/>
  <c r="G153" i="32"/>
  <c r="H153" i="32"/>
  <c r="I153" i="32"/>
  <c r="J153" i="32"/>
  <c r="K153" i="32"/>
  <c r="L153" i="32"/>
  <c r="C154" i="32"/>
  <c r="G154" i="32"/>
  <c r="F154" i="32" s="1"/>
  <c r="H154" i="32"/>
  <c r="I154" i="32"/>
  <c r="J154" i="32"/>
  <c r="K154" i="32"/>
  <c r="L154" i="32"/>
  <c r="C155" i="32"/>
  <c r="G155" i="32"/>
  <c r="F155" i="32" s="1"/>
  <c r="H155" i="32"/>
  <c r="I155" i="32"/>
  <c r="J155" i="32"/>
  <c r="K155" i="32"/>
  <c r="L155" i="32"/>
  <c r="C156" i="32"/>
  <c r="G156" i="32"/>
  <c r="F156" i="32" s="1"/>
  <c r="H156" i="32"/>
  <c r="I156" i="32"/>
  <c r="J156" i="32"/>
  <c r="K156" i="32"/>
  <c r="L156" i="32"/>
  <c r="C157" i="32"/>
  <c r="F157" i="32"/>
  <c r="G157" i="32"/>
  <c r="H157" i="32"/>
  <c r="I157" i="32"/>
  <c r="J157" i="32"/>
  <c r="K157" i="32"/>
  <c r="L157" i="32"/>
  <c r="C158" i="32"/>
  <c r="G158" i="32"/>
  <c r="F158" i="32" s="1"/>
  <c r="H158" i="32"/>
  <c r="I158" i="32"/>
  <c r="J158" i="32"/>
  <c r="K158" i="32"/>
  <c r="L158" i="32"/>
  <c r="C159" i="32"/>
  <c r="G159" i="32"/>
  <c r="H159" i="32"/>
  <c r="I159" i="32"/>
  <c r="J159" i="32"/>
  <c r="K159" i="32"/>
  <c r="L159" i="32"/>
  <c r="C160" i="32"/>
  <c r="G160" i="32"/>
  <c r="F160" i="32" s="1"/>
  <c r="H160" i="32"/>
  <c r="I160" i="32"/>
  <c r="J160" i="32"/>
  <c r="K160" i="32"/>
  <c r="L160" i="32"/>
  <c r="C161" i="32"/>
  <c r="G161" i="32"/>
  <c r="F161" i="32" s="1"/>
  <c r="H161" i="32"/>
  <c r="I161" i="32"/>
  <c r="J161" i="32"/>
  <c r="K161" i="32"/>
  <c r="L161" i="32"/>
  <c r="C162" i="32"/>
  <c r="G162" i="32"/>
  <c r="F162" i="32" s="1"/>
  <c r="H162" i="32"/>
  <c r="I162" i="32"/>
  <c r="J162" i="32"/>
  <c r="K162" i="32"/>
  <c r="L162" i="32"/>
  <c r="C163" i="32"/>
  <c r="F163" i="32"/>
  <c r="G163" i="32"/>
  <c r="H163" i="32"/>
  <c r="I163" i="32"/>
  <c r="J163" i="32"/>
  <c r="K163" i="32"/>
  <c r="L163" i="32"/>
  <c r="C164" i="32"/>
  <c r="F164" i="32"/>
  <c r="G164" i="32"/>
  <c r="H164" i="32"/>
  <c r="I164" i="32"/>
  <c r="J164" i="32"/>
  <c r="K164" i="32"/>
  <c r="L164" i="32"/>
  <c r="C165" i="32"/>
  <c r="G165" i="32"/>
  <c r="H165" i="32"/>
  <c r="I165" i="32"/>
  <c r="J165" i="32"/>
  <c r="K165" i="32"/>
  <c r="L165" i="32"/>
  <c r="C166" i="32"/>
  <c r="G166" i="32"/>
  <c r="F166" i="32" s="1"/>
  <c r="H166" i="32"/>
  <c r="I166" i="32"/>
  <c r="J166" i="32"/>
  <c r="K166" i="32"/>
  <c r="L166" i="32"/>
  <c r="C167" i="32"/>
  <c r="G167" i="32"/>
  <c r="F167" i="32" s="1"/>
  <c r="H167" i="32"/>
  <c r="I167" i="32"/>
  <c r="J167" i="32"/>
  <c r="K167" i="32"/>
  <c r="L167" i="32"/>
  <c r="C168" i="32"/>
  <c r="G168" i="32"/>
  <c r="F168" i="32" s="1"/>
  <c r="H168" i="32"/>
  <c r="I168" i="32"/>
  <c r="J168" i="32"/>
  <c r="K168" i="32"/>
  <c r="L168" i="32"/>
  <c r="C169" i="32"/>
  <c r="F169" i="32"/>
  <c r="G169" i="32"/>
  <c r="H169" i="32"/>
  <c r="I169" i="32"/>
  <c r="J169" i="32"/>
  <c r="K169" i="32"/>
  <c r="L169" i="32"/>
  <c r="C170" i="32"/>
  <c r="G170" i="32"/>
  <c r="F170" i="32" s="1"/>
  <c r="H170" i="32"/>
  <c r="I170" i="32"/>
  <c r="J170" i="32"/>
  <c r="K170" i="32"/>
  <c r="L170" i="32"/>
  <c r="C171" i="32"/>
  <c r="G171" i="32"/>
  <c r="F171" i="32" s="1"/>
  <c r="H171" i="32"/>
  <c r="I171" i="32"/>
  <c r="J171" i="32"/>
  <c r="K171" i="32"/>
  <c r="L171" i="32"/>
  <c r="C172" i="32"/>
  <c r="G172" i="32"/>
  <c r="F172" i="32" s="1"/>
  <c r="H172" i="32"/>
  <c r="I172" i="32"/>
  <c r="J172" i="32"/>
  <c r="K172" i="32"/>
  <c r="L172" i="32"/>
  <c r="C173" i="32"/>
  <c r="G173" i="32"/>
  <c r="F173" i="32" s="1"/>
  <c r="H173" i="32"/>
  <c r="I173" i="32"/>
  <c r="J173" i="32"/>
  <c r="K173" i="32"/>
  <c r="L173" i="32"/>
  <c r="C174" i="32"/>
  <c r="G174" i="32"/>
  <c r="F174" i="32" s="1"/>
  <c r="H174" i="32"/>
  <c r="I174" i="32"/>
  <c r="J174" i="32"/>
  <c r="K174" i="32"/>
  <c r="L174" i="32"/>
  <c r="C175" i="32"/>
  <c r="F175" i="32"/>
  <c r="G175" i="32"/>
  <c r="H175" i="32"/>
  <c r="I175" i="32"/>
  <c r="J175" i="32"/>
  <c r="K175" i="32"/>
  <c r="L175" i="32"/>
  <c r="C176" i="32"/>
  <c r="G176" i="32"/>
  <c r="F176" i="32" s="1"/>
  <c r="H176" i="32"/>
  <c r="I176" i="32"/>
  <c r="J176" i="32"/>
  <c r="K176" i="32"/>
  <c r="L176" i="32"/>
  <c r="C177" i="32"/>
  <c r="G177" i="32"/>
  <c r="H177" i="32"/>
  <c r="I177" i="32"/>
  <c r="J177" i="32"/>
  <c r="K177" i="32"/>
  <c r="L177" i="32"/>
  <c r="C178" i="32"/>
  <c r="G178" i="32"/>
  <c r="F178" i="32" s="1"/>
  <c r="H178" i="32"/>
  <c r="I178" i="32"/>
  <c r="J178" i="32"/>
  <c r="K178" i="32"/>
  <c r="L178" i="32"/>
  <c r="C179" i="32"/>
  <c r="G179" i="32"/>
  <c r="F179" i="32" s="1"/>
  <c r="H179" i="32"/>
  <c r="I179" i="32"/>
  <c r="J179" i="32"/>
  <c r="K179" i="32"/>
  <c r="L179" i="32"/>
  <c r="C180" i="32"/>
  <c r="G180" i="32"/>
  <c r="F180" i="32" s="1"/>
  <c r="H180" i="32"/>
  <c r="I180" i="32"/>
  <c r="J180" i="32"/>
  <c r="K180" i="32"/>
  <c r="L180" i="32"/>
  <c r="C181" i="32"/>
  <c r="F181" i="32"/>
  <c r="G181" i="32"/>
  <c r="H181" i="32"/>
  <c r="I181" i="32"/>
  <c r="J181" i="32"/>
  <c r="K181" i="32"/>
  <c r="L181" i="32"/>
  <c r="C182" i="32"/>
  <c r="F182" i="32"/>
  <c r="G182" i="32"/>
  <c r="H182" i="32"/>
  <c r="I182" i="32"/>
  <c r="J182" i="32"/>
  <c r="K182" i="32"/>
  <c r="L182" i="32"/>
  <c r="C183" i="32"/>
  <c r="G183" i="32"/>
  <c r="F183" i="32" s="1"/>
  <c r="H183" i="32"/>
  <c r="I183" i="32"/>
  <c r="J183" i="32"/>
  <c r="K183" i="32"/>
  <c r="L183" i="32"/>
  <c r="C184" i="32"/>
  <c r="G184" i="32"/>
  <c r="F184" i="32" s="1"/>
  <c r="H184" i="32"/>
  <c r="I184" i="32"/>
  <c r="J184" i="32"/>
  <c r="K184" i="32"/>
  <c r="L184" i="32"/>
  <c r="C185" i="32"/>
  <c r="G185" i="32"/>
  <c r="F185" i="32" s="1"/>
  <c r="H185" i="32"/>
  <c r="I185" i="32"/>
  <c r="J185" i="32"/>
  <c r="K185" i="32"/>
  <c r="L185" i="32"/>
  <c r="L398" i="32" s="1"/>
  <c r="C186" i="32"/>
  <c r="G186" i="32"/>
  <c r="F186" i="32" s="1"/>
  <c r="H186" i="32"/>
  <c r="I186" i="32"/>
  <c r="J186" i="32"/>
  <c r="K186" i="32"/>
  <c r="L186" i="32"/>
  <c r="C187" i="32"/>
  <c r="F187" i="32"/>
  <c r="G187" i="32"/>
  <c r="H187" i="32"/>
  <c r="I187" i="32"/>
  <c r="J187" i="32"/>
  <c r="K187" i="32"/>
  <c r="L187" i="32"/>
  <c r="C188" i="32"/>
  <c r="G188" i="32"/>
  <c r="F188" i="32" s="1"/>
  <c r="H188" i="32"/>
  <c r="I188" i="32"/>
  <c r="J188" i="32"/>
  <c r="K188" i="32"/>
  <c r="L188" i="32"/>
  <c r="C189" i="32"/>
  <c r="G189" i="32"/>
  <c r="F189" i="32" s="1"/>
  <c r="H189" i="32"/>
  <c r="I189" i="32"/>
  <c r="J189" i="32"/>
  <c r="K189" i="32"/>
  <c r="L189" i="32"/>
  <c r="C190" i="32"/>
  <c r="G190" i="32"/>
  <c r="F190" i="32" s="1"/>
  <c r="H190" i="32"/>
  <c r="I190" i="32"/>
  <c r="J190" i="32"/>
  <c r="K190" i="32"/>
  <c r="L190" i="32"/>
  <c r="C191" i="32"/>
  <c r="G191" i="32"/>
  <c r="F191" i="32" s="1"/>
  <c r="H191" i="32"/>
  <c r="I191" i="32"/>
  <c r="J191" i="32"/>
  <c r="K191" i="32"/>
  <c r="L191" i="32"/>
  <c r="C192" i="32"/>
  <c r="G192" i="32"/>
  <c r="F192" i="32" s="1"/>
  <c r="H192" i="32"/>
  <c r="I192" i="32"/>
  <c r="J192" i="32"/>
  <c r="K192" i="32"/>
  <c r="L192" i="32"/>
  <c r="C193" i="32"/>
  <c r="G193" i="32"/>
  <c r="F193" i="32" s="1"/>
  <c r="H193" i="32"/>
  <c r="I193" i="32"/>
  <c r="J193" i="32"/>
  <c r="K193" i="32"/>
  <c r="L193" i="32"/>
  <c r="C194" i="32"/>
  <c r="F194" i="32"/>
  <c r="G194" i="32"/>
  <c r="H194" i="32"/>
  <c r="I194" i="32"/>
  <c r="J194" i="32"/>
  <c r="K194" i="32"/>
  <c r="L194" i="32"/>
  <c r="C195" i="32"/>
  <c r="G195" i="32"/>
  <c r="F195" i="32" s="1"/>
  <c r="H195" i="32"/>
  <c r="I195" i="32"/>
  <c r="J195" i="32"/>
  <c r="K195" i="32"/>
  <c r="L195" i="32"/>
  <c r="C196" i="32"/>
  <c r="G196" i="32"/>
  <c r="F196" i="32" s="1"/>
  <c r="H196" i="32"/>
  <c r="I196" i="32"/>
  <c r="J196" i="32"/>
  <c r="K196" i="32"/>
  <c r="L196" i="32"/>
  <c r="C197" i="32"/>
  <c r="G197" i="32"/>
  <c r="F197" i="32" s="1"/>
  <c r="H197" i="32"/>
  <c r="I197" i="32"/>
  <c r="J197" i="32"/>
  <c r="K197" i="32"/>
  <c r="L197" i="32"/>
  <c r="C198" i="32"/>
  <c r="G198" i="32"/>
  <c r="F198" i="32" s="1"/>
  <c r="H198" i="32"/>
  <c r="I198" i="32"/>
  <c r="J198" i="32"/>
  <c r="K198" i="32"/>
  <c r="L198" i="32"/>
  <c r="C199" i="32"/>
  <c r="G199" i="32"/>
  <c r="F199" i="32" s="1"/>
  <c r="H199" i="32"/>
  <c r="I199" i="32"/>
  <c r="J199" i="32"/>
  <c r="K199" i="32"/>
  <c r="L199" i="32"/>
  <c r="C200" i="32"/>
  <c r="G200" i="32"/>
  <c r="F200" i="32" s="1"/>
  <c r="H200" i="32"/>
  <c r="I200" i="32"/>
  <c r="J200" i="32"/>
  <c r="K200" i="32"/>
  <c r="L200" i="32"/>
  <c r="C201" i="32"/>
  <c r="G201" i="32"/>
  <c r="H201" i="32"/>
  <c r="I201" i="32"/>
  <c r="J201" i="32"/>
  <c r="K201" i="32"/>
  <c r="L201" i="32"/>
  <c r="C202" i="32"/>
  <c r="G202" i="32"/>
  <c r="F202" i="32" s="1"/>
  <c r="H202" i="32"/>
  <c r="I202" i="32"/>
  <c r="J202" i="32"/>
  <c r="K202" i="32"/>
  <c r="L202" i="32"/>
  <c r="C203" i="32"/>
  <c r="G203" i="32"/>
  <c r="F203" i="32" s="1"/>
  <c r="H203" i="32"/>
  <c r="I203" i="32"/>
  <c r="J203" i="32"/>
  <c r="K203" i="32"/>
  <c r="L203" i="32"/>
  <c r="C204" i="32"/>
  <c r="G204" i="32"/>
  <c r="F204" i="32" s="1"/>
  <c r="H204" i="32"/>
  <c r="I204" i="32"/>
  <c r="J204" i="32"/>
  <c r="K204" i="32"/>
  <c r="L204" i="32"/>
  <c r="C205" i="32"/>
  <c r="G205" i="32"/>
  <c r="F205" i="32" s="1"/>
  <c r="H205" i="32"/>
  <c r="I205" i="32"/>
  <c r="J205" i="32"/>
  <c r="K205" i="32"/>
  <c r="L205" i="32"/>
  <c r="C206" i="32"/>
  <c r="G206" i="32"/>
  <c r="F206" i="32" s="1"/>
  <c r="H206" i="32"/>
  <c r="I206" i="32"/>
  <c r="J206" i="32"/>
  <c r="K206" i="32"/>
  <c r="L206" i="32"/>
  <c r="C207" i="32"/>
  <c r="G207" i="32"/>
  <c r="H207" i="32"/>
  <c r="I207" i="32"/>
  <c r="J207" i="32"/>
  <c r="K207" i="32"/>
  <c r="L207" i="32"/>
  <c r="C208" i="32"/>
  <c r="G208" i="32"/>
  <c r="F208" i="32" s="1"/>
  <c r="H208" i="32"/>
  <c r="I208" i="32"/>
  <c r="J208" i="32"/>
  <c r="K208" i="32"/>
  <c r="L208" i="32"/>
  <c r="C209" i="32"/>
  <c r="G209" i="32"/>
  <c r="F209" i="32" s="1"/>
  <c r="H209" i="32"/>
  <c r="I209" i="32"/>
  <c r="J209" i="32"/>
  <c r="K209" i="32"/>
  <c r="L209" i="32"/>
  <c r="C210" i="32"/>
  <c r="G210" i="32"/>
  <c r="F210" i="32" s="1"/>
  <c r="H210" i="32"/>
  <c r="I210" i="32"/>
  <c r="J210" i="32"/>
  <c r="K210" i="32"/>
  <c r="L210" i="32"/>
  <c r="C211" i="32"/>
  <c r="G211" i="32"/>
  <c r="H211" i="32"/>
  <c r="I211" i="32"/>
  <c r="J211" i="32"/>
  <c r="K211" i="32"/>
  <c r="L211" i="32"/>
  <c r="C212" i="32"/>
  <c r="G212" i="32"/>
  <c r="F212" i="32" s="1"/>
  <c r="H212" i="32"/>
  <c r="I212" i="32"/>
  <c r="J212" i="32"/>
  <c r="K212" i="32"/>
  <c r="L212" i="32"/>
  <c r="C213" i="32"/>
  <c r="G213" i="32"/>
  <c r="F213" i="32" s="1"/>
  <c r="H213" i="32"/>
  <c r="I213" i="32"/>
  <c r="J213" i="32"/>
  <c r="K213" i="32"/>
  <c r="L213" i="32"/>
  <c r="C214" i="32"/>
  <c r="G214" i="32"/>
  <c r="F214" i="32" s="1"/>
  <c r="H214" i="32"/>
  <c r="I214" i="32"/>
  <c r="J214" i="32"/>
  <c r="K214" i="32"/>
  <c r="L214" i="32"/>
  <c r="C215" i="32"/>
  <c r="G215" i="32"/>
  <c r="F215" i="32" s="1"/>
  <c r="H215" i="32"/>
  <c r="I215" i="32"/>
  <c r="J215" i="32"/>
  <c r="K215" i="32"/>
  <c r="L215" i="32"/>
  <c r="C216" i="32"/>
  <c r="G216" i="32"/>
  <c r="F216" i="32" s="1"/>
  <c r="H216" i="32"/>
  <c r="I216" i="32"/>
  <c r="J216" i="32"/>
  <c r="K216" i="32"/>
  <c r="L216" i="32"/>
  <c r="C217" i="32"/>
  <c r="G217" i="32"/>
  <c r="H217" i="32"/>
  <c r="I217" i="32"/>
  <c r="J217" i="32"/>
  <c r="K217" i="32"/>
  <c r="L217" i="32"/>
  <c r="C218" i="32"/>
  <c r="G218" i="32"/>
  <c r="F218" i="32" s="1"/>
  <c r="H218" i="32"/>
  <c r="I218" i="32"/>
  <c r="J218" i="32"/>
  <c r="K218" i="32"/>
  <c r="L218" i="32"/>
  <c r="C219" i="32"/>
  <c r="G219" i="32"/>
  <c r="F219" i="32" s="1"/>
  <c r="H219" i="32"/>
  <c r="I219" i="32"/>
  <c r="J219" i="32"/>
  <c r="K219" i="32"/>
  <c r="L219" i="32"/>
  <c r="C220" i="32"/>
  <c r="G220" i="32"/>
  <c r="F220" i="32" s="1"/>
  <c r="H220" i="32"/>
  <c r="I220" i="32"/>
  <c r="J220" i="32"/>
  <c r="K220" i="32"/>
  <c r="L220" i="32"/>
  <c r="C221" i="32"/>
  <c r="G221" i="32"/>
  <c r="F221" i="32" s="1"/>
  <c r="H221" i="32"/>
  <c r="I221" i="32"/>
  <c r="J221" i="32"/>
  <c r="K221" i="32"/>
  <c r="L221" i="32"/>
  <c r="C222" i="32"/>
  <c r="G222" i="32"/>
  <c r="F222" i="32" s="1"/>
  <c r="H222" i="32"/>
  <c r="I222" i="32"/>
  <c r="J222" i="32"/>
  <c r="K222" i="32"/>
  <c r="L222" i="32"/>
  <c r="C223" i="32"/>
  <c r="G223" i="32"/>
  <c r="H223" i="32"/>
  <c r="I223" i="32"/>
  <c r="J223" i="32"/>
  <c r="K223" i="32"/>
  <c r="L223" i="32"/>
  <c r="C224" i="32"/>
  <c r="G224" i="32"/>
  <c r="F224" i="32" s="1"/>
  <c r="H224" i="32"/>
  <c r="I224" i="32"/>
  <c r="J224" i="32"/>
  <c r="K224" i="32"/>
  <c r="L224" i="32"/>
  <c r="C225" i="32"/>
  <c r="G225" i="32"/>
  <c r="H225" i="32"/>
  <c r="I225" i="32"/>
  <c r="J225" i="32"/>
  <c r="K225" i="32"/>
  <c r="L225" i="32"/>
  <c r="C226" i="32"/>
  <c r="G226" i="32"/>
  <c r="F226" i="32" s="1"/>
  <c r="H226" i="32"/>
  <c r="I226" i="32"/>
  <c r="J226" i="32"/>
  <c r="K226" i="32"/>
  <c r="L226" i="32"/>
  <c r="C227" i="32"/>
  <c r="G227" i="32"/>
  <c r="F227" i="32" s="1"/>
  <c r="H227" i="32"/>
  <c r="I227" i="32"/>
  <c r="J227" i="32"/>
  <c r="K227" i="32"/>
  <c r="L227" i="32"/>
  <c r="C228" i="32"/>
  <c r="F228" i="32"/>
  <c r="G228" i="32"/>
  <c r="H228" i="32"/>
  <c r="I228" i="32"/>
  <c r="J228" i="32"/>
  <c r="K228" i="32"/>
  <c r="L228" i="32"/>
  <c r="C229" i="32"/>
  <c r="G229" i="32"/>
  <c r="H229" i="32"/>
  <c r="I229" i="32"/>
  <c r="J229" i="32"/>
  <c r="K229" i="32"/>
  <c r="L229" i="32"/>
  <c r="C230" i="32"/>
  <c r="G230" i="32"/>
  <c r="F230" i="32" s="1"/>
  <c r="H230" i="32"/>
  <c r="I230" i="32"/>
  <c r="J230" i="32"/>
  <c r="K230" i="32"/>
  <c r="L230" i="32"/>
  <c r="C231" i="32"/>
  <c r="G231" i="32"/>
  <c r="F231" i="32" s="1"/>
  <c r="H231" i="32"/>
  <c r="I231" i="32"/>
  <c r="J231" i="32"/>
  <c r="K231" i="32"/>
  <c r="L231" i="32"/>
  <c r="C232" i="32"/>
  <c r="G232" i="32"/>
  <c r="F232" i="32" s="1"/>
  <c r="H232" i="32"/>
  <c r="I232" i="32"/>
  <c r="J232" i="32"/>
  <c r="K232" i="32"/>
  <c r="L232" i="32"/>
  <c r="C233" i="32"/>
  <c r="G233" i="32"/>
  <c r="F233" i="32" s="1"/>
  <c r="H233" i="32"/>
  <c r="I233" i="32"/>
  <c r="J233" i="32"/>
  <c r="K233" i="32"/>
  <c r="L233" i="32"/>
  <c r="C234" i="32"/>
  <c r="G234" i="32"/>
  <c r="F234" i="32" s="1"/>
  <c r="H234" i="32"/>
  <c r="I234" i="32"/>
  <c r="J234" i="32"/>
  <c r="K234" i="32"/>
  <c r="L234" i="32"/>
  <c r="C235" i="32"/>
  <c r="G235" i="32"/>
  <c r="H235" i="32"/>
  <c r="I235" i="32"/>
  <c r="J235" i="32"/>
  <c r="K235" i="32"/>
  <c r="L235" i="32"/>
  <c r="C236" i="32"/>
  <c r="G236" i="32"/>
  <c r="F236" i="32" s="1"/>
  <c r="H236" i="32"/>
  <c r="I236" i="32"/>
  <c r="J236" i="32"/>
  <c r="K236" i="32"/>
  <c r="L236" i="32"/>
  <c r="C237" i="32"/>
  <c r="G237" i="32"/>
  <c r="F237" i="32" s="1"/>
  <c r="H237" i="32"/>
  <c r="I237" i="32"/>
  <c r="J237" i="32"/>
  <c r="K237" i="32"/>
  <c r="L237" i="32"/>
  <c r="C238" i="32"/>
  <c r="G238" i="32"/>
  <c r="F238" i="32" s="1"/>
  <c r="H238" i="32"/>
  <c r="I238" i="32"/>
  <c r="J238" i="32"/>
  <c r="K238" i="32"/>
  <c r="L238" i="32"/>
  <c r="C239" i="32"/>
  <c r="G239" i="32"/>
  <c r="F239" i="32" s="1"/>
  <c r="H239" i="32"/>
  <c r="I239" i="32"/>
  <c r="J239" i="32"/>
  <c r="K239" i="32"/>
  <c r="L239" i="32"/>
  <c r="C240" i="32"/>
  <c r="G240" i="32"/>
  <c r="F240" i="32" s="1"/>
  <c r="H240" i="32"/>
  <c r="I240" i="32"/>
  <c r="J240" i="32"/>
  <c r="K240" i="32"/>
  <c r="L240" i="32"/>
  <c r="C241" i="32"/>
  <c r="G241" i="32"/>
  <c r="H241" i="32"/>
  <c r="I241" i="32"/>
  <c r="J241" i="32"/>
  <c r="K241" i="32"/>
  <c r="L241" i="32"/>
  <c r="C242" i="32"/>
  <c r="G242" i="32"/>
  <c r="F242" i="32" s="1"/>
  <c r="H242" i="32"/>
  <c r="I242" i="32"/>
  <c r="J242" i="32"/>
  <c r="K242" i="32"/>
  <c r="L242" i="32"/>
  <c r="C243" i="32"/>
  <c r="G243" i="32"/>
  <c r="H243" i="32"/>
  <c r="I243" i="32"/>
  <c r="J243" i="32"/>
  <c r="K243" i="32"/>
  <c r="L243" i="32"/>
  <c r="C244" i="32"/>
  <c r="G244" i="32"/>
  <c r="F244" i="32" s="1"/>
  <c r="H244" i="32"/>
  <c r="I244" i="32"/>
  <c r="J244" i="32"/>
  <c r="K244" i="32"/>
  <c r="L244" i="32"/>
  <c r="C245" i="32"/>
  <c r="G245" i="32"/>
  <c r="F245" i="32" s="1"/>
  <c r="H245" i="32"/>
  <c r="I245" i="32"/>
  <c r="J245" i="32"/>
  <c r="K245" i="32"/>
  <c r="L245" i="32"/>
  <c r="C246" i="32"/>
  <c r="F246" i="32"/>
  <c r="G246" i="32"/>
  <c r="H246" i="32"/>
  <c r="I246" i="32"/>
  <c r="J246" i="32"/>
  <c r="K246" i="32"/>
  <c r="L246" i="32"/>
  <c r="C247" i="32"/>
  <c r="G247" i="32"/>
  <c r="H247" i="32"/>
  <c r="I247" i="32"/>
  <c r="J247" i="32"/>
  <c r="K247" i="32"/>
  <c r="L247" i="32"/>
  <c r="C248" i="32"/>
  <c r="G248" i="32"/>
  <c r="F248" i="32" s="1"/>
  <c r="H248" i="32"/>
  <c r="I248" i="32"/>
  <c r="J248" i="32"/>
  <c r="K248" i="32"/>
  <c r="L248" i="32"/>
  <c r="C249" i="32"/>
  <c r="G249" i="32"/>
  <c r="F249" i="32" s="1"/>
  <c r="H249" i="32"/>
  <c r="I249" i="32"/>
  <c r="J249" i="32"/>
  <c r="K249" i="32"/>
  <c r="L249" i="32"/>
  <c r="C250" i="32"/>
  <c r="G250" i="32"/>
  <c r="F250" i="32" s="1"/>
  <c r="H250" i="32"/>
  <c r="I250" i="32"/>
  <c r="J250" i="32"/>
  <c r="K250" i="32"/>
  <c r="L250" i="32"/>
  <c r="C251" i="32"/>
  <c r="G251" i="32"/>
  <c r="F251" i="32" s="1"/>
  <c r="H251" i="32"/>
  <c r="I251" i="32"/>
  <c r="J251" i="32"/>
  <c r="K251" i="32"/>
  <c r="L251" i="32"/>
  <c r="C252" i="32"/>
  <c r="G252" i="32"/>
  <c r="F252" i="32" s="1"/>
  <c r="H252" i="32"/>
  <c r="I252" i="32"/>
  <c r="J252" i="32"/>
  <c r="K252" i="32"/>
  <c r="L252" i="32"/>
  <c r="C253" i="32"/>
  <c r="G253" i="32"/>
  <c r="F253" i="32" s="1"/>
  <c r="H253" i="32"/>
  <c r="I253" i="32"/>
  <c r="J253" i="32"/>
  <c r="K253" i="32"/>
  <c r="L253" i="32"/>
  <c r="C254" i="32"/>
  <c r="G254" i="32"/>
  <c r="F254" i="32" s="1"/>
  <c r="H254" i="32"/>
  <c r="I254" i="32"/>
  <c r="J254" i="32"/>
  <c r="K254" i="32"/>
  <c r="L254" i="32"/>
  <c r="C255" i="32"/>
  <c r="G255" i="32"/>
  <c r="F255" i="32" s="1"/>
  <c r="H255" i="32"/>
  <c r="I255" i="32"/>
  <c r="J255" i="32"/>
  <c r="K255" i="32"/>
  <c r="L255" i="32"/>
  <c r="C256" i="32"/>
  <c r="G256" i="32"/>
  <c r="F256" i="32" s="1"/>
  <c r="H256" i="32"/>
  <c r="I256" i="32"/>
  <c r="J256" i="32"/>
  <c r="K256" i="32"/>
  <c r="L256" i="32"/>
  <c r="C257" i="32"/>
  <c r="G257" i="32"/>
  <c r="F257" i="32" s="1"/>
  <c r="H257" i="32"/>
  <c r="I257" i="32"/>
  <c r="J257" i="32"/>
  <c r="K257" i="32"/>
  <c r="L257" i="32"/>
  <c r="C258" i="32"/>
  <c r="G258" i="32"/>
  <c r="F258" i="32" s="1"/>
  <c r="H258" i="32"/>
  <c r="I258" i="32"/>
  <c r="J258" i="32"/>
  <c r="K258" i="32"/>
  <c r="L258" i="32"/>
  <c r="C259" i="32"/>
  <c r="G259" i="32"/>
  <c r="F259" i="32" s="1"/>
  <c r="H259" i="32"/>
  <c r="I259" i="32"/>
  <c r="J259" i="32"/>
  <c r="K259" i="32"/>
  <c r="L259" i="32"/>
  <c r="C260" i="32"/>
  <c r="F260" i="32"/>
  <c r="G260" i="32"/>
  <c r="H260" i="32"/>
  <c r="I260" i="32"/>
  <c r="J260" i="32"/>
  <c r="K260" i="32"/>
  <c r="L260" i="32"/>
  <c r="C261" i="32"/>
  <c r="G261" i="32"/>
  <c r="H261" i="32"/>
  <c r="F261" i="32" s="1"/>
  <c r="I261" i="32"/>
  <c r="J261" i="32"/>
  <c r="K261" i="32"/>
  <c r="L261" i="32"/>
  <c r="C262" i="32"/>
  <c r="G262" i="32"/>
  <c r="F262" i="32" s="1"/>
  <c r="H262" i="32"/>
  <c r="I262" i="32"/>
  <c r="J262" i="32"/>
  <c r="K262" i="32"/>
  <c r="L262" i="32"/>
  <c r="C263" i="32"/>
  <c r="G263" i="32"/>
  <c r="F263" i="32" s="1"/>
  <c r="H263" i="32"/>
  <c r="I263" i="32"/>
  <c r="J263" i="32"/>
  <c r="K263" i="32"/>
  <c r="L263" i="32"/>
  <c r="C264" i="32"/>
  <c r="G264" i="32"/>
  <c r="F264" i="32" s="1"/>
  <c r="H264" i="32"/>
  <c r="I264" i="32"/>
  <c r="J264" i="32"/>
  <c r="K264" i="32"/>
  <c r="L264" i="32"/>
  <c r="C265" i="32"/>
  <c r="F265" i="32"/>
  <c r="G265" i="32"/>
  <c r="H265" i="32"/>
  <c r="I265" i="32"/>
  <c r="J265" i="32"/>
  <c r="K265" i="32"/>
  <c r="L265" i="32"/>
  <c r="C266" i="32"/>
  <c r="G266" i="32"/>
  <c r="F266" i="32" s="1"/>
  <c r="H266" i="32"/>
  <c r="I266" i="32"/>
  <c r="J266" i="32"/>
  <c r="K266" i="32"/>
  <c r="L266" i="32"/>
  <c r="C267" i="32"/>
  <c r="G267" i="32"/>
  <c r="H267" i="32"/>
  <c r="F267" i="32" s="1"/>
  <c r="I267" i="32"/>
  <c r="J267" i="32"/>
  <c r="K267" i="32"/>
  <c r="L267" i="32"/>
  <c r="C268" i="32"/>
  <c r="G268" i="32"/>
  <c r="F268" i="32" s="1"/>
  <c r="H268" i="32"/>
  <c r="I268" i="32"/>
  <c r="J268" i="32"/>
  <c r="K268" i="32"/>
  <c r="L268" i="32"/>
  <c r="C269" i="32"/>
  <c r="G269" i="32"/>
  <c r="F269" i="32" s="1"/>
  <c r="H269" i="32"/>
  <c r="I269" i="32"/>
  <c r="J269" i="32"/>
  <c r="K269" i="32"/>
  <c r="L269" i="32"/>
  <c r="C270" i="32"/>
  <c r="F270" i="32"/>
  <c r="G270" i="32"/>
  <c r="H270" i="32"/>
  <c r="I270" i="32"/>
  <c r="J270" i="32"/>
  <c r="K270" i="32"/>
  <c r="L270" i="32"/>
  <c r="C271" i="32"/>
  <c r="G271" i="32"/>
  <c r="F271" i="32" s="1"/>
  <c r="H271" i="32"/>
  <c r="I271" i="32"/>
  <c r="J271" i="32"/>
  <c r="K271" i="32"/>
  <c r="L271" i="32"/>
  <c r="C272" i="32"/>
  <c r="G272" i="32"/>
  <c r="F272" i="32" s="1"/>
  <c r="H272" i="32"/>
  <c r="I272" i="32"/>
  <c r="J272" i="32"/>
  <c r="K272" i="32"/>
  <c r="L272" i="32"/>
  <c r="C273" i="32"/>
  <c r="F273" i="32"/>
  <c r="G273" i="32"/>
  <c r="H273" i="32"/>
  <c r="I273" i="32"/>
  <c r="J273" i="32"/>
  <c r="K273" i="32"/>
  <c r="L273" i="32"/>
  <c r="C274" i="32"/>
  <c r="G274" i="32"/>
  <c r="F274" i="32" s="1"/>
  <c r="H274" i="32"/>
  <c r="I274" i="32"/>
  <c r="J274" i="32"/>
  <c r="K274" i="32"/>
  <c r="L274" i="32"/>
  <c r="C275" i="32"/>
  <c r="F275" i="32"/>
  <c r="G275" i="32"/>
  <c r="H275" i="32"/>
  <c r="I275" i="32"/>
  <c r="J275" i="32"/>
  <c r="K275" i="32"/>
  <c r="L275" i="32"/>
  <c r="C276" i="32"/>
  <c r="G276" i="32"/>
  <c r="F276" i="32" s="1"/>
  <c r="H276" i="32"/>
  <c r="I276" i="32"/>
  <c r="J276" i="32"/>
  <c r="K276" i="32"/>
  <c r="L276" i="32"/>
  <c r="C277" i="32"/>
  <c r="G277" i="32"/>
  <c r="F277" i="32" s="1"/>
  <c r="H277" i="32"/>
  <c r="I277" i="32"/>
  <c r="J277" i="32"/>
  <c r="K277" i="32"/>
  <c r="L277" i="32"/>
  <c r="C278" i="32"/>
  <c r="G278" i="32"/>
  <c r="F278" i="32" s="1"/>
  <c r="H278" i="32"/>
  <c r="I278" i="32"/>
  <c r="J278" i="32"/>
  <c r="K278" i="32"/>
  <c r="L278" i="32"/>
  <c r="C279" i="32"/>
  <c r="G279" i="32"/>
  <c r="F279" i="32" s="1"/>
  <c r="H279" i="32"/>
  <c r="I279" i="32"/>
  <c r="J279" i="32"/>
  <c r="K279" i="32"/>
  <c r="L279" i="32"/>
  <c r="C280" i="32"/>
  <c r="G280" i="32"/>
  <c r="F280" i="32" s="1"/>
  <c r="H280" i="32"/>
  <c r="I280" i="32"/>
  <c r="J280" i="32"/>
  <c r="K280" i="32"/>
  <c r="L280" i="32"/>
  <c r="C281" i="32"/>
  <c r="F281" i="32"/>
  <c r="G281" i="32"/>
  <c r="H281" i="32"/>
  <c r="I281" i="32"/>
  <c r="J281" i="32"/>
  <c r="K281" i="32"/>
  <c r="L281" i="32"/>
  <c r="C282" i="32"/>
  <c r="G282" i="32"/>
  <c r="F282" i="32" s="1"/>
  <c r="H282" i="32"/>
  <c r="I282" i="32"/>
  <c r="J282" i="32"/>
  <c r="K282" i="32"/>
  <c r="L282" i="32"/>
  <c r="C283" i="32"/>
  <c r="G283" i="32"/>
  <c r="F283" i="32" s="1"/>
  <c r="H283" i="32"/>
  <c r="I283" i="32"/>
  <c r="J283" i="32"/>
  <c r="K283" i="32"/>
  <c r="L283" i="32"/>
  <c r="C284" i="32"/>
  <c r="G284" i="32"/>
  <c r="F284" i="32" s="1"/>
  <c r="H284" i="32"/>
  <c r="I284" i="32"/>
  <c r="J284" i="32"/>
  <c r="K284" i="32"/>
  <c r="L284" i="32"/>
  <c r="C285" i="32"/>
  <c r="G285" i="32"/>
  <c r="F285" i="32" s="1"/>
  <c r="H285" i="32"/>
  <c r="I285" i="32"/>
  <c r="J285" i="32"/>
  <c r="K285" i="32"/>
  <c r="L285" i="32"/>
  <c r="C286" i="32"/>
  <c r="G286" i="32"/>
  <c r="F286" i="32" s="1"/>
  <c r="H286" i="32"/>
  <c r="I286" i="32"/>
  <c r="J286" i="32"/>
  <c r="K286" i="32"/>
  <c r="L286" i="32"/>
  <c r="C287" i="32"/>
  <c r="F287" i="32"/>
  <c r="G287" i="32"/>
  <c r="H287" i="32"/>
  <c r="I287" i="32"/>
  <c r="J287" i="32"/>
  <c r="K287" i="32"/>
  <c r="L287" i="32"/>
  <c r="C288" i="32"/>
  <c r="G288" i="32"/>
  <c r="F288" i="32" s="1"/>
  <c r="H288" i="32"/>
  <c r="I288" i="32"/>
  <c r="J288" i="32"/>
  <c r="K288" i="32"/>
  <c r="L288" i="32"/>
  <c r="C289" i="32"/>
  <c r="G289" i="32"/>
  <c r="F289" i="32" s="1"/>
  <c r="H289" i="32"/>
  <c r="I289" i="32"/>
  <c r="J289" i="32"/>
  <c r="K289" i="32"/>
  <c r="L289" i="32"/>
  <c r="C290" i="32"/>
  <c r="G290" i="32"/>
  <c r="F290" i="32" s="1"/>
  <c r="H290" i="32"/>
  <c r="I290" i="32"/>
  <c r="J290" i="32"/>
  <c r="K290" i="32"/>
  <c r="L290" i="32"/>
  <c r="C291" i="32"/>
  <c r="G291" i="32"/>
  <c r="F291" i="32" s="1"/>
  <c r="H291" i="32"/>
  <c r="I291" i="32"/>
  <c r="J291" i="32"/>
  <c r="K291" i="32"/>
  <c r="L291" i="32"/>
  <c r="C292" i="32"/>
  <c r="G292" i="32"/>
  <c r="F292" i="32" s="1"/>
  <c r="H292" i="32"/>
  <c r="I292" i="32"/>
  <c r="J292" i="32"/>
  <c r="K292" i="32"/>
  <c r="L292" i="32"/>
  <c r="C293" i="32"/>
  <c r="F293" i="32"/>
  <c r="G293" i="32"/>
  <c r="H293" i="32"/>
  <c r="I293" i="32"/>
  <c r="J293" i="32"/>
  <c r="K293" i="32"/>
  <c r="L293" i="32"/>
  <c r="C294" i="32"/>
  <c r="G294" i="32"/>
  <c r="F294" i="32" s="1"/>
  <c r="H294" i="32"/>
  <c r="I294" i="32"/>
  <c r="J294" i="32"/>
  <c r="K294" i="32"/>
  <c r="L294" i="32"/>
  <c r="C295" i="32"/>
  <c r="G295" i="32"/>
  <c r="F295" i="32" s="1"/>
  <c r="H295" i="32"/>
  <c r="I295" i="32"/>
  <c r="J295" i="32"/>
  <c r="K295" i="32"/>
  <c r="L295" i="32"/>
  <c r="C296" i="32"/>
  <c r="G296" i="32"/>
  <c r="F296" i="32" s="1"/>
  <c r="H296" i="32"/>
  <c r="I296" i="32"/>
  <c r="J296" i="32"/>
  <c r="K296" i="32"/>
  <c r="L296" i="32"/>
  <c r="C297" i="32"/>
  <c r="G297" i="32"/>
  <c r="F297" i="32" s="1"/>
  <c r="H297" i="32"/>
  <c r="I297" i="32"/>
  <c r="J297" i="32"/>
  <c r="K297" i="32"/>
  <c r="L297" i="32"/>
  <c r="C298" i="32"/>
  <c r="G298" i="32"/>
  <c r="F298" i="32" s="1"/>
  <c r="H298" i="32"/>
  <c r="I298" i="32"/>
  <c r="J298" i="32"/>
  <c r="K298" i="32"/>
  <c r="L298" i="32"/>
  <c r="C299" i="32"/>
  <c r="F299" i="32"/>
  <c r="G299" i="32"/>
  <c r="H299" i="32"/>
  <c r="I299" i="32"/>
  <c r="J299" i="32"/>
  <c r="K299" i="32"/>
  <c r="L299" i="32"/>
  <c r="C300" i="32"/>
  <c r="G300" i="32"/>
  <c r="F300" i="32" s="1"/>
  <c r="H300" i="32"/>
  <c r="I300" i="32"/>
  <c r="J300" i="32"/>
  <c r="K300" i="32"/>
  <c r="L300" i="32"/>
  <c r="C301" i="32"/>
  <c r="G301" i="32"/>
  <c r="F301" i="32" s="1"/>
  <c r="H301" i="32"/>
  <c r="I301" i="32"/>
  <c r="J301" i="32"/>
  <c r="K301" i="32"/>
  <c r="L301" i="32"/>
  <c r="C302" i="32"/>
  <c r="G302" i="32"/>
  <c r="F302" i="32" s="1"/>
  <c r="H302" i="32"/>
  <c r="I302" i="32"/>
  <c r="J302" i="32"/>
  <c r="K302" i="32"/>
  <c r="L302" i="32"/>
  <c r="C303" i="32"/>
  <c r="G303" i="32"/>
  <c r="F303" i="32" s="1"/>
  <c r="H303" i="32"/>
  <c r="I303" i="32"/>
  <c r="J303" i="32"/>
  <c r="K303" i="32"/>
  <c r="L303" i="32"/>
  <c r="C304" i="32"/>
  <c r="G304" i="32"/>
  <c r="F304" i="32" s="1"/>
  <c r="H304" i="32"/>
  <c r="I304" i="32"/>
  <c r="J304" i="32"/>
  <c r="K304" i="32"/>
  <c r="L304" i="32"/>
  <c r="C305" i="32"/>
  <c r="F305" i="32"/>
  <c r="G305" i="32"/>
  <c r="H305" i="32"/>
  <c r="I305" i="32"/>
  <c r="J305" i="32"/>
  <c r="K305" i="32"/>
  <c r="L305" i="32"/>
  <c r="C306" i="32"/>
  <c r="G306" i="32"/>
  <c r="F306" i="32" s="1"/>
  <c r="H306" i="32"/>
  <c r="I306" i="32"/>
  <c r="J306" i="32"/>
  <c r="K306" i="32"/>
  <c r="L306" i="32"/>
  <c r="C307" i="32"/>
  <c r="G307" i="32"/>
  <c r="F307" i="32" s="1"/>
  <c r="H307" i="32"/>
  <c r="I307" i="32"/>
  <c r="J307" i="32"/>
  <c r="K307" i="32"/>
  <c r="L307" i="32"/>
  <c r="C308" i="32"/>
  <c r="G308" i="32"/>
  <c r="F308" i="32" s="1"/>
  <c r="H308" i="32"/>
  <c r="I308" i="32"/>
  <c r="J308" i="32"/>
  <c r="K308" i="32"/>
  <c r="L308" i="32"/>
  <c r="C309" i="32"/>
  <c r="G309" i="32"/>
  <c r="F309" i="32" s="1"/>
  <c r="H309" i="32"/>
  <c r="I309" i="32"/>
  <c r="J309" i="32"/>
  <c r="K309" i="32"/>
  <c r="L309" i="32"/>
  <c r="C310" i="32"/>
  <c r="G310" i="32"/>
  <c r="F310" i="32" s="1"/>
  <c r="H310" i="32"/>
  <c r="I310" i="32"/>
  <c r="J310" i="32"/>
  <c r="K310" i="32"/>
  <c r="L310" i="32"/>
  <c r="C311" i="32"/>
  <c r="F311" i="32"/>
  <c r="G311" i="32"/>
  <c r="H311" i="32"/>
  <c r="I311" i="32"/>
  <c r="J311" i="32"/>
  <c r="K311" i="32"/>
  <c r="L311" i="32"/>
  <c r="C312" i="32"/>
  <c r="G312" i="32"/>
  <c r="F312" i="32" s="1"/>
  <c r="H312" i="32"/>
  <c r="I312" i="32"/>
  <c r="J312" i="32"/>
  <c r="K312" i="32"/>
  <c r="L312" i="32"/>
  <c r="C313" i="32"/>
  <c r="G313" i="32"/>
  <c r="F313" i="32" s="1"/>
  <c r="H313" i="32"/>
  <c r="I313" i="32"/>
  <c r="J313" i="32"/>
  <c r="K313" i="32"/>
  <c r="L313" i="32"/>
  <c r="C314" i="32"/>
  <c r="G314" i="32"/>
  <c r="F314" i="32" s="1"/>
  <c r="H314" i="32"/>
  <c r="I314" i="32"/>
  <c r="J314" i="32"/>
  <c r="K314" i="32"/>
  <c r="L314" i="32"/>
  <c r="C315" i="32"/>
  <c r="G315" i="32"/>
  <c r="F315" i="32" s="1"/>
  <c r="H315" i="32"/>
  <c r="I315" i="32"/>
  <c r="J315" i="32"/>
  <c r="K315" i="32"/>
  <c r="L315" i="32"/>
  <c r="C316" i="32"/>
  <c r="G316" i="32"/>
  <c r="F316" i="32" s="1"/>
  <c r="H316" i="32"/>
  <c r="I316" i="32"/>
  <c r="J316" i="32"/>
  <c r="K316" i="32"/>
  <c r="L316" i="32"/>
  <c r="C317" i="32"/>
  <c r="F317" i="32"/>
  <c r="G317" i="32"/>
  <c r="H317" i="32"/>
  <c r="I317" i="32"/>
  <c r="J317" i="32"/>
  <c r="K317" i="32"/>
  <c r="L317" i="32"/>
  <c r="C318" i="32"/>
  <c r="G318" i="32"/>
  <c r="F318" i="32" s="1"/>
  <c r="H318" i="32"/>
  <c r="I318" i="32"/>
  <c r="J318" i="32"/>
  <c r="K318" i="32"/>
  <c r="L318" i="32"/>
  <c r="C319" i="32"/>
  <c r="G319" i="32"/>
  <c r="F319" i="32" s="1"/>
  <c r="H319" i="32"/>
  <c r="I319" i="32"/>
  <c r="J319" i="32"/>
  <c r="K319" i="32"/>
  <c r="L319" i="32"/>
  <c r="C320" i="32"/>
  <c r="G320" i="32"/>
  <c r="F320" i="32" s="1"/>
  <c r="H320" i="32"/>
  <c r="I320" i="32"/>
  <c r="J320" i="32"/>
  <c r="K320" i="32"/>
  <c r="L320" i="32"/>
  <c r="C321" i="32"/>
  <c r="G321" i="32"/>
  <c r="F321" i="32" s="1"/>
  <c r="H321" i="32"/>
  <c r="I321" i="32"/>
  <c r="J321" i="32"/>
  <c r="K321" i="32"/>
  <c r="L321" i="32"/>
  <c r="C322" i="32"/>
  <c r="G322" i="32"/>
  <c r="F322" i="32" s="1"/>
  <c r="H322" i="32"/>
  <c r="I322" i="32"/>
  <c r="J322" i="32"/>
  <c r="K322" i="32"/>
  <c r="L322" i="32"/>
  <c r="C323" i="32"/>
  <c r="F323" i="32"/>
  <c r="G323" i="32"/>
  <c r="H323" i="32"/>
  <c r="I323" i="32"/>
  <c r="J323" i="32"/>
  <c r="K323" i="32"/>
  <c r="L323" i="32"/>
  <c r="C324" i="32"/>
  <c r="G324" i="32"/>
  <c r="F324" i="32" s="1"/>
  <c r="H324" i="32"/>
  <c r="I324" i="32"/>
  <c r="J324" i="32"/>
  <c r="K324" i="32"/>
  <c r="L324" i="32"/>
  <c r="C325" i="32"/>
  <c r="G325" i="32"/>
  <c r="F325" i="32" s="1"/>
  <c r="H325" i="32"/>
  <c r="I325" i="32"/>
  <c r="J325" i="32"/>
  <c r="K325" i="32"/>
  <c r="L325" i="32"/>
  <c r="C326" i="32"/>
  <c r="G326" i="32"/>
  <c r="F326" i="32" s="1"/>
  <c r="H326" i="32"/>
  <c r="I326" i="32"/>
  <c r="J326" i="32"/>
  <c r="K326" i="32"/>
  <c r="L326" i="32"/>
  <c r="C327" i="32"/>
  <c r="G327" i="32"/>
  <c r="F327" i="32" s="1"/>
  <c r="H327" i="32"/>
  <c r="I327" i="32"/>
  <c r="J327" i="32"/>
  <c r="K327" i="32"/>
  <c r="L327" i="32"/>
  <c r="C328" i="32"/>
  <c r="G328" i="32"/>
  <c r="F328" i="32" s="1"/>
  <c r="H328" i="32"/>
  <c r="I328" i="32"/>
  <c r="J328" i="32"/>
  <c r="K328" i="32"/>
  <c r="L328" i="32"/>
  <c r="C329" i="32"/>
  <c r="F329" i="32"/>
  <c r="G329" i="32"/>
  <c r="H329" i="32"/>
  <c r="I329" i="32"/>
  <c r="J329" i="32"/>
  <c r="K329" i="32"/>
  <c r="L329" i="32"/>
  <c r="C330" i="32"/>
  <c r="G330" i="32"/>
  <c r="F330" i="32" s="1"/>
  <c r="H330" i="32"/>
  <c r="I330" i="32"/>
  <c r="J330" i="32"/>
  <c r="K330" i="32"/>
  <c r="L330" i="32"/>
  <c r="C331" i="32"/>
  <c r="G331" i="32"/>
  <c r="F331" i="32" s="1"/>
  <c r="H331" i="32"/>
  <c r="I331" i="32"/>
  <c r="J331" i="32"/>
  <c r="K331" i="32"/>
  <c r="L331" i="32"/>
  <c r="C332" i="32"/>
  <c r="G332" i="32"/>
  <c r="F332" i="32" s="1"/>
  <c r="H332" i="32"/>
  <c r="I332" i="32"/>
  <c r="J332" i="32"/>
  <c r="K332" i="32"/>
  <c r="L332" i="32"/>
  <c r="C333" i="32"/>
  <c r="G333" i="32"/>
  <c r="F333" i="32" s="1"/>
  <c r="H333" i="32"/>
  <c r="I333" i="32"/>
  <c r="J333" i="32"/>
  <c r="K333" i="32"/>
  <c r="L333" i="32"/>
  <c r="C334" i="32"/>
  <c r="G334" i="32"/>
  <c r="F334" i="32" s="1"/>
  <c r="H334" i="32"/>
  <c r="I334" i="32"/>
  <c r="J334" i="32"/>
  <c r="K334" i="32"/>
  <c r="L334" i="32"/>
  <c r="C335" i="32"/>
  <c r="F335" i="32"/>
  <c r="G335" i="32"/>
  <c r="H335" i="32"/>
  <c r="I335" i="32"/>
  <c r="J335" i="32"/>
  <c r="K335" i="32"/>
  <c r="L335" i="32"/>
  <c r="C336" i="32"/>
  <c r="G336" i="32"/>
  <c r="F336" i="32" s="1"/>
  <c r="H336" i="32"/>
  <c r="I336" i="32"/>
  <c r="J336" i="32"/>
  <c r="K336" i="32"/>
  <c r="L336" i="32"/>
  <c r="C337" i="32"/>
  <c r="G337" i="32"/>
  <c r="F337" i="32" s="1"/>
  <c r="H337" i="32"/>
  <c r="I337" i="32"/>
  <c r="J337" i="32"/>
  <c r="K337" i="32"/>
  <c r="L337" i="32"/>
  <c r="C338" i="32"/>
  <c r="G338" i="32"/>
  <c r="F338" i="32" s="1"/>
  <c r="H338" i="32"/>
  <c r="I338" i="32"/>
  <c r="J338" i="32"/>
  <c r="K338" i="32"/>
  <c r="L338" i="32"/>
  <c r="C339" i="32"/>
  <c r="G339" i="32"/>
  <c r="F339" i="32" s="1"/>
  <c r="H339" i="32"/>
  <c r="I339" i="32"/>
  <c r="J339" i="32"/>
  <c r="K339" i="32"/>
  <c r="L339" i="32"/>
  <c r="C340" i="32"/>
  <c r="G340" i="32"/>
  <c r="F340" i="32" s="1"/>
  <c r="H340" i="32"/>
  <c r="I340" i="32"/>
  <c r="J340" i="32"/>
  <c r="K340" i="32"/>
  <c r="L340" i="32"/>
  <c r="C341" i="32"/>
  <c r="F341" i="32"/>
  <c r="G341" i="32"/>
  <c r="H341" i="32"/>
  <c r="I341" i="32"/>
  <c r="J341" i="32"/>
  <c r="K341" i="32"/>
  <c r="L341" i="32"/>
  <c r="C342" i="32"/>
  <c r="G342" i="32"/>
  <c r="F342" i="32" s="1"/>
  <c r="H342" i="32"/>
  <c r="I342" i="32"/>
  <c r="J342" i="32"/>
  <c r="K342" i="32"/>
  <c r="L342" i="32"/>
  <c r="C343" i="32"/>
  <c r="G343" i="32"/>
  <c r="F343" i="32" s="1"/>
  <c r="H343" i="32"/>
  <c r="I343" i="32"/>
  <c r="J343" i="32"/>
  <c r="K343" i="32"/>
  <c r="L343" i="32"/>
  <c r="C344" i="32"/>
  <c r="G344" i="32"/>
  <c r="F344" i="32" s="1"/>
  <c r="H344" i="32"/>
  <c r="I344" i="32"/>
  <c r="J344" i="32"/>
  <c r="K344" i="32"/>
  <c r="L344" i="32"/>
  <c r="C345" i="32"/>
  <c r="G345" i="32"/>
  <c r="F345" i="32" s="1"/>
  <c r="H345" i="32"/>
  <c r="I345" i="32"/>
  <c r="J345" i="32"/>
  <c r="K345" i="32"/>
  <c r="L345" i="32"/>
  <c r="C346" i="32"/>
  <c r="G346" i="32"/>
  <c r="F346" i="32" s="1"/>
  <c r="H346" i="32"/>
  <c r="I346" i="32"/>
  <c r="J346" i="32"/>
  <c r="K346" i="32"/>
  <c r="L346" i="32"/>
  <c r="C347" i="32"/>
  <c r="F347" i="32"/>
  <c r="G347" i="32"/>
  <c r="H347" i="32"/>
  <c r="I347" i="32"/>
  <c r="J347" i="32"/>
  <c r="K347" i="32"/>
  <c r="L347" i="32"/>
  <c r="C348" i="32"/>
  <c r="G348" i="32"/>
  <c r="F348" i="32" s="1"/>
  <c r="H348" i="32"/>
  <c r="I348" i="32"/>
  <c r="J348" i="32"/>
  <c r="K348" i="32"/>
  <c r="L348" i="32"/>
  <c r="C349" i="32"/>
  <c r="G349" i="32"/>
  <c r="F349" i="32" s="1"/>
  <c r="H349" i="32"/>
  <c r="I349" i="32"/>
  <c r="J349" i="32"/>
  <c r="K349" i="32"/>
  <c r="L349" i="32"/>
  <c r="C350" i="32"/>
  <c r="G350" i="32"/>
  <c r="F350" i="32" s="1"/>
  <c r="H350" i="32"/>
  <c r="I350" i="32"/>
  <c r="J350" i="32"/>
  <c r="K350" i="32"/>
  <c r="L350" i="32"/>
  <c r="C351" i="32"/>
  <c r="G351" i="32"/>
  <c r="F351" i="32" s="1"/>
  <c r="H351" i="32"/>
  <c r="I351" i="32"/>
  <c r="J351" i="32"/>
  <c r="K351" i="32"/>
  <c r="L351" i="32"/>
  <c r="C352" i="32"/>
  <c r="G352" i="32"/>
  <c r="F352" i="32" s="1"/>
  <c r="H352" i="32"/>
  <c r="I352" i="32"/>
  <c r="J352" i="32"/>
  <c r="K352" i="32"/>
  <c r="L352" i="32"/>
  <c r="C353" i="32"/>
  <c r="F353" i="32"/>
  <c r="G353" i="32"/>
  <c r="H353" i="32"/>
  <c r="I353" i="32"/>
  <c r="J353" i="32"/>
  <c r="K353" i="32"/>
  <c r="L353" i="32"/>
  <c r="C354" i="32"/>
  <c r="G354" i="32"/>
  <c r="F354" i="32" s="1"/>
  <c r="H354" i="32"/>
  <c r="I354" i="32"/>
  <c r="J354" i="32"/>
  <c r="K354" i="32"/>
  <c r="L354" i="32"/>
  <c r="C355" i="32"/>
  <c r="G355" i="32"/>
  <c r="F355" i="32" s="1"/>
  <c r="H355" i="32"/>
  <c r="I355" i="32"/>
  <c r="J355" i="32"/>
  <c r="K355" i="32"/>
  <c r="L355" i="32"/>
  <c r="C356" i="32"/>
  <c r="G356" i="32"/>
  <c r="F356" i="32" s="1"/>
  <c r="H356" i="32"/>
  <c r="I356" i="32"/>
  <c r="J356" i="32"/>
  <c r="K356" i="32"/>
  <c r="L356" i="32"/>
  <c r="C357" i="32"/>
  <c r="G357" i="32"/>
  <c r="F357" i="32" s="1"/>
  <c r="H357" i="32"/>
  <c r="I357" i="32"/>
  <c r="J357" i="32"/>
  <c r="K357" i="32"/>
  <c r="L357" i="32"/>
  <c r="C358" i="32"/>
  <c r="G358" i="32"/>
  <c r="F358" i="32" s="1"/>
  <c r="H358" i="32"/>
  <c r="I358" i="32"/>
  <c r="J358" i="32"/>
  <c r="K358" i="32"/>
  <c r="L358" i="32"/>
  <c r="C359" i="32"/>
  <c r="F359" i="32"/>
  <c r="G359" i="32"/>
  <c r="H359" i="32"/>
  <c r="I359" i="32"/>
  <c r="J359" i="32"/>
  <c r="K359" i="32"/>
  <c r="L359" i="32"/>
  <c r="C360" i="32"/>
  <c r="G360" i="32"/>
  <c r="F360" i="32" s="1"/>
  <c r="H360" i="32"/>
  <c r="I360" i="32"/>
  <c r="J360" i="32"/>
  <c r="K360" i="32"/>
  <c r="L360" i="32"/>
  <c r="C361" i="32"/>
  <c r="G361" i="32"/>
  <c r="F361" i="32" s="1"/>
  <c r="H361" i="32"/>
  <c r="I361" i="32"/>
  <c r="J361" i="32"/>
  <c r="K361" i="32"/>
  <c r="L361" i="32"/>
  <c r="C362" i="32"/>
  <c r="G362" i="32"/>
  <c r="F362" i="32" s="1"/>
  <c r="H362" i="32"/>
  <c r="I362" i="32"/>
  <c r="J362" i="32"/>
  <c r="K362" i="32"/>
  <c r="L362" i="32"/>
  <c r="C363" i="32"/>
  <c r="G363" i="32"/>
  <c r="F363" i="32" s="1"/>
  <c r="H363" i="32"/>
  <c r="I363" i="32"/>
  <c r="J363" i="32"/>
  <c r="K363" i="32"/>
  <c r="L363" i="32"/>
  <c r="C364" i="32"/>
  <c r="G364" i="32"/>
  <c r="F364" i="32" s="1"/>
  <c r="H364" i="32"/>
  <c r="I364" i="32"/>
  <c r="J364" i="32"/>
  <c r="K364" i="32"/>
  <c r="L364" i="32"/>
  <c r="C365" i="32"/>
  <c r="F365" i="32"/>
  <c r="G365" i="32"/>
  <c r="H365" i="32"/>
  <c r="I365" i="32"/>
  <c r="J365" i="32"/>
  <c r="K365" i="32"/>
  <c r="L365" i="32"/>
  <c r="C366" i="32"/>
  <c r="G366" i="32"/>
  <c r="F366" i="32" s="1"/>
  <c r="H366" i="32"/>
  <c r="I366" i="32"/>
  <c r="J366" i="32"/>
  <c r="K366" i="32"/>
  <c r="L366" i="32"/>
  <c r="C367" i="32"/>
  <c r="G367" i="32"/>
  <c r="F367" i="32" s="1"/>
  <c r="H367" i="32"/>
  <c r="I367" i="32"/>
  <c r="J367" i="32"/>
  <c r="K367" i="32"/>
  <c r="L367" i="32"/>
  <c r="C368" i="32"/>
  <c r="G368" i="32"/>
  <c r="F368" i="32" s="1"/>
  <c r="H368" i="32"/>
  <c r="I368" i="32"/>
  <c r="J368" i="32"/>
  <c r="K368" i="32"/>
  <c r="L368" i="32"/>
  <c r="C369" i="32"/>
  <c r="G369" i="32"/>
  <c r="F369" i="32" s="1"/>
  <c r="H369" i="32"/>
  <c r="I369" i="32"/>
  <c r="J369" i="32"/>
  <c r="K369" i="32"/>
  <c r="L369" i="32"/>
  <c r="C370" i="32"/>
  <c r="G370" i="32"/>
  <c r="F370" i="32" s="1"/>
  <c r="H370" i="32"/>
  <c r="I370" i="32"/>
  <c r="J370" i="32"/>
  <c r="K370" i="32"/>
  <c r="L370" i="32"/>
  <c r="C371" i="32"/>
  <c r="F371" i="32"/>
  <c r="G371" i="32"/>
  <c r="H371" i="32"/>
  <c r="I371" i="32"/>
  <c r="J371" i="32"/>
  <c r="K371" i="32"/>
  <c r="L371" i="32"/>
  <c r="C372" i="32"/>
  <c r="G372" i="32"/>
  <c r="F372" i="32" s="1"/>
  <c r="H372" i="32"/>
  <c r="I372" i="32"/>
  <c r="J372" i="32"/>
  <c r="K372" i="32"/>
  <c r="L372" i="32"/>
  <c r="C373" i="32"/>
  <c r="G373" i="32"/>
  <c r="F373" i="32" s="1"/>
  <c r="H373" i="32"/>
  <c r="I373" i="32"/>
  <c r="J373" i="32"/>
  <c r="K373" i="32"/>
  <c r="L373" i="32"/>
  <c r="C374" i="32"/>
  <c r="G374" i="32"/>
  <c r="F374" i="32" s="1"/>
  <c r="H374" i="32"/>
  <c r="I374" i="32"/>
  <c r="J374" i="32"/>
  <c r="K374" i="32"/>
  <c r="L374" i="32"/>
  <c r="C375" i="32"/>
  <c r="G375" i="32"/>
  <c r="F375" i="32" s="1"/>
  <c r="H375" i="32"/>
  <c r="I375" i="32"/>
  <c r="J375" i="32"/>
  <c r="K375" i="32"/>
  <c r="L375" i="32"/>
  <c r="C376" i="32"/>
  <c r="G376" i="32"/>
  <c r="F376" i="32" s="1"/>
  <c r="H376" i="32"/>
  <c r="I376" i="32"/>
  <c r="J376" i="32"/>
  <c r="K376" i="32"/>
  <c r="L376" i="32"/>
  <c r="C377" i="32"/>
  <c r="F377" i="32"/>
  <c r="G377" i="32"/>
  <c r="H377" i="32"/>
  <c r="I377" i="32"/>
  <c r="J377" i="32"/>
  <c r="K377" i="32"/>
  <c r="L377" i="32"/>
  <c r="C378" i="32"/>
  <c r="G378" i="32"/>
  <c r="F378" i="32" s="1"/>
  <c r="H378" i="32"/>
  <c r="I378" i="32"/>
  <c r="J378" i="32"/>
  <c r="K378" i="32"/>
  <c r="L378" i="32"/>
  <c r="C379" i="32"/>
  <c r="G379" i="32"/>
  <c r="F379" i="32" s="1"/>
  <c r="H379" i="32"/>
  <c r="I379" i="32"/>
  <c r="J379" i="32"/>
  <c r="K379" i="32"/>
  <c r="L379" i="32"/>
  <c r="C380" i="32"/>
  <c r="G380" i="32"/>
  <c r="F380" i="32" s="1"/>
  <c r="H380" i="32"/>
  <c r="I380" i="32"/>
  <c r="J380" i="32"/>
  <c r="K380" i="32"/>
  <c r="L380" i="32"/>
  <c r="C381" i="32"/>
  <c r="G381" i="32"/>
  <c r="F381" i="32" s="1"/>
  <c r="H381" i="32"/>
  <c r="I381" i="32"/>
  <c r="J381" i="32"/>
  <c r="K381" i="32"/>
  <c r="L381" i="32"/>
  <c r="C382" i="32"/>
  <c r="G382" i="32"/>
  <c r="F382" i="32" s="1"/>
  <c r="H382" i="32"/>
  <c r="I382" i="32"/>
  <c r="J382" i="32"/>
  <c r="K382" i="32"/>
  <c r="L382" i="32"/>
  <c r="C383" i="32"/>
  <c r="F383" i="32"/>
  <c r="G383" i="32"/>
  <c r="H383" i="32"/>
  <c r="I383" i="32"/>
  <c r="J383" i="32"/>
  <c r="K383" i="32"/>
  <c r="L383" i="32"/>
  <c r="C384" i="32"/>
  <c r="G384" i="32"/>
  <c r="F384" i="32" s="1"/>
  <c r="H384" i="32"/>
  <c r="I384" i="32"/>
  <c r="J384" i="32"/>
  <c r="K384" i="32"/>
  <c r="L384" i="32"/>
  <c r="C385" i="32"/>
  <c r="G385" i="32"/>
  <c r="F385" i="32" s="1"/>
  <c r="H385" i="32"/>
  <c r="I385" i="32"/>
  <c r="J385" i="32"/>
  <c r="K385" i="32"/>
  <c r="L385" i="32"/>
  <c r="C386" i="32"/>
  <c r="G386" i="32"/>
  <c r="F386" i="32" s="1"/>
  <c r="H386" i="32"/>
  <c r="I386" i="32"/>
  <c r="J386" i="32"/>
  <c r="K386" i="32"/>
  <c r="L386" i="32"/>
  <c r="C387" i="32"/>
  <c r="G387" i="32"/>
  <c r="F387" i="32" s="1"/>
  <c r="H387" i="32"/>
  <c r="I387" i="32"/>
  <c r="J387" i="32"/>
  <c r="K387" i="32"/>
  <c r="L387" i="32"/>
  <c r="C388" i="32"/>
  <c r="G388" i="32"/>
  <c r="F388" i="32" s="1"/>
  <c r="H388" i="32"/>
  <c r="I388" i="32"/>
  <c r="J388" i="32"/>
  <c r="K388" i="32"/>
  <c r="L388" i="32"/>
  <c r="C389" i="32"/>
  <c r="F389" i="32"/>
  <c r="G389" i="32"/>
  <c r="H389" i="32"/>
  <c r="I389" i="32"/>
  <c r="J389" i="32"/>
  <c r="K389" i="32"/>
  <c r="L389" i="32"/>
  <c r="C390" i="32"/>
  <c r="G390" i="32"/>
  <c r="F390" i="32" s="1"/>
  <c r="H390" i="32"/>
  <c r="I390" i="32"/>
  <c r="J390" i="32"/>
  <c r="K390" i="32"/>
  <c r="L390" i="32"/>
  <c r="C391" i="32"/>
  <c r="G391" i="32"/>
  <c r="F391" i="32" s="1"/>
  <c r="H391" i="32"/>
  <c r="I391" i="32"/>
  <c r="J391" i="32"/>
  <c r="K391" i="32"/>
  <c r="L391" i="32"/>
  <c r="C392" i="32"/>
  <c r="G392" i="32"/>
  <c r="F392" i="32" s="1"/>
  <c r="H392" i="32"/>
  <c r="I392" i="32"/>
  <c r="J392" i="32"/>
  <c r="K392" i="32"/>
  <c r="L392" i="32"/>
  <c r="C393" i="32"/>
  <c r="G393" i="32"/>
  <c r="F393" i="32" s="1"/>
  <c r="H393" i="32"/>
  <c r="I393" i="32"/>
  <c r="J393" i="32"/>
  <c r="K393" i="32"/>
  <c r="L393" i="32"/>
  <c r="C394" i="32"/>
  <c r="G394" i="32"/>
  <c r="F394" i="32" s="1"/>
  <c r="H394" i="32"/>
  <c r="I394" i="32"/>
  <c r="J394" i="32"/>
  <c r="K394" i="32"/>
  <c r="L394" i="32"/>
  <c r="C395" i="32"/>
  <c r="F395" i="32"/>
  <c r="G395" i="32"/>
  <c r="H395" i="32"/>
  <c r="I395" i="32"/>
  <c r="J395" i="32"/>
  <c r="K395" i="32"/>
  <c r="L395" i="32"/>
  <c r="C396" i="32"/>
  <c r="G396" i="32"/>
  <c r="F396" i="32" s="1"/>
  <c r="H396" i="32"/>
  <c r="I396" i="32"/>
  <c r="J396" i="32"/>
  <c r="K396" i="32"/>
  <c r="L396" i="32"/>
  <c r="C397" i="32"/>
  <c r="G397" i="32"/>
  <c r="F397" i="32" s="1"/>
  <c r="H397" i="32"/>
  <c r="I397" i="32"/>
  <c r="J397" i="32"/>
  <c r="K397" i="32"/>
  <c r="L397" i="32"/>
  <c r="M398" i="32"/>
  <c r="N398" i="32"/>
  <c r="O398" i="32"/>
  <c r="P398" i="32"/>
  <c r="Q398" i="32"/>
  <c r="R398" i="32"/>
  <c r="S398" i="32"/>
  <c r="T398" i="32"/>
  <c r="U398" i="32"/>
  <c r="V398" i="32"/>
  <c r="W398" i="32"/>
  <c r="X398" i="32"/>
  <c r="Y398" i="32"/>
  <c r="Z398" i="32"/>
  <c r="AA398" i="32"/>
  <c r="AB398" i="32"/>
  <c r="AC398" i="32"/>
  <c r="AD398" i="32"/>
  <c r="AE398" i="32"/>
  <c r="AF398" i="32"/>
  <c r="AG398" i="32"/>
  <c r="AH398" i="32"/>
  <c r="AI398" i="32"/>
  <c r="AJ398" i="32"/>
  <c r="AK398" i="32"/>
  <c r="AL398" i="32"/>
  <c r="AM398" i="32"/>
  <c r="AN398" i="32"/>
  <c r="AO398" i="32"/>
  <c r="AP398" i="32"/>
  <c r="AQ398" i="32"/>
  <c r="AR398" i="32"/>
  <c r="AS398" i="32"/>
  <c r="AT398" i="32"/>
  <c r="AU398" i="32"/>
  <c r="AV398" i="32"/>
  <c r="AW398" i="32"/>
  <c r="AX398" i="32"/>
  <c r="AY398" i="32"/>
  <c r="AZ398" i="32"/>
  <c r="BA398" i="32"/>
  <c r="BB398" i="32"/>
  <c r="BC398" i="32"/>
  <c r="BD398" i="32"/>
  <c r="BE398" i="32"/>
  <c r="BF398" i="32"/>
  <c r="BG398" i="32"/>
  <c r="BH398" i="32"/>
  <c r="BI398" i="32"/>
  <c r="BJ398" i="32"/>
  <c r="BK398" i="32"/>
  <c r="BL398" i="32"/>
  <c r="BM398" i="32"/>
  <c r="BN398" i="32"/>
  <c r="BO398" i="32"/>
  <c r="BP398" i="32"/>
  <c r="BQ398" i="32"/>
  <c r="BR398" i="32"/>
  <c r="BS398" i="32"/>
  <c r="BT398" i="32"/>
  <c r="BU398" i="32"/>
  <c r="BV398" i="32"/>
  <c r="BW398" i="32"/>
  <c r="BX398" i="32"/>
  <c r="BY398" i="32"/>
  <c r="BZ398" i="32"/>
  <c r="CA398" i="32"/>
  <c r="CB398" i="32"/>
  <c r="CC398" i="32"/>
  <c r="CD398" i="32"/>
  <c r="CE398" i="32"/>
  <c r="CF398" i="32"/>
  <c r="CG398" i="32"/>
  <c r="CH398" i="32"/>
  <c r="CI398" i="32"/>
  <c r="CJ398" i="32"/>
  <c r="CK398" i="32"/>
  <c r="CL398" i="32"/>
  <c r="CM398" i="32"/>
  <c r="CN398" i="32"/>
  <c r="CO398" i="32"/>
  <c r="CP398" i="32"/>
  <c r="CQ398" i="32"/>
  <c r="CR398" i="32"/>
  <c r="CS398" i="32"/>
  <c r="CT398" i="32"/>
  <c r="CU398" i="32"/>
  <c r="CV398" i="32"/>
  <c r="CW398" i="32"/>
  <c r="CX398" i="32"/>
  <c r="CY398" i="32"/>
  <c r="CZ398" i="32"/>
  <c r="DA398" i="32"/>
  <c r="DB398" i="32"/>
  <c r="DC398" i="32"/>
  <c r="DD398" i="32"/>
  <c r="DE398" i="32"/>
  <c r="DF398" i="32"/>
  <c r="DG398" i="32"/>
  <c r="DH398" i="32"/>
  <c r="DI398" i="32"/>
  <c r="DJ398" i="32"/>
  <c r="DK398" i="32"/>
  <c r="DL398" i="32"/>
  <c r="DM398" i="32"/>
  <c r="DN398" i="32"/>
  <c r="DO398" i="32"/>
  <c r="DP398" i="32"/>
  <c r="DQ398" i="32"/>
  <c r="DR398" i="32"/>
  <c r="DS398" i="32"/>
  <c r="DT398" i="32"/>
  <c r="DU398" i="32"/>
  <c r="DV398" i="32"/>
  <c r="DW398" i="32"/>
  <c r="DX398" i="32"/>
  <c r="DY398" i="32"/>
  <c r="DZ398" i="32"/>
  <c r="EA398" i="32"/>
  <c r="EB398" i="32"/>
  <c r="EC398" i="32"/>
  <c r="ED398" i="32"/>
  <c r="EE398" i="32"/>
  <c r="EF398" i="32"/>
  <c r="EG398" i="32"/>
  <c r="EH398" i="32"/>
  <c r="EI398" i="32"/>
  <c r="EJ398" i="32"/>
  <c r="EK398" i="32"/>
  <c r="EL398" i="32"/>
  <c r="EM398" i="32"/>
  <c r="EN398" i="32"/>
  <c r="EO398" i="32"/>
  <c r="EP398" i="32"/>
  <c r="EQ398" i="32"/>
  <c r="ER398" i="32"/>
  <c r="ES398" i="32"/>
  <c r="ET398" i="32"/>
  <c r="EU398" i="32"/>
  <c r="EV398" i="32"/>
  <c r="EW398" i="32"/>
  <c r="EX398" i="32"/>
  <c r="EY398" i="32"/>
  <c r="EZ398" i="32"/>
  <c r="FA398" i="32"/>
  <c r="FB398" i="32"/>
  <c r="FC398" i="32"/>
  <c r="FD398" i="32"/>
  <c r="FE398" i="32"/>
  <c r="FF398" i="32"/>
  <c r="FG398" i="32"/>
  <c r="FH398" i="32"/>
  <c r="FI398" i="32"/>
  <c r="FJ398" i="32"/>
  <c r="FK398" i="32"/>
  <c r="FL398" i="32"/>
  <c r="FM398" i="32"/>
  <c r="FN398" i="32"/>
  <c r="FO398" i="32"/>
  <c r="FP398" i="32"/>
  <c r="FQ398" i="32"/>
  <c r="FR398" i="32"/>
  <c r="FS398" i="32"/>
  <c r="FT398" i="32"/>
  <c r="FU398" i="32"/>
  <c r="FV398" i="32"/>
  <c r="FW398" i="32"/>
  <c r="FX398" i="32"/>
  <c r="FY398" i="32"/>
  <c r="FZ398" i="32"/>
  <c r="GA398" i="32"/>
  <c r="GB398" i="32"/>
  <c r="GC398" i="32"/>
  <c r="GD398" i="32"/>
  <c r="GE398" i="32"/>
  <c r="GF398" i="32"/>
  <c r="GG398" i="32"/>
  <c r="GH398" i="32"/>
  <c r="GI398" i="32"/>
  <c r="GJ398" i="32"/>
  <c r="GK398" i="32"/>
  <c r="GL398" i="32"/>
  <c r="C399" i="32"/>
  <c r="G399" i="32"/>
  <c r="F399" i="32" s="1"/>
  <c r="H399" i="32"/>
  <c r="I399" i="32"/>
  <c r="J399" i="32"/>
  <c r="K399" i="32"/>
  <c r="L399" i="32"/>
  <c r="C400" i="32"/>
  <c r="F400" i="32"/>
  <c r="G400" i="32"/>
  <c r="H400" i="32"/>
  <c r="I400" i="32"/>
  <c r="J400" i="32"/>
  <c r="K400" i="32"/>
  <c r="L400" i="32"/>
  <c r="C401" i="32"/>
  <c r="G401" i="32"/>
  <c r="G421" i="32" s="1"/>
  <c r="H401" i="32"/>
  <c r="H421" i="32" s="1"/>
  <c r="I401" i="32"/>
  <c r="J401" i="32"/>
  <c r="K401" i="32"/>
  <c r="L401" i="32"/>
  <c r="C402" i="32"/>
  <c r="G402" i="32"/>
  <c r="F402" i="32" s="1"/>
  <c r="H402" i="32"/>
  <c r="I402" i="32"/>
  <c r="J402" i="32"/>
  <c r="J421" i="32" s="1"/>
  <c r="K402" i="32"/>
  <c r="L402" i="32"/>
  <c r="C403" i="32"/>
  <c r="G403" i="32"/>
  <c r="F403" i="32" s="1"/>
  <c r="H403" i="32"/>
  <c r="I403" i="32"/>
  <c r="J403" i="32"/>
  <c r="K403" i="32"/>
  <c r="K421" i="32" s="1"/>
  <c r="L403" i="32"/>
  <c r="L421" i="32" s="1"/>
  <c r="C404" i="32"/>
  <c r="G404" i="32"/>
  <c r="F404" i="32" s="1"/>
  <c r="H404" i="32"/>
  <c r="I404" i="32"/>
  <c r="J404" i="32"/>
  <c r="K404" i="32"/>
  <c r="L404" i="32"/>
  <c r="C405" i="32"/>
  <c r="G405" i="32"/>
  <c r="F405" i="32" s="1"/>
  <c r="H405" i="32"/>
  <c r="I405" i="32"/>
  <c r="J405" i="32"/>
  <c r="K405" i="32"/>
  <c r="L405" i="32"/>
  <c r="C406" i="32"/>
  <c r="F406" i="32"/>
  <c r="G406" i="32"/>
  <c r="H406" i="32"/>
  <c r="I406" i="32"/>
  <c r="J406" i="32"/>
  <c r="K406" i="32"/>
  <c r="L406" i="32"/>
  <c r="C407" i="32"/>
  <c r="G407" i="32"/>
  <c r="F407" i="32" s="1"/>
  <c r="H407" i="32"/>
  <c r="I407" i="32"/>
  <c r="J407" i="32"/>
  <c r="K407" i="32"/>
  <c r="L407" i="32"/>
  <c r="C408" i="32"/>
  <c r="G408" i="32"/>
  <c r="F408" i="32" s="1"/>
  <c r="H408" i="32"/>
  <c r="I408" i="32"/>
  <c r="J408" i="32"/>
  <c r="K408" i="32"/>
  <c r="L408" i="32"/>
  <c r="C409" i="32"/>
  <c r="G409" i="32"/>
  <c r="F409" i="32" s="1"/>
  <c r="H409" i="32"/>
  <c r="I409" i="32"/>
  <c r="J409" i="32"/>
  <c r="K409" i="32"/>
  <c r="L409" i="32"/>
  <c r="C410" i="32"/>
  <c r="G410" i="32"/>
  <c r="F410" i="32" s="1"/>
  <c r="H410" i="32"/>
  <c r="I410" i="32"/>
  <c r="J410" i="32"/>
  <c r="K410" i="32"/>
  <c r="L410" i="32"/>
  <c r="C411" i="32"/>
  <c r="G411" i="32"/>
  <c r="F411" i="32" s="1"/>
  <c r="H411" i="32"/>
  <c r="I411" i="32"/>
  <c r="J411" i="32"/>
  <c r="K411" i="32"/>
  <c r="L411" i="32"/>
  <c r="C412" i="32"/>
  <c r="F412" i="32"/>
  <c r="G412" i="32"/>
  <c r="H412" i="32"/>
  <c r="I412" i="32"/>
  <c r="J412" i="32"/>
  <c r="K412" i="32"/>
  <c r="L412" i="32"/>
  <c r="C413" i="32"/>
  <c r="G413" i="32"/>
  <c r="F413" i="32" s="1"/>
  <c r="H413" i="32"/>
  <c r="I413" i="32"/>
  <c r="J413" i="32"/>
  <c r="K413" i="32"/>
  <c r="L413" i="32"/>
  <c r="C414" i="32"/>
  <c r="G414" i="32"/>
  <c r="F414" i="32" s="1"/>
  <c r="H414" i="32"/>
  <c r="I414" i="32"/>
  <c r="J414" i="32"/>
  <c r="K414" i="32"/>
  <c r="L414" i="32"/>
  <c r="C415" i="32"/>
  <c r="G415" i="32"/>
  <c r="F415" i="32" s="1"/>
  <c r="H415" i="32"/>
  <c r="I415" i="32"/>
  <c r="J415" i="32"/>
  <c r="K415" i="32"/>
  <c r="L415" i="32"/>
  <c r="C416" i="32"/>
  <c r="G416" i="32"/>
  <c r="F416" i="32" s="1"/>
  <c r="H416" i="32"/>
  <c r="I416" i="32"/>
  <c r="J416" i="32"/>
  <c r="K416" i="32"/>
  <c r="L416" i="32"/>
  <c r="C417" i="32"/>
  <c r="G417" i="32"/>
  <c r="F417" i="32" s="1"/>
  <c r="H417" i="32"/>
  <c r="I417" i="32"/>
  <c r="J417" i="32"/>
  <c r="K417" i="32"/>
  <c r="L417" i="32"/>
  <c r="C418" i="32"/>
  <c r="F418" i="32"/>
  <c r="G418" i="32"/>
  <c r="H418" i="32"/>
  <c r="I418" i="32"/>
  <c r="J418" i="32"/>
  <c r="K418" i="32"/>
  <c r="L418" i="32"/>
  <c r="C419" i="32"/>
  <c r="G419" i="32"/>
  <c r="F419" i="32" s="1"/>
  <c r="H419" i="32"/>
  <c r="I419" i="32"/>
  <c r="J419" i="32"/>
  <c r="K419" i="32"/>
  <c r="L419" i="32"/>
  <c r="C420" i="32"/>
  <c r="G420" i="32"/>
  <c r="F420" i="32" s="1"/>
  <c r="H420" i="32"/>
  <c r="I420" i="32"/>
  <c r="J420" i="32"/>
  <c r="K420" i="32"/>
  <c r="L420" i="32"/>
  <c r="C422" i="32"/>
  <c r="G422" i="32"/>
  <c r="H422" i="32"/>
  <c r="F422" i="32" s="1"/>
  <c r="I422" i="32"/>
  <c r="J422" i="32"/>
  <c r="K422" i="32"/>
  <c r="L422" i="32"/>
  <c r="L433" i="32" s="1"/>
  <c r="C423" i="32"/>
  <c r="F423" i="32"/>
  <c r="G423" i="32"/>
  <c r="H423" i="32"/>
  <c r="I423" i="32"/>
  <c r="J423" i="32"/>
  <c r="K423" i="32"/>
  <c r="L423" i="32"/>
  <c r="C424" i="32"/>
  <c r="G424" i="32"/>
  <c r="G433" i="32" s="1"/>
  <c r="H424" i="32"/>
  <c r="I424" i="32"/>
  <c r="J424" i="32"/>
  <c r="K424" i="32"/>
  <c r="L424" i="32"/>
  <c r="C425" i="32"/>
  <c r="G425" i="32"/>
  <c r="H425" i="32"/>
  <c r="F425" i="32" s="1"/>
  <c r="I425" i="32"/>
  <c r="J425" i="32"/>
  <c r="K425" i="32"/>
  <c r="L425" i="32"/>
  <c r="C426" i="32"/>
  <c r="G426" i="32"/>
  <c r="H426" i="32"/>
  <c r="F426" i="32" s="1"/>
  <c r="I426" i="32"/>
  <c r="J426" i="32"/>
  <c r="K426" i="32"/>
  <c r="K433" i="32" s="1"/>
  <c r="L426" i="32"/>
  <c r="C427" i="32"/>
  <c r="G427" i="32"/>
  <c r="H427" i="32"/>
  <c r="F427" i="32" s="1"/>
  <c r="I427" i="32"/>
  <c r="J427" i="32"/>
  <c r="K427" i="32"/>
  <c r="L427" i="32"/>
  <c r="C428" i="32"/>
  <c r="G428" i="32"/>
  <c r="H428" i="32"/>
  <c r="F428" i="32" s="1"/>
  <c r="I428" i="32"/>
  <c r="J428" i="32"/>
  <c r="K428" i="32"/>
  <c r="L428" i="32"/>
  <c r="C429" i="32"/>
  <c r="G429" i="32"/>
  <c r="H429" i="32"/>
  <c r="F429" i="32" s="1"/>
  <c r="I429" i="32"/>
  <c r="J429" i="32"/>
  <c r="K429" i="32"/>
  <c r="L429" i="32"/>
  <c r="C430" i="32"/>
  <c r="G430" i="32"/>
  <c r="F430" i="32" s="1"/>
  <c r="H430" i="32"/>
  <c r="I430" i="32"/>
  <c r="J430" i="32"/>
  <c r="K430" i="32"/>
  <c r="L430" i="32"/>
  <c r="C431" i="32"/>
  <c r="G431" i="32"/>
  <c r="H431" i="32"/>
  <c r="F431" i="32" s="1"/>
  <c r="I431" i="32"/>
  <c r="J431" i="32"/>
  <c r="K431" i="32"/>
  <c r="L431" i="32"/>
  <c r="C432" i="32"/>
  <c r="G432" i="32"/>
  <c r="F432" i="32" s="1"/>
  <c r="H432" i="32"/>
  <c r="I432" i="32"/>
  <c r="J432" i="32"/>
  <c r="K432" i="32"/>
  <c r="L432" i="32"/>
  <c r="D441" i="32"/>
  <c r="J453" i="32"/>
  <c r="K453" i="32"/>
  <c r="J454" i="32"/>
  <c r="K454" i="32"/>
  <c r="J455" i="32"/>
  <c r="K455" i="32"/>
  <c r="J456" i="32"/>
  <c r="K456" i="32"/>
  <c r="J457" i="32"/>
  <c r="K457" i="32"/>
  <c r="J458" i="32"/>
  <c r="K458" i="32"/>
  <c r="J459" i="32"/>
  <c r="K459" i="32"/>
  <c r="J460" i="32"/>
  <c r="K460" i="32"/>
  <c r="E461" i="32"/>
  <c r="F461" i="32"/>
  <c r="F484" i="32" s="1"/>
  <c r="G461" i="32"/>
  <c r="H461" i="32"/>
  <c r="H484" i="32" s="1"/>
  <c r="I461" i="32"/>
  <c r="J461" i="32" s="1"/>
  <c r="L461" i="32"/>
  <c r="J462" i="32"/>
  <c r="K462" i="32"/>
  <c r="J463" i="32"/>
  <c r="K463" i="32"/>
  <c r="E476" i="32"/>
  <c r="F476" i="32"/>
  <c r="G476" i="32"/>
  <c r="H476" i="32"/>
  <c r="I476" i="32"/>
  <c r="O476" i="32"/>
  <c r="P476" i="32"/>
  <c r="E477" i="32"/>
  <c r="F477" i="32"/>
  <c r="G477" i="32"/>
  <c r="H477" i="32"/>
  <c r="I477" i="32"/>
  <c r="O477" i="32"/>
  <c r="P477" i="32"/>
  <c r="E478" i="32"/>
  <c r="F478" i="32"/>
  <c r="G478" i="32"/>
  <c r="H478" i="32"/>
  <c r="I478" i="32"/>
  <c r="O478" i="32"/>
  <c r="P478" i="32"/>
  <c r="E479" i="32"/>
  <c r="F479" i="32"/>
  <c r="G479" i="32"/>
  <c r="H479" i="32"/>
  <c r="I479" i="32"/>
  <c r="O479" i="32"/>
  <c r="P479" i="32"/>
  <c r="E480" i="32"/>
  <c r="F480" i="32"/>
  <c r="G480" i="32"/>
  <c r="H480" i="32"/>
  <c r="I480" i="32"/>
  <c r="O480" i="32"/>
  <c r="P480" i="32"/>
  <c r="E481" i="32"/>
  <c r="F481" i="32"/>
  <c r="G481" i="32"/>
  <c r="H481" i="32"/>
  <c r="I481" i="32"/>
  <c r="O481" i="32"/>
  <c r="P481" i="32"/>
  <c r="E482" i="32"/>
  <c r="F482" i="32"/>
  <c r="G482" i="32"/>
  <c r="H482" i="32"/>
  <c r="I482" i="32"/>
  <c r="O482" i="32"/>
  <c r="P482" i="32"/>
  <c r="E483" i="32"/>
  <c r="F483" i="32"/>
  <c r="G483" i="32"/>
  <c r="H483" i="32"/>
  <c r="I483" i="32"/>
  <c r="O483" i="32"/>
  <c r="P483" i="32"/>
  <c r="E484" i="32"/>
  <c r="G484" i="32"/>
  <c r="O484" i="32"/>
  <c r="P484" i="32"/>
  <c r="E485" i="32"/>
  <c r="F485" i="32"/>
  <c r="G485" i="32"/>
  <c r="H485" i="32"/>
  <c r="I485" i="32"/>
  <c r="O485" i="32"/>
  <c r="P485" i="32"/>
  <c r="E486" i="32"/>
  <c r="F486" i="32"/>
  <c r="G486" i="32"/>
  <c r="H486" i="32"/>
  <c r="I486" i="32"/>
  <c r="O486" i="32"/>
  <c r="P486" i="32"/>
  <c r="F522" i="32"/>
  <c r="H522" i="32" s="1"/>
  <c r="H523" i="32" s="1"/>
  <c r="H524" i="32" s="1"/>
  <c r="H525" i="32" s="1"/>
  <c r="F523" i="32"/>
  <c r="F524" i="32"/>
  <c r="F525" i="32"/>
  <c r="F526" i="32"/>
  <c r="F527" i="32"/>
  <c r="F528" i="32"/>
  <c r="C14" i="32" l="1"/>
  <c r="D421" i="32"/>
  <c r="E398" i="32"/>
  <c r="D398" i="32"/>
  <c r="E433" i="32"/>
  <c r="F433" i="32"/>
  <c r="F442" i="32"/>
  <c r="F443" i="32" s="1"/>
  <c r="F444" i="32" s="1"/>
  <c r="F445" i="32" s="1"/>
  <c r="H526" i="32"/>
  <c r="H527" i="32" s="1"/>
  <c r="H528" i="32" s="1"/>
  <c r="D433" i="32"/>
  <c r="E421" i="32"/>
  <c r="F235" i="32"/>
  <c r="F217" i="32"/>
  <c r="J87" i="32"/>
  <c r="D87" i="32"/>
  <c r="F34" i="32"/>
  <c r="FA23" i="32"/>
  <c r="CG23" i="32"/>
  <c r="M23" i="32"/>
  <c r="F401" i="32"/>
  <c r="F421" i="32" s="1"/>
  <c r="F207" i="32"/>
  <c r="F159" i="32"/>
  <c r="F135" i="32"/>
  <c r="F111" i="32"/>
  <c r="L87" i="32"/>
  <c r="EV23" i="32"/>
  <c r="CB23" i="32"/>
  <c r="I484" i="32"/>
  <c r="J433" i="32"/>
  <c r="I421" i="32"/>
  <c r="F243" i="32"/>
  <c r="F225" i="32"/>
  <c r="F201" i="32"/>
  <c r="F177" i="32"/>
  <c r="J36" i="32"/>
  <c r="D23" i="32"/>
  <c r="I23" i="32"/>
  <c r="EJ23" i="32"/>
  <c r="BP23" i="32"/>
  <c r="I433" i="32"/>
  <c r="F247" i="32"/>
  <c r="F229" i="32"/>
  <c r="F211" i="32"/>
  <c r="F153" i="32"/>
  <c r="D36" i="32"/>
  <c r="L23" i="32"/>
  <c r="EC23" i="32"/>
  <c r="F424" i="32"/>
  <c r="H433" i="32"/>
  <c r="J398" i="32"/>
  <c r="G87" i="32"/>
  <c r="F56" i="32"/>
  <c r="E42" i="32"/>
  <c r="J42" i="32"/>
  <c r="K23" i="32"/>
  <c r="N23" i="32"/>
  <c r="Z23" i="32"/>
  <c r="AL23" i="32"/>
  <c r="AX23" i="32"/>
  <c r="BJ23" i="32"/>
  <c r="BV23" i="32"/>
  <c r="CH23" i="32"/>
  <c r="CT23" i="32"/>
  <c r="DF23" i="32"/>
  <c r="DR23" i="32"/>
  <c r="ED23" i="32"/>
  <c r="EP23" i="32"/>
  <c r="FB23" i="32"/>
  <c r="FN23" i="32"/>
  <c r="FZ23" i="32"/>
  <c r="GL23" i="32"/>
  <c r="O23" i="32"/>
  <c r="AA23" i="32"/>
  <c r="AM23" i="32"/>
  <c r="AY23" i="32"/>
  <c r="BK23" i="32"/>
  <c r="BW23" i="32"/>
  <c r="CI23" i="32"/>
  <c r="CU23" i="32"/>
  <c r="DG23" i="32"/>
  <c r="DS23" i="32"/>
  <c r="EE23" i="32"/>
  <c r="EQ23" i="32"/>
  <c r="FC23" i="32"/>
  <c r="FO23" i="32"/>
  <c r="GA23" i="32"/>
  <c r="P23" i="32"/>
  <c r="AB23" i="32"/>
  <c r="AN23" i="32"/>
  <c r="AZ23" i="32"/>
  <c r="BL23" i="32"/>
  <c r="BX23" i="32"/>
  <c r="CJ23" i="32"/>
  <c r="CV23" i="32"/>
  <c r="DH23" i="32"/>
  <c r="DT23" i="32"/>
  <c r="EF23" i="32"/>
  <c r="ER23" i="32"/>
  <c r="FD23" i="32"/>
  <c r="FP23" i="32"/>
  <c r="GB23" i="32"/>
  <c r="Q23" i="32"/>
  <c r="AC23" i="32"/>
  <c r="AO23" i="32"/>
  <c r="BA23" i="32"/>
  <c r="BM23" i="32"/>
  <c r="BY23" i="32"/>
  <c r="CK23" i="32"/>
  <c r="CW23" i="32"/>
  <c r="DI23" i="32"/>
  <c r="DU23" i="32"/>
  <c r="EG23" i="32"/>
  <c r="ES23" i="32"/>
  <c r="FE23" i="32"/>
  <c r="FQ23" i="32"/>
  <c r="GC23" i="32"/>
  <c r="R23" i="32"/>
  <c r="AD23" i="32"/>
  <c r="AP23" i="32"/>
  <c r="BB23" i="32"/>
  <c r="BN23" i="32"/>
  <c r="BZ23" i="32"/>
  <c r="CL23" i="32"/>
  <c r="CX23" i="32"/>
  <c r="DJ23" i="32"/>
  <c r="DV23" i="32"/>
  <c r="EH23" i="32"/>
  <c r="ET23" i="32"/>
  <c r="FF23" i="32"/>
  <c r="FR23" i="32"/>
  <c r="GD23" i="32"/>
  <c r="S23" i="32"/>
  <c r="AE23" i="32"/>
  <c r="AQ23" i="32"/>
  <c r="BC23" i="32"/>
  <c r="BO23" i="32"/>
  <c r="CA23" i="32"/>
  <c r="CM23" i="32"/>
  <c r="CY23" i="32"/>
  <c r="DK23" i="32"/>
  <c r="DW23" i="32"/>
  <c r="EI23" i="32"/>
  <c r="EU23" i="32"/>
  <c r="FG23" i="32"/>
  <c r="FS23" i="32"/>
  <c r="GE23" i="32"/>
  <c r="U23" i="32"/>
  <c r="AG23" i="32"/>
  <c r="AS23" i="32"/>
  <c r="BE23" i="32"/>
  <c r="BQ23" i="32"/>
  <c r="CC23" i="32"/>
  <c r="CO23" i="32"/>
  <c r="DA23" i="32"/>
  <c r="DM23" i="32"/>
  <c r="DY23" i="32"/>
  <c r="EK23" i="32"/>
  <c r="EW23" i="32"/>
  <c r="FI23" i="32"/>
  <c r="FU23" i="32"/>
  <c r="GG23" i="32"/>
  <c r="V23" i="32"/>
  <c r="AH23" i="32"/>
  <c r="AT23" i="32"/>
  <c r="BF23" i="32"/>
  <c r="BR23" i="32"/>
  <c r="CD23" i="32"/>
  <c r="CP23" i="32"/>
  <c r="DB23" i="32"/>
  <c r="DN23" i="32"/>
  <c r="DZ23" i="32"/>
  <c r="EL23" i="32"/>
  <c r="EX23" i="32"/>
  <c r="FJ23" i="32"/>
  <c r="FV23" i="32"/>
  <c r="GH23" i="32"/>
  <c r="W23" i="32"/>
  <c r="AI23" i="32"/>
  <c r="AU23" i="32"/>
  <c r="BG23" i="32"/>
  <c r="BS23" i="32"/>
  <c r="CE23" i="32"/>
  <c r="CQ23" i="32"/>
  <c r="DC23" i="32"/>
  <c r="DO23" i="32"/>
  <c r="EA23" i="32"/>
  <c r="EM23" i="32"/>
  <c r="EY23" i="32"/>
  <c r="FK23" i="32"/>
  <c r="FW23" i="32"/>
  <c r="GI23" i="32"/>
  <c r="X23" i="32"/>
  <c r="AJ23" i="32"/>
  <c r="AV23" i="32"/>
  <c r="BH23" i="32"/>
  <c r="BT23" i="32"/>
  <c r="CF23" i="32"/>
  <c r="CR23" i="32"/>
  <c r="DD23" i="32"/>
  <c r="DP23" i="32"/>
  <c r="EB23" i="32"/>
  <c r="EN23" i="32"/>
  <c r="EZ23" i="32"/>
  <c r="FL23" i="32"/>
  <c r="FX23" i="32"/>
  <c r="GJ23" i="32"/>
  <c r="DX23" i="32"/>
  <c r="BD23" i="32"/>
  <c r="P16" i="32"/>
  <c r="I398" i="32"/>
  <c r="I50" i="32"/>
  <c r="D42" i="32"/>
  <c r="G36" i="32"/>
  <c r="GK23" i="32"/>
  <c r="DQ23" i="32"/>
  <c r="AW23" i="32"/>
  <c r="E23" i="32"/>
  <c r="J522" i="32"/>
  <c r="J523" i="32" s="1"/>
  <c r="J524" i="32" s="1"/>
  <c r="J525" i="32" s="1"/>
  <c r="J526" i="32" s="1"/>
  <c r="J527" i="32" s="1"/>
  <c r="J528" i="32" s="1"/>
  <c r="GF23" i="32"/>
  <c r="DL23" i="32"/>
  <c r="AR23" i="32"/>
  <c r="EO23" i="32"/>
  <c r="I522" i="32"/>
  <c r="I523" i="32" s="1"/>
  <c r="I524" i="32" s="1"/>
  <c r="I525" i="32" s="1"/>
  <c r="I526" i="32" s="1"/>
  <c r="I527" i="32" s="1"/>
  <c r="I528" i="32" s="1"/>
  <c r="G398" i="32"/>
  <c r="F241" i="32"/>
  <c r="F223" i="32"/>
  <c r="I87" i="32"/>
  <c r="E50" i="32"/>
  <c r="FY23" i="32"/>
  <c r="DE23" i="32"/>
  <c r="K461" i="32"/>
  <c r="K87" i="32"/>
  <c r="F87" i="32"/>
  <c r="FT23" i="32"/>
  <c r="CZ23" i="32"/>
  <c r="AF23" i="32"/>
  <c r="F165" i="32"/>
  <c r="F141" i="32"/>
  <c r="F117" i="32"/>
  <c r="F398" i="32" s="1"/>
  <c r="FM23" i="32"/>
  <c r="CS23" i="32"/>
  <c r="Y23" i="32"/>
  <c r="H87" i="32"/>
  <c r="F40" i="32"/>
  <c r="F42" i="32" s="1"/>
  <c r="J23" i="32"/>
  <c r="I36" i="32"/>
  <c r="F29" i="32"/>
  <c r="D50" i="32"/>
  <c r="G23" i="32"/>
  <c r="F23" i="32" s="1"/>
  <c r="G42" i="32"/>
  <c r="J50" i="32"/>
  <c r="E14" i="32" l="1"/>
  <c r="D14" i="32"/>
  <c r="G14" i="32"/>
  <c r="H14" i="32" s="1"/>
  <c r="F36" i="32"/>
  <c r="F14" i="32" l="1"/>
  <c r="D10" i="66" s="1"/>
  <c r="I14" i="32"/>
  <c r="Q45" i="57"/>
  <c r="D10" i="50" l="1"/>
  <c r="D12" i="66"/>
  <c r="D23" i="66" s="1"/>
  <c r="D34" i="66" l="1"/>
  <c r="D24" i="66"/>
  <c r="D25" i="66" s="1"/>
  <c r="D26" i="66" s="1"/>
  <c r="D27" i="66" s="1"/>
  <c r="D28" i="66" s="1"/>
  <c r="D35" i="66" s="1"/>
  <c r="O44" i="59"/>
  <c r="B21" i="59" s="1"/>
  <c r="E36" i="59"/>
  <c r="C36" i="59"/>
  <c r="D36" i="59"/>
  <c r="B36" i="59"/>
  <c r="I27" i="47"/>
  <c r="A36" i="61"/>
  <c r="A35" i="61"/>
  <c r="A24" i="61"/>
  <c r="A22" i="61"/>
  <c r="H56" i="61"/>
  <c r="H55" i="61"/>
  <c r="H51" i="61"/>
  <c r="H50" i="61"/>
  <c r="H46" i="61"/>
  <c r="H45" i="61"/>
  <c r="H36" i="61"/>
  <c r="H35" i="61"/>
  <c r="H41" i="61"/>
  <c r="H40" i="61"/>
  <c r="I55" i="61" l="1"/>
  <c r="I45" i="61"/>
  <c r="I46" i="66"/>
  <c r="I45" i="66"/>
  <c r="E35" i="66"/>
  <c r="G34" i="66"/>
  <c r="F34" i="66"/>
  <c r="E34" i="66"/>
  <c r="L56" i="61"/>
  <c r="I56" i="61"/>
  <c r="J56" i="61"/>
  <c r="K56" i="61"/>
  <c r="I54" i="66" l="1"/>
  <c r="J45" i="66"/>
  <c r="F35" i="66"/>
  <c r="J46" i="66"/>
  <c r="I58" i="66"/>
  <c r="I47" i="66"/>
  <c r="E48" i="50"/>
  <c r="F48" i="50"/>
  <c r="G48" i="50"/>
  <c r="D48" i="50"/>
  <c r="E10" i="61"/>
  <c r="D10" i="61"/>
  <c r="I55" i="66" l="1"/>
  <c r="J54" i="66"/>
  <c r="J47" i="66"/>
  <c r="J58" i="66"/>
  <c r="G35" i="66"/>
  <c r="K46" i="66"/>
  <c r="K45" i="66"/>
  <c r="A41" i="61"/>
  <c r="A40" i="61"/>
  <c r="K54" i="66" l="1"/>
  <c r="J55" i="66"/>
  <c r="J59" i="66" s="1"/>
  <c r="A45" i="61"/>
  <c r="A50" i="61" s="1"/>
  <c r="A46" i="61"/>
  <c r="A51" i="61" s="1"/>
  <c r="I59" i="66"/>
  <c r="K47" i="66"/>
  <c r="K58" i="66"/>
  <c r="L46" i="66"/>
  <c r="L45" i="66"/>
  <c r="Q43" i="57"/>
  <c r="Q33" i="57"/>
  <c r="Q24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18" i="57"/>
  <c r="D19" i="57"/>
  <c r="D20" i="57"/>
  <c r="D21" i="57"/>
  <c r="D22" i="57"/>
  <c r="D23" i="57"/>
  <c r="D24" i="57"/>
  <c r="D25" i="57"/>
  <c r="D26" i="57"/>
  <c r="D27" i="57"/>
  <c r="G27" i="57" s="1"/>
  <c r="D28" i="57"/>
  <c r="G28" i="57" s="1"/>
  <c r="D29" i="57"/>
  <c r="D30" i="57"/>
  <c r="G30" i="57" s="1"/>
  <c r="D31" i="57"/>
  <c r="G31" i="57" s="1"/>
  <c r="D32" i="57"/>
  <c r="D33" i="57"/>
  <c r="D34" i="57"/>
  <c r="G34" i="57" s="1"/>
  <c r="D35" i="57"/>
  <c r="D36" i="57"/>
  <c r="D37" i="57"/>
  <c r="G37" i="57" s="1"/>
  <c r="D38" i="57"/>
  <c r="D39" i="57"/>
  <c r="G39" i="57" s="1"/>
  <c r="D40" i="57"/>
  <c r="G40" i="57" s="1"/>
  <c r="D41" i="57"/>
  <c r="G41" i="57" s="1"/>
  <c r="D42" i="57"/>
  <c r="G42" i="57" s="1"/>
  <c r="D43" i="57"/>
  <c r="G43" i="57" s="1"/>
  <c r="D44" i="57"/>
  <c r="D45" i="57"/>
  <c r="D46" i="57"/>
  <c r="D47" i="57"/>
  <c r="D48" i="57"/>
  <c r="D49" i="57"/>
  <c r="G49" i="57" s="1"/>
  <c r="D50" i="57"/>
  <c r="D51" i="57"/>
  <c r="G51" i="57" s="1"/>
  <c r="D52" i="57"/>
  <c r="D53" i="57"/>
  <c r="G53" i="57" s="1"/>
  <c r="D18" i="57"/>
  <c r="G18" i="57" s="1"/>
  <c r="A1" i="57"/>
  <c r="K55" i="66" l="1"/>
  <c r="L54" i="66"/>
  <c r="A56" i="61"/>
  <c r="A55" i="61"/>
  <c r="K59" i="66"/>
  <c r="L47" i="66"/>
  <c r="L58" i="66"/>
  <c r="G48" i="57"/>
  <c r="G20" i="57"/>
  <c r="G29" i="57"/>
  <c r="G45" i="57"/>
  <c r="G44" i="57"/>
  <c r="G25" i="57"/>
  <c r="G35" i="57"/>
  <c r="G24" i="57"/>
  <c r="G50" i="57"/>
  <c r="G33" i="57"/>
  <c r="H50" i="57"/>
  <c r="J50" i="57" s="1"/>
  <c r="H49" i="57"/>
  <c r="J49" i="57" s="1"/>
  <c r="H48" i="57"/>
  <c r="J48" i="57" s="1"/>
  <c r="Q35" i="57"/>
  <c r="G47" i="57"/>
  <c r="G46" i="57"/>
  <c r="G21" i="57"/>
  <c r="G32" i="57"/>
  <c r="G26" i="57"/>
  <c r="G52" i="57"/>
  <c r="G19" i="57"/>
  <c r="G38" i="57"/>
  <c r="G23" i="57"/>
  <c r="G36" i="57"/>
  <c r="G22" i="57"/>
  <c r="L55" i="66" l="1"/>
  <c r="L59" i="66"/>
  <c r="H53" i="57"/>
  <c r="J53" i="57" s="1"/>
  <c r="H52" i="57"/>
  <c r="J52" i="57" s="1"/>
  <c r="H51" i="57"/>
  <c r="J51" i="57" s="1"/>
  <c r="A48" i="59" l="1"/>
  <c r="A61" i="59" s="1"/>
  <c r="A31" i="59"/>
  <c r="A44" i="59" s="1"/>
  <c r="E33" i="50" l="1"/>
  <c r="F33" i="50" s="1"/>
  <c r="G33" i="50" s="1"/>
  <c r="D17" i="50" l="1"/>
  <c r="F28" i="59"/>
  <c r="F27" i="59"/>
  <c r="B34" i="50"/>
  <c r="F53" i="59" l="1"/>
  <c r="K53" i="59" s="1"/>
  <c r="O53" i="59" s="1"/>
  <c r="N54" i="66" s="1"/>
  <c r="F55" i="59"/>
  <c r="K55" i="59" s="1"/>
  <c r="O55" i="59" s="1"/>
  <c r="F36" i="59"/>
  <c r="F38" i="59"/>
  <c r="E32" i="50"/>
  <c r="I28" i="47"/>
  <c r="O54" i="66" l="1"/>
  <c r="P54" i="66"/>
  <c r="Q54" i="66"/>
  <c r="R54" i="66"/>
  <c r="N56" i="66"/>
  <c r="N57" i="66"/>
  <c r="N55" i="66"/>
  <c r="N60" i="50"/>
  <c r="I16" i="47" s="1"/>
  <c r="B16" i="59"/>
  <c r="N59" i="50"/>
  <c r="I15" i="47" s="1"/>
  <c r="B15" i="59"/>
  <c r="I26" i="47"/>
  <c r="L36" i="59"/>
  <c r="O57" i="66" l="1"/>
  <c r="P57" i="66"/>
  <c r="Q57" i="66"/>
  <c r="R57" i="66"/>
  <c r="N61" i="50"/>
  <c r="I17" i="47" s="1"/>
  <c r="D16" i="59"/>
  <c r="C16" i="59"/>
  <c r="N62" i="50"/>
  <c r="I18" i="47" s="1"/>
  <c r="J38" i="59" l="1"/>
  <c r="K38" i="59" s="1"/>
  <c r="O38" i="59" s="1"/>
  <c r="N56" i="50" l="1"/>
  <c r="O56" i="50" s="1"/>
  <c r="B14" i="59"/>
  <c r="C14" i="59" s="1"/>
  <c r="D14" i="59" s="1"/>
  <c r="N57" i="50" l="1"/>
  <c r="O57" i="50" s="1"/>
  <c r="I12" i="47"/>
  <c r="I13" i="47" l="1"/>
  <c r="N58" i="50"/>
  <c r="P57" i="50"/>
  <c r="I14" i="47"/>
  <c r="Q58" i="50"/>
  <c r="O58" i="50"/>
  <c r="P58" i="50"/>
  <c r="O56" i="66"/>
  <c r="P56" i="66"/>
  <c r="Q56" i="66"/>
  <c r="R56" i="66"/>
  <c r="O55" i="66"/>
  <c r="P55" i="66"/>
  <c r="Q55" i="66"/>
  <c r="R55" i="66"/>
  <c r="D6" i="47"/>
  <c r="E6" i="47"/>
  <c r="F6" i="47"/>
  <c r="C6" i="47"/>
  <c r="B35" i="50"/>
  <c r="J36" i="59" l="1"/>
  <c r="K36" i="59" s="1"/>
  <c r="F32" i="50" l="1"/>
  <c r="G32" i="50" s="1"/>
  <c r="O36" i="59" l="1"/>
  <c r="B13" i="59" s="1"/>
  <c r="N55" i="50" l="1"/>
  <c r="I11" i="47" s="1"/>
  <c r="A1" i="61" l="1"/>
  <c r="A1" i="59" l="1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Q25" i="57"/>
  <c r="H26" i="57" l="1"/>
  <c r="J26" i="57" s="1"/>
  <c r="H38" i="57"/>
  <c r="J38" i="57" s="1"/>
  <c r="H27" i="57"/>
  <c r="J27" i="57" s="1"/>
  <c r="H39" i="57"/>
  <c r="J39" i="57" s="1"/>
  <c r="H19" i="57"/>
  <c r="J19" i="57" s="1"/>
  <c r="H20" i="57"/>
  <c r="J20" i="57" s="1"/>
  <c r="H21" i="57"/>
  <c r="J21" i="57" s="1"/>
  <c r="H45" i="57"/>
  <c r="J45" i="57" s="1"/>
  <c r="H22" i="57"/>
  <c r="J22" i="57" s="1"/>
  <c r="H46" i="57"/>
  <c r="J46" i="57" s="1"/>
  <c r="H35" i="57"/>
  <c r="J35" i="57" s="1"/>
  <c r="H36" i="57"/>
  <c r="J36" i="57" s="1"/>
  <c r="H25" i="57"/>
  <c r="J25" i="57" s="1"/>
  <c r="H28" i="57"/>
  <c r="J28" i="57" s="1"/>
  <c r="H40" i="57"/>
  <c r="J40" i="57" s="1"/>
  <c r="H30" i="57"/>
  <c r="J30" i="57" s="1"/>
  <c r="H42" i="57"/>
  <c r="J42" i="57" s="1"/>
  <c r="H31" i="57"/>
  <c r="J31" i="57" s="1"/>
  <c r="H32" i="57"/>
  <c r="J32" i="57" s="1"/>
  <c r="H23" i="57"/>
  <c r="J23" i="57" s="1"/>
  <c r="H18" i="57"/>
  <c r="J18" i="57" s="1"/>
  <c r="H29" i="57"/>
  <c r="J29" i="57" s="1"/>
  <c r="H41" i="57"/>
  <c r="J41" i="57" s="1"/>
  <c r="H43" i="57"/>
  <c r="J43" i="57" s="1"/>
  <c r="H44" i="57"/>
  <c r="J44" i="57" s="1"/>
  <c r="H33" i="57"/>
  <c r="J33" i="57" s="1"/>
  <c r="H34" i="57"/>
  <c r="J34" i="57" s="1"/>
  <c r="H47" i="57"/>
  <c r="J47" i="57" s="1"/>
  <c r="H37" i="57"/>
  <c r="J37" i="57" s="1"/>
  <c r="H24" i="57"/>
  <c r="J24" i="57" s="1"/>
  <c r="K50" i="57"/>
  <c r="K51" i="57"/>
  <c r="K53" i="57" l="1"/>
  <c r="K48" i="57"/>
  <c r="K49" i="57"/>
  <c r="K52" i="57"/>
  <c r="I41" i="47" s="1"/>
  <c r="K18" i="57"/>
  <c r="K25" i="57"/>
  <c r="K40" i="57"/>
  <c r="K19" i="57"/>
  <c r="K27" i="57"/>
  <c r="K22" i="57"/>
  <c r="K44" i="57"/>
  <c r="K36" i="57"/>
  <c r="K31" i="57"/>
  <c r="K39" i="57"/>
  <c r="K28" i="57"/>
  <c r="I44" i="47" s="1"/>
  <c r="K46" i="57"/>
  <c r="K23" i="57"/>
  <c r="K42" i="57"/>
  <c r="K41" i="57"/>
  <c r="K32" i="57"/>
  <c r="K37" i="57"/>
  <c r="K35" i="57"/>
  <c r="K24" i="57"/>
  <c r="K20" i="57"/>
  <c r="K38" i="57"/>
  <c r="I42" i="47" l="1"/>
  <c r="I43" i="47"/>
  <c r="K21" i="57"/>
  <c r="K26" i="57"/>
  <c r="K43" i="57"/>
  <c r="K34" i="57"/>
  <c r="K30" i="57"/>
  <c r="K33" i="57"/>
  <c r="K47" i="57"/>
  <c r="K29" i="57"/>
  <c r="K45" i="57"/>
  <c r="O58" i="66" l="1"/>
  <c r="O59" i="66" s="1"/>
  <c r="P58" i="66"/>
  <c r="P59" i="66" s="1"/>
  <c r="Q58" i="66"/>
  <c r="Q59" i="66" s="1"/>
  <c r="R58" i="66"/>
  <c r="R59" i="66" s="1"/>
  <c r="A1" i="47"/>
  <c r="D12" i="50" l="1"/>
  <c r="D23" i="50" l="1"/>
  <c r="D24" i="50" l="1"/>
  <c r="D25" i="50" s="1"/>
  <c r="D26" i="50" s="1"/>
  <c r="D27" i="50" s="1"/>
  <c r="D34" i="50"/>
  <c r="E34" i="50" s="1"/>
  <c r="D28" i="50" l="1"/>
  <c r="D35" i="50" s="1"/>
  <c r="F34" i="50"/>
  <c r="G34" i="50"/>
  <c r="E35" i="50" l="1"/>
  <c r="F35" i="50" s="1"/>
  <c r="G35" i="50" s="1"/>
  <c r="I46" i="50"/>
  <c r="I60" i="50" s="1"/>
  <c r="I47" i="50"/>
  <c r="I63" i="50" s="1"/>
  <c r="C30" i="61" s="1"/>
  <c r="I45" i="50"/>
  <c r="O63" i="50" l="1"/>
  <c r="C19" i="47"/>
  <c r="J19" i="47" s="1"/>
  <c r="I62" i="50"/>
  <c r="I61" i="50"/>
  <c r="O55" i="50"/>
  <c r="J46" i="50"/>
  <c r="I48" i="50"/>
  <c r="C5" i="47" s="1"/>
  <c r="C7" i="47" s="1"/>
  <c r="J47" i="50"/>
  <c r="J63" i="50" s="1"/>
  <c r="D30" i="61" s="1"/>
  <c r="J45" i="50"/>
  <c r="J11" i="47"/>
  <c r="K47" i="50"/>
  <c r="K45" i="50"/>
  <c r="K46" i="50"/>
  <c r="J56" i="50" l="1"/>
  <c r="J55" i="50"/>
  <c r="D22" i="61" s="1"/>
  <c r="C51" i="61"/>
  <c r="C31" i="61"/>
  <c r="C46" i="61"/>
  <c r="I46" i="61" s="1"/>
  <c r="C36" i="61"/>
  <c r="C41" i="61"/>
  <c r="P63" i="50"/>
  <c r="D19" i="47"/>
  <c r="J14" i="47"/>
  <c r="O59" i="50"/>
  <c r="J61" i="50"/>
  <c r="O60" i="50"/>
  <c r="J17" i="47"/>
  <c r="O61" i="50"/>
  <c r="O62" i="50"/>
  <c r="J18" i="47"/>
  <c r="K55" i="50"/>
  <c r="D23" i="61"/>
  <c r="D11" i="47"/>
  <c r="P55" i="50"/>
  <c r="J48" i="50"/>
  <c r="K63" i="50"/>
  <c r="E30" i="61" s="1"/>
  <c r="J12" i="47"/>
  <c r="K48" i="50"/>
  <c r="L47" i="50"/>
  <c r="L45" i="50"/>
  <c r="L46" i="50"/>
  <c r="D40" i="61" l="1"/>
  <c r="K18" i="47"/>
  <c r="P61" i="50"/>
  <c r="D35" i="61"/>
  <c r="D50" i="61"/>
  <c r="D45" i="61"/>
  <c r="J45" i="61" s="1"/>
  <c r="D55" i="61"/>
  <c r="J55" i="61" s="1"/>
  <c r="E11" i="47"/>
  <c r="E22" i="61"/>
  <c r="Q55" i="50"/>
  <c r="P62" i="50"/>
  <c r="Q63" i="50"/>
  <c r="E19" i="47"/>
  <c r="L19" i="47" s="1"/>
  <c r="K17" i="47"/>
  <c r="K62" i="50"/>
  <c r="L55" i="50"/>
  <c r="E24" i="61"/>
  <c r="D12" i="47"/>
  <c r="K12" i="47" s="1"/>
  <c r="P56" i="50"/>
  <c r="K11" i="47"/>
  <c r="D5" i="47"/>
  <c r="D7" i="47" s="1"/>
  <c r="J16" i="47"/>
  <c r="K19" i="47"/>
  <c r="E5" i="47"/>
  <c r="E7" i="47" s="1"/>
  <c r="L63" i="50"/>
  <c r="F30" i="61" s="1"/>
  <c r="J13" i="47"/>
  <c r="K13" i="47"/>
  <c r="L48" i="50"/>
  <c r="L18" i="47" l="1"/>
  <c r="F11" i="47"/>
  <c r="F22" i="61"/>
  <c r="K56" i="50"/>
  <c r="E23" i="61" s="1"/>
  <c r="E55" i="61" s="1"/>
  <c r="K55" i="61" s="1"/>
  <c r="E13" i="47"/>
  <c r="L13" i="47" s="1"/>
  <c r="F25" i="61"/>
  <c r="Q57" i="50"/>
  <c r="K14" i="47"/>
  <c r="D15" i="47"/>
  <c r="K15" i="47" s="1"/>
  <c r="R63" i="50"/>
  <c r="F19" i="47"/>
  <c r="M19" i="47" s="1"/>
  <c r="P59" i="50"/>
  <c r="J40" i="61"/>
  <c r="I40" i="61"/>
  <c r="R55" i="50"/>
  <c r="F5" i="47"/>
  <c r="F7" i="47" s="1"/>
  <c r="J57" i="61"/>
  <c r="I57" i="61"/>
  <c r="J35" i="61"/>
  <c r="C20" i="47"/>
  <c r="L11" i="47"/>
  <c r="E40" i="61" l="1"/>
  <c r="K40" i="61" s="1"/>
  <c r="E35" i="61"/>
  <c r="E50" i="61"/>
  <c r="P60" i="50"/>
  <c r="P64" i="50" s="1"/>
  <c r="E45" i="61"/>
  <c r="K45" i="61" s="1"/>
  <c r="K57" i="61"/>
  <c r="J64" i="50"/>
  <c r="D20" i="47"/>
  <c r="K61" i="50"/>
  <c r="F14" i="47"/>
  <c r="R58" i="50"/>
  <c r="L57" i="50"/>
  <c r="F24" i="61" s="1"/>
  <c r="E12" i="47"/>
  <c r="Q56" i="50"/>
  <c r="C42" i="61"/>
  <c r="C37" i="61"/>
  <c r="C26" i="47" s="1"/>
  <c r="J26" i="47" s="1"/>
  <c r="C57" i="61"/>
  <c r="C28" i="47" s="1"/>
  <c r="J28" i="47" s="1"/>
  <c r="I35" i="61"/>
  <c r="D57" i="61"/>
  <c r="D28" i="47" s="1"/>
  <c r="K28" i="47" s="1"/>
  <c r="I47" i="61"/>
  <c r="C47" i="61"/>
  <c r="K35" i="61"/>
  <c r="M11" i="47"/>
  <c r="K59" i="50" l="1"/>
  <c r="D41" i="61"/>
  <c r="D46" i="61"/>
  <c r="D36" i="61"/>
  <c r="D31" i="61"/>
  <c r="D51" i="61"/>
  <c r="J51" i="61" s="1"/>
  <c r="C43" i="47"/>
  <c r="J43" i="47" s="1"/>
  <c r="E57" i="61"/>
  <c r="E28" i="47" s="1"/>
  <c r="L28" i="47" s="1"/>
  <c r="Q62" i="50"/>
  <c r="Q61" i="50"/>
  <c r="K16" i="47"/>
  <c r="K20" i="47" s="1"/>
  <c r="L12" i="47"/>
  <c r="F13" i="47"/>
  <c r="M13" i="47" s="1"/>
  <c r="R57" i="50"/>
  <c r="L56" i="50"/>
  <c r="F23" i="61" s="1"/>
  <c r="C27" i="47"/>
  <c r="J27" i="47" s="1"/>
  <c r="K50" i="61"/>
  <c r="I50" i="61"/>
  <c r="J50" i="61"/>
  <c r="D42" i="61" l="1"/>
  <c r="J41" i="61"/>
  <c r="J42" i="61" s="1"/>
  <c r="D42" i="47" s="1"/>
  <c r="K42" i="47" s="1"/>
  <c r="J36" i="61"/>
  <c r="J37" i="61" s="1"/>
  <c r="D41" i="47" s="1"/>
  <c r="K41" i="47" s="1"/>
  <c r="D37" i="61"/>
  <c r="D26" i="47" s="1"/>
  <c r="K26" i="47" s="1"/>
  <c r="J46" i="61"/>
  <c r="J47" i="61" s="1"/>
  <c r="D43" i="47" s="1"/>
  <c r="K43" i="47" s="1"/>
  <c r="D47" i="61"/>
  <c r="D52" i="61"/>
  <c r="J52" i="61"/>
  <c r="D44" i="47" s="1"/>
  <c r="K44" i="47" s="1"/>
  <c r="F55" i="61"/>
  <c r="L55" i="61" s="1"/>
  <c r="F35" i="61"/>
  <c r="F40" i="61"/>
  <c r="F45" i="61"/>
  <c r="L45" i="61" s="1"/>
  <c r="F50" i="61"/>
  <c r="Q59" i="50"/>
  <c r="E15" i="47"/>
  <c r="R56" i="50"/>
  <c r="F12" i="47"/>
  <c r="L17" i="47"/>
  <c r="K60" i="50"/>
  <c r="L14" i="47"/>
  <c r="D27" i="47" l="1"/>
  <c r="K27" i="47" s="1"/>
  <c r="K29" i="47" s="1"/>
  <c r="K34" i="47" s="1"/>
  <c r="Q60" i="50"/>
  <c r="Q64" i="50" s="1"/>
  <c r="K64" i="50"/>
  <c r="L35" i="61"/>
  <c r="L40" i="61"/>
  <c r="L15" i="47"/>
  <c r="M12" i="47"/>
  <c r="L16" i="47"/>
  <c r="L61" i="50"/>
  <c r="M14" i="47"/>
  <c r="E31" i="61" l="1"/>
  <c r="E41" i="61"/>
  <c r="E51" i="61"/>
  <c r="E46" i="61"/>
  <c r="E36" i="61"/>
  <c r="L20" i="47"/>
  <c r="L50" i="61"/>
  <c r="R61" i="50"/>
  <c r="L62" i="50"/>
  <c r="E20" i="47"/>
  <c r="E37" i="61" l="1"/>
  <c r="E26" i="47" s="1"/>
  <c r="L26" i="47" s="1"/>
  <c r="K36" i="61"/>
  <c r="K37" i="61" s="1"/>
  <c r="E41" i="47" s="1"/>
  <c r="L41" i="47" s="1"/>
  <c r="K46" i="61"/>
  <c r="K47" i="61" s="1"/>
  <c r="E43" i="47" s="1"/>
  <c r="L43" i="47" s="1"/>
  <c r="E47" i="61"/>
  <c r="E42" i="61"/>
  <c r="E27" i="47" s="1"/>
  <c r="L27" i="47" s="1"/>
  <c r="K41" i="61"/>
  <c r="K42" i="61" s="1"/>
  <c r="E42" i="47" s="1"/>
  <c r="L42" i="47" s="1"/>
  <c r="K51" i="61"/>
  <c r="K52" i="61" s="1"/>
  <c r="E52" i="61"/>
  <c r="L59" i="50"/>
  <c r="M18" i="47"/>
  <c r="R62" i="50"/>
  <c r="M17" i="47"/>
  <c r="L29" i="47" l="1"/>
  <c r="L34" i="47" s="1"/>
  <c r="L36" i="47" s="1"/>
  <c r="E44" i="47"/>
  <c r="L44" i="47" s="1"/>
  <c r="F15" i="47"/>
  <c r="R59" i="50"/>
  <c r="L60" i="50"/>
  <c r="F36" i="61" s="1"/>
  <c r="F37" i="61" s="1"/>
  <c r="F41" i="61" l="1"/>
  <c r="F42" i="61" s="1"/>
  <c r="F31" i="61"/>
  <c r="F51" i="61"/>
  <c r="F46" i="61"/>
  <c r="F57" i="61"/>
  <c r="F28" i="47" s="1"/>
  <c r="M28" i="47" s="1"/>
  <c r="F26" i="47"/>
  <c r="M26" i="47" s="1"/>
  <c r="L64" i="50"/>
  <c r="L57" i="61"/>
  <c r="L36" i="61"/>
  <c r="L37" i="61" s="1"/>
  <c r="M16" i="47"/>
  <c r="R60" i="50"/>
  <c r="R64" i="50" s="1"/>
  <c r="M15" i="47"/>
  <c r="L41" i="61" l="1"/>
  <c r="L42" i="61" s="1"/>
  <c r="L46" i="61"/>
  <c r="L47" i="61" s="1"/>
  <c r="F43" i="47" s="1"/>
  <c r="M43" i="47" s="1"/>
  <c r="F47" i="61"/>
  <c r="F27" i="47" s="1"/>
  <c r="M27" i="47" s="1"/>
  <c r="M29" i="47" s="1"/>
  <c r="F42" i="47"/>
  <c r="M42" i="47" s="1"/>
  <c r="F41" i="47"/>
  <c r="M41" i="47" s="1"/>
  <c r="M20" i="47"/>
  <c r="F20" i="47"/>
  <c r="M34" i="47" l="1"/>
  <c r="M36" i="47" s="1"/>
  <c r="L51" i="61"/>
  <c r="L52" i="61" s="1"/>
  <c r="F52" i="61"/>
  <c r="F44" i="47" l="1"/>
  <c r="M44" i="47" s="1"/>
  <c r="I41" i="61"/>
  <c r="I42" i="61" s="1"/>
  <c r="O64" i="50"/>
  <c r="I64" i="50"/>
  <c r="C42" i="47" l="1"/>
  <c r="J42" i="47" s="1"/>
  <c r="J29" i="47"/>
  <c r="I36" i="61"/>
  <c r="I37" i="61" s="1"/>
  <c r="J15" i="47"/>
  <c r="J20" i="47" s="1"/>
  <c r="C41" i="47" l="1"/>
  <c r="J41" i="47" s="1"/>
  <c r="K21" i="47"/>
  <c r="K22" i="47" s="1"/>
  <c r="L21" i="47"/>
  <c r="M21" i="47"/>
  <c r="J34" i="47"/>
  <c r="L30" i="47"/>
  <c r="K30" i="47"/>
  <c r="K31" i="47" s="1"/>
  <c r="M30" i="47"/>
  <c r="I51" i="61" l="1"/>
  <c r="I52" i="61" s="1"/>
  <c r="C52" i="61"/>
  <c r="M31" i="47"/>
  <c r="M22" i="47"/>
  <c r="L22" i="47"/>
  <c r="L31" i="47"/>
  <c r="K35" i="47"/>
  <c r="K36" i="47"/>
  <c r="L35" i="47"/>
  <c r="M35" i="47"/>
  <c r="C44" i="47" l="1"/>
  <c r="J44" i="4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9" authorId="0" shapeId="0" xr:uid="{FCA980C2-3EEC-4603-AF18-444177551505}">
      <text>
        <r>
          <rPr>
            <sz val="12"/>
            <color indexed="81"/>
            <rFont val="Calibri"/>
            <family val="2"/>
          </rPr>
          <t xml:space="preserve">Populations are available for organisation types:
- National populations (England, Wales or Northern Ireland)
- per 100,000 population
- England ICB
- Legacy ICB
- NHSE regions
- Health boards (Wales)
- Health and social care trusts (Northern Ireland)
- Local authorities (Wales, Northern Ireland or England)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9" authorId="0" shapeId="0" xr:uid="{40F1DE3F-45B5-42F5-AB9C-46DB15A5A5B1}">
      <text>
        <r>
          <rPr>
            <sz val="12"/>
            <color indexed="81"/>
            <rFont val="Calibri"/>
            <family val="2"/>
          </rPr>
          <t xml:space="preserve">Populations are available for organisation types:
- National populations (England, Wales or Northern Ireland)
- per 100,000 population
- England ICB
- Legacy ICB
- NHSE regions
- Health boards (Wales)
- Health and social care trusts (Northern Ireland)
- Local authorities (Wales, Northern Ireland or England)
</t>
        </r>
      </text>
    </comment>
  </commentList>
</comments>
</file>

<file path=xl/sharedStrings.xml><?xml version="1.0" encoding="utf-8"?>
<sst xmlns="http://schemas.openxmlformats.org/spreadsheetml/2006/main" count="2771" uniqueCount="936">
  <si>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</si>
  <si>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</si>
  <si>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</si>
  <si>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</si>
  <si>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</si>
  <si>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</si>
  <si>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</si>
  <si>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</si>
  <si>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</si>
  <si>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</si>
  <si>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</si>
  <si>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</si>
  <si>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</si>
  <si>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</si>
  <si>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</si>
  <si>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</si>
  <si>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</si>
  <si>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</si>
  <si>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</si>
  <si>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</si>
  <si>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</si>
  <si>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</si>
  <si>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</si>
  <si>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</si>
  <si>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</si>
  <si>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</si>
  <si>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</si>
  <si>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</si>
  <si>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</si>
  <si>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</si>
  <si>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</si>
  <si>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</si>
  <si>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</si>
  <si>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</si>
  <si>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</si>
  <si>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</si>
  <si>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</si>
  <si>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</si>
  <si>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</si>
  <si>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</si>
  <si>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</si>
  <si>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</si>
  <si>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</si>
  <si>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</si>
  <si>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</si>
  <si>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</si>
  <si>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</si>
  <si>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</si>
  <si>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Legacy ICB</t>
  </si>
  <si>
    <t>LegacyICB</t>
  </si>
  <si>
    <t>medical</t>
  </si>
  <si>
    <t>mixed</t>
  </si>
  <si>
    <t>TOTAL</t>
  </si>
  <si>
    <t>Males</t>
  </si>
  <si>
    <t>Females</t>
  </si>
  <si>
    <t>Organisation name</t>
  </si>
  <si>
    <t>Concatenated field (for search)</t>
  </si>
  <si>
    <t>18 years and over</t>
  </si>
  <si>
    <t>All Persons</t>
  </si>
  <si>
    <t>All Males</t>
  </si>
  <si>
    <t>All Females</t>
  </si>
  <si>
    <t>Males 18 years and over</t>
  </si>
  <si>
    <t>Females 18 years and over</t>
  </si>
  <si>
    <t>Males 0–17 years</t>
  </si>
  <si>
    <t>Females 0–17 years</t>
  </si>
  <si>
    <t>90 and over</t>
  </si>
  <si>
    <t>Persons</t>
  </si>
  <si>
    <t>England</t>
  </si>
  <si>
    <t>National - England</t>
  </si>
  <si>
    <t>Wales</t>
  </si>
  <si>
    <t>National - Wales</t>
  </si>
  <si>
    <t>Northern Ireland</t>
  </si>
  <si>
    <t>National - Northern Ireland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</si>
  <si>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</si>
  <si>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</si>
  <si>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</si>
  <si>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</si>
  <si>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</si>
  <si>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</si>
  <si>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</si>
  <si>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</si>
  <si>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</si>
  <si>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</si>
  <si>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</si>
  <si>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</si>
  <si>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</si>
  <si>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</si>
  <si>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</si>
  <si>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</si>
  <si>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</si>
  <si>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</si>
  <si>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</si>
  <si>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ICB</t>
  </si>
  <si>
    <t>NHS Birmingham and Solihull ICB</t>
  </si>
  <si>
    <t>NHS Black Country ICB</t>
  </si>
  <si>
    <t>NHS Bristol, North Somerset and South Gloucestershire ICB</t>
  </si>
  <si>
    <t>NHS Central East ICB</t>
  </si>
  <si>
    <t>NHS Cheshire and Merseyside ICB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</si>
  <si>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</si>
  <si>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</si>
  <si>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</si>
  <si>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</si>
  <si>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</si>
  <si>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Essex ICB</t>
  </si>
  <si>
    <t>NHS Gloucestershire ICB</t>
  </si>
  <si>
    <t>NHS Greater Manchester ICB</t>
  </si>
  <si>
    <t>NHS Hampshire and Isle of Wight ICB</t>
  </si>
  <si>
    <t>NHS Herefordshire and Worcestershire ICB</t>
  </si>
  <si>
    <t>NHS Humber and North Yorkshire ICB</t>
  </si>
  <si>
    <t>NHS Kent and Medway ICB</t>
  </si>
  <si>
    <t>NHS Lancashire and South Cumbria ICB</t>
  </si>
  <si>
    <t>NHS Leicester, Leicestershire and Rutland ICB</t>
  </si>
  <si>
    <t>NHS Lincolnshire ICB</t>
  </si>
  <si>
    <t>NHS Norfolk and Suffolk ICB</t>
  </si>
  <si>
    <t>NHS North East and North Cumbria ICB</t>
  </si>
  <si>
    <t>NHS North East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</si>
  <si>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</si>
  <si>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</si>
  <si>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</si>
  <si>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</si>
  <si>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</si>
  <si>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</si>
  <si>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</si>
  <si>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</si>
  <si>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Surrey and Sussex ICB</t>
  </si>
  <si>
    <t>NHS Thames Valley ICB</t>
  </si>
  <si>
    <t>NHS West and North London ICB</t>
  </si>
  <si>
    <t>NHS West Yorkshire ICB</t>
  </si>
  <si>
    <t>NHS Bedfordshire, Luton and Milton Keynes Integrated Care Board</t>
  </si>
  <si>
    <t>NHS Buckinghamshire, Oxfordshire and Berkshire West Integrated Care Board</t>
  </si>
  <si>
    <t>NHS Cambridgeshire and Peterborough Integrated Care Board</t>
  </si>
  <si>
    <t>NHS Frimley Integrated Care Board</t>
  </si>
  <si>
    <t>NHS Hampshire and Isle of Wight (Old) Integrated Care Board</t>
  </si>
  <si>
    <t>NHS Hertfordshire and West Essex Integrated Care Board</t>
  </si>
  <si>
    <t>NHS Mid and South Essex Integrated Care Board</t>
  </si>
  <si>
    <t>NHS Norfolk and Waveney Integrated Care Board</t>
  </si>
  <si>
    <t>NHS North Central London Integrated Care Board</t>
  </si>
  <si>
    <t>NHS North West London Integrated Care Board</t>
  </si>
  <si>
    <t>NHS Suffolk and North East Essex Integrated Care Board</t>
  </si>
  <si>
    <t>NHS Surrey Heartlands Integrated Care Board</t>
  </si>
  <si>
    <t>NHS Sussex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</si>
  <si>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</si>
  <si>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</si>
  <si>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</si>
  <si>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</si>
  <si>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</si>
  <si>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</si>
  <si>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</si>
  <si>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</si>
  <si>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</si>
  <si>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</si>
  <si>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</si>
  <si>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</si>
  <si>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</si>
  <si>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</si>
  <si>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</si>
  <si>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</si>
  <si>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</si>
  <si>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</si>
  <si>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</si>
  <si>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</si>
  <si>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</si>
  <si>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</si>
  <si>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</si>
  <si>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</si>
  <si>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</si>
  <si>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</si>
  <si>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</si>
  <si>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</si>
  <si>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</si>
  <si>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</si>
  <si>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</si>
  <si>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</si>
  <si>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</si>
  <si>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</si>
  <si>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</si>
  <si>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</si>
  <si>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</si>
  <si>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</si>
  <si>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</si>
  <si>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</si>
  <si>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</si>
  <si>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</si>
  <si>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</si>
  <si>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</si>
  <si>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</si>
  <si>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</si>
  <si>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</si>
  <si>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</si>
  <si>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</si>
  <si>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</si>
  <si>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</si>
  <si>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</si>
  <si>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</si>
  <si>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</si>
  <si>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</si>
  <si>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</si>
  <si>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</si>
  <si>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</si>
  <si>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</si>
  <si>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</si>
  <si>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</si>
  <si>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</si>
  <si>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</si>
  <si>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</si>
  <si>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</si>
  <si>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</si>
  <si>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</si>
  <si>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</si>
  <si>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</si>
  <si>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</si>
  <si>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</si>
  <si>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</si>
  <si>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</si>
  <si>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</si>
  <si>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</si>
  <si>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</si>
  <si>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</si>
  <si>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</si>
  <si>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</si>
  <si>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</si>
  <si>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</si>
  <si>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</si>
  <si>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</si>
  <si>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</si>
  <si>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</si>
  <si>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</si>
  <si>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</si>
  <si>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</si>
  <si>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</si>
  <si>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</si>
  <si>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</si>
  <si>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</si>
  <si>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</si>
  <si>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</si>
  <si>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</si>
  <si>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</si>
  <si>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</si>
  <si>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</si>
  <si>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</si>
  <si>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</si>
  <si>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</si>
  <si>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</si>
  <si>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</si>
  <si>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</si>
  <si>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</si>
  <si>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</si>
  <si>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</si>
  <si>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</si>
  <si>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</si>
  <si>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</si>
  <si>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</si>
  <si>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</si>
  <si>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</si>
  <si>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</si>
  <si>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</si>
  <si>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</si>
  <si>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</si>
  <si>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</si>
  <si>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</si>
  <si>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</si>
  <si>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</si>
  <si>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</si>
  <si>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</si>
  <si>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</si>
  <si>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</si>
  <si>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</si>
  <si>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</si>
  <si>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</si>
  <si>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</si>
  <si>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</si>
  <si>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</si>
  <si>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</si>
  <si>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</si>
  <si>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</si>
  <si>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</si>
  <si>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</si>
  <si>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</si>
  <si>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</si>
  <si>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</si>
  <si>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</si>
  <si>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</si>
  <si>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</si>
  <si>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</si>
  <si>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</si>
  <si>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</si>
  <si>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</si>
  <si>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</si>
  <si>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</si>
  <si>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</si>
  <si>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</si>
  <si>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</si>
  <si>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</si>
  <si>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</si>
  <si>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</si>
  <si>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</si>
  <si>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</si>
  <si>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</si>
  <si>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</si>
  <si>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</si>
  <si>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</si>
  <si>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</si>
  <si>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</si>
  <si>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</si>
  <si>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</si>
  <si>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</si>
  <si>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</si>
  <si>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</si>
  <si>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</si>
  <si>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</si>
  <si>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</si>
  <si>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</si>
  <si>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</si>
  <si>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</si>
  <si>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</si>
  <si>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</si>
  <si>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</si>
  <si>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</si>
  <si>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</si>
  <si>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</si>
  <si>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</si>
  <si>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</si>
  <si>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</si>
  <si>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</si>
  <si>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</si>
  <si>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</si>
  <si>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</si>
  <si>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</si>
  <si>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</si>
  <si>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</si>
  <si>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</si>
  <si>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</si>
  <si>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</si>
  <si>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</si>
  <si>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</si>
  <si>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</si>
  <si>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</si>
  <si>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</si>
  <si>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</si>
  <si>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</si>
  <si>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</si>
  <si>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</si>
  <si>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</si>
  <si>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</si>
  <si>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</si>
  <si>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</si>
  <si>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</si>
  <si>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</si>
  <si>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</si>
  <si>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</si>
  <si>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</si>
  <si>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</si>
  <si>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</si>
  <si>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</si>
  <si>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</si>
  <si>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</si>
  <si>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</si>
  <si>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</si>
  <si>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</si>
  <si>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</si>
  <si>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</si>
  <si>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</si>
  <si>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</si>
  <si>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</si>
  <si>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</si>
  <si>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</si>
  <si>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</si>
  <si>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</si>
  <si>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</si>
  <si>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</si>
  <si>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</si>
  <si>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</si>
  <si>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</si>
  <si>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</si>
  <si>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</si>
  <si>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</si>
  <si>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</si>
  <si>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</si>
  <si>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</si>
  <si>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</si>
  <si>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</si>
  <si>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</si>
  <si>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</si>
  <si>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</si>
  <si>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</si>
  <si>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</si>
  <si>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</si>
  <si>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</si>
  <si>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</si>
  <si>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</si>
  <si>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</si>
  <si>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</si>
  <si>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</si>
  <si>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</si>
  <si>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</si>
  <si>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</si>
  <si>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</si>
  <si>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</si>
  <si>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</si>
  <si>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</si>
  <si>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</si>
  <si>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</si>
  <si>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</si>
  <si>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</si>
  <si>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</si>
  <si>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</si>
  <si>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</si>
  <si>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</si>
  <si>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</si>
  <si>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</si>
  <si>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</si>
  <si>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</si>
  <si>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</si>
  <si>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</si>
  <si>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</si>
  <si>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</si>
  <si>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</si>
  <si>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</si>
  <si>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</si>
  <si>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</si>
  <si>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</si>
  <si>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</si>
  <si>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</si>
  <si>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</si>
  <si>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</si>
  <si>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</si>
  <si>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</si>
  <si>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</si>
  <si>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</si>
  <si>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</si>
  <si>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</si>
  <si>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</si>
  <si>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</si>
  <si>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</si>
  <si>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</si>
  <si>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</si>
  <si>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</si>
  <si>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</si>
  <si>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</si>
  <si>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</si>
  <si>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</si>
  <si>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</si>
  <si>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</si>
  <si>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</si>
  <si>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</si>
  <si>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</si>
  <si>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</si>
  <si>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</si>
  <si>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</si>
  <si>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</si>
  <si>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</si>
  <si>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</si>
  <si>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</si>
  <si>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</si>
  <si>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</si>
  <si>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</si>
  <si>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</si>
  <si>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</si>
  <si>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</si>
  <si>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</si>
  <si>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</si>
  <si>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</si>
  <si>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</si>
  <si>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</si>
  <si>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</si>
  <si>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</si>
  <si>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</si>
  <si>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</si>
  <si>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</si>
  <si>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</si>
  <si>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</si>
  <si>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</si>
  <si>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Mid-point 2024</t>
  </si>
  <si>
    <t>Mid 26 estimate</t>
  </si>
  <si>
    <t>midpoint m</t>
  </si>
  <si>
    <t>midpoint</t>
  </si>
  <si>
    <t>All age England figure in ONS midpoint 2023 file</t>
  </si>
  <si>
    <t>All age ONS projections</t>
  </si>
  <si>
    <t>Growth to get to mid 26 figure as per ONS projection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</si>
  <si>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</si>
  <si>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</si>
  <si>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</si>
  <si>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</si>
  <si>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</si>
  <si>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</si>
  <si>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</si>
  <si>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</si>
  <si>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</si>
  <si>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</si>
  <si>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</si>
  <si>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</si>
  <si>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</si>
  <si>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</si>
  <si>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</si>
  <si>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</si>
  <si>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</si>
  <si>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</si>
  <si>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</si>
  <si>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</si>
  <si>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</si>
  <si>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</si>
  <si>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</si>
  <si>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</si>
  <si>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</si>
  <si>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</si>
  <si>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</si>
  <si>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</si>
  <si>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</si>
  <si>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</si>
  <si>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</si>
  <si>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</si>
  <si>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</si>
  <si>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</si>
  <si>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</si>
  <si>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</si>
  <si>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</si>
  <si>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</si>
  <si>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</si>
  <si>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</si>
  <si>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3 year rates</t>
  </si>
  <si>
    <t>RIA to use these</t>
  </si>
  <si>
    <t>columns of data</t>
  </si>
  <si>
    <t>in population</t>
  </si>
  <si>
    <t>sheet cell f15</t>
  </si>
  <si>
    <t>Notes</t>
  </si>
  <si>
    <t>1. Some cells in this table are empty because data are not available for these time points.</t>
  </si>
  <si>
    <t>Unit</t>
  </si>
  <si>
    <t>Millions</t>
  </si>
  <si>
    <t/>
  </si>
  <si>
    <t>Population (millions)</t>
  </si>
  <si>
    <t>Projected population (millions)</t>
  </si>
  <si>
    <t>NI</t>
  </si>
  <si>
    <t>Scotland</t>
  </si>
  <si>
    <t>2022</t>
  </si>
  <si>
    <t>2023</t>
  </si>
  <si>
    <t>2024</t>
  </si>
  <si>
    <t>2025</t>
  </si>
  <si>
    <t>2026</t>
  </si>
  <si>
    <t>2027</t>
  </si>
  <si>
    <t>2028</t>
  </si>
  <si>
    <t>2029</t>
  </si>
  <si>
    <t>All</t>
  </si>
  <si>
    <t>0–17 years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</si>
  <si>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</si>
  <si>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</si>
  <si>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</si>
  <si>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</si>
  <si>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</si>
  <si>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</si>
  <si>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</si>
  <si>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</si>
  <si>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</si>
  <si>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</si>
  <si>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</si>
  <si>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</si>
  <si>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</si>
  <si>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</si>
  <si>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</si>
  <si>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</si>
  <si>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</si>
  <si>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</si>
  <si>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</si>
  <si>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</si>
  <si>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</si>
  <si>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</si>
  <si>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</si>
  <si>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</si>
  <si>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</si>
  <si>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</si>
  <si>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</si>
  <si>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</si>
  <si>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</si>
  <si>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</si>
  <si>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</si>
  <si>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</si>
  <si>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</si>
  <si>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ONS</t>
  </si>
  <si>
    <t>QOF</t>
  </si>
  <si>
    <t>Putting NICE guidance into practice</t>
  </si>
  <si>
    <t>Resource impact template: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</si>
  <si>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</si>
  <si>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</si>
  <si>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</si>
  <si>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Time from publication to routine commissioning funding</t>
  </si>
  <si>
    <t>Programme budget category</t>
  </si>
  <si>
    <t>Commissioner (England)</t>
  </si>
  <si>
    <t>Provider (England)</t>
  </si>
  <si>
    <t>Pathway position</t>
  </si>
  <si>
    <t>Specialty area</t>
  </si>
  <si>
    <t>Disease area</t>
  </si>
  <si>
    <t>Administration method</t>
  </si>
  <si>
    <t>Contents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</si>
  <si>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</si>
  <si>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</si>
  <si>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</si>
  <si>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Summary</t>
  </si>
  <si>
    <t>Population and treatments</t>
  </si>
  <si>
    <t>Capacity</t>
  </si>
  <si>
    <t>Payscales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</si>
  <si>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</si>
  <si>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</si>
  <si>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</si>
  <si>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data that is used to estimate capacity impacts.  This is around activity and staffing.
Blue cells can be amended to include local data if required.</t>
  </si>
  <si>
    <t>This worksheet contains AfC payscales and the cost for GPs and consultants.              The costs include employer on costs.        Users should review the hours used to calculate the hourly rate (columns P&amp;Q) and the proportion of hours expected to be directly clinical in column I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</si>
  <si>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</si>
  <si>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</si>
  <si>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</si>
  <si>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</si>
  <si>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</si>
  <si>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</si>
  <si>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2026. All rights reserved. Subject to Notice of rights.</t>
  </si>
  <si>
    <t>-</t>
  </si>
  <si>
    <t>Eligible population and uptake</t>
  </si>
  <si>
    <t>Current practice</t>
  </si>
  <si>
    <t>Future practice - 
year 1</t>
  </si>
  <si>
    <t>Future practice - 
year 2</t>
  </si>
  <si>
    <t>Future practice - 
year 3</t>
  </si>
  <si>
    <t>Eligible population</t>
  </si>
  <si>
    <t>Drugs - people having treatment options (includes discontinuations in year) - from inputs and population tab</t>
  </si>
  <si>
    <t>Treatment options</t>
  </si>
  <si>
    <t>Unit cost (from unit costs tab)</t>
  </si>
  <si>
    <t>Current practice cost     £'000</t>
  </si>
  <si>
    <t>Future practice cost - 
year 1 £'000</t>
  </si>
  <si>
    <t>Future practice cost - 
year 2 £'000</t>
  </si>
  <si>
    <t>Future practice cost - 
year 3 £'000</t>
  </si>
  <si>
    <t>Total number of people and drug cost</t>
  </si>
  <si>
    <t>Increase in cost to current practice</t>
  </si>
  <si>
    <t>Year on year increase in cost</t>
  </si>
  <si>
    <t>Capacity impact, activity and financial</t>
  </si>
  <si>
    <t>Capacity type</t>
  </si>
  <si>
    <t>Number of non consultant led appointments and cost (nurse/pharmacist)</t>
  </si>
  <si>
    <t>Total capacity impact</t>
  </si>
  <si>
    <t>Total resource impact</t>
  </si>
  <si>
    <t>Drugs costs and financial impact of capacity items</t>
  </si>
  <si>
    <t>Staffing hours required to deliver treatments below.  The delivery tariff reimburses for staff hours</t>
  </si>
  <si>
    <t>Resource</t>
  </si>
  <si>
    <t>Staff grade for hourly cost</t>
  </si>
  <si>
    <t>Hourly  cost</t>
  </si>
  <si>
    <t>Consultant mid</t>
  </si>
  <si>
    <t>Nursing outpatient follow ups - number of hours</t>
  </si>
  <si>
    <t>Band 8a Top</t>
  </si>
  <si>
    <t>Band 5 Top</t>
  </si>
  <si>
    <t>Pharmacy outpatient follow ups - number of hours</t>
  </si>
  <si>
    <t>Pharmacy time to support delivery of treatment - number of hours</t>
  </si>
  <si>
    <t>Band 6 Mid</t>
  </si>
  <si>
    <t xml:space="preserve">Review the data in this worksheet. In blue cells, select from a choice of options, enter a local value, leave it blank as indicated or leave the NICE assumed data. </t>
  </si>
  <si>
    <t>Data shown includes: the eligible population, market shares and  treatment option usage.</t>
  </si>
  <si>
    <t>Population selection - select QOF population or ONS population (QOF or ONS)</t>
  </si>
  <si>
    <t xml:space="preserve">Organisation type </t>
  </si>
  <si>
    <t>Population above inflated to estimated 2026 value, current year</t>
  </si>
  <si>
    <t>Local estimate if NICE figure above not required</t>
  </si>
  <si>
    <t>Leave blank if NICE estimate above suits local circumstances</t>
  </si>
  <si>
    <t xml:space="preserve">Population % growth per year </t>
  </si>
  <si>
    <t>Enter local estimate  (total population expected to grow by average of 0.52% per year over the next 3 years)</t>
  </si>
  <si>
    <t>Disease rate % change per year</t>
  </si>
  <si>
    <t>See population data notes below</t>
  </si>
  <si>
    <t>Eligible population - adjust locally if required</t>
  </si>
  <si>
    <t>Eligible population current practice</t>
  </si>
  <si>
    <t>Eligible population
year 1</t>
  </si>
  <si>
    <t>Eligible population
year 2</t>
  </si>
  <si>
    <t>Eligible population
year 3</t>
  </si>
  <si>
    <t>Population growth (100% represents no growth)</t>
  </si>
  <si>
    <t>Disease change in incidence/prevalence (100% represents no growth)</t>
  </si>
  <si>
    <t>Uptake and treatment option usage</t>
  </si>
  <si>
    <t>Enter the expected percentage split of the eligible population across treatment options in the blue cells.</t>
  </si>
  <si>
    <t xml:space="preserve">Uptake estimates are pre-populated with NICE estimates.  Amend locally if necessary. </t>
  </si>
  <si>
    <t>Uptake percentage by treatment options</t>
  </si>
  <si>
    <t>Treatment options, number of people</t>
  </si>
  <si>
    <t>Annual treatment cost per person (from unit costs tab)</t>
  </si>
  <si>
    <t>Future practice cost - year 1  £'000</t>
  </si>
  <si>
    <t>Future practice cost - year 2  £'000</t>
  </si>
  <si>
    <t>Future practice cost - year 3  £'000</t>
  </si>
  <si>
    <t>Discontinuation rates in year</t>
  </si>
  <si>
    <t>Number of people treated in each year</t>
  </si>
  <si>
    <t>People receiving treatment each year (net of discontinuations in year entered above)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</si>
  <si>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</si>
  <si>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</si>
  <si>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</si>
  <si>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</si>
  <si>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</si>
  <si>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</si>
  <si>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</si>
  <si>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</si>
  <si>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</si>
  <si>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</si>
  <si>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</si>
  <si>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</si>
  <si>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</si>
  <si>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1) This worksheet calculates the unit costs used in this template. Blue cells can be amended to include local data if required.</t>
  </si>
  <si>
    <t>3) If pack sizes and dose are different to those populated for each drug adjust to local assumptions</t>
  </si>
  <si>
    <t>4) The dose and frequency of dose have been populated for each treatment option, users can amend if these are different locally</t>
  </si>
  <si>
    <t>Annual cost per person - drugs</t>
  </si>
  <si>
    <t>Year 1 of treatment</t>
  </si>
  <si>
    <t>Year 2 of treatment</t>
  </si>
  <si>
    <t>Year 3 of treatment</t>
  </si>
  <si>
    <t>Drug</t>
  </si>
  <si>
    <t>Admin method</t>
  </si>
  <si>
    <t>Pack type</t>
  </si>
  <si>
    <t>Strength mg</t>
  </si>
  <si>
    <t>Quantity per pack</t>
  </si>
  <si>
    <t>Total pack contents</t>
  </si>
  <si>
    <t>Price per pack</t>
  </si>
  <si>
    <t>VAT rate</t>
  </si>
  <si>
    <t>Source for price</t>
  </si>
  <si>
    <t>Oral</t>
  </si>
  <si>
    <t>tablet</t>
  </si>
  <si>
    <t>Drug cost</t>
  </si>
  <si>
    <t>Administration and pack details</t>
  </si>
  <si>
    <t>Dose and cost</t>
  </si>
  <si>
    <t>Drug name</t>
  </si>
  <si>
    <t>Administration</t>
  </si>
  <si>
    <t>Strength (mg)</t>
  </si>
  <si>
    <t>Quantity in pack</t>
  </si>
  <si>
    <t>Total pack contents (mg)</t>
  </si>
  <si>
    <t>Dose per admin</t>
  </si>
  <si>
    <t>Number of days of treatment per cycle</t>
  </si>
  <si>
    <t>Number of cycles per year</t>
  </si>
  <si>
    <t>Total dosage required (mg)</t>
  </si>
  <si>
    <t>Total number of packs required</t>
  </si>
  <si>
    <t>Cost per pack</t>
  </si>
  <si>
    <t>Dose intensity</t>
  </si>
  <si>
    <t>Annual cost</t>
  </si>
  <si>
    <t>Treatment option</t>
  </si>
  <si>
    <t>HRG code</t>
  </si>
  <si>
    <t>HRG description</t>
  </si>
  <si>
    <t>Number of cycles</t>
  </si>
  <si>
    <t>Total tariffs</t>
  </si>
  <si>
    <t>Tariff</t>
  </si>
  <si>
    <t>Frequency per cycle (days)</t>
  </si>
  <si>
    <t>Appointments with specialist</t>
  </si>
  <si>
    <t>Follow up attendance - outpatient tariffs</t>
  </si>
  <si>
    <t>WF01A</t>
  </si>
  <si>
    <t>Follow up attendance - other guide prices</t>
  </si>
  <si>
    <t>Pathology</t>
  </si>
  <si>
    <t>GP Top</t>
  </si>
  <si>
    <t>This worksheet calculates the capacity impacts used in this template. Blue cells can be amended to include local data if required.</t>
  </si>
  <si>
    <t>Capacity area</t>
  </si>
  <si>
    <t>Unit definition</t>
  </si>
  <si>
    <t>Grade of staff (where applicable)</t>
  </si>
  <si>
    <t>Nurse outpatient appointments</t>
  </si>
  <si>
    <t>Number of appointments per person year 1</t>
  </si>
  <si>
    <t>Nurse time per outpatient appointment</t>
  </si>
  <si>
    <t>Nursing time required per outpatient appointment</t>
  </si>
  <si>
    <t>Pharmacy outpatient appointment</t>
  </si>
  <si>
    <t>Pharmacy time per outpatient appointment</t>
  </si>
  <si>
    <t>Pharmacy time required per outpatient appointment</t>
  </si>
  <si>
    <t>Pharmacy time for treatment in minutes</t>
  </si>
  <si>
    <t>Pathology - complete blood count</t>
  </si>
  <si>
    <t>Number of people treated each year</t>
  </si>
  <si>
    <t>Current practice hours required</t>
  </si>
  <si>
    <t>Future practice  hours required
year 1</t>
  </si>
  <si>
    <t>Future practice  hours required
year 2</t>
  </si>
  <si>
    <t>Future practice  hours required
year 3</t>
  </si>
  <si>
    <t>Total people treated</t>
  </si>
  <si>
    <t>Time per appointment (mins)</t>
  </si>
  <si>
    <t>Total number of appointments and hours required</t>
  </si>
  <si>
    <t>Nurse outpatient appointments - number of appointments and total hours required</t>
  </si>
  <si>
    <t>Time per cycle (mins)</t>
  </si>
  <si>
    <t>Pharmacy outpatient appointments - number of appointments and total hours required</t>
  </si>
  <si>
    <t>Pharmacy time in house to support delivery of treatment (number of cycles for patients treated x time per cycle)</t>
  </si>
  <si>
    <t>Total hours required for delivery of treatments</t>
  </si>
  <si>
    <t>Number per cylce/person per year</t>
  </si>
  <si>
    <t>Total number of complete blood count</t>
  </si>
  <si>
    <t>1) Amend blue cells where required to reflect local values</t>
  </si>
  <si>
    <t>2) Payscales are per the 2025/26 AfC payscales. On costs for employers NI, Pension and Apprenticeship levy are included to calculate the total cost</t>
  </si>
  <si>
    <t>3) Consultant payscales is for salary only, users may want to increase if additional allowances are paid locally</t>
  </si>
  <si>
    <t>4) GP costs are based on salaried GP costs, users may want to amend to local payments made</t>
  </si>
  <si>
    <t>5) Columns U and V and are used to estimate annual hours worked and for GP direct patient care, users can amend these or the figures in columns H and I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</si>
  <si>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</si>
  <si>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</si>
  <si>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</si>
  <si>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</si>
  <si>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</si>
  <si>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</si>
  <si>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</si>
  <si>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 xml:space="preserve">      For information</t>
  </si>
  <si>
    <t>Band</t>
  </si>
  <si>
    <t>Pay scale</t>
  </si>
  <si>
    <t>AfC Salary with 2026/27 pay award</t>
  </si>
  <si>
    <t xml:space="preserve">Employers NI </t>
  </si>
  <si>
    <t xml:space="preserve">Apprenticeship levy </t>
  </si>
  <si>
    <t>Employer Pension</t>
  </si>
  <si>
    <t>Total salary cost incl. oncosts</t>
  </si>
  <si>
    <t>Annual working hours 
(based on data in column V)</t>
  </si>
  <si>
    <t>% of hours that are directly clinical (exclude admin time)</t>
  </si>
  <si>
    <t>Hours used to calculate hourly rate</t>
  </si>
  <si>
    <t>Hourly rate</t>
  </si>
  <si>
    <t>Enhancements Mon-Fri</t>
  </si>
  <si>
    <t>Enhancements Sun</t>
  </si>
  <si>
    <t xml:space="preserve"> Annual hours worked calculations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</si>
  <si>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</si>
  <si>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</si>
  <si>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</si>
  <si>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</si>
  <si>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</si>
  <si>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</si>
  <si>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</si>
  <si>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</si>
  <si>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</si>
  <si>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</si>
  <si>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Sickness</t>
  </si>
  <si>
    <t>Band 5 Bottom</t>
  </si>
  <si>
    <t>Band 5 Mid</t>
  </si>
  <si>
    <t>Annual hours per year</t>
  </si>
  <si>
    <t>Band 6 Bottom</t>
  </si>
  <si>
    <t>Consultant</t>
  </si>
  <si>
    <t>Band 6 Top</t>
  </si>
  <si>
    <t>Weeks worked (net of annual leave/training)</t>
  </si>
  <si>
    <t>Band 7 Bottom</t>
  </si>
  <si>
    <t>Sessions worked per week (4 hour sessions)</t>
  </si>
  <si>
    <t>Band 7 Mid</t>
  </si>
  <si>
    <t>Less SPA sessions (4 hour sessions)</t>
  </si>
  <si>
    <t>Band 7 Top</t>
  </si>
  <si>
    <t>8A</t>
  </si>
  <si>
    <t>Band 8a Bottom</t>
  </si>
  <si>
    <t>Hours of clinical work per year</t>
  </si>
  <si>
    <t>Band 8a Mid</t>
  </si>
  <si>
    <t>8B</t>
  </si>
  <si>
    <t>Band 8b Bottom</t>
  </si>
  <si>
    <t>Band 8b Mid</t>
  </si>
  <si>
    <t>Band 8b Top</t>
  </si>
  <si>
    <t>GP</t>
  </si>
  <si>
    <t>8C</t>
  </si>
  <si>
    <t>Band 8c Bottom</t>
  </si>
  <si>
    <t>Band 8c Mid</t>
  </si>
  <si>
    <t>Average working hours per week</t>
  </si>
  <si>
    <t>Band 8c Top</t>
  </si>
  <si>
    <t>Total hours per year</t>
  </si>
  <si>
    <t>8D</t>
  </si>
  <si>
    <t>Band 8d Bottom</t>
  </si>
  <si>
    <t>Band 8d Mid</t>
  </si>
  <si>
    <t>Total hours per year after sickness</t>
  </si>
  <si>
    <t>Band 8d Top</t>
  </si>
  <si>
    <t>% that is direct patient care</t>
  </si>
  <si>
    <t>Band 9 Bottom</t>
  </si>
  <si>
    <t>Annual hours of direct patient care</t>
  </si>
  <si>
    <t>Band 9 Mid</t>
  </si>
  <si>
    <t>Band 9 Top</t>
  </si>
  <si>
    <t>NHS Sickness Absence Rates, NHS Digital</t>
  </si>
  <si>
    <t>GP Bottom</t>
  </si>
  <si>
    <t>GP Mid</t>
  </si>
  <si>
    <t>Consultant bottom</t>
  </si>
  <si>
    <t>Consultant top</t>
  </si>
  <si>
    <t>People aged 18 years and above</t>
  </si>
  <si>
    <t>Harries M et al (2021). The epidemiology of alopecia areata: a population-based cohort study in UK primary care*. British Journal of Dermatology Volume186, Issue 2</t>
  </si>
  <si>
    <t>You HR, Kim SJ (2017). Factors Associated with Severity of Alopecia Areata. Annals of Dermatology Oct; 29(5): 565–570.</t>
  </si>
  <si>
    <t xml:space="preserve">Expert clinical opinion for TA958 Ritlecitinib for treating severe alopecia areata in people 12 years and over </t>
  </si>
  <si>
    <t>Prevalence of alopecia areata (AA)</t>
  </si>
  <si>
    <t>Proportion diagnosed and seeing a dermatologist</t>
  </si>
  <si>
    <t>People with severe AA</t>
  </si>
  <si>
    <t xml:space="preserve">People eligible for systemic/Janus kinase (JAK) inhibitors treatment </t>
  </si>
  <si>
    <t>Deuruxolitinib</t>
  </si>
  <si>
    <t>Ritlecitinib</t>
  </si>
  <si>
    <t>Best supportive care (BSC)</t>
  </si>
  <si>
    <t>People having deuruxolitinib - year 2 of treatment</t>
  </si>
  <si>
    <t>People having ritlecitinib - year 1 of treatment</t>
  </si>
  <si>
    <t>People having ritlecitinib - year 2 of treatment</t>
  </si>
  <si>
    <t>People having best supportive care</t>
  </si>
  <si>
    <t>Subsequent years</t>
  </si>
  <si>
    <t>Males aged 12-17</t>
  </si>
  <si>
    <t>Females aged 12 - 17</t>
  </si>
  <si>
    <t>Males aged 12 - 17</t>
  </si>
  <si>
    <t>Eligible adult  population calculation</t>
  </si>
  <si>
    <t>Population - adults</t>
  </si>
  <si>
    <t>People having deuruxolitinib - year 3 of treatment</t>
  </si>
  <si>
    <t>Year 1 at 24 weeks</t>
  </si>
  <si>
    <t>Year 1 at 52weeks</t>
  </si>
  <si>
    <t>People having deuruxolitinib - year 1 of treatment for 24 weeks</t>
  </si>
  <si>
    <t>People having deuruxolitinib - year 1 of treatment for 52 weeks</t>
  </si>
  <si>
    <t>8 mg taken twice daily</t>
  </si>
  <si>
    <t>Cost of treatment for 24 weeks</t>
  </si>
  <si>
    <t>Cost of full year treatment</t>
  </si>
  <si>
    <t>n/a</t>
  </si>
  <si>
    <t>Homecare costs</t>
  </si>
  <si>
    <t>Regimen</t>
  </si>
  <si>
    <t>Homecare cost</t>
  </si>
  <si>
    <t>People receiving treatment each year (total patients treated reflects cumulative uptake)</t>
  </si>
  <si>
    <t>People having deuruxolitinib</t>
  </si>
  <si>
    <t>Population data for mid-2024 is inflated to mid-2026 that is then considered to be the baseline, or current year.  This is done using population growth data for England (see below).</t>
  </si>
  <si>
    <t>Office for National Statistics (ONS) Population Estimates, England and Wales: mid-2024</t>
  </si>
  <si>
    <t>Northern Ireland Statistics and Research Agency (NISRA) 2024 Mid-Year Population Estimates for Northern Ireland</t>
  </si>
  <si>
    <t>Patients Registered at a GP Practice, May 2026, NHS Digital</t>
  </si>
  <si>
    <t>Dermatologist outpatient appointments</t>
  </si>
  <si>
    <t>Number of follow up attendances first 24 weeks</t>
  </si>
  <si>
    <t>Dermatologist outpatient appointments - number of appointments and  total hours required</t>
  </si>
  <si>
    <t>Pharmacy time required per patient per year</t>
  </si>
  <si>
    <t>Pathology - CYP2C9</t>
  </si>
  <si>
    <t>CYP2C9 test before treatment commences</t>
  </si>
  <si>
    <t>Number of dermatologist appointments and cost</t>
  </si>
  <si>
    <t>Dermatologist outpatient follow ups - number of hours</t>
  </si>
  <si>
    <t>330 Dermatology Service, Follow Up Attendance - Single Professional Consultant led</t>
  </si>
  <si>
    <t>NHS England, National Tariff Payment System. 2026/27 with pay award</t>
  </si>
  <si>
    <t>Pathology - number of CYP2C9 tests</t>
  </si>
  <si>
    <t>Description</t>
  </si>
  <si>
    <t>CYP2C9 tests</t>
  </si>
  <si>
    <t>Deuruxolitinib for treating severe alopecia areata</t>
  </si>
  <si>
    <t>Ritlecitinib for treating severe alopecia areata in people aged 12 and over</t>
  </si>
  <si>
    <t>The template also covers TA958:</t>
  </si>
  <si>
    <t>Integrated care boards</t>
  </si>
  <si>
    <t>NHS hospital trusts</t>
  </si>
  <si>
    <t>Alopecia areata</t>
  </si>
  <si>
    <t>Deuruxolitinib - 24 weeks treatment</t>
  </si>
  <si>
    <t>Deuruxolitinib - 52 weeks treatment</t>
  </si>
  <si>
    <t>Ritlecitinib - 24 weeks treatment</t>
  </si>
  <si>
    <t>Ritlecitinib - 524 weeks treatment</t>
  </si>
  <si>
    <t>Homecare cost per person - admin</t>
  </si>
  <si>
    <t>2) Enter the treatment pack details and prices in rows 27 and 28 below, adjust if different to those populated</t>
  </si>
  <si>
    <t>330 Dermatology service, Follow Up Attendance - Single Professional Non Consultant led</t>
  </si>
  <si>
    <t>1) Appointments with specialist assumed to take place in the first 24 weeks of treatment only</t>
  </si>
  <si>
    <t>2) CYP2C9 tests are required before treatment commences with deuroxolitinib</t>
  </si>
  <si>
    <t>Dermatologist time per appointment</t>
  </si>
  <si>
    <t>Dermatologist time required per appointment</t>
  </si>
  <si>
    <t>Population - age 12-17 years</t>
  </si>
  <si>
    <t>People aged 12-17 years</t>
  </si>
  <si>
    <t>Discontinuations are assumed to be the same for deuruxolitinib and ritlecitinib and come from TA958</t>
  </si>
  <si>
    <t>Year 1 24 weeks</t>
  </si>
  <si>
    <t>Year 1 52 weeks</t>
  </si>
  <si>
    <t>People having ritlecitinib - year 1 of treatment (discontinue at 24 weeks)</t>
  </si>
  <si>
    <t>People having ritlecitinib - year 3 of treatment</t>
  </si>
  <si>
    <t>Discontinuations are based on the company submission for TA958</t>
  </si>
  <si>
    <t>People having ritlecitinib - year 1 of treatment for 52 weeks</t>
  </si>
  <si>
    <t>People having ritlecitinib - year 1 of treatment for 24 weeks</t>
  </si>
  <si>
    <t>Guidance published: July 2026</t>
  </si>
  <si>
    <t>30 days</t>
  </si>
  <si>
    <t>14X problems of the skin</t>
  </si>
  <si>
    <t>In addition to best supportive care</t>
  </si>
  <si>
    <t>Dermatology</t>
  </si>
  <si>
    <t>Deuruxolitinib for treating severe alopecia</t>
  </si>
  <si>
    <t>Users can amend assumptions in all cells and tabs that are light blue in colour</t>
  </si>
  <si>
    <t>Deuruxolitinib uptake</t>
  </si>
  <si>
    <t>Ritlecitinib - 52 weeks treatment</t>
  </si>
  <si>
    <t>Adult population and treatments</t>
  </si>
  <si>
    <t>Adolescent population and treatments</t>
  </si>
  <si>
    <t>TA1178</t>
  </si>
  <si>
    <t xml:space="preserve">Uptake estimates are based on information from NHS England.  Amend locally if necessary. </t>
  </si>
  <si>
    <t>Assumed to be the same prevalence as adults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</si>
</sst>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£&quot;#,##0;[Red]\-&quot;£&quot;#,##0"/>
    <numFmt numFmtId="8" formatCode="&quot;£&quot;#,##0.00;[Red]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0.0"/>
    <numFmt numFmtId="174" formatCode="[$-809]General"/>
    <numFmt numFmtId="175" formatCode="_-* #,##0.0_-;\-* #,##0.0_-;_-* &quot;-&quot;??_-;_-@_-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0"/>
      <color rgb="FF0000FF"/>
      <name val="MS Sans Serif"/>
    </font>
    <font>
      <sz val="10"/>
      <color rgb="FF000000"/>
      <name val="Arial"/>
      <family val="2"/>
    </font>
    <font>
      <sz val="10"/>
      <color rgb="FF000000"/>
      <name val="MS Sans Serif"/>
    </font>
    <font>
      <sz val="8"/>
      <color theme="1"/>
      <name val="Arial"/>
      <family val="2"/>
    </font>
    <font>
      <sz val="12"/>
      <color indexed="81"/>
      <name val="Calibri"/>
      <family val="2"/>
    </font>
    <font>
      <sz val="11"/>
      <name val="Calibri"/>
      <family val="2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18646E"/>
        <bgColor rgb="FF000000"/>
      </patternFill>
    </fill>
    <fill>
      <patternFill patternType="solid">
        <fgColor rgb="FFB7DEE8"/>
        <bgColor rgb="FF000000"/>
      </patternFill>
    </fill>
  </fills>
  <borders count="6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4" applyNumberFormat="0" applyFill="0" applyAlignment="0" applyProtection="0"/>
    <xf numFmtId="0" fontId="18" fillId="0" borderId="24" applyNumberFormat="0" applyFill="0" applyAlignment="0" applyProtection="0"/>
    <xf numFmtId="0" fontId="27" fillId="0" borderId="0"/>
    <xf numFmtId="0" fontId="2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4" fontId="36" fillId="0" borderId="0"/>
    <xf numFmtId="0" fontId="75" fillId="0" borderId="59" applyNumberFormat="0" applyFill="0" applyAlignment="0" applyProtection="0"/>
    <xf numFmtId="0" fontId="3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3" fillId="0" borderId="0"/>
    <xf numFmtId="0" fontId="36" fillId="0" borderId="0" applyNumberFormat="0" applyFont="0" applyBorder="0" applyProtection="0"/>
    <xf numFmtId="0" fontId="34" fillId="0" borderId="0"/>
    <xf numFmtId="0" fontId="77" fillId="0" borderId="0" applyNumberFormat="0" applyBorder="0" applyProtection="0"/>
    <xf numFmtId="0" fontId="78" fillId="0" borderId="0" applyNumberFormat="0" applyBorder="0" applyProtection="0"/>
    <xf numFmtId="0" fontId="5" fillId="0" borderId="0"/>
    <xf numFmtId="0" fontId="34" fillId="0" borderId="0"/>
    <xf numFmtId="0" fontId="77" fillId="0" borderId="0" applyNumberFormat="0" applyFill="0" applyBorder="0" applyAlignment="0" applyProtection="0"/>
    <xf numFmtId="174" fontId="79" fillId="0" borderId="0">
      <alignment horizontal="right"/>
    </xf>
    <xf numFmtId="43" fontId="2" fillId="0" borderId="0" applyFont="0" applyFill="0" applyBorder="0" applyAlignment="0" applyProtection="0"/>
  </cellStyleXfs>
  <cellXfs count="812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6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19" xfId="0" applyNumberFormat="1" applyFont="1" applyBorder="1" applyAlignment="1">
      <alignment horizontal="right"/>
    </xf>
    <xf numFmtId="0" fontId="6" fillId="0" borderId="15" xfId="0" applyFont="1" applyBorder="1"/>
    <xf numFmtId="0" fontId="29" fillId="0" borderId="15" xfId="0" applyFont="1" applyBorder="1"/>
    <xf numFmtId="0" fontId="32" fillId="33" borderId="15" xfId="0" applyFont="1" applyFill="1" applyBorder="1"/>
    <xf numFmtId="0" fontId="7" fillId="0" borderId="17" xfId="0" applyFont="1" applyBorder="1"/>
    <xf numFmtId="3" fontId="7" fillId="0" borderId="17" xfId="0" applyNumberFormat="1" applyFont="1" applyBorder="1"/>
    <xf numFmtId="3" fontId="32" fillId="0" borderId="17" xfId="0" applyNumberFormat="1" applyFont="1" applyBorder="1"/>
    <xf numFmtId="0" fontId="32" fillId="33" borderId="18" xfId="0" applyFont="1" applyFill="1" applyBorder="1"/>
    <xf numFmtId="0" fontId="7" fillId="0" borderId="20" xfId="0" applyFont="1" applyBorder="1"/>
    <xf numFmtId="3" fontId="7" fillId="0" borderId="10" xfId="0" applyNumberFormat="1" applyFont="1" applyBorder="1"/>
    <xf numFmtId="3" fontId="7" fillId="0" borderId="20" xfId="0" applyNumberFormat="1" applyFont="1" applyBorder="1"/>
    <xf numFmtId="3" fontId="32" fillId="0" borderId="10" xfId="0" applyNumberFormat="1" applyFont="1" applyBorder="1"/>
    <xf numFmtId="3" fontId="32" fillId="0" borderId="20" xfId="0" applyNumberFormat="1" applyFont="1" applyBorder="1"/>
    <xf numFmtId="0" fontId="6" fillId="0" borderId="18" xfId="0" applyFont="1" applyBorder="1"/>
    <xf numFmtId="0" fontId="6" fillId="0" borderId="20" xfId="0" applyFont="1" applyBorder="1"/>
    <xf numFmtId="0" fontId="29" fillId="0" borderId="10" xfId="0" applyFont="1" applyBorder="1"/>
    <xf numFmtId="0" fontId="29" fillId="0" borderId="20" xfId="0" applyFont="1" applyBorder="1"/>
    <xf numFmtId="3" fontId="29" fillId="0" borderId="10" xfId="0" applyNumberFormat="1" applyFont="1" applyBorder="1"/>
    <xf numFmtId="3" fontId="29" fillId="0" borderId="20" xfId="0" applyNumberFormat="1" applyFont="1" applyBorder="1"/>
    <xf numFmtId="3" fontId="6" fillId="0" borderId="0" xfId="0" applyNumberFormat="1" applyFont="1"/>
    <xf numFmtId="3" fontId="6" fillId="0" borderId="17" xfId="0" applyNumberFormat="1" applyFont="1" applyBorder="1"/>
    <xf numFmtId="3" fontId="29" fillId="0" borderId="0" xfId="0" applyNumberFormat="1" applyFont="1"/>
    <xf numFmtId="3" fontId="29" fillId="0" borderId="17" xfId="0" applyNumberFormat="1" applyFont="1" applyBorder="1"/>
    <xf numFmtId="0" fontId="29" fillId="34" borderId="15" xfId="0" applyFont="1" applyFill="1" applyBorder="1"/>
    <xf numFmtId="0" fontId="29" fillId="34" borderId="18" xfId="0" applyFont="1" applyFill="1" applyBorder="1"/>
    <xf numFmtId="3" fontId="6" fillId="0" borderId="10" xfId="0" applyNumberFormat="1" applyFont="1" applyBorder="1"/>
    <xf numFmtId="3" fontId="6" fillId="0" borderId="20" xfId="0" applyNumberFormat="1" applyFont="1" applyBorder="1"/>
    <xf numFmtId="0" fontId="29" fillId="0" borderId="18" xfId="0" applyFont="1" applyBorder="1"/>
    <xf numFmtId="0" fontId="29" fillId="35" borderId="15" xfId="0" applyFont="1" applyFill="1" applyBorder="1"/>
    <xf numFmtId="0" fontId="29" fillId="35" borderId="18" xfId="0" applyFont="1" applyFill="1" applyBorder="1"/>
    <xf numFmtId="0" fontId="29" fillId="31" borderId="15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6" xfId="0" applyNumberFormat="1" applyFont="1" applyBorder="1" applyAlignment="1">
      <alignment horizontal="right"/>
    </xf>
    <xf numFmtId="3" fontId="32" fillId="0" borderId="19" xfId="0" applyNumberFormat="1" applyFont="1" applyBorder="1" applyAlignment="1">
      <alignment horizontal="right"/>
    </xf>
    <xf numFmtId="3" fontId="32" fillId="0" borderId="16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6" xfId="0" applyNumberFormat="1" applyFont="1" applyBorder="1" applyAlignment="1">
      <alignment horizontal="center" wrapText="1"/>
    </xf>
    <xf numFmtId="0" fontId="6" fillId="0" borderId="14" xfId="0" applyFont="1" applyBorder="1"/>
    <xf numFmtId="0" fontId="29" fillId="31" borderId="14" xfId="0" applyFont="1" applyFill="1" applyBorder="1"/>
    <xf numFmtId="0" fontId="32" fillId="33" borderId="14" xfId="0" applyFont="1" applyFill="1" applyBorder="1"/>
    <xf numFmtId="3" fontId="6" fillId="0" borderId="14" xfId="0" applyNumberFormat="1" applyFont="1" applyBorder="1"/>
    <xf numFmtId="3" fontId="6" fillId="0" borderId="15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6" xfId="0" applyFont="1" applyFill="1" applyBorder="1" applyAlignment="1">
      <alignment horizontal="center" vertical="center" wrapText="1"/>
    </xf>
    <xf numFmtId="0" fontId="29" fillId="0" borderId="17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0" xfId="0" applyFont="1" applyFill="1" applyAlignment="1">
      <alignment horizontal="left"/>
    </xf>
    <xf numFmtId="0" fontId="29" fillId="26" borderId="17" xfId="0" applyFont="1" applyFill="1" applyBorder="1"/>
    <xf numFmtId="0" fontId="29" fillId="26" borderId="13" xfId="0" quotePrefix="1" applyFont="1" applyFill="1" applyBorder="1"/>
    <xf numFmtId="0" fontId="29" fillId="26" borderId="21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0" xfId="0" applyFont="1" applyFill="1" applyBorder="1"/>
    <xf numFmtId="3" fontId="29" fillId="0" borderId="13" xfId="0" applyNumberFormat="1" applyFont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6" fillId="0" borderId="13" xfId="0" applyNumberFormat="1" applyFont="1" applyBorder="1"/>
    <xf numFmtId="0" fontId="29" fillId="31" borderId="13" xfId="0" applyFont="1" applyFill="1" applyBorder="1"/>
    <xf numFmtId="0" fontId="29" fillId="29" borderId="15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6" xfId="0" applyNumberFormat="1" applyFont="1" applyBorder="1"/>
    <xf numFmtId="3" fontId="7" fillId="0" borderId="19" xfId="0" applyNumberFormat="1" applyFont="1" applyBorder="1"/>
    <xf numFmtId="0" fontId="7" fillId="0" borderId="0" xfId="0" applyFont="1"/>
    <xf numFmtId="0" fontId="7" fillId="0" borderId="18" xfId="0" applyFont="1" applyBorder="1"/>
    <xf numFmtId="0" fontId="7" fillId="0" borderId="13" xfId="0" applyFont="1" applyBorder="1"/>
    <xf numFmtId="0" fontId="7" fillId="0" borderId="19" xfId="0" applyFont="1" applyBorder="1"/>
    <xf numFmtId="0" fontId="7" fillId="0" borderId="12" xfId="0" applyFont="1" applyBorder="1"/>
    <xf numFmtId="0" fontId="32" fillId="28" borderId="16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8" xfId="0" applyFont="1" applyFill="1" applyBorder="1"/>
    <xf numFmtId="0" fontId="0" fillId="0" borderId="0" xfId="0" applyAlignment="1">
      <alignment vertical="center"/>
    </xf>
    <xf numFmtId="10" fontId="29" fillId="38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8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6" borderId="19" xfId="0" applyFont="1" applyFill="1" applyBorder="1" applyAlignment="1">
      <alignment horizontal="center" vertical="center"/>
    </xf>
    <xf numFmtId="0" fontId="40" fillId="36" borderId="19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17" xfId="0" applyBorder="1"/>
    <xf numFmtId="0" fontId="0" fillId="0" borderId="13" xfId="0" applyBorder="1"/>
    <xf numFmtId="0" fontId="0" fillId="0" borderId="21" xfId="0" applyBorder="1"/>
    <xf numFmtId="0" fontId="0" fillId="0" borderId="10" xfId="0" applyBorder="1"/>
    <xf numFmtId="0" fontId="0" fillId="0" borderId="20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6" xfId="0" applyBorder="1"/>
    <xf numFmtId="0" fontId="31" fillId="29" borderId="0" xfId="0" applyFont="1" applyFill="1" applyAlignment="1">
      <alignment horizontal="center"/>
    </xf>
    <xf numFmtId="0" fontId="0" fillId="36" borderId="0" xfId="0" applyFill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0" fontId="39" fillId="24" borderId="19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19" xfId="0" applyBorder="1"/>
    <xf numFmtId="0" fontId="32" fillId="26" borderId="14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0" xfId="0" applyFill="1" applyBorder="1"/>
    <xf numFmtId="0" fontId="0" fillId="24" borderId="21" xfId="0" applyFill="1" applyBorder="1"/>
    <xf numFmtId="0" fontId="0" fillId="24" borderId="20" xfId="0" applyFill="1" applyBorder="1"/>
    <xf numFmtId="0" fontId="0" fillId="24" borderId="13" xfId="0" applyFill="1" applyBorder="1"/>
    <xf numFmtId="0" fontId="0" fillId="24" borderId="17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7" borderId="11" xfId="0" applyFont="1" applyFill="1" applyBorder="1" applyAlignment="1">
      <alignment horizontal="center" wrapText="1"/>
    </xf>
    <xf numFmtId="0" fontId="27" fillId="0" borderId="0" xfId="0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19" xfId="82" applyFont="1" applyFill="1" applyBorder="1"/>
    <xf numFmtId="0" fontId="0" fillId="0" borderId="0" xfId="82" applyFont="1"/>
    <xf numFmtId="3" fontId="27" fillId="0" borderId="0" xfId="0" applyNumberFormat="1" applyFont="1"/>
    <xf numFmtId="165" fontId="27" fillId="24" borderId="19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0" fontId="28" fillId="0" borderId="0" xfId="72" applyAlignment="1" applyProtection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7" fillId="38" borderId="11" xfId="0" applyFont="1" applyFill="1" applyBorder="1" applyAlignment="1">
      <alignment horizontal="center" vertical="center" wrapText="1"/>
    </xf>
    <xf numFmtId="0" fontId="40" fillId="36" borderId="12" xfId="0" applyFont="1" applyFill="1" applyBorder="1" applyAlignment="1">
      <alignment vertical="center" wrapText="1"/>
    </xf>
    <xf numFmtId="0" fontId="39" fillId="36" borderId="19" xfId="0" applyFont="1" applyFill="1" applyBorder="1"/>
    <xf numFmtId="0" fontId="29" fillId="29" borderId="18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4" xfId="0" applyFill="1" applyBorder="1" applyAlignment="1">
      <alignment horizontal="center" wrapText="1"/>
    </xf>
    <xf numFmtId="0" fontId="6" fillId="24" borderId="19" xfId="82" applyFont="1" applyFill="1" applyBorder="1" applyAlignment="1">
      <alignment horizontal="left"/>
    </xf>
    <xf numFmtId="0" fontId="6" fillId="24" borderId="19" xfId="82" applyFont="1" applyFill="1" applyBorder="1" applyAlignment="1">
      <alignment horizontal="right"/>
    </xf>
    <xf numFmtId="166" fontId="6" fillId="24" borderId="19" xfId="56" applyNumberFormat="1" applyFont="1" applyFill="1" applyBorder="1"/>
    <xf numFmtId="0" fontId="6" fillId="24" borderId="19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57" fillId="24" borderId="17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7" xfId="0" applyFont="1" applyFill="1" applyBorder="1"/>
    <xf numFmtId="0" fontId="46" fillId="24" borderId="13" xfId="0" applyFont="1" applyFill="1" applyBorder="1" applyAlignment="1">
      <alignment horizontal="left"/>
    </xf>
    <xf numFmtId="0" fontId="46" fillId="24" borderId="13" xfId="0" applyFont="1" applyFill="1" applyBorder="1"/>
    <xf numFmtId="0" fontId="46" fillId="24" borderId="13" xfId="0" applyFont="1" applyFill="1" applyBorder="1" applyAlignment="1">
      <alignment vertical="center"/>
    </xf>
    <xf numFmtId="0" fontId="28" fillId="24" borderId="13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7" xfId="0" applyBorder="1"/>
    <xf numFmtId="0" fontId="44" fillId="0" borderId="19" xfId="82" applyFont="1" applyBorder="1"/>
    <xf numFmtId="0" fontId="0" fillId="0" borderId="22" xfId="0" applyBorder="1" applyAlignment="1">
      <alignment horizontal="center"/>
    </xf>
    <xf numFmtId="0" fontId="0" fillId="0" borderId="26" xfId="0" applyBorder="1" applyAlignment="1">
      <alignment horizontal="center"/>
    </xf>
    <xf numFmtId="165" fontId="44" fillId="0" borderId="18" xfId="56" applyNumberFormat="1" applyFont="1" applyFill="1" applyBorder="1"/>
    <xf numFmtId="165" fontId="44" fillId="0" borderId="11" xfId="56" applyNumberFormat="1" applyFont="1" applyFill="1" applyBorder="1"/>
    <xf numFmtId="0" fontId="0" fillId="0" borderId="28" xfId="82" applyFont="1" applyBorder="1"/>
    <xf numFmtId="165" fontId="44" fillId="0" borderId="28" xfId="56" applyNumberFormat="1" applyFont="1" applyBorder="1"/>
    <xf numFmtId="0" fontId="39" fillId="0" borderId="28" xfId="0" applyFont="1" applyBorder="1"/>
    <xf numFmtId="10" fontId="29" fillId="41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1" borderId="11" xfId="0" applyNumberFormat="1" applyFont="1" applyFill="1" applyBorder="1" applyAlignment="1">
      <alignment horizontal="center"/>
    </xf>
    <xf numFmtId="0" fontId="29" fillId="41" borderId="0" xfId="0" applyFont="1" applyFill="1" applyAlignment="1">
      <alignment horizontal="left"/>
    </xf>
    <xf numFmtId="9" fontId="0" fillId="0" borderId="11" xfId="92" applyFont="1" applyFill="1" applyBorder="1"/>
    <xf numFmtId="168" fontId="48" fillId="0" borderId="13" xfId="82" applyNumberFormat="1" applyFont="1" applyBorder="1"/>
    <xf numFmtId="168" fontId="46" fillId="0" borderId="13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0" fontId="32" fillId="0" borderId="14" xfId="0" applyFont="1" applyBorder="1"/>
    <xf numFmtId="0" fontId="32" fillId="0" borderId="15" xfId="0" applyFont="1" applyBorder="1"/>
    <xf numFmtId="0" fontId="32" fillId="0" borderId="18" xfId="0" applyFont="1" applyBorder="1"/>
    <xf numFmtId="49" fontId="6" fillId="0" borderId="18" xfId="0" applyNumberFormat="1" applyFont="1" applyBorder="1"/>
    <xf numFmtId="49" fontId="29" fillId="0" borderId="13" xfId="0" applyNumberFormat="1" applyFont="1" applyBorder="1"/>
    <xf numFmtId="49" fontId="29" fillId="0" borderId="21" xfId="0" applyNumberFormat="1" applyFont="1" applyBorder="1"/>
    <xf numFmtId="49" fontId="7" fillId="0" borderId="21" xfId="0" applyNumberFormat="1" applyFont="1" applyBorder="1"/>
    <xf numFmtId="49" fontId="6" fillId="0" borderId="0" xfId="0" applyNumberFormat="1" applyFont="1"/>
    <xf numFmtId="49" fontId="7" fillId="0" borderId="14" xfId="0" applyNumberFormat="1" applyFont="1" applyBorder="1"/>
    <xf numFmtId="49" fontId="6" fillId="0" borderId="14" xfId="0" applyNumberFormat="1" applyFont="1" applyBorder="1"/>
    <xf numFmtId="49" fontId="6" fillId="0" borderId="15" xfId="0" applyNumberFormat="1" applyFont="1" applyBorder="1"/>
    <xf numFmtId="0" fontId="7" fillId="0" borderId="16" xfId="0" applyFont="1" applyBorder="1"/>
    <xf numFmtId="0" fontId="29" fillId="0" borderId="14" xfId="0" applyFont="1" applyBorder="1"/>
    <xf numFmtId="0" fontId="29" fillId="29" borderId="14" xfId="0" applyFont="1" applyFill="1" applyBorder="1"/>
    <xf numFmtId="0" fontId="29" fillId="0" borderId="15" xfId="0" applyFont="1" applyBorder="1" applyAlignment="1">
      <alignment horizontal="center"/>
    </xf>
    <xf numFmtId="169" fontId="29" fillId="41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7" fillId="0" borderId="12" xfId="82" applyFont="1" applyBorder="1"/>
    <xf numFmtId="3" fontId="46" fillId="0" borderId="0" xfId="82" applyNumberFormat="1" applyFont="1"/>
    <xf numFmtId="10" fontId="0" fillId="38" borderId="11" xfId="92" applyNumberFormat="1" applyFont="1" applyFill="1" applyBorder="1" applyProtection="1">
      <protection locked="0"/>
    </xf>
    <xf numFmtId="9" fontId="0" fillId="38" borderId="32" xfId="0" applyNumberFormat="1" applyFill="1" applyBorder="1" applyAlignment="1" applyProtection="1">
      <alignment horizontal="right"/>
      <protection locked="0"/>
    </xf>
    <xf numFmtId="0" fontId="46" fillId="38" borderId="11" xfId="82" applyFont="1" applyFill="1" applyBorder="1" applyProtection="1">
      <protection locked="0"/>
    </xf>
    <xf numFmtId="2" fontId="46" fillId="38" borderId="11" xfId="82" applyNumberFormat="1" applyFont="1" applyFill="1" applyBorder="1" applyProtection="1">
      <protection locked="0"/>
    </xf>
    <xf numFmtId="0" fontId="46" fillId="38" borderId="12" xfId="82" applyFont="1" applyFill="1" applyBorder="1" applyAlignment="1" applyProtection="1">
      <alignment horizontal="left"/>
      <protection locked="0"/>
    </xf>
    <xf numFmtId="0" fontId="6" fillId="38" borderId="19" xfId="82" applyFont="1" applyFill="1" applyBorder="1" applyAlignment="1" applyProtection="1">
      <alignment horizontal="right"/>
      <protection locked="0"/>
    </xf>
    <xf numFmtId="166" fontId="6" fillId="38" borderId="19" xfId="56" applyNumberFormat="1" applyFont="1" applyFill="1" applyBorder="1" applyProtection="1">
      <protection locked="0"/>
    </xf>
    <xf numFmtId="0" fontId="6" fillId="38" borderId="19" xfId="82" applyFont="1" applyFill="1" applyBorder="1" applyProtection="1">
      <protection locked="0"/>
    </xf>
    <xf numFmtId="166" fontId="6" fillId="38" borderId="16" xfId="56" applyNumberFormat="1" applyFont="1" applyFill="1" applyBorder="1" applyProtection="1">
      <protection locked="0"/>
    </xf>
    <xf numFmtId="165" fontId="46" fillId="38" borderId="11" xfId="82" applyNumberFormat="1" applyFont="1" applyFill="1" applyBorder="1" applyProtection="1">
      <protection locked="0"/>
    </xf>
    <xf numFmtId="0" fontId="6" fillId="38" borderId="19" xfId="82" applyFont="1" applyFill="1" applyBorder="1" applyAlignment="1" applyProtection="1">
      <alignment horizontal="left"/>
      <protection locked="0"/>
    </xf>
    <xf numFmtId="0" fontId="46" fillId="0" borderId="11" xfId="82" applyFont="1" applyBorder="1" applyProtection="1">
      <protection locked="0"/>
    </xf>
    <xf numFmtId="0" fontId="44" fillId="24" borderId="16" xfId="0" applyFont="1" applyFill="1" applyBorder="1"/>
    <xf numFmtId="0" fontId="46" fillId="38" borderId="12" xfId="82" applyFont="1" applyFill="1" applyBorder="1" applyProtection="1">
      <protection locked="0"/>
    </xf>
    <xf numFmtId="0" fontId="28" fillId="24" borderId="0" xfId="72" quotePrefix="1" applyFill="1" applyAlignment="1" applyProtection="1"/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0" fontId="28" fillId="0" borderId="0" xfId="72" applyFill="1" applyAlignment="1" applyProtection="1">
      <alignment vertical="top"/>
    </xf>
    <xf numFmtId="9" fontId="0" fillId="0" borderId="31" xfId="0" applyNumberFormat="1" applyBorder="1"/>
    <xf numFmtId="9" fontId="27" fillId="0" borderId="31" xfId="92" applyFont="1" applyFill="1" applyBorder="1" applyAlignment="1" applyProtection="1">
      <alignment horizontal="right" vertical="center"/>
      <protection locked="0"/>
    </xf>
    <xf numFmtId="9" fontId="27" fillId="0" borderId="25" xfId="92" applyFont="1" applyFill="1" applyBorder="1" applyAlignment="1" applyProtection="1">
      <alignment horizontal="right" vertical="center"/>
      <protection locked="0"/>
    </xf>
    <xf numFmtId="0" fontId="40" fillId="36" borderId="0" xfId="0" applyFont="1" applyFill="1" applyAlignment="1">
      <alignment vertical="center"/>
    </xf>
    <xf numFmtId="0" fontId="59" fillId="24" borderId="37" xfId="0" applyFont="1" applyFill="1" applyBorder="1" applyAlignment="1">
      <alignment horizontal="center" vertical="center"/>
    </xf>
    <xf numFmtId="0" fontId="40" fillId="24" borderId="36" xfId="0" applyFont="1" applyFill="1" applyBorder="1" applyAlignment="1">
      <alignment vertical="center"/>
    </xf>
    <xf numFmtId="168" fontId="46" fillId="0" borderId="22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6" xfId="57" applyNumberFormat="1" applyFont="1" applyFill="1" applyBorder="1" applyProtection="1"/>
    <xf numFmtId="0" fontId="44" fillId="24" borderId="38" xfId="0" applyFont="1" applyFill="1" applyBorder="1" applyAlignment="1">
      <alignment horizontal="center"/>
    </xf>
    <xf numFmtId="0" fontId="44" fillId="24" borderId="39" xfId="82" applyFont="1" applyFill="1" applyBorder="1" applyAlignment="1">
      <alignment horizontal="center"/>
    </xf>
    <xf numFmtId="0" fontId="44" fillId="24" borderId="39" xfId="110" applyFont="1" applyFill="1" applyBorder="1" applyAlignment="1">
      <alignment horizontal="center" wrapText="1"/>
    </xf>
    <xf numFmtId="3" fontId="44" fillId="24" borderId="39" xfId="110" applyNumberFormat="1" applyFont="1" applyFill="1" applyBorder="1" applyAlignment="1">
      <alignment horizontal="center" wrapText="1"/>
    </xf>
    <xf numFmtId="0" fontId="44" fillId="24" borderId="40" xfId="110" applyFont="1" applyFill="1" applyBorder="1" applyAlignment="1">
      <alignment horizontal="center" wrapText="1"/>
    </xf>
    <xf numFmtId="0" fontId="44" fillId="24" borderId="38" xfId="0" applyFont="1" applyFill="1" applyBorder="1" applyAlignment="1">
      <alignment horizontal="center" wrapText="1"/>
    </xf>
    <xf numFmtId="0" fontId="44" fillId="24" borderId="40" xfId="0" applyFont="1" applyFill="1" applyBorder="1" applyAlignment="1">
      <alignment horizontal="center" wrapText="1"/>
    </xf>
    <xf numFmtId="168" fontId="46" fillId="0" borderId="18" xfId="82" applyNumberFormat="1" applyFont="1" applyBorder="1"/>
    <xf numFmtId="3" fontId="46" fillId="0" borderId="18" xfId="82" applyNumberFormat="1" applyFont="1" applyBorder="1" applyAlignment="1">
      <alignment horizontal="right"/>
    </xf>
    <xf numFmtId="168" fontId="46" fillId="0" borderId="23" xfId="82" applyNumberFormat="1" applyFont="1" applyBorder="1"/>
    <xf numFmtId="9" fontId="0" fillId="0" borderId="23" xfId="0" applyNumberFormat="1" applyBorder="1"/>
    <xf numFmtId="0" fontId="0" fillId="0" borderId="42" xfId="0" applyBorder="1" applyAlignment="1">
      <alignment horizontal="center"/>
    </xf>
    <xf numFmtId="0" fontId="0" fillId="0" borderId="14" xfId="0" applyBorder="1"/>
    <xf numFmtId="168" fontId="46" fillId="38" borderId="31" xfId="57" applyNumberFormat="1" applyFont="1" applyFill="1" applyBorder="1" applyAlignment="1" applyProtection="1">
      <alignment horizontal="right"/>
    </xf>
    <xf numFmtId="168" fontId="46" fillId="38" borderId="31" xfId="57" applyNumberFormat="1" applyFont="1" applyFill="1" applyBorder="1" applyProtection="1"/>
    <xf numFmtId="10" fontId="46" fillId="38" borderId="31" xfId="92" applyNumberFormat="1" applyFont="1" applyFill="1" applyBorder="1" applyProtection="1"/>
    <xf numFmtId="10" fontId="46" fillId="38" borderId="25" xfId="92" applyNumberFormat="1" applyFont="1" applyFill="1" applyBorder="1" applyProtection="1"/>
    <xf numFmtId="0" fontId="61" fillId="42" borderId="0" xfId="0" applyFont="1" applyFill="1" applyAlignment="1">
      <alignment horizontal="left" vertical="center"/>
    </xf>
    <xf numFmtId="0" fontId="39" fillId="42" borderId="0" xfId="0" applyFont="1" applyFill="1" applyAlignment="1">
      <alignment horizontal="left" vertical="center"/>
    </xf>
    <xf numFmtId="0" fontId="62" fillId="42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3" xfId="0" applyFont="1" applyBorder="1"/>
    <xf numFmtId="0" fontId="0" fillId="0" borderId="34" xfId="0" applyBorder="1" applyAlignment="1">
      <alignment horizontal="center" wrapText="1"/>
    </xf>
    <xf numFmtId="0" fontId="29" fillId="0" borderId="33" xfId="0" applyFont="1" applyBorder="1" applyAlignment="1">
      <alignment horizontal="center"/>
    </xf>
    <xf numFmtId="0" fontId="0" fillId="0" borderId="35" xfId="0" applyBorder="1" applyAlignment="1">
      <alignment horizontal="center" wrapText="1"/>
    </xf>
    <xf numFmtId="0" fontId="29" fillId="0" borderId="26" xfId="0" applyFont="1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3" fontId="29" fillId="25" borderId="27" xfId="0" applyNumberFormat="1" applyFont="1" applyFill="1" applyBorder="1" applyAlignment="1">
      <alignment horizontal="center" wrapText="1"/>
    </xf>
    <xf numFmtId="0" fontId="29" fillId="25" borderId="27" xfId="0" applyFont="1" applyFill="1" applyBorder="1" applyAlignment="1">
      <alignment horizontal="center" wrapText="1"/>
    </xf>
    <xf numFmtId="3" fontId="29" fillId="25" borderId="25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8" xfId="0" applyFont="1" applyBorder="1" applyAlignment="1">
      <alignment horizontal="center" wrapText="1"/>
    </xf>
    <xf numFmtId="0" fontId="32" fillId="0" borderId="18" xfId="0" applyFont="1" applyBorder="1" applyAlignment="1">
      <alignment horizontal="center" wrapText="1"/>
    </xf>
    <xf numFmtId="3" fontId="32" fillId="0" borderId="18" xfId="0" applyNumberFormat="1" applyFont="1" applyBorder="1" applyAlignment="1">
      <alignment horizontal="center" wrapText="1"/>
    </xf>
    <xf numFmtId="0" fontId="64" fillId="25" borderId="18" xfId="0" applyFont="1" applyFill="1" applyBorder="1" applyAlignment="1">
      <alignment horizontal="center" wrapText="1"/>
    </xf>
    <xf numFmtId="0" fontId="32" fillId="25" borderId="18" xfId="0" applyFont="1" applyFill="1" applyBorder="1" applyAlignment="1">
      <alignment horizontal="center" wrapText="1"/>
    </xf>
    <xf numFmtId="3" fontId="32" fillId="25" borderId="18" xfId="0" applyNumberFormat="1" applyFont="1" applyFill="1" applyBorder="1" applyAlignment="1">
      <alignment horizontal="center" wrapText="1"/>
    </xf>
    <xf numFmtId="3" fontId="29" fillId="43" borderId="18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3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8" borderId="0" xfId="92" applyFont="1" applyFill="1"/>
    <xf numFmtId="1" fontId="29" fillId="38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3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4" borderId="0" xfId="0" applyFont="1" applyFill="1" applyAlignment="1">
      <alignment horizontal="left"/>
    </xf>
    <xf numFmtId="0" fontId="29" fillId="44" borderId="0" xfId="0" applyFont="1" applyFill="1"/>
    <xf numFmtId="0" fontId="46" fillId="0" borderId="0" xfId="82" applyFont="1" applyProtection="1">
      <protection locked="0"/>
    </xf>
    <xf numFmtId="0" fontId="45" fillId="24" borderId="19" xfId="82" applyFont="1" applyFill="1" applyBorder="1"/>
    <xf numFmtId="0" fontId="46" fillId="0" borderId="17" xfId="82" applyFont="1" applyBorder="1"/>
    <xf numFmtId="166" fontId="46" fillId="38" borderId="12" xfId="56" applyNumberFormat="1" applyFont="1" applyFill="1" applyBorder="1" applyAlignment="1" applyProtection="1">
      <alignment horizontal="left"/>
      <protection locked="0"/>
    </xf>
    <xf numFmtId="169" fontId="27" fillId="0" borderId="11" xfId="93" applyNumberFormat="1" applyFont="1" applyFill="1" applyBorder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45" borderId="11" xfId="0" applyFont="1" applyFill="1" applyBorder="1" applyAlignment="1">
      <alignment horizontal="center" wrapText="1"/>
    </xf>
    <xf numFmtId="169" fontId="29" fillId="45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1" borderId="0" xfId="0" applyFont="1" applyFill="1"/>
    <xf numFmtId="3" fontId="42" fillId="46" borderId="0" xfId="0" applyNumberFormat="1" applyFont="1" applyFill="1"/>
    <xf numFmtId="0" fontId="64" fillId="46" borderId="0" xfId="0" applyFont="1" applyFill="1"/>
    <xf numFmtId="0" fontId="42" fillId="46" borderId="0" xfId="0" applyFont="1" applyFill="1"/>
    <xf numFmtId="0" fontId="42" fillId="46" borderId="0" xfId="0" applyFont="1" applyFill="1" applyAlignment="1">
      <alignment horizontal="left"/>
    </xf>
    <xf numFmtId="0" fontId="39" fillId="36" borderId="13" xfId="0" applyFont="1" applyFill="1" applyBorder="1"/>
    <xf numFmtId="0" fontId="50" fillId="36" borderId="13" xfId="0" applyFont="1" applyFill="1" applyBorder="1"/>
    <xf numFmtId="0" fontId="52" fillId="0" borderId="13" xfId="0" applyFont="1" applyBorder="1"/>
    <xf numFmtId="0" fontId="39" fillId="36" borderId="17" xfId="0" applyFont="1" applyFill="1" applyBorder="1"/>
    <xf numFmtId="0" fontId="0" fillId="0" borderId="11" xfId="0" applyBorder="1" applyAlignment="1">
      <alignment wrapText="1"/>
    </xf>
    <xf numFmtId="3" fontId="0" fillId="29" borderId="11" xfId="0" applyNumberFormat="1" applyFill="1" applyBorder="1" applyProtection="1">
      <protection locked="0"/>
    </xf>
    <xf numFmtId="10" fontId="46" fillId="0" borderId="11" xfId="92" applyNumberFormat="1" applyFont="1" applyFill="1" applyBorder="1"/>
    <xf numFmtId="0" fontId="48" fillId="24" borderId="12" xfId="82" applyFont="1" applyFill="1" applyBorder="1" applyProtection="1">
      <protection locked="0"/>
    </xf>
    <xf numFmtId="0" fontId="41" fillId="24" borderId="19" xfId="0" applyFont="1" applyFill="1" applyBorder="1"/>
    <xf numFmtId="0" fontId="45" fillId="24" borderId="16" xfId="82" applyFont="1" applyFill="1" applyBorder="1"/>
    <xf numFmtId="0" fontId="29" fillId="41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1" borderId="11" xfId="92" applyNumberFormat="1" applyFont="1" applyFill="1" applyBorder="1"/>
    <xf numFmtId="9" fontId="0" fillId="38" borderId="43" xfId="0" applyNumberFormat="1" applyFill="1" applyBorder="1" applyAlignment="1" applyProtection="1">
      <alignment horizontal="right"/>
      <protection locked="0"/>
    </xf>
    <xf numFmtId="164" fontId="46" fillId="38" borderId="11" xfId="82" applyNumberFormat="1" applyFont="1" applyFill="1" applyBorder="1" applyProtection="1">
      <protection locked="0"/>
    </xf>
    <xf numFmtId="3" fontId="44" fillId="38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6" borderId="14" xfId="0" applyFont="1" applyFill="1" applyBorder="1" applyAlignment="1">
      <alignment horizontal="center" wrapText="1"/>
    </xf>
    <xf numFmtId="0" fontId="45" fillId="0" borderId="17" xfId="82" applyFont="1" applyBorder="1"/>
    <xf numFmtId="0" fontId="48" fillId="0" borderId="13" xfId="82" applyFont="1" applyBorder="1" applyProtection="1">
      <protection locked="0"/>
    </xf>
    <xf numFmtId="9" fontId="0" fillId="38" borderId="16" xfId="0" applyNumberFormat="1" applyFill="1" applyBorder="1" applyAlignment="1" applyProtection="1">
      <alignment horizontal="right"/>
      <protection locked="0"/>
    </xf>
    <xf numFmtId="0" fontId="0" fillId="24" borderId="29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30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3" fontId="44" fillId="0" borderId="0" xfId="0" applyNumberFormat="1" applyFont="1" applyAlignment="1">
      <alignment horizontal="right"/>
    </xf>
    <xf numFmtId="0" fontId="48" fillId="24" borderId="18" xfId="82" applyFont="1" applyFill="1" applyBorder="1" applyAlignment="1">
      <alignment horizontal="center"/>
    </xf>
    <xf numFmtId="0" fontId="44" fillId="24" borderId="19" xfId="0" applyFont="1" applyFill="1" applyBorder="1" applyAlignment="1">
      <alignment horizontal="left"/>
    </xf>
    <xf numFmtId="3" fontId="0" fillId="0" borderId="0" xfId="0" applyNumberFormat="1" applyAlignment="1">
      <alignment horizontal="left"/>
    </xf>
    <xf numFmtId="3" fontId="44" fillId="0" borderId="0" xfId="0" applyNumberFormat="1" applyFont="1" applyAlignment="1">
      <alignment horizontal="left"/>
    </xf>
    <xf numFmtId="9" fontId="0" fillId="0" borderId="0" xfId="0" applyNumberFormat="1" applyAlignment="1">
      <alignment horizontal="left"/>
    </xf>
    <xf numFmtId="3" fontId="0" fillId="0" borderId="19" xfId="0" applyNumberFormat="1" applyBorder="1"/>
    <xf numFmtId="3" fontId="0" fillId="0" borderId="19" xfId="0" applyNumberFormat="1" applyBorder="1" applyAlignment="1">
      <alignment horizontal="right"/>
    </xf>
    <xf numFmtId="3" fontId="0" fillId="0" borderId="16" xfId="0" applyNumberFormat="1" applyBorder="1"/>
    <xf numFmtId="0" fontId="46" fillId="38" borderId="11" xfId="82" applyFont="1" applyFill="1" applyBorder="1" applyAlignment="1" applyProtection="1">
      <alignment horizontal="right"/>
      <protection locked="0"/>
    </xf>
    <xf numFmtId="2" fontId="46" fillId="38" borderId="11" xfId="82" applyNumberFormat="1" applyFont="1" applyFill="1" applyBorder="1" applyAlignment="1" applyProtection="1">
      <alignment horizontal="right"/>
      <protection locked="0"/>
    </xf>
    <xf numFmtId="3" fontId="46" fillId="0" borderId="11" xfId="92" applyNumberFormat="1" applyFont="1" applyFill="1" applyBorder="1"/>
    <xf numFmtId="3" fontId="0" fillId="0" borderId="11" xfId="0" applyNumberFormat="1" applyBorder="1" applyAlignment="1">
      <alignment horizontal="right" wrapText="1"/>
    </xf>
    <xf numFmtId="3" fontId="27" fillId="0" borderId="11" xfId="82" applyNumberFormat="1" applyFont="1" applyBorder="1"/>
    <xf numFmtId="3" fontId="46" fillId="0" borderId="11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left"/>
    </xf>
    <xf numFmtId="173" fontId="46" fillId="38" borderId="11" xfId="56" applyNumberFormat="1" applyFont="1" applyFill="1" applyBorder="1" applyAlignment="1" applyProtection="1">
      <alignment horizontal="right"/>
      <protection locked="0"/>
    </xf>
    <xf numFmtId="0" fontId="57" fillId="0" borderId="0" xfId="0" applyFont="1"/>
    <xf numFmtId="9" fontId="0" fillId="38" borderId="11" xfId="0" applyNumberFormat="1" applyFill="1" applyBorder="1" applyAlignment="1" applyProtection="1">
      <alignment horizontal="right"/>
      <protection locked="0"/>
    </xf>
    <xf numFmtId="0" fontId="44" fillId="24" borderId="14" xfId="0" applyFont="1" applyFill="1" applyBorder="1" applyAlignment="1">
      <alignment horizontal="center" wrapText="1"/>
    </xf>
    <xf numFmtId="0" fontId="48" fillId="24" borderId="14" xfId="82" applyFont="1" applyFill="1" applyBorder="1" applyAlignment="1">
      <alignment horizontal="center" wrapText="1"/>
    </xf>
    <xf numFmtId="0" fontId="48" fillId="40" borderId="12" xfId="82" applyFont="1" applyFill="1" applyBorder="1" applyProtection="1">
      <protection locked="0"/>
    </xf>
    <xf numFmtId="0" fontId="44" fillId="40" borderId="16" xfId="0" applyFont="1" applyFill="1" applyBorder="1"/>
    <xf numFmtId="0" fontId="48" fillId="26" borderId="12" xfId="82" applyFont="1" applyFill="1" applyBorder="1" applyProtection="1">
      <protection locked="0"/>
    </xf>
    <xf numFmtId="0" fontId="0" fillId="26" borderId="16" xfId="0" applyFill="1" applyBorder="1"/>
    <xf numFmtId="0" fontId="48" fillId="41" borderId="12" xfId="82" applyFont="1" applyFill="1" applyBorder="1" applyProtection="1">
      <protection locked="0"/>
    </xf>
    <xf numFmtId="0" fontId="0" fillId="41" borderId="16" xfId="0" applyFill="1" applyBorder="1"/>
    <xf numFmtId="0" fontId="27" fillId="0" borderId="0" xfId="82" applyFont="1"/>
    <xf numFmtId="173" fontId="46" fillId="38" borderId="11" xfId="82" applyNumberFormat="1" applyFont="1" applyFill="1" applyBorder="1" applyAlignment="1" applyProtection="1">
      <alignment horizontal="right" wrapText="1"/>
      <protection locked="0"/>
    </xf>
    <xf numFmtId="0" fontId="46" fillId="38" borderId="11" xfId="82" applyFont="1" applyFill="1" applyBorder="1" applyAlignment="1" applyProtection="1">
      <alignment horizontal="right" wrapText="1"/>
      <protection locked="0"/>
    </xf>
    <xf numFmtId="2" fontId="46" fillId="38" borderId="11" xfId="82" applyNumberFormat="1" applyFont="1" applyFill="1" applyBorder="1" applyAlignment="1" applyProtection="1">
      <alignment horizontal="right" wrapText="1"/>
      <protection locked="0"/>
    </xf>
    <xf numFmtId="3" fontId="46" fillId="38" borderId="11" xfId="82" applyNumberFormat="1" applyFont="1" applyFill="1" applyBorder="1" applyAlignment="1" applyProtection="1">
      <alignment horizontal="right" wrapText="1"/>
      <protection locked="0"/>
    </xf>
    <xf numFmtId="0" fontId="67" fillId="47" borderId="11" xfId="0" applyFont="1" applyFill="1" applyBorder="1" applyAlignment="1">
      <alignment horizontal="center" vertical="center"/>
    </xf>
    <xf numFmtId="0" fontId="6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164" fontId="27" fillId="0" borderId="11" xfId="82" applyNumberFormat="1" applyFont="1" applyBorder="1"/>
    <xf numFmtId="165" fontId="44" fillId="0" borderId="18" xfId="56" applyNumberFormat="1" applyFont="1" applyBorder="1"/>
    <xf numFmtId="0" fontId="48" fillId="0" borderId="18" xfId="0" applyFont="1" applyBorder="1" applyAlignment="1">
      <alignment horizontal="left"/>
    </xf>
    <xf numFmtId="0" fontId="29" fillId="0" borderId="19" xfId="0" applyFont="1" applyBorder="1"/>
    <xf numFmtId="0" fontId="39" fillId="0" borderId="19" xfId="0" applyFont="1" applyBorder="1"/>
    <xf numFmtId="3" fontId="49" fillId="0" borderId="11" xfId="0" applyNumberFormat="1" applyFont="1" applyBorder="1"/>
    <xf numFmtId="0" fontId="0" fillId="0" borderId="0" xfId="0" applyAlignment="1">
      <alignment vertical="center" wrapText="1"/>
    </xf>
    <xf numFmtId="0" fontId="39" fillId="24" borderId="16" xfId="0" applyFont="1" applyFill="1" applyBorder="1"/>
    <xf numFmtId="0" fontId="44" fillId="0" borderId="16" xfId="82" applyFont="1" applyBorder="1"/>
    <xf numFmtId="0" fontId="0" fillId="0" borderId="28" xfId="0" applyBorder="1"/>
    <xf numFmtId="0" fontId="70" fillId="36" borderId="19" xfId="0" applyFont="1" applyFill="1" applyBorder="1" applyAlignment="1">
      <alignment horizontal="left" vertical="center"/>
    </xf>
    <xf numFmtId="0" fontId="71" fillId="0" borderId="10" xfId="0" applyFont="1" applyBorder="1" applyAlignment="1">
      <alignment vertical="center"/>
    </xf>
    <xf numFmtId="0" fontId="44" fillId="0" borderId="19" xfId="0" applyFont="1" applyBorder="1"/>
    <xf numFmtId="0" fontId="40" fillId="36" borderId="0" xfId="0" applyFont="1" applyFill="1" applyAlignment="1">
      <alignment vertical="center" wrapText="1"/>
    </xf>
    <xf numFmtId="2" fontId="0" fillId="40" borderId="11" xfId="0" applyNumberFormat="1" applyFill="1" applyBorder="1" applyAlignment="1">
      <alignment horizontal="left"/>
    </xf>
    <xf numFmtId="0" fontId="44" fillId="0" borderId="0" xfId="82" applyFont="1"/>
    <xf numFmtId="165" fontId="0" fillId="0" borderId="17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6" fillId="0" borderId="12" xfId="82" applyFont="1" applyBorder="1" applyAlignment="1">
      <alignment horizontal="left" wrapText="1"/>
    </xf>
    <xf numFmtId="0" fontId="48" fillId="0" borderId="12" xfId="82" applyFont="1" applyBorder="1" applyProtection="1">
      <protection locked="0"/>
    </xf>
    <xf numFmtId="0" fontId="44" fillId="0" borderId="10" xfId="0" applyFont="1" applyBorder="1"/>
    <xf numFmtId="3" fontId="44" fillId="0" borderId="10" xfId="0" applyNumberFormat="1" applyFont="1" applyBorder="1"/>
    <xf numFmtId="3" fontId="0" fillId="0" borderId="14" xfId="0" applyNumberFormat="1" applyBorder="1"/>
    <xf numFmtId="0" fontId="0" fillId="0" borderId="15" xfId="0" applyBorder="1"/>
    <xf numFmtId="9" fontId="44" fillId="0" borderId="0" xfId="0" applyNumberFormat="1" applyFont="1" applyAlignment="1">
      <alignment horizontal="right"/>
    </xf>
    <xf numFmtId="0" fontId="44" fillId="0" borderId="17" xfId="0" applyFont="1" applyBorder="1"/>
    <xf numFmtId="0" fontId="48" fillId="0" borderId="10" xfId="82" applyFont="1" applyBorder="1"/>
    <xf numFmtId="0" fontId="0" fillId="0" borderId="21" xfId="82" applyFont="1" applyBorder="1" applyAlignment="1">
      <alignment vertical="top"/>
    </xf>
    <xf numFmtId="0" fontId="44" fillId="24" borderId="15" xfId="0" applyFont="1" applyFill="1" applyBorder="1" applyAlignment="1">
      <alignment horizontal="center" wrapText="1"/>
    </xf>
    <xf numFmtId="0" fontId="0" fillId="0" borderId="19" xfId="0" applyBorder="1" applyAlignment="1">
      <alignment horizontal="right" vertical="center"/>
    </xf>
    <xf numFmtId="0" fontId="46" fillId="0" borderId="21" xfId="82" applyFont="1" applyBorder="1" applyAlignment="1">
      <alignment horizontal="left" wrapText="1"/>
    </xf>
    <xf numFmtId="0" fontId="48" fillId="39" borderId="12" xfId="82" applyFont="1" applyFill="1" applyBorder="1" applyProtection="1">
      <protection locked="0"/>
    </xf>
    <xf numFmtId="0" fontId="0" fillId="39" borderId="16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6" borderId="12" xfId="0" applyFont="1" applyFill="1" applyBorder="1" applyAlignment="1">
      <alignment horizontal="left"/>
    </xf>
    <xf numFmtId="0" fontId="39" fillId="36" borderId="16" xfId="0" applyFont="1" applyFill="1" applyBorder="1"/>
    <xf numFmtId="0" fontId="57" fillId="24" borderId="0" xfId="0" applyFont="1" applyFill="1" applyAlignment="1">
      <alignment horizontal="center" vertical="center"/>
    </xf>
    <xf numFmtId="0" fontId="0" fillId="24" borderId="19" xfId="0" applyFill="1" applyBorder="1"/>
    <xf numFmtId="0" fontId="0" fillId="24" borderId="16" xfId="0" applyFill="1" applyBorder="1"/>
    <xf numFmtId="0" fontId="48" fillId="0" borderId="12" xfId="0" applyFont="1" applyBorder="1" applyAlignment="1">
      <alignment wrapText="1"/>
    </xf>
    <xf numFmtId="166" fontId="27" fillId="38" borderId="11" xfId="56" applyNumberFormat="1" applyFont="1" applyFill="1" applyBorder="1" applyProtection="1">
      <protection locked="0"/>
    </xf>
    <xf numFmtId="0" fontId="0" fillId="0" borderId="0" xfId="0" quotePrefix="1"/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19" xfId="0" applyNumberFormat="1" applyFill="1" applyBorder="1" applyAlignment="1" applyProtection="1">
      <alignment horizontal="right"/>
      <protection locked="0"/>
    </xf>
    <xf numFmtId="9" fontId="0" fillId="24" borderId="16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6" borderId="11" xfId="0" applyFont="1" applyFill="1" applyBorder="1" applyAlignment="1">
      <alignment horizontal="center" wrapText="1"/>
    </xf>
    <xf numFmtId="3" fontId="0" fillId="0" borderId="17" xfId="0" applyNumberFormat="1" applyBorder="1"/>
    <xf numFmtId="0" fontId="48" fillId="24" borderId="12" xfId="0" applyFont="1" applyFill="1" applyBorder="1" applyAlignment="1">
      <alignment vertical="center"/>
    </xf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8" borderId="11" xfId="82" applyFont="1" applyFill="1" applyBorder="1" applyAlignment="1" applyProtection="1">
      <alignment horizontal="left"/>
      <protection locked="0"/>
    </xf>
    <xf numFmtId="173" fontId="46" fillId="38" borderId="11" xfId="82" applyNumberFormat="1" applyFont="1" applyFill="1" applyBorder="1" applyProtection="1">
      <protection locked="0"/>
    </xf>
    <xf numFmtId="0" fontId="46" fillId="48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8" borderId="11" xfId="82" applyNumberFormat="1" applyFont="1" applyFill="1" applyBorder="1" applyProtection="1">
      <protection locked="0"/>
    </xf>
    <xf numFmtId="0" fontId="0" fillId="38" borderId="11" xfId="0" applyFill="1" applyBorder="1" applyProtection="1">
      <protection locked="0"/>
    </xf>
    <xf numFmtId="0" fontId="46" fillId="38" borderId="11" xfId="82" applyFont="1" applyFill="1" applyBorder="1" applyAlignment="1" applyProtection="1">
      <alignment horizontal="left" vertical="center"/>
      <protection locked="0"/>
    </xf>
    <xf numFmtId="0" fontId="46" fillId="38" borderId="11" xfId="82" applyFont="1" applyFill="1" applyBorder="1" applyAlignment="1" applyProtection="1">
      <alignment horizontal="left" vertical="center" wrapText="1"/>
      <protection locked="0"/>
    </xf>
    <xf numFmtId="0" fontId="46" fillId="0" borderId="0" xfId="82" applyFont="1" applyAlignment="1" applyProtection="1">
      <alignment horizontal="left" vertical="center"/>
      <protection locked="0"/>
    </xf>
    <xf numFmtId="173" fontId="46" fillId="0" borderId="0" xfId="82" applyNumberFormat="1" applyFont="1" applyProtection="1">
      <protection locked="0"/>
    </xf>
    <xf numFmtId="164" fontId="46" fillId="0" borderId="0" xfId="82" applyNumberFormat="1" applyFont="1" applyProtection="1">
      <protection locked="0"/>
    </xf>
    <xf numFmtId="9" fontId="46" fillId="0" borderId="0" xfId="82" applyNumberFormat="1" applyFont="1" applyProtection="1">
      <protection locked="0"/>
    </xf>
    <xf numFmtId="0" fontId="39" fillId="24" borderId="16" xfId="82" applyFont="1" applyFill="1" applyBorder="1"/>
    <xf numFmtId="0" fontId="46" fillId="38" borderId="11" xfId="82" applyFont="1" applyFill="1" applyBorder="1" applyAlignment="1" applyProtection="1">
      <alignment horizontal="left" wrapText="1"/>
      <protection locked="0"/>
    </xf>
    <xf numFmtId="3" fontId="46" fillId="38" borderId="11" xfId="82" applyNumberFormat="1" applyFont="1" applyFill="1" applyBorder="1" applyAlignment="1">
      <alignment horizontal="right" wrapText="1"/>
    </xf>
    <xf numFmtId="165" fontId="46" fillId="38" borderId="11" xfId="82" applyNumberFormat="1" applyFont="1" applyFill="1" applyBorder="1" applyAlignment="1">
      <alignment horizontal="right" wrapText="1"/>
    </xf>
    <xf numFmtId="0" fontId="46" fillId="38" borderId="11" xfId="82" applyFont="1" applyFill="1" applyBorder="1" applyAlignment="1">
      <alignment horizontal="left" wrapText="1"/>
    </xf>
    <xf numFmtId="1" fontId="46" fillId="38" borderId="11" xfId="82" applyNumberFormat="1" applyFont="1" applyFill="1" applyBorder="1" applyAlignment="1" applyProtection="1">
      <alignment horizontal="right" wrapText="1"/>
      <protection locked="0"/>
    </xf>
    <xf numFmtId="164" fontId="46" fillId="38" borderId="11" xfId="82" applyNumberFormat="1" applyFont="1" applyFill="1" applyBorder="1" applyAlignment="1">
      <alignment horizontal="right" wrapText="1"/>
    </xf>
    <xf numFmtId="9" fontId="46" fillId="38" borderId="11" xfId="92" applyFont="1" applyFill="1" applyBorder="1" applyAlignment="1">
      <alignment horizontal="right" wrapText="1"/>
    </xf>
    <xf numFmtId="9" fontId="46" fillId="38" borderId="11" xfId="92" applyFont="1" applyFill="1" applyBorder="1" applyAlignment="1" applyProtection="1">
      <alignment horizontal="right" wrapText="1"/>
      <protection locked="0"/>
    </xf>
    <xf numFmtId="165" fontId="48" fillId="38" borderId="11" xfId="82" applyNumberFormat="1" applyFont="1" applyFill="1" applyBorder="1" applyProtection="1">
      <protection locked="0"/>
    </xf>
    <xf numFmtId="0" fontId="39" fillId="24" borderId="19" xfId="82" applyFont="1" applyFill="1" applyBorder="1"/>
    <xf numFmtId="2" fontId="46" fillId="38" borderId="11" xfId="82" applyNumberFormat="1" applyFont="1" applyFill="1" applyBorder="1" applyAlignment="1">
      <alignment horizontal="right" wrapText="1"/>
    </xf>
    <xf numFmtId="166" fontId="46" fillId="38" borderId="11" xfId="56" applyNumberFormat="1" applyFont="1" applyFill="1" applyBorder="1" applyAlignment="1" applyProtection="1">
      <alignment horizontal="left"/>
      <protection locked="0"/>
    </xf>
    <xf numFmtId="0" fontId="0" fillId="38" borderId="11" xfId="82" applyFont="1" applyFill="1" applyBorder="1" applyAlignment="1">
      <alignment vertical="top"/>
    </xf>
    <xf numFmtId="0" fontId="48" fillId="0" borderId="18" xfId="82" applyFont="1" applyBorder="1" applyProtection="1">
      <protection locked="0"/>
    </xf>
    <xf numFmtId="0" fontId="48" fillId="24" borderId="19" xfId="82" applyFont="1" applyFill="1" applyBorder="1" applyAlignment="1">
      <alignment horizontal="left"/>
    </xf>
    <xf numFmtId="0" fontId="46" fillId="38" borderId="19" xfId="82" applyFont="1" applyFill="1" applyBorder="1" applyProtection="1">
      <protection locked="0"/>
    </xf>
    <xf numFmtId="0" fontId="44" fillId="24" borderId="12" xfId="0" applyFont="1" applyFill="1" applyBorder="1" applyAlignment="1">
      <alignment vertical="center"/>
    </xf>
    <xf numFmtId="0" fontId="40" fillId="24" borderId="19" xfId="0" applyFont="1" applyFill="1" applyBorder="1" applyAlignment="1">
      <alignment vertical="center"/>
    </xf>
    <xf numFmtId="0" fontId="44" fillId="24" borderId="47" xfId="0" applyFont="1" applyFill="1" applyBorder="1" applyAlignment="1">
      <alignment horizontal="center" wrapText="1"/>
    </xf>
    <xf numFmtId="9" fontId="0" fillId="38" borderId="18" xfId="92" applyFont="1" applyFill="1" applyBorder="1" applyProtection="1">
      <protection locked="0"/>
    </xf>
    <xf numFmtId="0" fontId="44" fillId="24" borderId="48" xfId="0" applyFont="1" applyFill="1" applyBorder="1"/>
    <xf numFmtId="0" fontId="0" fillId="24" borderId="49" xfId="0" applyFill="1" applyBorder="1"/>
    <xf numFmtId="0" fontId="0" fillId="24" borderId="50" xfId="0" applyFill="1" applyBorder="1"/>
    <xf numFmtId="168" fontId="48" fillId="24" borderId="13" xfId="82" applyNumberFormat="1" applyFont="1" applyFill="1" applyBorder="1"/>
    <xf numFmtId="0" fontId="0" fillId="38" borderId="0" xfId="0" applyFill="1"/>
    <xf numFmtId="1" fontId="0" fillId="0" borderId="0" xfId="0" applyNumberFormat="1"/>
    <xf numFmtId="9" fontId="0" fillId="38" borderId="0" xfId="92" applyFont="1" applyFill="1"/>
    <xf numFmtId="1" fontId="0" fillId="38" borderId="0" xfId="0" applyNumberFormat="1" applyFill="1"/>
    <xf numFmtId="168" fontId="28" fillId="0" borderId="13" xfId="72" applyNumberFormat="1" applyFill="1" applyBorder="1" applyAlignment="1" applyProtection="1"/>
    <xf numFmtId="3" fontId="0" fillId="38" borderId="11" xfId="0" applyNumberFormat="1" applyFill="1" applyBorder="1"/>
    <xf numFmtId="0" fontId="44" fillId="24" borderId="33" xfId="0" applyFont="1" applyFill="1" applyBorder="1"/>
    <xf numFmtId="0" fontId="0" fillId="24" borderId="35" xfId="0" applyFill="1" applyBorder="1"/>
    <xf numFmtId="9" fontId="0" fillId="0" borderId="41" xfId="0" applyNumberFormat="1" applyBorder="1"/>
    <xf numFmtId="9" fontId="0" fillId="0" borderId="22" xfId="0" applyNumberFormat="1" applyBorder="1"/>
    <xf numFmtId="9" fontId="27" fillId="0" borderId="2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4" fillId="41" borderId="40" xfId="0" applyFont="1" applyFill="1" applyBorder="1" applyAlignment="1">
      <alignment horizontal="center" wrapText="1"/>
    </xf>
    <xf numFmtId="3" fontId="0" fillId="0" borderId="41" xfId="0" applyNumberFormat="1" applyBorder="1"/>
    <xf numFmtId="164" fontId="0" fillId="0" borderId="23" xfId="0" applyNumberFormat="1" applyBorder="1" applyAlignment="1" applyProtection="1">
      <alignment horizontal="right" vertical="center"/>
      <protection locked="0"/>
    </xf>
    <xf numFmtId="3" fontId="0" fillId="0" borderId="22" xfId="0" applyNumberFormat="1" applyBorder="1"/>
    <xf numFmtId="3" fontId="0" fillId="0" borderId="26" xfId="0" applyNumberFormat="1" applyBorder="1"/>
    <xf numFmtId="9" fontId="0" fillId="38" borderId="52" xfId="92" applyFont="1" applyFill="1" applyBorder="1" applyProtection="1">
      <protection locked="0"/>
    </xf>
    <xf numFmtId="3" fontId="0" fillId="38" borderId="27" xfId="0" applyNumberFormat="1" applyFill="1" applyBorder="1"/>
    <xf numFmtId="164" fontId="0" fillId="0" borderId="25" xfId="0" applyNumberFormat="1" applyBorder="1" applyAlignment="1" applyProtection="1">
      <alignment horizontal="right" vertical="center"/>
      <protection locked="0"/>
    </xf>
    <xf numFmtId="0" fontId="0" fillId="0" borderId="53" xfId="0" applyBorder="1" applyAlignment="1">
      <alignment horizontal="center"/>
    </xf>
    <xf numFmtId="168" fontId="46" fillId="0" borderId="45" xfId="57" applyNumberFormat="1" applyFont="1" applyFill="1" applyBorder="1" applyProtection="1"/>
    <xf numFmtId="168" fontId="46" fillId="0" borderId="45" xfId="82" applyNumberFormat="1" applyFont="1" applyBorder="1"/>
    <xf numFmtId="3" fontId="46" fillId="0" borderId="45" xfId="82" applyNumberFormat="1" applyFont="1" applyBorder="1" applyAlignment="1">
      <alignment horizontal="right"/>
    </xf>
    <xf numFmtId="168" fontId="46" fillId="0" borderId="46" xfId="82" applyNumberFormat="1" applyFont="1" applyBorder="1"/>
    <xf numFmtId="168" fontId="46" fillId="0" borderId="52" xfId="82" applyNumberFormat="1" applyFont="1" applyBorder="1"/>
    <xf numFmtId="3" fontId="46" fillId="0" borderId="52" xfId="82" applyNumberFormat="1" applyFont="1" applyBorder="1" applyAlignment="1">
      <alignment horizontal="right"/>
    </xf>
    <xf numFmtId="168" fontId="46" fillId="0" borderId="51" xfId="82" applyNumberFormat="1" applyFont="1" applyBorder="1"/>
    <xf numFmtId="165" fontId="46" fillId="0" borderId="0" xfId="0" applyNumberFormat="1" applyFont="1"/>
    <xf numFmtId="0" fontId="28" fillId="0" borderId="0" xfId="72" applyFill="1" applyAlignment="1" applyProtection="1">
      <alignment vertical="top"/>
      <protection locked="0"/>
    </xf>
    <xf numFmtId="0" fontId="0" fillId="24" borderId="44" xfId="0" applyFill="1" applyBorder="1" applyAlignment="1">
      <alignment horizontal="center" wrapText="1"/>
    </xf>
    <xf numFmtId="0" fontId="0" fillId="0" borderId="0" xfId="0" applyAlignment="1">
      <alignment horizontal="right" vertical="center"/>
    </xf>
    <xf numFmtId="0" fontId="0" fillId="39" borderId="11" xfId="0" applyFill="1" applyBorder="1" applyAlignment="1">
      <alignment horizontal="left"/>
    </xf>
    <xf numFmtId="0" fontId="0" fillId="26" borderId="11" xfId="0" applyFill="1" applyBorder="1" applyAlignment="1">
      <alignment horizontal="left"/>
    </xf>
    <xf numFmtId="0" fontId="0" fillId="41" borderId="11" xfId="0" applyFill="1" applyBorder="1" applyAlignment="1">
      <alignment horizontal="left"/>
    </xf>
    <xf numFmtId="2" fontId="44" fillId="24" borderId="13" xfId="0" applyNumberFormat="1" applyFont="1" applyFill="1" applyBorder="1" applyAlignment="1">
      <alignment horizontal="left"/>
    </xf>
    <xf numFmtId="0" fontId="0" fillId="24" borderId="0" xfId="0" applyFill="1" applyAlignment="1">
      <alignment horizontal="right"/>
    </xf>
    <xf numFmtId="0" fontId="70" fillId="36" borderId="12" xfId="0" applyFont="1" applyFill="1" applyBorder="1" applyAlignment="1">
      <alignment vertical="center"/>
    </xf>
    <xf numFmtId="0" fontId="0" fillId="0" borderId="16" xfId="0" applyBorder="1" applyAlignment="1">
      <alignment wrapText="1"/>
    </xf>
    <xf numFmtId="0" fontId="0" fillId="0" borderId="16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6" xfId="0" applyFont="1" applyFill="1" applyBorder="1" applyAlignment="1">
      <alignment horizontal="left"/>
    </xf>
    <xf numFmtId="0" fontId="0" fillId="0" borderId="16" xfId="0" applyBorder="1" applyAlignment="1">
      <alignment horizontal="left" vertical="center"/>
    </xf>
    <xf numFmtId="0" fontId="48" fillId="24" borderId="16" xfId="0" applyFont="1" applyFill="1" applyBorder="1" applyAlignment="1">
      <alignment horizontal="left" vertical="center" wrapText="1"/>
    </xf>
    <xf numFmtId="0" fontId="44" fillId="24" borderId="16" xfId="82" applyFont="1" applyFill="1" applyBorder="1"/>
    <xf numFmtId="0" fontId="27" fillId="0" borderId="16" xfId="82" applyFont="1" applyBorder="1"/>
    <xf numFmtId="2" fontId="0" fillId="0" borderId="16" xfId="0" applyNumberFormat="1" applyBorder="1" applyAlignment="1">
      <alignment horizontal="left"/>
    </xf>
    <xf numFmtId="0" fontId="29" fillId="24" borderId="19" xfId="0" applyFont="1" applyFill="1" applyBorder="1"/>
    <xf numFmtId="0" fontId="69" fillId="24" borderId="12" xfId="0" applyFont="1" applyFill="1" applyBorder="1"/>
    <xf numFmtId="165" fontId="0" fillId="0" borderId="19" xfId="56" applyNumberFormat="1" applyFont="1" applyBorder="1"/>
    <xf numFmtId="165" fontId="0" fillId="0" borderId="16" xfId="56" applyNumberFormat="1" applyFont="1" applyBorder="1"/>
    <xf numFmtId="0" fontId="69" fillId="24" borderId="19" xfId="0" applyFont="1" applyFill="1" applyBorder="1"/>
    <xf numFmtId="0" fontId="32" fillId="24" borderId="19" xfId="0" applyFont="1" applyFill="1" applyBorder="1"/>
    <xf numFmtId="0" fontId="44" fillId="24" borderId="19" xfId="0" applyFont="1" applyFill="1" applyBorder="1"/>
    <xf numFmtId="0" fontId="69" fillId="24" borderId="16" xfId="0" applyFont="1" applyFill="1" applyBorder="1"/>
    <xf numFmtId="0" fontId="0" fillId="26" borderId="17" xfId="0" applyFill="1" applyBorder="1"/>
    <xf numFmtId="0" fontId="46" fillId="0" borderId="0" xfId="82" applyFont="1" applyAlignment="1" applyProtection="1">
      <alignment horizontal="left"/>
      <protection locked="0"/>
    </xf>
    <xf numFmtId="168" fontId="46" fillId="48" borderId="45" xfId="82" applyNumberFormat="1" applyFont="1" applyFill="1" applyBorder="1"/>
    <xf numFmtId="168" fontId="46" fillId="48" borderId="11" xfId="82" applyNumberFormat="1" applyFont="1" applyFill="1" applyBorder="1"/>
    <xf numFmtId="168" fontId="46" fillId="48" borderId="14" xfId="82" applyNumberFormat="1" applyFont="1" applyFill="1" applyBorder="1"/>
    <xf numFmtId="168" fontId="46" fillId="48" borderId="27" xfId="82" applyNumberFormat="1" applyFont="1" applyFill="1" applyBorder="1"/>
    <xf numFmtId="0" fontId="46" fillId="0" borderId="11" xfId="0" applyFont="1" applyBorder="1"/>
    <xf numFmtId="0" fontId="40" fillId="24" borderId="16" xfId="0" applyFont="1" applyFill="1" applyBorder="1" applyAlignment="1">
      <alignment vertical="center"/>
    </xf>
    <xf numFmtId="0" fontId="0" fillId="41" borderId="11" xfId="0" applyFill="1" applyBorder="1" applyAlignment="1">
      <alignment horizontal="left" wrapText="1"/>
    </xf>
    <xf numFmtId="0" fontId="0" fillId="26" borderId="11" xfId="0" applyFill="1" applyBorder="1" applyAlignment="1">
      <alignment horizontal="left" wrapText="1"/>
    </xf>
    <xf numFmtId="0" fontId="0" fillId="39" borderId="11" xfId="0" applyFill="1" applyBorder="1" applyAlignment="1">
      <alignment horizontal="left" wrapText="1"/>
    </xf>
    <xf numFmtId="0" fontId="0" fillId="40" borderId="11" xfId="0" applyFill="1" applyBorder="1" applyAlignment="1">
      <alignment horizontal="left" wrapText="1"/>
    </xf>
    <xf numFmtId="0" fontId="2" fillId="24" borderId="19" xfId="82" applyFill="1" applyBorder="1"/>
    <xf numFmtId="0" fontId="0" fillId="24" borderId="11" xfId="0" applyFill="1" applyBorder="1" applyAlignment="1">
      <alignment horizontal="center" wrapText="1"/>
    </xf>
    <xf numFmtId="0" fontId="44" fillId="0" borderId="11" xfId="0" applyFont="1" applyBorder="1"/>
    <xf numFmtId="2" fontId="0" fillId="0" borderId="11" xfId="0" applyNumberFormat="1" applyBorder="1"/>
    <xf numFmtId="3" fontId="0" fillId="0" borderId="11" xfId="82" applyNumberFormat="1" applyFont="1" applyBorder="1"/>
    <xf numFmtId="0" fontId="46" fillId="0" borderId="12" xfId="82" applyFont="1" applyBorder="1" applyAlignment="1">
      <alignment horizontal="left"/>
    </xf>
    <xf numFmtId="1" fontId="39" fillId="36" borderId="14" xfId="0" applyNumberFormat="1" applyFont="1" applyFill="1" applyBorder="1" applyAlignment="1">
      <alignment horizontal="center" wrapText="1"/>
    </xf>
    <xf numFmtId="1" fontId="0" fillId="24" borderId="44" xfId="0" applyNumberFormat="1" applyFill="1" applyBorder="1" applyAlignment="1">
      <alignment horizontal="center" wrapText="1"/>
    </xf>
    <xf numFmtId="0" fontId="73" fillId="50" borderId="11" xfId="0" applyFont="1" applyFill="1" applyBorder="1" applyAlignment="1">
      <alignment horizontal="center" wrapText="1"/>
    </xf>
    <xf numFmtId="8" fontId="73" fillId="50" borderId="11" xfId="0" applyNumberFormat="1" applyFont="1" applyFill="1" applyBorder="1"/>
    <xf numFmtId="6" fontId="73" fillId="0" borderId="11" xfId="0" applyNumberFormat="1" applyFont="1" applyBorder="1"/>
    <xf numFmtId="0" fontId="44" fillId="0" borderId="21" xfId="82" applyFont="1" applyBorder="1"/>
    <xf numFmtId="0" fontId="44" fillId="0" borderId="10" xfId="82" applyFont="1" applyBorder="1"/>
    <xf numFmtId="0" fontId="39" fillId="36" borderId="16" xfId="0" applyFont="1" applyFill="1" applyBorder="1" applyAlignment="1">
      <alignment horizontal="center" wrapText="1"/>
    </xf>
    <xf numFmtId="165" fontId="0" fillId="0" borderId="16" xfId="0" quotePrefix="1" applyNumberFormat="1" applyBorder="1" applyAlignment="1">
      <alignment horizontal="right"/>
    </xf>
    <xf numFmtId="0" fontId="0" fillId="24" borderId="32" xfId="0" applyFill="1" applyBorder="1" applyAlignment="1">
      <alignment horizontal="center" wrapText="1"/>
    </xf>
    <xf numFmtId="0" fontId="72" fillId="49" borderId="11" xfId="0" applyFont="1" applyFill="1" applyBorder="1" applyAlignment="1">
      <alignment horizontal="center" wrapText="1"/>
    </xf>
    <xf numFmtId="165" fontId="46" fillId="38" borderId="32" xfId="82" applyNumberFormat="1" applyFont="1" applyFill="1" applyBorder="1" applyProtection="1">
      <protection locked="0"/>
    </xf>
    <xf numFmtId="0" fontId="6" fillId="38" borderId="55" xfId="82" applyFont="1" applyFill="1" applyBorder="1" applyAlignment="1" applyProtection="1">
      <alignment horizontal="left"/>
      <protection locked="0"/>
    </xf>
    <xf numFmtId="0" fontId="6" fillId="38" borderId="55" xfId="82" applyFont="1" applyFill="1" applyBorder="1" applyAlignment="1" applyProtection="1">
      <alignment horizontal="right"/>
      <protection locked="0"/>
    </xf>
    <xf numFmtId="166" fontId="6" fillId="38" borderId="55" xfId="56" applyNumberFormat="1" applyFont="1" applyFill="1" applyBorder="1" applyProtection="1">
      <protection locked="0"/>
    </xf>
    <xf numFmtId="0" fontId="6" fillId="38" borderId="55" xfId="82" applyFont="1" applyFill="1" applyBorder="1" applyProtection="1">
      <protection locked="0"/>
    </xf>
    <xf numFmtId="166" fontId="6" fillId="38" borderId="54" xfId="56" applyNumberFormat="1" applyFont="1" applyFill="1" applyBorder="1" applyProtection="1">
      <protection locked="0"/>
    </xf>
    <xf numFmtId="166" fontId="6" fillId="38" borderId="56" xfId="56" applyNumberFormat="1" applyFont="1" applyFill="1" applyBorder="1" applyProtection="1">
      <protection locked="0"/>
    </xf>
    <xf numFmtId="0" fontId="6" fillId="38" borderId="56" xfId="82" applyFont="1" applyFill="1" applyBorder="1" applyProtection="1">
      <protection locked="0"/>
    </xf>
    <xf numFmtId="166" fontId="6" fillId="38" borderId="32" xfId="56" applyNumberFormat="1" applyFont="1" applyFill="1" applyBorder="1" applyProtection="1">
      <protection locked="0"/>
    </xf>
    <xf numFmtId="0" fontId="46" fillId="38" borderId="14" xfId="82" applyFont="1" applyFill="1" applyBorder="1" applyProtection="1">
      <protection locked="0"/>
    </xf>
    <xf numFmtId="166" fontId="46" fillId="38" borderId="14" xfId="56" applyNumberFormat="1" applyFont="1" applyFill="1" applyBorder="1" applyAlignment="1" applyProtection="1">
      <alignment horizontal="left"/>
      <protection locked="0"/>
    </xf>
    <xf numFmtId="0" fontId="74" fillId="0" borderId="13" xfId="0" applyFont="1" applyBorder="1" applyAlignment="1">
      <alignment vertical="center"/>
    </xf>
    <xf numFmtId="0" fontId="3" fillId="0" borderId="13" xfId="73" applyBorder="1" applyAlignment="1" applyProtection="1"/>
    <xf numFmtId="0" fontId="44" fillId="24" borderId="11" xfId="0" applyFont="1" applyFill="1" applyBorder="1" applyAlignment="1">
      <alignment wrapText="1"/>
    </xf>
    <xf numFmtId="2" fontId="46" fillId="25" borderId="11" xfId="82" applyNumberFormat="1" applyFont="1" applyFill="1" applyBorder="1" applyProtection="1">
      <protection locked="0"/>
    </xf>
    <xf numFmtId="0" fontId="0" fillId="24" borderId="55" xfId="0" applyFill="1" applyBorder="1"/>
    <xf numFmtId="0" fontId="0" fillId="0" borderId="55" xfId="0" applyBorder="1"/>
    <xf numFmtId="3" fontId="0" fillId="0" borderId="0" xfId="0" applyNumberFormat="1" applyAlignment="1" applyProtection="1">
      <alignment horizontal="right"/>
      <protection locked="0"/>
    </xf>
    <xf numFmtId="0" fontId="0" fillId="24" borderId="57" xfId="0" applyFill="1" applyBorder="1" applyAlignment="1">
      <alignment horizontal="center" wrapText="1"/>
    </xf>
    <xf numFmtId="3" fontId="0" fillId="0" borderId="58" xfId="0" applyNumberFormat="1" applyBorder="1" applyAlignment="1" applyProtection="1">
      <alignment horizontal="right"/>
      <protection locked="0"/>
    </xf>
    <xf numFmtId="3" fontId="44" fillId="0" borderId="12" xfId="0" applyNumberFormat="1" applyFont="1" applyBorder="1" applyAlignment="1">
      <alignment horizontal="right"/>
    </xf>
    <xf numFmtId="3" fontId="44" fillId="0" borderId="12" xfId="0" applyNumberFormat="1" applyFont="1" applyBorder="1"/>
    <xf numFmtId="3" fontId="0" fillId="0" borderId="11" xfId="0" applyNumberFormat="1" applyBorder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3" fontId="63" fillId="0" borderId="0" xfId="129" applyNumberFormat="1"/>
    <xf numFmtId="3" fontId="32" fillId="0" borderId="60" xfId="0" applyNumberFormat="1" applyFont="1" applyBorder="1"/>
    <xf numFmtId="3" fontId="32" fillId="0" borderId="55" xfId="0" applyNumberFormat="1" applyFont="1" applyBorder="1"/>
    <xf numFmtId="3" fontId="32" fillId="0" borderId="54" xfId="0" applyNumberFormat="1" applyFont="1" applyBorder="1"/>
    <xf numFmtId="3" fontId="7" fillId="0" borderId="55" xfId="0" applyNumberFormat="1" applyFont="1" applyBorder="1"/>
    <xf numFmtId="3" fontId="7" fillId="0" borderId="54" xfId="0" applyNumberFormat="1" applyFont="1" applyBorder="1"/>
    <xf numFmtId="3" fontId="32" fillId="0" borderId="13" xfId="0" applyNumberFormat="1" applyFont="1" applyBorder="1"/>
    <xf numFmtId="3" fontId="32" fillId="0" borderId="0" xfId="0" applyNumberFormat="1" applyFont="1"/>
    <xf numFmtId="3" fontId="7" fillId="0" borderId="0" xfId="0" applyNumberFormat="1" applyFont="1"/>
    <xf numFmtId="3" fontId="32" fillId="0" borderId="21" xfId="0" applyNumberFormat="1" applyFont="1" applyBorder="1"/>
    <xf numFmtId="3" fontId="7" fillId="0" borderId="10" xfId="56" applyNumberFormat="1" applyFont="1" applyBorder="1" applyAlignment="1">
      <alignment horizontal="right"/>
    </xf>
    <xf numFmtId="3" fontId="7" fillId="0" borderId="20" xfId="56" applyNumberFormat="1" applyFont="1" applyBorder="1" applyAlignment="1">
      <alignment horizontal="right"/>
    </xf>
    <xf numFmtId="3" fontId="63" fillId="0" borderId="0" xfId="56" applyNumberFormat="1" applyFont="1"/>
    <xf numFmtId="3" fontId="32" fillId="0" borderId="0" xfId="129" applyNumberFormat="1" applyFont="1"/>
    <xf numFmtId="3" fontId="32" fillId="0" borderId="0" xfId="56" applyNumberFormat="1" applyFont="1"/>
    <xf numFmtId="3" fontId="32" fillId="0" borderId="13" xfId="56" applyNumberFormat="1" applyFont="1" applyBorder="1"/>
    <xf numFmtId="3" fontId="7" fillId="0" borderId="21" xfId="56" applyNumberFormat="1" applyFont="1" applyBorder="1" applyAlignment="1">
      <alignment horizontal="right"/>
    </xf>
    <xf numFmtId="0" fontId="29" fillId="0" borderId="13" xfId="0" applyFont="1" applyBorder="1"/>
    <xf numFmtId="0" fontId="29" fillId="0" borderId="21" xfId="0" applyFont="1" applyBorder="1"/>
    <xf numFmtId="43" fontId="0" fillId="0" borderId="11" xfId="57" applyFont="1" applyFill="1" applyBorder="1"/>
    <xf numFmtId="173" fontId="0" fillId="0" borderId="0" xfId="0" applyNumberFormat="1"/>
    <xf numFmtId="172" fontId="0" fillId="0" borderId="0" xfId="92" applyNumberFormat="1" applyFont="1"/>
    <xf numFmtId="175" fontId="0" fillId="0" borderId="11" xfId="57" applyNumberFormat="1" applyFont="1" applyFill="1" applyBorder="1"/>
    <xf numFmtId="1" fontId="44" fillId="0" borderId="55" xfId="0" applyNumberFormat="1" applyFont="1" applyBorder="1" applyAlignment="1">
      <alignment horizontal="right"/>
    </xf>
    <xf numFmtId="0" fontId="7" fillId="0" borderId="15" xfId="0" applyFont="1" applyBorder="1"/>
    <xf numFmtId="0" fontId="7" fillId="0" borderId="55" xfId="0" applyFont="1" applyBorder="1"/>
    <xf numFmtId="0" fontId="6" fillId="0" borderId="17" xfId="0" applyFont="1" applyBorder="1"/>
    <xf numFmtId="0" fontId="29" fillId="0" borderId="54" xfId="0" applyFont="1" applyBorder="1"/>
    <xf numFmtId="0" fontId="44" fillId="0" borderId="0" xfId="0" applyFont="1" applyAlignment="1">
      <alignment horizontal="right"/>
    </xf>
    <xf numFmtId="0" fontId="0" fillId="38" borderId="11" xfId="0" applyFill="1" applyBorder="1" applyAlignment="1" applyProtection="1">
      <alignment horizontal="center"/>
      <protection locked="0"/>
    </xf>
    <xf numFmtId="0" fontId="29" fillId="26" borderId="60" xfId="0" applyFont="1" applyFill="1" applyBorder="1"/>
    <xf numFmtId="0" fontId="29" fillId="26" borderId="55" xfId="0" applyFont="1" applyFill="1" applyBorder="1" applyAlignment="1">
      <alignment horizontal="left"/>
    </xf>
    <xf numFmtId="0" fontId="29" fillId="26" borderId="55" xfId="0" applyFont="1" applyFill="1" applyBorder="1"/>
    <xf numFmtId="0" fontId="29" fillId="26" borderId="54" xfId="0" applyFont="1" applyFill="1" applyBorder="1"/>
    <xf numFmtId="9" fontId="29" fillId="29" borderId="60" xfId="0" applyNumberFormat="1" applyFont="1" applyFill="1" applyBorder="1" applyAlignment="1">
      <alignment horizontal="center"/>
    </xf>
    <xf numFmtId="0" fontId="30" fillId="29" borderId="0" xfId="75" applyFont="1" applyFill="1" applyAlignment="1" applyProtection="1"/>
    <xf numFmtId="0" fontId="32" fillId="30" borderId="60" xfId="0" applyFont="1" applyFill="1" applyBorder="1" applyAlignment="1">
      <alignment vertical="center" wrapText="1"/>
    </xf>
    <xf numFmtId="0" fontId="32" fillId="30" borderId="55" xfId="0" applyFont="1" applyFill="1" applyBorder="1" applyAlignment="1">
      <alignment vertical="center" wrapText="1"/>
    </xf>
    <xf numFmtId="0" fontId="32" fillId="30" borderId="54" xfId="0" applyFont="1" applyFill="1" applyBorder="1" applyAlignment="1">
      <alignment vertical="center" wrapText="1"/>
    </xf>
    <xf numFmtId="0" fontId="32" fillId="27" borderId="55" xfId="0" applyFont="1" applyFill="1" applyBorder="1"/>
    <xf numFmtId="0" fontId="32" fillId="27" borderId="54" xfId="0" applyFont="1" applyFill="1" applyBorder="1"/>
    <xf numFmtId="0" fontId="6" fillId="0" borderId="54" xfId="0" applyFont="1" applyBorder="1"/>
    <xf numFmtId="0" fontId="29" fillId="0" borderId="55" xfId="0" applyFont="1" applyBorder="1"/>
    <xf numFmtId="0" fontId="7" fillId="0" borderId="54" xfId="0" applyFont="1" applyBorder="1"/>
    <xf numFmtId="49" fontId="29" fillId="0" borderId="60" xfId="0" applyNumberFormat="1" applyFont="1" applyBorder="1"/>
    <xf numFmtId="0" fontId="29" fillId="0" borderId="60" xfId="0" applyFont="1" applyBorder="1"/>
    <xf numFmtId="3" fontId="6" fillId="0" borderId="54" xfId="0" applyNumberFormat="1" applyFont="1" applyBorder="1"/>
    <xf numFmtId="3" fontId="29" fillId="0" borderId="55" xfId="0" applyNumberFormat="1" applyFont="1" applyBorder="1"/>
    <xf numFmtId="3" fontId="29" fillId="0" borderId="54" xfId="0" applyNumberFormat="1" applyFont="1" applyBorder="1"/>
    <xf numFmtId="3" fontId="6" fillId="0" borderId="55" xfId="0" applyNumberFormat="1" applyFont="1" applyBorder="1"/>
    <xf numFmtId="3" fontId="7" fillId="0" borderId="60" xfId="0" applyNumberFormat="1" applyFont="1" applyBorder="1"/>
    <xf numFmtId="0" fontId="29" fillId="31" borderId="60" xfId="0" applyFont="1" applyFill="1" applyBorder="1"/>
    <xf numFmtId="0" fontId="6" fillId="0" borderId="55" xfId="0" applyFont="1" applyBorder="1"/>
    <xf numFmtId="3" fontId="29" fillId="0" borderId="60" xfId="0" applyNumberFormat="1" applyFont="1" applyBorder="1"/>
    <xf numFmtId="3" fontId="6" fillId="0" borderId="60" xfId="0" applyNumberFormat="1" applyFont="1" applyBorder="1"/>
    <xf numFmtId="3" fontId="6" fillId="0" borderId="21" xfId="0" applyNumberFormat="1" applyFont="1" applyBorder="1"/>
    <xf numFmtId="3" fontId="0" fillId="0" borderId="60" xfId="0" applyNumberFormat="1" applyBorder="1"/>
    <xf numFmtId="3" fontId="0" fillId="0" borderId="55" xfId="0" applyNumberFormat="1" applyBorder="1"/>
    <xf numFmtId="3" fontId="0" fillId="0" borderId="54" xfId="0" applyNumberFormat="1" applyBorder="1"/>
    <xf numFmtId="0" fontId="0" fillId="0" borderId="60" xfId="0" applyBorder="1"/>
    <xf numFmtId="0" fontId="0" fillId="0" borderId="54" xfId="0" applyBorder="1"/>
    <xf numFmtId="3" fontId="0" fillId="0" borderId="13" xfId="0" applyNumberFormat="1" applyBorder="1"/>
    <xf numFmtId="3" fontId="0" fillId="0" borderId="21" xfId="0" applyNumberFormat="1" applyBorder="1"/>
    <xf numFmtId="3" fontId="0" fillId="0" borderId="10" xfId="0" applyNumberFormat="1" applyBorder="1"/>
    <xf numFmtId="3" fontId="0" fillId="0" borderId="20" xfId="0" applyNumberFormat="1" applyBorder="1"/>
    <xf numFmtId="175" fontId="0" fillId="0" borderId="11" xfId="138" applyNumberFormat="1" applyFont="1" applyFill="1" applyBorder="1"/>
    <xf numFmtId="166" fontId="0" fillId="0" borderId="12" xfId="138" applyNumberFormat="1" applyFont="1" applyFill="1" applyBorder="1"/>
    <xf numFmtId="43" fontId="0" fillId="0" borderId="11" xfId="138" applyFont="1" applyFill="1" applyBorder="1"/>
    <xf numFmtId="166" fontId="0" fillId="0" borderId="11" xfId="138" applyNumberFormat="1" applyFont="1" applyFill="1" applyBorder="1"/>
    <xf numFmtId="0" fontId="40" fillId="36" borderId="17" xfId="0" applyFont="1" applyFill="1" applyBorder="1" applyAlignment="1">
      <alignment vertical="center"/>
    </xf>
    <xf numFmtId="0" fontId="0" fillId="0" borderId="55" xfId="0" applyBorder="1" applyAlignment="1">
      <alignment horizontal="right"/>
    </xf>
    <xf numFmtId="0" fontId="74" fillId="38" borderId="13" xfId="0" applyFont="1" applyFill="1" applyBorder="1" applyAlignment="1">
      <alignment vertical="center"/>
    </xf>
    <xf numFmtId="0" fontId="0" fillId="38" borderId="17" xfId="0" applyFill="1" applyBorder="1"/>
    <xf numFmtId="172" fontId="32" fillId="25" borderId="55" xfId="92" applyNumberFormat="1" applyFont="1" applyFill="1" applyBorder="1"/>
    <xf numFmtId="0" fontId="0" fillId="24" borderId="60" xfId="0" applyFill="1" applyBorder="1"/>
    <xf numFmtId="0" fontId="0" fillId="24" borderId="54" xfId="0" applyFill="1" applyBorder="1"/>
    <xf numFmtId="0" fontId="27" fillId="0" borderId="60" xfId="82" applyFont="1" applyBorder="1"/>
    <xf numFmtId="0" fontId="0" fillId="0" borderId="54" xfId="82" applyFont="1" applyBorder="1"/>
    <xf numFmtId="0" fontId="44" fillId="0" borderId="55" xfId="82" applyFont="1" applyBorder="1"/>
    <xf numFmtId="165" fontId="0" fillId="0" borderId="54" xfId="0" quotePrefix="1" applyNumberFormat="1" applyBorder="1" applyAlignment="1">
      <alignment horizontal="center"/>
    </xf>
    <xf numFmtId="0" fontId="44" fillId="0" borderId="60" xfId="0" applyFont="1" applyBorder="1"/>
    <xf numFmtId="0" fontId="44" fillId="0" borderId="55" xfId="0" applyFont="1" applyBorder="1"/>
    <xf numFmtId="0" fontId="46" fillId="0" borderId="60" xfId="0" applyFont="1" applyBorder="1"/>
    <xf numFmtId="0" fontId="57" fillId="0" borderId="55" xfId="0" applyFont="1" applyBorder="1"/>
    <xf numFmtId="9" fontId="0" fillId="0" borderId="55" xfId="0" applyNumberFormat="1" applyBorder="1" applyAlignment="1">
      <alignment horizontal="right"/>
    </xf>
    <xf numFmtId="3" fontId="0" fillId="0" borderId="55" xfId="0" applyNumberFormat="1" applyBorder="1" applyAlignment="1">
      <alignment horizontal="left"/>
    </xf>
    <xf numFmtId="3" fontId="0" fillId="0" borderId="55" xfId="0" applyNumberFormat="1" applyBorder="1" applyAlignment="1">
      <alignment horizontal="right"/>
    </xf>
    <xf numFmtId="0" fontId="44" fillId="24" borderId="60" xfId="0" applyFont="1" applyFill="1" applyBorder="1"/>
    <xf numFmtId="0" fontId="48" fillId="24" borderId="60" xfId="82" applyFont="1" applyFill="1" applyBorder="1"/>
    <xf numFmtId="0" fontId="46" fillId="24" borderId="55" xfId="82" applyFont="1" applyFill="1" applyBorder="1"/>
    <xf numFmtId="0" fontId="46" fillId="24" borderId="54" xfId="82" applyFont="1" applyFill="1" applyBorder="1"/>
    <xf numFmtId="0" fontId="39" fillId="0" borderId="55" xfId="0" applyFont="1" applyBorder="1"/>
    <xf numFmtId="0" fontId="39" fillId="0" borderId="55" xfId="82" applyFont="1" applyBorder="1"/>
    <xf numFmtId="0" fontId="39" fillId="0" borderId="54" xfId="82" applyFont="1" applyBorder="1"/>
    <xf numFmtId="0" fontId="48" fillId="24" borderId="55" xfId="82" applyFont="1" applyFill="1" applyBorder="1"/>
    <xf numFmtId="0" fontId="46" fillId="0" borderId="55" xfId="82" applyFont="1" applyBorder="1"/>
    <xf numFmtId="0" fontId="46" fillId="38" borderId="60" xfId="82" applyFont="1" applyFill="1" applyBorder="1" applyAlignment="1" applyProtection="1">
      <alignment horizontal="left"/>
      <protection locked="0"/>
    </xf>
    <xf numFmtId="2" fontId="0" fillId="0" borderId="55" xfId="0" applyNumberFormat="1" applyBorder="1"/>
    <xf numFmtId="0" fontId="28" fillId="0" borderId="0" xfId="72" applyFill="1" applyBorder="1" applyAlignment="1" applyProtection="1"/>
    <xf numFmtId="172" fontId="0" fillId="38" borderId="29" xfId="0" applyNumberFormat="1" applyFill="1" applyBorder="1" applyAlignment="1" applyProtection="1">
      <alignment horizontal="right"/>
      <protection locked="0"/>
    </xf>
    <xf numFmtId="172" fontId="0" fillId="38" borderId="32" xfId="0" applyNumberFormat="1" applyFill="1" applyBorder="1" applyAlignment="1" applyProtection="1">
      <alignment horizontal="right"/>
      <protection locked="0"/>
    </xf>
    <xf numFmtId="166" fontId="32" fillId="29" borderId="0" xfId="0" applyNumberFormat="1" applyFont="1" applyFill="1"/>
    <xf numFmtId="0" fontId="44" fillId="0" borderId="0" xfId="0" applyFont="1" applyAlignment="1">
      <alignment wrapText="1"/>
    </xf>
    <xf numFmtId="3" fontId="44" fillId="0" borderId="55" xfId="0" applyNumberFormat="1" applyFont="1" applyBorder="1" applyProtection="1">
      <protection locked="0"/>
    </xf>
    <xf numFmtId="10" fontId="0" fillId="0" borderId="0" xfId="92" applyNumberFormat="1" applyFont="1" applyFill="1" applyBorder="1"/>
    <xf numFmtId="0" fontId="44" fillId="0" borderId="12" xfId="0" applyFont="1" applyBorder="1" applyAlignment="1">
      <alignment wrapText="1"/>
    </xf>
    <xf numFmtId="10" fontId="0" fillId="0" borderId="16" xfId="92" applyNumberFormat="1" applyFont="1" applyFill="1" applyBorder="1"/>
    <xf numFmtId="0" fontId="0" fillId="0" borderId="0" xfId="0" applyAlignment="1">
      <alignment vertical="top"/>
    </xf>
    <xf numFmtId="0" fontId="63" fillId="0" borderId="0" xfId="82" applyFont="1"/>
    <xf numFmtId="0" fontId="66" fillId="24" borderId="0" xfId="82" applyFont="1" applyFill="1" applyAlignment="1">
      <alignment horizontal="center"/>
    </xf>
    <xf numFmtId="3" fontId="46" fillId="38" borderId="11" xfId="56" applyNumberFormat="1" applyFont="1" applyFill="1" applyBorder="1" applyAlignment="1" applyProtection="1">
      <protection locked="0"/>
    </xf>
    <xf numFmtId="3" fontId="2" fillId="24" borderId="0" xfId="82" applyNumberFormat="1" applyFill="1"/>
    <xf numFmtId="3" fontId="46" fillId="38" borderId="11" xfId="82" applyNumberFormat="1" applyFont="1" applyFill="1" applyBorder="1" applyAlignment="1" applyProtection="1">
      <alignment wrapText="1"/>
      <protection locked="0"/>
    </xf>
    <xf numFmtId="3" fontId="2" fillId="24" borderId="0" xfId="82" applyNumberFormat="1" applyFill="1" applyAlignment="1">
      <alignment horizontal="right"/>
    </xf>
    <xf numFmtId="0" fontId="0" fillId="24" borderId="0" xfId="0" quotePrefix="1" applyFill="1"/>
    <xf numFmtId="0" fontId="46" fillId="0" borderId="0" xfId="0" applyFont="1"/>
    <xf numFmtId="165" fontId="46" fillId="25" borderId="11" xfId="82" applyNumberFormat="1" applyFont="1" applyFill="1" applyBorder="1"/>
    <xf numFmtId="0" fontId="0" fillId="24" borderId="61" xfId="0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4" fillId="0" borderId="0" xfId="0" applyNumberFormat="1" applyFont="1" applyAlignment="1">
      <alignment horizontal="right"/>
    </xf>
    <xf numFmtId="0" fontId="51" fillId="0" borderId="13" xfId="0" applyFont="1" applyBorder="1"/>
    <xf numFmtId="0" fontId="0" fillId="0" borderId="11" xfId="72" applyFont="1" applyBorder="1" applyAlignment="1" applyProtection="1">
      <alignment horizontal="center" vertical="center" wrapText="1"/>
    </xf>
    <xf numFmtId="0" fontId="54" fillId="0" borderId="13" xfId="0" applyFont="1" applyBorder="1" applyAlignment="1">
      <alignment vertical="center"/>
    </xf>
    <xf numFmtId="0" fontId="81" fillId="0" borderId="0" xfId="72" applyFont="1" applyFill="1" applyBorder="1" applyAlignment="1" applyProtection="1"/>
    <xf numFmtId="0" fontId="29" fillId="29" borderId="12" xfId="0" applyFont="1" applyFill="1" applyBorder="1" applyAlignment="1">
      <alignment horizontal="center"/>
    </xf>
    <xf numFmtId="0" fontId="29" fillId="29" borderId="19" xfId="0" applyFont="1" applyFill="1" applyBorder="1" applyAlignment="1">
      <alignment horizontal="center"/>
    </xf>
    <xf numFmtId="0" fontId="29" fillId="29" borderId="16" xfId="0" applyFont="1" applyFill="1" applyBorder="1" applyAlignment="1">
      <alignment horizontal="center"/>
    </xf>
  </cellXfs>
  <cellStyles count="139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" xfId="111" xr:uid="{C1579312-26D2-43CF-AF47-7CB8B9E8C85A}"/>
    <cellStyle name="Comma 2 2 2" xfId="114" xr:uid="{3139E66C-6B45-4E78-9344-3AD1554B45A4}"/>
    <cellStyle name="Comma 2 2 3" xfId="138" xr:uid="{2C42C729-038C-4A55-B091-8C5DC1CF4975}"/>
    <cellStyle name="Comma 2 3" xfId="115" xr:uid="{9B44E0EE-43A4-491D-A218-EF6FAE19955C}"/>
    <cellStyle name="Comma 3" xfId="58" xr:uid="{00000000-0005-0000-0000-000039000000}"/>
    <cellStyle name="Comma 3 2" xfId="116" xr:uid="{DE003EA4-CD90-482E-9FCD-C245CD3E3556}"/>
    <cellStyle name="Comma 3 2 2" xfId="117" xr:uid="{C3DEEA08-7370-42D6-9B32-627A51DAA2E7}"/>
    <cellStyle name="Comma 3 2 2 2" xfId="118" xr:uid="{614EA627-27CF-4D64-A2C0-19BA7B97DAFD}"/>
    <cellStyle name="Comma 3 2 3" xfId="119" xr:uid="{DE7F2A18-A6D0-4C80-BBE7-7097FAA10996}"/>
    <cellStyle name="Comma 3 3" xfId="120" xr:uid="{548DCBCB-5A69-4638-8CF6-CC049B78A662}"/>
    <cellStyle name="Comma 3 3 2" xfId="121" xr:uid="{F059371B-681B-46A1-A0E1-AA55DB418BF1}"/>
    <cellStyle name="Comma 3 4" xfId="122" xr:uid="{D78CA0C5-A589-4B0D-9961-36BD1A131256}"/>
    <cellStyle name="Comma 3 4 2" xfId="123" xr:uid="{0A249108-C303-4B4A-92BE-56EEA20424CB}"/>
    <cellStyle name="Comma 3 5" xfId="124" xr:uid="{D248BA94-548D-444A-802B-E2BC5223336F}"/>
    <cellStyle name="Comma 4" xfId="59" xr:uid="{00000000-0005-0000-0000-00003A000000}"/>
    <cellStyle name="Comma 5" xfId="112" xr:uid="{6F26E6CF-1EBF-4B8A-B646-F502CB523702}"/>
    <cellStyle name="Excel Built-in Normal" xfId="125" xr:uid="{627E1401-9BD4-49D0-844C-DCAE14C8E1CF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1 4" xfId="126" xr:uid="{FDC12EBD-0B16-4828-84ED-8D96C1456264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2 2 4" xfId="128" xr:uid="{825C3E6C-1714-4FC4-A4DF-8D4F0EFC27A5}"/>
    <cellStyle name="Hyperlink 2 2_Population selection" xfId="127" xr:uid="{118E022F-5F2E-417A-AB95-BC2355E01C85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11" xfId="130" xr:uid="{8AC1D1DC-102F-4F79-B1DF-7B2BC6A467CF}"/>
    <cellStyle name="Normal 2" xfId="82" xr:uid="{00000000-0005-0000-0000-000056000000}"/>
    <cellStyle name="Normal 2 2" xfId="83" xr:uid="{00000000-0005-0000-0000-000057000000}"/>
    <cellStyle name="Normal 2 2 2" xfId="132" xr:uid="{B24966EC-A646-4B15-A258-28EB24ABCCFA}"/>
    <cellStyle name="Normal 2 3" xfId="113" xr:uid="{77C76DF7-4182-48C1-B55B-8EA585EAD72E}"/>
    <cellStyle name="Normal 2 5" xfId="133" xr:uid="{0A2105C9-9C4D-488A-AB43-1B1D817B4591}"/>
    <cellStyle name="Normal 2 6" xfId="134" xr:uid="{CC2D8FEA-405E-44EA-84D4-D1A0A0587ADD}"/>
    <cellStyle name="Normal 2_Population selection" xfId="131" xr:uid="{FB644C46-687B-420A-B7CE-0ACA27AF3C98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4_Population selection" xfId="135" xr:uid="{69C47186-3C42-4E7A-B4A8-87EC0BA71FF8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rmal_Population selection" xfId="129" xr:uid="{FD2AD8CA-4F39-4C71-9A26-FCF06E3D893B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aragraph Han" xfId="136" xr:uid="{ECEDCA1C-DD20-43EB-87B4-F8407717B0DF}"/>
    <cellStyle name="Per cent" xfId="92" builtinId="5"/>
    <cellStyle name="Percent 2" xfId="93" xr:uid="{00000000-0005-0000-0000-000065000000}"/>
    <cellStyle name="Percent 3" xfId="94" xr:uid="{00000000-0005-0000-0000-000066000000}"/>
    <cellStyle name="Style5" xfId="137" xr:uid="{D46F3F10-217B-4C34-96E7-DB4B1F6AFC49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4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england.nhs.uk/publication/2026-27-nhs-payment-scheme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resourceimpactassessment@nice.org.uk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ice.org.uk/terms-and-conditions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anndermatol.org/Synapse/Data/PDFData/0140AD/ad-29-565.pdf" TargetMode="External"/><Relationship Id="rId2" Type="http://schemas.openxmlformats.org/officeDocument/2006/relationships/hyperlink" Target="https://pmc.ncbi.nlm.nih.gov/articles/PMC9298423/pdf/BJD-186-257.pdf" TargetMode="External"/><Relationship Id="rId1" Type="http://schemas.openxmlformats.org/officeDocument/2006/relationships/hyperlink" Target="https://pmc.ncbi.nlm.nih.gov/articles/PMC9298423/pdf/BJD-186-257.pdf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hyperlink" Target="https://anndermatol.org/Synapse/Data/PDFData/0140AD/ad-29-565.pdf" TargetMode="Externa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pmc.ncbi.nlm.nih.gov/articles/PMC9298423/pdf/BJD-186-257.pdf" TargetMode="External"/><Relationship Id="rId5" Type="http://schemas.openxmlformats.org/officeDocument/2006/relationships/hyperlink" Target="https://pmc.ncbi.nlm.nih.gov/articles/PMC9298423/pdf/BJD-186-257.pdf" TargetMode="External"/><Relationship Id="rId10" Type="http://schemas.openxmlformats.org/officeDocument/2006/relationships/comments" Target="../comments2.xml"/><Relationship Id="rId4" Type="http://schemas.openxmlformats.org/officeDocument/2006/relationships/hyperlink" Target="https://digital.nhs.uk/data-and-information/publications/statistical/patients-registered-at-a-gp-practice/february-2025" TargetMode="External"/><Relationship Id="rId9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EDF1D-2A85-497F-9A9E-8C47AC3C2DB7}">
  <sheetPr>
    <tabColor rgb="FFFF00FF"/>
    <pageSetUpPr fitToPage="1"/>
  </sheetPr>
  <dimension ref="A1:GL807"/>
  <sheetViews>
    <sheetView showGridLines="0" topLeftCell="A11" zoomScale="90" zoomScaleNormal="90" workbookViewId="0">
      <selection activeCell="D12" sqref="D12:F14"/>
    </sheetView>
  </sheetViews>
  <sheetFormatPr defaultColWidth="9.21875" defaultRowHeight="13.8" x14ac:dyDescent="0.25"/>
  <cols>
    <col min="1" max="1" width="39.77734375" style="10" customWidth="1"/>
    <col min="2" max="2" width="49.44140625" style="10" customWidth="1"/>
    <col min="3" max="3" width="63.5546875" style="14" customWidth="1"/>
    <col min="4" max="4" width="20.44140625" style="10" customWidth="1"/>
    <col min="5" max="12" width="21" style="10" customWidth="1"/>
    <col min="13" max="13" width="16.44140625" style="10" customWidth="1"/>
    <col min="14" max="14" width="15.77734375" style="10" customWidth="1"/>
    <col min="15" max="15" width="14.21875" style="10" customWidth="1"/>
    <col min="16" max="16" width="10.77734375" style="10" customWidth="1"/>
    <col min="17" max="17" width="15.21875" style="11" customWidth="1"/>
    <col min="18" max="18" width="14.21875" style="11" customWidth="1"/>
    <col min="19" max="42" width="10.77734375" style="11" customWidth="1"/>
    <col min="43" max="50" width="10.77734375" style="12" customWidth="1"/>
    <col min="51" max="106" width="10.77734375" style="1" customWidth="1"/>
    <col min="107" max="193" width="10.77734375" style="10" customWidth="1"/>
    <col min="194" max="194" width="10.44140625" style="10" customWidth="1"/>
    <col min="195" max="16384" width="9.21875" style="10"/>
  </cols>
  <sheetData>
    <row r="1" spans="2:106" x14ac:dyDescent="0.25">
      <c r="C1" s="397" t="s">
        <v>0</v>
      </c>
    </row>
    <row r="2" spans="2:106" x14ac:dyDescent="0.25">
      <c r="B2" s="9" t="s">
        <v>1</v>
      </c>
    </row>
    <row r="3" spans="2:106" x14ac:dyDescent="0.25">
      <c r="B3" s="713" t="s">
        <v>2</v>
      </c>
      <c r="C3" s="714"/>
      <c r="D3" s="715"/>
      <c r="E3" s="715"/>
      <c r="F3" s="715"/>
      <c r="G3" s="716"/>
    </row>
    <row r="4" spans="2:106" x14ac:dyDescent="0.25">
      <c r="B4" s="77"/>
      <c r="C4" s="78"/>
      <c r="D4" s="7"/>
      <c r="E4" s="7"/>
      <c r="F4" s="7"/>
      <c r="G4" s="79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36" t="s">
        <v>6</v>
      </c>
      <c r="S4" s="136" t="s">
        <v>7</v>
      </c>
      <c r="T4" s="136" t="s">
        <v>8</v>
      </c>
      <c r="V4" s="136" t="s">
        <v>9</v>
      </c>
    </row>
    <row r="5" spans="2:106" ht="27.6" x14ac:dyDescent="0.25">
      <c r="B5" s="80" t="s">
        <v>10</v>
      </c>
      <c r="C5" s="78"/>
      <c r="D5" s="7"/>
      <c r="E5" s="7"/>
      <c r="F5" s="7"/>
      <c r="G5" s="79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2" t="s">
        <v>15</v>
      </c>
      <c r="V5" s="113">
        <v>4</v>
      </c>
    </row>
    <row r="6" spans="2:106" x14ac:dyDescent="0.25">
      <c r="B6" s="80" t="s">
        <v>16</v>
      </c>
      <c r="C6" s="78"/>
      <c r="D6" s="7"/>
      <c r="E6" s="7"/>
      <c r="F6" s="7"/>
      <c r="G6" s="79"/>
      <c r="J6" s="108"/>
      <c r="L6" s="20" t="s">
        <v>17</v>
      </c>
      <c r="M6" s="20" t="s">
        <v>18</v>
      </c>
      <c r="N6" s="20" t="str">
        <f>'Adult Population &amp; treatments'!$C$9</f>
        <v>National</v>
      </c>
      <c r="O6" s="20" t="str">
        <f>IFERROR(VLOOKUP('Adult Population &amp; treatments'!$C$9, $L$5:$M$13, 2, FALSE), "-")</f>
        <v>NATIONAL</v>
      </c>
      <c r="P6" s="15" t="b">
        <f>ISTEXT('Adult Population &amp; treatments'!$C$10)</f>
        <v>1</v>
      </c>
      <c r="R6" s="145" t="s">
        <v>19</v>
      </c>
      <c r="S6" s="112" t="s">
        <v>20</v>
      </c>
      <c r="V6" s="113">
        <v>5</v>
      </c>
    </row>
    <row r="7" spans="2:106" x14ac:dyDescent="0.25">
      <c r="B7" s="77"/>
      <c r="C7" s="78"/>
      <c r="D7" s="7"/>
      <c r="E7" s="7"/>
      <c r="F7" s="7"/>
      <c r="G7" s="79"/>
      <c r="L7" s="20" t="s">
        <v>21</v>
      </c>
      <c r="M7" s="20" t="s">
        <v>22</v>
      </c>
      <c r="N7" s="20" t="str">
        <f>'Adult Population &amp; treatments'!$C$9</f>
        <v>National</v>
      </c>
      <c r="O7" s="20" t="str">
        <f>IFERROR(VLOOKUP('Adult Population &amp; treatments'!$C$9, $L$5:$M$13, 2, FALSE), "-")</f>
        <v>NATIONAL</v>
      </c>
      <c r="P7" s="15" t="b">
        <f>ISTEXT('Adult Population &amp; treatments'!$C$10)</f>
        <v>1</v>
      </c>
      <c r="R7" s="145" t="s">
        <v>23</v>
      </c>
      <c r="S7" s="717"/>
      <c r="V7" s="113">
        <v>6</v>
      </c>
    </row>
    <row r="8" spans="2:106" ht="19.5" customHeight="1" x14ac:dyDescent="0.25">
      <c r="B8" s="81" t="s">
        <v>24</v>
      </c>
      <c r="C8" s="82"/>
      <c r="D8" s="83"/>
      <c r="E8" s="83"/>
      <c r="F8" s="83"/>
      <c r="G8" s="84"/>
      <c r="L8" s="20" t="s">
        <v>25</v>
      </c>
      <c r="M8" s="20" t="s">
        <v>26</v>
      </c>
      <c r="N8" s="20" t="str">
        <f>'Adult Population &amp; treatments'!$C$9</f>
        <v>National</v>
      </c>
      <c r="O8" s="20" t="str">
        <f>IFERROR(VLOOKUP('Adult Population &amp; treatments'!$C$9, $L$5:$M$13, 2, FALSE), "-")</f>
        <v>NATIONAL</v>
      </c>
      <c r="P8" s="15" t="b">
        <f>ISTEXT('Adult Population &amp; treatments'!$C$10)</f>
        <v>1</v>
      </c>
      <c r="V8" s="113">
        <v>7</v>
      </c>
    </row>
    <row r="9" spans="2:106" ht="19.5" customHeight="1" x14ac:dyDescent="0.3">
      <c r="B9" s="718"/>
      <c r="L9" s="20" t="s">
        <v>27</v>
      </c>
      <c r="M9" s="20" t="s">
        <v>28</v>
      </c>
      <c r="N9" s="20" t="str">
        <f>'Adult Population &amp; treatments'!$C$9</f>
        <v>National</v>
      </c>
      <c r="O9" s="20" t="str">
        <f>IFERROR(VLOOKUP('Adult Population &amp; treatments'!$C$9, $L$5:$M$13, 2, FALSE), "-")</f>
        <v>NATIONAL</v>
      </c>
      <c r="P9" s="15" t="b">
        <f>ISTEXT('Adult Population &amp; treatments'!$C$10)</f>
        <v>1</v>
      </c>
      <c r="V9" s="113" t="s">
        <v>29</v>
      </c>
    </row>
    <row r="10" spans="2:106" ht="14.4" x14ac:dyDescent="0.3">
      <c r="B10" s="718"/>
      <c r="K10" s="23"/>
      <c r="L10" s="20" t="s">
        <v>30</v>
      </c>
      <c r="M10" s="20" t="s">
        <v>31</v>
      </c>
      <c r="N10" s="20" t="str">
        <f>'Adult Population &amp; treatments'!$C$9</f>
        <v>National</v>
      </c>
      <c r="O10" s="20" t="str">
        <f>IFERROR(VLOOKUP('Adult Population &amp; treatments'!$C$9, $L$5:$M$13, 2, FALSE), "-")</f>
        <v>NATIONAL</v>
      </c>
      <c r="P10" s="15" t="b">
        <f>ISTEXT('Adult Population &amp; treatments'!$C$10)</f>
        <v>1</v>
      </c>
      <c r="V10" s="113" t="s">
        <v>32</v>
      </c>
    </row>
    <row r="11" spans="2:106" x14ac:dyDescent="0.25">
      <c r="B11" s="9" t="s">
        <v>33</v>
      </c>
      <c r="C11" s="23"/>
      <c r="D11" s="23"/>
      <c r="E11" s="23"/>
      <c r="K11" s="23"/>
      <c r="L11" s="90" t="s">
        <v>34</v>
      </c>
      <c r="M11" s="20" t="s">
        <v>35</v>
      </c>
      <c r="N11" s="20" t="str">
        <f>'Adult Population &amp; treatments'!$C$9</f>
        <v>National</v>
      </c>
      <c r="O11" s="20" t="str">
        <f>IFERROR(VLOOKUP('Adult Population &amp; treatments'!$C$9, $L$5:$M$13, 2, FALSE), "-")</f>
        <v>NATIONAL</v>
      </c>
      <c r="P11" s="15" t="b">
        <f>ISTEXT('Adult Population &amp; treatments'!$C$10)</f>
        <v>1</v>
      </c>
      <c r="V11" s="113" t="s">
        <v>36</v>
      </c>
    </row>
    <row r="12" spans="2:106" ht="43.5" customHeight="1" x14ac:dyDescent="0.25">
      <c r="B12" s="14"/>
      <c r="D12" s="150" t="s">
        <v>37</v>
      </c>
      <c r="E12" s="150" t="s">
        <v>37</v>
      </c>
      <c r="G12" s="150" t="s">
        <v>37</v>
      </c>
      <c r="H12" s="150" t="s">
        <v>37</v>
      </c>
      <c r="L12" s="20" t="s">
        <v>38</v>
      </c>
      <c r="M12" s="20" t="s">
        <v>39</v>
      </c>
      <c r="N12" s="20" t="str">
        <f>'Adult Population &amp; treatments'!$C$9</f>
        <v>National</v>
      </c>
      <c r="O12" s="20" t="str">
        <f>IFERROR(VLOOKUP('Adult Population &amp; treatments'!$C$9, $L$5:$M$13, 2, FALSE), "-")</f>
        <v>NATIONAL</v>
      </c>
      <c r="P12" s="15" t="b">
        <f>ISTEXT('Adult Population &amp; treatments'!$C$10)</f>
        <v>1</v>
      </c>
      <c r="V12" s="113" t="s">
        <v>40</v>
      </c>
    </row>
    <row r="13" spans="2:106" s="18" customFormat="1" ht="46.35" customHeight="1" x14ac:dyDescent="0.25">
      <c r="B13" s="151" t="s">
        <v>41</v>
      </c>
      <c r="C13" s="151" t="s">
        <v>42</v>
      </c>
      <c r="D13" s="25" t="s">
        <v>861</v>
      </c>
      <c r="E13" s="25" t="s">
        <v>860</v>
      </c>
      <c r="G13" s="25" t="s">
        <v>43</v>
      </c>
      <c r="H13" s="25" t="s">
        <v>44</v>
      </c>
      <c r="I13" s="151" t="s">
        <v>45</v>
      </c>
      <c r="K13" s="10"/>
      <c r="L13" s="20" t="s">
        <v>46</v>
      </c>
      <c r="M13" s="20" t="s">
        <v>47</v>
      </c>
      <c r="N13" s="20" t="str">
        <f>'Adult Population &amp; treatments'!$C$9</f>
        <v>National</v>
      </c>
      <c r="O13" s="20" t="str">
        <f>IFERROR(VLOOKUP('Adult Population &amp; treatments'!$C$9, $L$5:$M$13, 2, FALSE), "-")</f>
        <v>NATIONAL</v>
      </c>
      <c r="P13" s="15" t="b">
        <f>ISTEXT('Adult Population &amp; treatments'!$C$10)</f>
        <v>1</v>
      </c>
      <c r="Q13" s="11"/>
      <c r="R13" s="11"/>
      <c r="S13" s="11"/>
      <c r="T13" s="11"/>
      <c r="U13" s="11"/>
      <c r="V13" s="202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152" t="str">
        <f>IF((OR('Adult Population &amp; treatments'!C9="&lt;select&gt;",'Adult Population &amp; treatments'!C9="")), "-", 'Adult Population &amp; treatments'!C10)</f>
        <v>England</v>
      </c>
      <c r="C14" s="19">
        <f>IF(OR(B14="", B14="-"), "",VLOOKUP((CONCATENATE($N7," - ",$B14)),$C$23:$GL$433,4,FALSE))</f>
        <v>63602865</v>
      </c>
      <c r="D14" s="76">
        <f>IF(OR(C14="",C14= "-"), "",VLOOKUP((CONCATENATE($N7," - ",$B14)),$C$23:$GL$433,2,FALSE))</f>
        <v>2352910</v>
      </c>
      <c r="E14" s="76">
        <f>IF(OR(C14="",C14= "-"), "",VLOOKUP((CONCATENATE($N7," - ",$B14)),$C$23:$GL$433,3,FALSE))</f>
        <v>2238034</v>
      </c>
      <c r="F14" s="784">
        <f>SUM(D14:E14)</f>
        <v>4590944</v>
      </c>
      <c r="G14" s="76">
        <f>IF(OR(C14="", C14="-"), "",VLOOKUP((CONCATENATE($N7," - ",$B14)),$C$23:$GL$433,2,FALSE))</f>
        <v>2352910</v>
      </c>
      <c r="H14" s="76">
        <f>IF(OR(G14="", G14="-"), "",VLOOKUP((CONCATENATE($N7," - ",$B14)),$C$23:$GL$433,3,FALSE))</f>
        <v>2238034</v>
      </c>
      <c r="I14" s="19">
        <f>IFERROR(G14+H14, "")</f>
        <v>4590944</v>
      </c>
      <c r="L14" s="10" t="s">
        <v>48</v>
      </c>
      <c r="M14" s="10" t="s">
        <v>49</v>
      </c>
      <c r="N14" s="20" t="str">
        <f>'Adult Population &amp; treatments'!$C$9</f>
        <v>National</v>
      </c>
      <c r="O14" s="20" t="str">
        <f>IFERROR(VLOOKUP('Adult Population &amp; treatments'!$C$9, $L$5:$M$13, 2, FALSE), "-")</f>
        <v>NATIONAL</v>
      </c>
      <c r="P14" s="15" t="b">
        <f>ISTEXT('Adult Population &amp; treatments'!$C$10)</f>
        <v>1</v>
      </c>
      <c r="V14" s="113" t="s">
        <v>50</v>
      </c>
    </row>
    <row r="15" spans="2:106" x14ac:dyDescent="0.25">
      <c r="B15" s="152"/>
      <c r="C15" s="19"/>
      <c r="G15" s="76"/>
      <c r="H15" s="76"/>
      <c r="I15" s="19"/>
      <c r="L15" s="20"/>
      <c r="M15" s="20"/>
      <c r="N15" s="20"/>
      <c r="O15" s="20"/>
      <c r="P15" s="20"/>
      <c r="V15" s="113" t="s">
        <v>51</v>
      </c>
    </row>
    <row r="16" spans="2:106" x14ac:dyDescent="0.25">
      <c r="B16" s="153" t="s">
        <v>52</v>
      </c>
      <c r="C16" s="154">
        <f>IF(C15&gt;0,C14,C15)</f>
        <v>0</v>
      </c>
      <c r="G16" s="154">
        <f>IF(G15&gt;0,G14,G15)</f>
        <v>0</v>
      </c>
      <c r="H16" s="154">
        <f>IF(H15&gt;0,H14,H15)</f>
        <v>0</v>
      </c>
      <c r="I16" s="154">
        <f>SUM(I15)</f>
        <v>0</v>
      </c>
      <c r="L16" s="21"/>
      <c r="M16" s="21"/>
      <c r="P16" s="200">
        <f>COUNTIF(P6:P13, TRUE)</f>
        <v>8</v>
      </c>
    </row>
    <row r="17" spans="1:194" x14ac:dyDescent="0.25">
      <c r="Q17" s="22"/>
      <c r="R17" s="22"/>
    </row>
    <row r="18" spans="1:194" ht="45.6" customHeight="1" x14ac:dyDescent="0.25">
      <c r="B18" s="75"/>
      <c r="C18" s="117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" customHeight="1" x14ac:dyDescent="0.25">
      <c r="D19" s="155">
        <v>2</v>
      </c>
      <c r="E19" s="155">
        <v>3</v>
      </c>
      <c r="F19" s="155">
        <v>4</v>
      </c>
      <c r="G19" s="155">
        <v>5</v>
      </c>
      <c r="H19" s="155">
        <v>6</v>
      </c>
      <c r="K19" s="23"/>
      <c r="M19" s="719" t="s">
        <v>53</v>
      </c>
      <c r="N19" s="720"/>
      <c r="O19" s="720"/>
      <c r="P19" s="720"/>
      <c r="Q19" s="720"/>
      <c r="R19" s="720"/>
      <c r="S19" s="720"/>
      <c r="T19" s="720"/>
      <c r="U19" s="720"/>
      <c r="V19" s="720"/>
      <c r="W19" s="720"/>
      <c r="X19" s="720"/>
      <c r="Y19" s="720"/>
      <c r="Z19" s="720"/>
      <c r="AA19" s="720"/>
      <c r="AB19" s="720"/>
      <c r="AC19" s="720"/>
      <c r="AD19" s="720"/>
      <c r="AE19" s="720"/>
      <c r="AF19" s="720"/>
      <c r="AG19" s="720"/>
      <c r="AH19" s="720"/>
      <c r="AI19" s="720"/>
      <c r="AJ19" s="720"/>
      <c r="AK19" s="720"/>
      <c r="AL19" s="720"/>
      <c r="AM19" s="720"/>
      <c r="AN19" s="720"/>
      <c r="AO19" s="720"/>
      <c r="AP19" s="720"/>
      <c r="AQ19" s="720"/>
      <c r="AR19" s="720"/>
      <c r="AS19" s="720"/>
      <c r="AT19" s="720"/>
      <c r="AU19" s="720"/>
      <c r="AV19" s="720"/>
      <c r="AW19" s="720"/>
      <c r="AX19" s="720"/>
      <c r="AY19" s="720"/>
      <c r="AZ19" s="720"/>
      <c r="BA19" s="720"/>
      <c r="BB19" s="720"/>
      <c r="BC19" s="720"/>
      <c r="BD19" s="720"/>
      <c r="BE19" s="720"/>
      <c r="BF19" s="720"/>
      <c r="BG19" s="720"/>
      <c r="BH19" s="720"/>
      <c r="BI19" s="720"/>
      <c r="BJ19" s="720"/>
      <c r="BK19" s="720"/>
      <c r="BL19" s="720"/>
      <c r="BM19" s="720"/>
      <c r="BN19" s="720"/>
      <c r="BO19" s="720"/>
      <c r="BP19" s="720"/>
      <c r="BQ19" s="720"/>
      <c r="BR19" s="720"/>
      <c r="BS19" s="720"/>
      <c r="BT19" s="720"/>
      <c r="BU19" s="720"/>
      <c r="BV19" s="720"/>
      <c r="BW19" s="720"/>
      <c r="BX19" s="720"/>
      <c r="BY19" s="720"/>
      <c r="BZ19" s="720"/>
      <c r="CA19" s="720"/>
      <c r="CB19" s="720"/>
      <c r="CC19" s="720"/>
      <c r="CD19" s="720"/>
      <c r="CE19" s="720"/>
      <c r="CF19" s="720"/>
      <c r="CG19" s="720"/>
      <c r="CH19" s="720"/>
      <c r="CI19" s="720"/>
      <c r="CJ19" s="720"/>
      <c r="CK19" s="720"/>
      <c r="CL19" s="720"/>
      <c r="CM19" s="720"/>
      <c r="CN19" s="720"/>
      <c r="CO19" s="720"/>
      <c r="CP19" s="720"/>
      <c r="CQ19" s="720"/>
      <c r="CR19" s="720"/>
      <c r="CS19" s="720"/>
      <c r="CT19" s="720"/>
      <c r="CU19" s="720"/>
      <c r="CV19" s="720"/>
      <c r="CW19" s="720"/>
      <c r="CX19" s="720"/>
      <c r="CY19" s="721"/>
      <c r="CZ19" s="722" t="s">
        <v>54</v>
      </c>
      <c r="DA19" s="722"/>
      <c r="DB19" s="722"/>
      <c r="DC19" s="722"/>
      <c r="DD19" s="722"/>
      <c r="DE19" s="722"/>
      <c r="DF19" s="722"/>
      <c r="DG19" s="722"/>
      <c r="DH19" s="722"/>
      <c r="DI19" s="722"/>
      <c r="DJ19" s="722"/>
      <c r="DK19" s="722"/>
      <c r="DL19" s="722"/>
      <c r="DM19" s="722"/>
      <c r="DN19" s="722"/>
      <c r="DO19" s="722"/>
      <c r="DP19" s="722"/>
      <c r="DQ19" s="722"/>
      <c r="DR19" s="722"/>
      <c r="DS19" s="722"/>
      <c r="DT19" s="722"/>
      <c r="DU19" s="722"/>
      <c r="DV19" s="722"/>
      <c r="DW19" s="722"/>
      <c r="DX19" s="722"/>
      <c r="DY19" s="722"/>
      <c r="DZ19" s="722"/>
      <c r="EA19" s="722"/>
      <c r="EB19" s="722"/>
      <c r="EC19" s="722"/>
      <c r="ED19" s="722"/>
      <c r="EE19" s="722"/>
      <c r="EF19" s="722"/>
      <c r="EG19" s="722"/>
      <c r="EH19" s="722"/>
      <c r="EI19" s="722"/>
      <c r="EJ19" s="722"/>
      <c r="EK19" s="722"/>
      <c r="EL19" s="722"/>
      <c r="EM19" s="722"/>
      <c r="EN19" s="722"/>
      <c r="EO19" s="722"/>
      <c r="EP19" s="722"/>
      <c r="EQ19" s="722"/>
      <c r="ER19" s="722"/>
      <c r="ES19" s="722"/>
      <c r="ET19" s="722"/>
      <c r="EU19" s="722"/>
      <c r="EV19" s="722"/>
      <c r="EW19" s="722"/>
      <c r="EX19" s="722"/>
      <c r="EY19" s="722"/>
      <c r="EZ19" s="722"/>
      <c r="FA19" s="722"/>
      <c r="FB19" s="722"/>
      <c r="FC19" s="722"/>
      <c r="FD19" s="722"/>
      <c r="FE19" s="722"/>
      <c r="FF19" s="722"/>
      <c r="FG19" s="722"/>
      <c r="FH19" s="722"/>
      <c r="FI19" s="722"/>
      <c r="FJ19" s="722"/>
      <c r="FK19" s="722"/>
      <c r="FL19" s="722"/>
      <c r="FM19" s="722"/>
      <c r="FN19" s="722"/>
      <c r="FO19" s="722"/>
      <c r="FP19" s="722"/>
      <c r="FQ19" s="722"/>
      <c r="FR19" s="722"/>
      <c r="FS19" s="722"/>
      <c r="FT19" s="722"/>
      <c r="FU19" s="722"/>
      <c r="FV19" s="722"/>
      <c r="FW19" s="722"/>
      <c r="FX19" s="722"/>
      <c r="FY19" s="722"/>
      <c r="FZ19" s="722"/>
      <c r="GA19" s="722"/>
      <c r="GB19" s="722"/>
      <c r="GC19" s="722"/>
      <c r="GD19" s="722"/>
      <c r="GE19" s="722"/>
      <c r="GF19" s="722"/>
      <c r="GG19" s="722"/>
      <c r="GH19" s="722"/>
      <c r="GI19" s="722"/>
      <c r="GJ19" s="722"/>
      <c r="GK19" s="722"/>
      <c r="GL19" s="723"/>
    </row>
    <row r="20" spans="1:194" s="1" customFormat="1" ht="48" customHeight="1" x14ac:dyDescent="0.25">
      <c r="A20" s="101" t="s">
        <v>13</v>
      </c>
      <c r="B20" s="100" t="s">
        <v>55</v>
      </c>
      <c r="C20" s="100" t="s">
        <v>56</v>
      </c>
      <c r="D20" s="72" t="s">
        <v>57</v>
      </c>
      <c r="E20" s="72" t="s">
        <v>57</v>
      </c>
      <c r="F20" s="72" t="s">
        <v>58</v>
      </c>
      <c r="G20" s="72" t="s">
        <v>59</v>
      </c>
      <c r="H20" s="72" t="s">
        <v>60</v>
      </c>
      <c r="I20" s="100" t="s">
        <v>61</v>
      </c>
      <c r="J20" s="100" t="s">
        <v>62</v>
      </c>
      <c r="K20" s="100" t="s">
        <v>63</v>
      </c>
      <c r="L20" s="100" t="s">
        <v>64</v>
      </c>
      <c r="M20" s="27">
        <v>0</v>
      </c>
      <c r="N20" s="28">
        <v>1</v>
      </c>
      <c r="O20" s="28">
        <v>2</v>
      </c>
      <c r="P20" s="28">
        <v>3</v>
      </c>
      <c r="Q20" s="28">
        <v>4</v>
      </c>
      <c r="R20" s="28">
        <v>5</v>
      </c>
      <c r="S20" s="28">
        <v>6</v>
      </c>
      <c r="T20" s="28">
        <v>7</v>
      </c>
      <c r="U20" s="28">
        <v>8</v>
      </c>
      <c r="V20" s="28">
        <v>9</v>
      </c>
      <c r="W20" s="28">
        <v>10</v>
      </c>
      <c r="X20" s="28">
        <v>11</v>
      </c>
      <c r="Y20" s="28">
        <v>12</v>
      </c>
      <c r="Z20" s="28">
        <v>13</v>
      </c>
      <c r="AA20" s="28">
        <v>14</v>
      </c>
      <c r="AB20" s="28">
        <v>15</v>
      </c>
      <c r="AC20" s="28">
        <v>16</v>
      </c>
      <c r="AD20" s="28">
        <v>17</v>
      </c>
      <c r="AE20" s="28">
        <v>18</v>
      </c>
      <c r="AF20" s="28">
        <v>19</v>
      </c>
      <c r="AG20" s="28">
        <v>20</v>
      </c>
      <c r="AH20" s="28">
        <v>21</v>
      </c>
      <c r="AI20" s="28">
        <v>22</v>
      </c>
      <c r="AJ20" s="28">
        <v>23</v>
      </c>
      <c r="AK20" s="28">
        <v>24</v>
      </c>
      <c r="AL20" s="28">
        <v>25</v>
      </c>
      <c r="AM20" s="28">
        <v>26</v>
      </c>
      <c r="AN20" s="28">
        <v>27</v>
      </c>
      <c r="AO20" s="28">
        <v>28</v>
      </c>
      <c r="AP20" s="28">
        <v>29</v>
      </c>
      <c r="AQ20" s="28">
        <v>30</v>
      </c>
      <c r="AR20" s="28">
        <v>31</v>
      </c>
      <c r="AS20" s="28">
        <v>32</v>
      </c>
      <c r="AT20" s="28">
        <v>33</v>
      </c>
      <c r="AU20" s="28">
        <v>34</v>
      </c>
      <c r="AV20" s="28">
        <v>35</v>
      </c>
      <c r="AW20" s="28">
        <v>36</v>
      </c>
      <c r="AX20" s="28">
        <v>37</v>
      </c>
      <c r="AY20" s="28">
        <v>38</v>
      </c>
      <c r="AZ20" s="28">
        <v>39</v>
      </c>
      <c r="BA20" s="28">
        <v>40</v>
      </c>
      <c r="BB20" s="28">
        <v>41</v>
      </c>
      <c r="BC20" s="28">
        <v>42</v>
      </c>
      <c r="BD20" s="28">
        <v>43</v>
      </c>
      <c r="BE20" s="28">
        <v>44</v>
      </c>
      <c r="BF20" s="28">
        <v>45</v>
      </c>
      <c r="BG20" s="28">
        <v>46</v>
      </c>
      <c r="BH20" s="28">
        <v>47</v>
      </c>
      <c r="BI20" s="28">
        <v>48</v>
      </c>
      <c r="BJ20" s="28">
        <v>49</v>
      </c>
      <c r="BK20" s="28">
        <v>50</v>
      </c>
      <c r="BL20" s="28">
        <v>51</v>
      </c>
      <c r="BM20" s="28">
        <v>52</v>
      </c>
      <c r="BN20" s="28">
        <v>53</v>
      </c>
      <c r="BO20" s="28">
        <v>54</v>
      </c>
      <c r="BP20" s="28">
        <v>55</v>
      </c>
      <c r="BQ20" s="28">
        <v>56</v>
      </c>
      <c r="BR20" s="28">
        <v>57</v>
      </c>
      <c r="BS20" s="28">
        <v>58</v>
      </c>
      <c r="BT20" s="28">
        <v>59</v>
      </c>
      <c r="BU20" s="28">
        <v>60</v>
      </c>
      <c r="BV20" s="28">
        <v>61</v>
      </c>
      <c r="BW20" s="28">
        <v>62</v>
      </c>
      <c r="BX20" s="28">
        <v>63</v>
      </c>
      <c r="BY20" s="28">
        <v>64</v>
      </c>
      <c r="BZ20" s="28">
        <v>65</v>
      </c>
      <c r="CA20" s="28">
        <v>66</v>
      </c>
      <c r="CB20" s="28">
        <v>67</v>
      </c>
      <c r="CC20" s="28">
        <v>68</v>
      </c>
      <c r="CD20" s="28">
        <v>69</v>
      </c>
      <c r="CE20" s="28">
        <v>70</v>
      </c>
      <c r="CF20" s="28">
        <v>71</v>
      </c>
      <c r="CG20" s="28">
        <v>72</v>
      </c>
      <c r="CH20" s="28">
        <v>73</v>
      </c>
      <c r="CI20" s="28">
        <v>74</v>
      </c>
      <c r="CJ20" s="28">
        <v>75</v>
      </c>
      <c r="CK20" s="28">
        <v>76</v>
      </c>
      <c r="CL20" s="28">
        <v>77</v>
      </c>
      <c r="CM20" s="28">
        <v>78</v>
      </c>
      <c r="CN20" s="28">
        <v>79</v>
      </c>
      <c r="CO20" s="28">
        <v>80</v>
      </c>
      <c r="CP20" s="28">
        <v>81</v>
      </c>
      <c r="CQ20" s="28">
        <v>82</v>
      </c>
      <c r="CR20" s="28">
        <v>83</v>
      </c>
      <c r="CS20" s="28">
        <v>84</v>
      </c>
      <c r="CT20" s="28">
        <v>85</v>
      </c>
      <c r="CU20" s="28">
        <v>86</v>
      </c>
      <c r="CV20" s="28">
        <v>87</v>
      </c>
      <c r="CW20" s="28">
        <v>88</v>
      </c>
      <c r="CX20" s="28">
        <v>89</v>
      </c>
      <c r="CY20" s="65" t="s">
        <v>65</v>
      </c>
      <c r="CZ20" s="28">
        <v>0</v>
      </c>
      <c r="DA20" s="28">
        <v>1</v>
      </c>
      <c r="DB20" s="28">
        <v>2</v>
      </c>
      <c r="DC20" s="28">
        <v>3</v>
      </c>
      <c r="DD20" s="28">
        <v>4</v>
      </c>
      <c r="DE20" s="28">
        <v>5</v>
      </c>
      <c r="DF20" s="28">
        <v>6</v>
      </c>
      <c r="DG20" s="28">
        <v>7</v>
      </c>
      <c r="DH20" s="28">
        <v>8</v>
      </c>
      <c r="DI20" s="28">
        <v>9</v>
      </c>
      <c r="DJ20" s="28">
        <v>10</v>
      </c>
      <c r="DK20" s="28">
        <v>11</v>
      </c>
      <c r="DL20" s="28">
        <v>12</v>
      </c>
      <c r="DM20" s="28">
        <v>13</v>
      </c>
      <c r="DN20" s="28">
        <v>14</v>
      </c>
      <c r="DO20" s="28">
        <v>15</v>
      </c>
      <c r="DP20" s="28">
        <v>16</v>
      </c>
      <c r="DQ20" s="28">
        <v>17</v>
      </c>
      <c r="DR20" s="28">
        <v>18</v>
      </c>
      <c r="DS20" s="28">
        <v>19</v>
      </c>
      <c r="DT20" s="28">
        <v>20</v>
      </c>
      <c r="DU20" s="28">
        <v>21</v>
      </c>
      <c r="DV20" s="28">
        <v>22</v>
      </c>
      <c r="DW20" s="28">
        <v>23</v>
      </c>
      <c r="DX20" s="28">
        <v>24</v>
      </c>
      <c r="DY20" s="28">
        <v>25</v>
      </c>
      <c r="DZ20" s="28">
        <v>26</v>
      </c>
      <c r="EA20" s="28">
        <v>27</v>
      </c>
      <c r="EB20" s="28">
        <v>28</v>
      </c>
      <c r="EC20" s="28">
        <v>29</v>
      </c>
      <c r="ED20" s="28">
        <v>30</v>
      </c>
      <c r="EE20" s="28">
        <v>31</v>
      </c>
      <c r="EF20" s="28">
        <v>32</v>
      </c>
      <c r="EG20" s="28">
        <v>33</v>
      </c>
      <c r="EH20" s="28">
        <v>34</v>
      </c>
      <c r="EI20" s="28">
        <v>35</v>
      </c>
      <c r="EJ20" s="28">
        <v>36</v>
      </c>
      <c r="EK20" s="28">
        <v>37</v>
      </c>
      <c r="EL20" s="28">
        <v>38</v>
      </c>
      <c r="EM20" s="28">
        <v>39</v>
      </c>
      <c r="EN20" s="28">
        <v>40</v>
      </c>
      <c r="EO20" s="28">
        <v>41</v>
      </c>
      <c r="EP20" s="28">
        <v>42</v>
      </c>
      <c r="EQ20" s="28">
        <v>43</v>
      </c>
      <c r="ER20" s="28">
        <v>44</v>
      </c>
      <c r="ES20" s="28">
        <v>45</v>
      </c>
      <c r="ET20" s="28">
        <v>46</v>
      </c>
      <c r="EU20" s="28">
        <v>47</v>
      </c>
      <c r="EV20" s="28">
        <v>48</v>
      </c>
      <c r="EW20" s="28">
        <v>49</v>
      </c>
      <c r="EX20" s="28">
        <v>50</v>
      </c>
      <c r="EY20" s="28">
        <v>51</v>
      </c>
      <c r="EZ20" s="28">
        <v>52</v>
      </c>
      <c r="FA20" s="28">
        <v>53</v>
      </c>
      <c r="FB20" s="28">
        <v>54</v>
      </c>
      <c r="FC20" s="28">
        <v>55</v>
      </c>
      <c r="FD20" s="28">
        <v>56</v>
      </c>
      <c r="FE20" s="28">
        <v>57</v>
      </c>
      <c r="FF20" s="28">
        <v>58</v>
      </c>
      <c r="FG20" s="28">
        <v>59</v>
      </c>
      <c r="FH20" s="28">
        <v>60</v>
      </c>
      <c r="FI20" s="28">
        <v>61</v>
      </c>
      <c r="FJ20" s="28">
        <v>62</v>
      </c>
      <c r="FK20" s="28">
        <v>63</v>
      </c>
      <c r="FL20" s="28">
        <v>64</v>
      </c>
      <c r="FM20" s="28">
        <v>65</v>
      </c>
      <c r="FN20" s="28">
        <v>66</v>
      </c>
      <c r="FO20" s="28">
        <v>67</v>
      </c>
      <c r="FP20" s="28">
        <v>68</v>
      </c>
      <c r="FQ20" s="28">
        <v>69</v>
      </c>
      <c r="FR20" s="28">
        <v>70</v>
      </c>
      <c r="FS20" s="28">
        <v>71</v>
      </c>
      <c r="FT20" s="28">
        <v>72</v>
      </c>
      <c r="FU20" s="28">
        <v>73</v>
      </c>
      <c r="FV20" s="28">
        <v>74</v>
      </c>
      <c r="FW20" s="28">
        <v>75</v>
      </c>
      <c r="FX20" s="28">
        <v>76</v>
      </c>
      <c r="FY20" s="28">
        <v>77</v>
      </c>
      <c r="FZ20" s="28">
        <v>78</v>
      </c>
      <c r="GA20" s="28">
        <v>79</v>
      </c>
      <c r="GB20" s="28">
        <v>80</v>
      </c>
      <c r="GC20" s="28">
        <v>81</v>
      </c>
      <c r="GD20" s="28">
        <v>82</v>
      </c>
      <c r="GE20" s="28">
        <v>83</v>
      </c>
      <c r="GF20" s="28">
        <v>84</v>
      </c>
      <c r="GG20" s="28">
        <v>85</v>
      </c>
      <c r="GH20" s="28">
        <v>86</v>
      </c>
      <c r="GI20" s="28">
        <v>87</v>
      </c>
      <c r="GJ20" s="28">
        <v>88</v>
      </c>
      <c r="GK20" s="28">
        <v>89</v>
      </c>
      <c r="GL20" s="65" t="s">
        <v>65</v>
      </c>
    </row>
    <row r="21" spans="1:194" s="8" customFormat="1" ht="27.6" x14ac:dyDescent="0.25">
      <c r="A21" s="101"/>
      <c r="B21" s="100"/>
      <c r="C21" s="100"/>
      <c r="D21" s="24" t="s">
        <v>859</v>
      </c>
      <c r="E21" s="25" t="s">
        <v>860</v>
      </c>
      <c r="F21" s="72" t="s">
        <v>66</v>
      </c>
      <c r="G21" s="71" t="s">
        <v>53</v>
      </c>
      <c r="H21" s="71" t="s">
        <v>54</v>
      </c>
      <c r="I21" s="72" t="s">
        <v>53</v>
      </c>
      <c r="J21" s="71" t="s">
        <v>54</v>
      </c>
      <c r="K21" s="72" t="s">
        <v>53</v>
      </c>
      <c r="L21" s="26" t="s">
        <v>54</v>
      </c>
    </row>
    <row r="22" spans="1:194" s="1" customFormat="1" x14ac:dyDescent="0.25">
      <c r="A22" s="29"/>
      <c r="B22" s="66"/>
      <c r="C22" s="724"/>
      <c r="D22" s="710"/>
      <c r="E22" s="710"/>
      <c r="F22" s="725"/>
      <c r="G22" s="725"/>
      <c r="H22" s="710"/>
      <c r="I22" s="710"/>
      <c r="J22" s="710"/>
      <c r="K22" s="725"/>
      <c r="L22" s="710"/>
      <c r="M22" s="725"/>
      <c r="N22" s="725"/>
      <c r="O22" s="725"/>
      <c r="P22" s="725"/>
      <c r="Q22" s="725"/>
      <c r="R22" s="725"/>
      <c r="S22" s="725"/>
      <c r="T22" s="725"/>
      <c r="U22" s="725"/>
      <c r="V22" s="725"/>
      <c r="W22" s="725"/>
      <c r="X22" s="725"/>
      <c r="Y22" s="725"/>
      <c r="Z22" s="725"/>
      <c r="AA22" s="725"/>
      <c r="AB22" s="725"/>
      <c r="AC22" s="725"/>
      <c r="AD22" s="725"/>
      <c r="AE22" s="725"/>
      <c r="AF22" s="725"/>
      <c r="AG22" s="725"/>
      <c r="AH22" s="725"/>
      <c r="AI22" s="725"/>
      <c r="AJ22" s="725"/>
      <c r="AK22" s="725"/>
      <c r="AL22" s="725"/>
      <c r="AM22" s="725"/>
      <c r="AN22" s="725"/>
      <c r="AO22" s="725"/>
      <c r="AP22" s="725"/>
      <c r="AQ22" s="725"/>
      <c r="AR22" s="725"/>
      <c r="AS22" s="725"/>
      <c r="AT22" s="725"/>
      <c r="AU22" s="725"/>
      <c r="AV22" s="725"/>
      <c r="AW22" s="725"/>
      <c r="AX22" s="725"/>
      <c r="AY22" s="725"/>
      <c r="AZ22" s="725"/>
      <c r="BA22" s="725"/>
      <c r="BB22" s="725"/>
      <c r="BC22" s="725"/>
      <c r="BD22" s="725"/>
      <c r="BE22" s="725"/>
      <c r="BF22" s="725"/>
      <c r="BG22" s="725"/>
      <c r="BH22" s="725"/>
      <c r="BI22" s="725"/>
      <c r="BJ22" s="725"/>
      <c r="BK22" s="725"/>
      <c r="BL22" s="725"/>
      <c r="BM22" s="725"/>
      <c r="BN22" s="725"/>
      <c r="BO22" s="725"/>
      <c r="BP22" s="725"/>
      <c r="BQ22" s="725"/>
      <c r="BR22" s="725"/>
      <c r="BS22" s="725"/>
      <c r="BT22" s="725"/>
      <c r="BU22" s="725"/>
      <c r="BV22" s="725"/>
      <c r="BW22" s="725"/>
      <c r="BX22" s="725"/>
      <c r="BY22" s="725"/>
      <c r="BZ22" s="725"/>
      <c r="CA22" s="725"/>
      <c r="CB22" s="725"/>
      <c r="CC22" s="725"/>
      <c r="CD22" s="725"/>
      <c r="CE22" s="725"/>
      <c r="CF22" s="725"/>
      <c r="CG22" s="725"/>
      <c r="CH22" s="725"/>
      <c r="CI22" s="725"/>
      <c r="CJ22" s="725"/>
      <c r="CK22" s="725"/>
      <c r="CL22" s="725"/>
      <c r="CM22" s="725"/>
      <c r="CN22" s="725"/>
      <c r="CO22" s="725"/>
      <c r="CP22" s="725"/>
      <c r="CQ22" s="725"/>
      <c r="CR22" s="725"/>
      <c r="CS22" s="725"/>
      <c r="CT22" s="725"/>
      <c r="CU22" s="725"/>
      <c r="CV22" s="725"/>
      <c r="CW22" s="725"/>
      <c r="CX22" s="725"/>
      <c r="CY22" s="710"/>
      <c r="CZ22" s="725"/>
      <c r="DA22" s="725"/>
      <c r="DB22" s="725"/>
      <c r="DC22" s="725"/>
      <c r="DD22" s="725"/>
      <c r="DE22" s="725"/>
      <c r="DF22" s="72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DV22" s="725"/>
      <c r="DW22" s="725"/>
      <c r="DX22" s="725"/>
      <c r="DY22" s="725"/>
      <c r="DZ22" s="725"/>
      <c r="EA22" s="725"/>
      <c r="EB22" s="725"/>
      <c r="EC22" s="725"/>
      <c r="ED22" s="725"/>
      <c r="EE22" s="725"/>
      <c r="EF22" s="725"/>
      <c r="EG22" s="725"/>
      <c r="EH22" s="725"/>
      <c r="EI22" s="725"/>
      <c r="EJ22" s="725"/>
      <c r="EK22" s="725"/>
      <c r="EL22" s="725"/>
      <c r="EM22" s="725"/>
      <c r="EN22" s="725"/>
      <c r="EO22" s="725"/>
      <c r="EP22" s="725"/>
      <c r="EQ22" s="725"/>
      <c r="ER22" s="725"/>
      <c r="ES22" s="725"/>
      <c r="ET22" s="725"/>
      <c r="EU22" s="725"/>
      <c r="EV22" s="725"/>
      <c r="EW22" s="725"/>
      <c r="EX22" s="725"/>
      <c r="EY22" s="725"/>
      <c r="EZ22" s="725"/>
      <c r="FA22" s="725"/>
      <c r="FB22" s="725"/>
      <c r="FC22" s="725"/>
      <c r="FD22" s="725"/>
      <c r="FE22" s="725"/>
      <c r="FF22" s="725"/>
      <c r="FG22" s="725"/>
      <c r="FH22" s="725"/>
      <c r="FI22" s="725"/>
      <c r="FJ22" s="725"/>
      <c r="FK22" s="725"/>
      <c r="FL22" s="725"/>
      <c r="FM22" s="725"/>
      <c r="FN22" s="725"/>
      <c r="FO22" s="725"/>
      <c r="FP22" s="725"/>
      <c r="FQ22" s="725"/>
      <c r="FR22" s="725"/>
      <c r="FS22" s="725"/>
      <c r="FT22" s="725"/>
      <c r="FU22" s="725"/>
      <c r="FV22" s="725"/>
      <c r="FW22" s="725"/>
      <c r="FX22" s="725"/>
      <c r="FY22" s="725"/>
      <c r="FZ22" s="725"/>
      <c r="GA22" s="725"/>
      <c r="GB22" s="725"/>
      <c r="GC22" s="725"/>
      <c r="GD22" s="725"/>
      <c r="GE22" s="725"/>
      <c r="GF22" s="725"/>
      <c r="GG22" s="725"/>
      <c r="GH22" s="725"/>
      <c r="GI22" s="725"/>
      <c r="GJ22" s="725"/>
      <c r="GK22" s="725"/>
      <c r="GL22" s="710"/>
    </row>
    <row r="23" spans="1:194" s="64" customFormat="1" ht="21.75" customHeight="1" x14ac:dyDescent="0.25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3709</v>
      </c>
      <c r="E23" s="63">
        <f>(SUM(E25:E27)/SUM($F$25:$F$27))*100000</f>
        <v>3527.8917604752837</v>
      </c>
      <c r="F23" s="62">
        <f>SUM(G23:H23)</f>
        <v>100000</v>
      </c>
      <c r="G23" s="62">
        <f>ROUND((SUM(G25:G27)/SUM($F$25:$F$27))*100000,0)</f>
        <v>49989</v>
      </c>
      <c r="H23" s="63">
        <f>ROUND((SUM(H25:H27)/SUM($F$25:$F$27))*100000,0)</f>
        <v>50011</v>
      </c>
      <c r="I23" s="63">
        <f>ROUND((SUM(I25:I27)/SUM($F$25:$F$27))*100000,0)</f>
        <v>40013</v>
      </c>
      <c r="J23" s="63">
        <f t="shared" ref="J23:BU23" si="0">(SUM(J25:J27)/SUM($F$25:$F$27))*100000</f>
        <v>40520.660146416405</v>
      </c>
      <c r="K23" s="62">
        <f t="shared" si="0"/>
        <v>9975.7585065804615</v>
      </c>
      <c r="L23" s="63">
        <f t="shared" si="0"/>
        <v>9490.2912441220597</v>
      </c>
      <c r="M23" s="62">
        <f t="shared" si="0"/>
        <v>429.40714449771531</v>
      </c>
      <c r="N23" s="62">
        <f t="shared" si="0"/>
        <v>457.4277444336762</v>
      </c>
      <c r="O23" s="62">
        <f t="shared" si="0"/>
        <v>470.34152287209298</v>
      </c>
      <c r="P23" s="62">
        <f t="shared" si="0"/>
        <v>480.55292509232868</v>
      </c>
      <c r="Q23" s="62">
        <f t="shared" si="0"/>
        <v>508.09766233397323</v>
      </c>
      <c r="R23" s="62">
        <f t="shared" si="0"/>
        <v>506.25533153579471</v>
      </c>
      <c r="S23" s="62">
        <f t="shared" si="0"/>
        <v>529.94659961979585</v>
      </c>
      <c r="T23" s="62">
        <f t="shared" si="0"/>
        <v>547.02381282408044</v>
      </c>
      <c r="U23" s="62">
        <f t="shared" si="0"/>
        <v>566.40321190728957</v>
      </c>
      <c r="V23" s="62">
        <f t="shared" si="0"/>
        <v>581.29756871562813</v>
      </c>
      <c r="W23" s="62">
        <f t="shared" si="0"/>
        <v>595.46867243810982</v>
      </c>
      <c r="X23" s="62">
        <f t="shared" si="0"/>
        <v>594.86911454802339</v>
      </c>
      <c r="Y23" s="62">
        <f t="shared" si="0"/>
        <v>601.01603815900739</v>
      </c>
      <c r="Z23" s="62">
        <f t="shared" si="0"/>
        <v>619.18031384847313</v>
      </c>
      <c r="AA23" s="62">
        <f t="shared" si="0"/>
        <v>626.41721041983294</v>
      </c>
      <c r="AB23" s="62">
        <f t="shared" si="0"/>
        <v>625.48876883275727</v>
      </c>
      <c r="AC23" s="62">
        <f t="shared" si="0"/>
        <v>619.87446218238404</v>
      </c>
      <c r="AD23" s="62">
        <f t="shared" si="0"/>
        <v>616.69040231949737</v>
      </c>
      <c r="AE23" s="62">
        <f t="shared" si="0"/>
        <v>620.76943330472193</v>
      </c>
      <c r="AF23" s="62">
        <f t="shared" si="0"/>
        <v>608.41446610366734</v>
      </c>
      <c r="AG23" s="62">
        <f t="shared" si="0"/>
        <v>599.49385963223438</v>
      </c>
      <c r="AH23" s="62">
        <f t="shared" si="0"/>
        <v>599.27848446783435</v>
      </c>
      <c r="AI23" s="62">
        <f t="shared" si="0"/>
        <v>601.95612164686156</v>
      </c>
      <c r="AJ23" s="62">
        <f t="shared" si="0"/>
        <v>606.53866484075104</v>
      </c>
      <c r="AK23" s="62">
        <f t="shared" si="0"/>
        <v>621.83030151315177</v>
      </c>
      <c r="AL23" s="62">
        <f t="shared" si="0"/>
        <v>653.15574603257483</v>
      </c>
      <c r="AM23" s="62">
        <f t="shared" si="0"/>
        <v>680.83436513317076</v>
      </c>
      <c r="AN23" s="62">
        <f t="shared" si="0"/>
        <v>693.0408980993011</v>
      </c>
      <c r="AO23" s="62">
        <f t="shared" si="0"/>
        <v>710.37568835830734</v>
      </c>
      <c r="AP23" s="62">
        <f t="shared" si="0"/>
        <v>719.79689656321045</v>
      </c>
      <c r="AQ23" s="62">
        <f t="shared" si="0"/>
        <v>716.60265003714278</v>
      </c>
      <c r="AR23" s="62">
        <f t="shared" si="0"/>
        <v>722.73065555936194</v>
      </c>
      <c r="AS23" s="62">
        <f t="shared" si="0"/>
        <v>735.74775586718692</v>
      </c>
      <c r="AT23" s="62">
        <f t="shared" si="0"/>
        <v>741.826283311098</v>
      </c>
      <c r="AU23" s="62">
        <f t="shared" si="0"/>
        <v>758.38688716834201</v>
      </c>
      <c r="AV23" s="62">
        <f t="shared" si="0"/>
        <v>767.96526103375334</v>
      </c>
      <c r="AW23" s="62">
        <f t="shared" si="0"/>
        <v>767.62036972319379</v>
      </c>
      <c r="AX23" s="62">
        <f t="shared" si="0"/>
        <v>759.72425052025835</v>
      </c>
      <c r="AY23" s="62">
        <f t="shared" si="0"/>
        <v>764.30242800135579</v>
      </c>
      <c r="AZ23" s="62">
        <f t="shared" si="0"/>
        <v>741.91359756693589</v>
      </c>
      <c r="BA23" s="62">
        <f t="shared" si="0"/>
        <v>735.06670467165179</v>
      </c>
      <c r="BB23" s="62">
        <f t="shared" si="0"/>
        <v>724.49440352728641</v>
      </c>
      <c r="BC23" s="62">
        <f t="shared" si="0"/>
        <v>708.18410053677746</v>
      </c>
      <c r="BD23" s="62">
        <f t="shared" si="0"/>
        <v>702.60326435114212</v>
      </c>
      <c r="BE23" s="62">
        <f t="shared" si="0"/>
        <v>698.3918067445635</v>
      </c>
      <c r="BF23" s="62">
        <f t="shared" si="0"/>
        <v>697.73840506337694</v>
      </c>
      <c r="BG23" s="62">
        <f t="shared" si="0"/>
        <v>684.46372770083042</v>
      </c>
      <c r="BH23" s="62">
        <f t="shared" si="0"/>
        <v>651.75144175118282</v>
      </c>
      <c r="BI23" s="62">
        <f t="shared" si="0"/>
        <v>613.06540546462963</v>
      </c>
      <c r="BJ23" s="62">
        <f t="shared" si="0"/>
        <v>602.8379956308238</v>
      </c>
      <c r="BK23" s="62">
        <f t="shared" si="0"/>
        <v>604.79383496159141</v>
      </c>
      <c r="BL23" s="62">
        <f t="shared" si="0"/>
        <v>614.97904290507574</v>
      </c>
      <c r="BM23" s="62">
        <f t="shared" si="0"/>
        <v>616.42409383919198</v>
      </c>
      <c r="BN23" s="62">
        <f t="shared" si="0"/>
        <v>632.25125794739813</v>
      </c>
      <c r="BO23" s="62">
        <f t="shared" si="0"/>
        <v>647.35953468253945</v>
      </c>
      <c r="BP23" s="62">
        <f t="shared" si="0"/>
        <v>656.71380195796689</v>
      </c>
      <c r="BQ23" s="62">
        <f t="shared" si="0"/>
        <v>640.11099621040125</v>
      </c>
      <c r="BR23" s="62">
        <f t="shared" si="0"/>
        <v>647.03356146074486</v>
      </c>
      <c r="BS23" s="62">
        <f t="shared" si="0"/>
        <v>641.32175389135261</v>
      </c>
      <c r="BT23" s="62">
        <f t="shared" si="0"/>
        <v>640.55629891517424</v>
      </c>
      <c r="BU23" s="62">
        <f t="shared" si="0"/>
        <v>637.64582372057941</v>
      </c>
      <c r="BV23" s="62">
        <f t="shared" ref="BV23:EG23" si="1">(SUM(BV25:BV27)/SUM($F$25:$F$27))*100000</f>
        <v>634.51560764879287</v>
      </c>
      <c r="BW23" s="62">
        <f t="shared" si="1"/>
        <v>620.99936084509488</v>
      </c>
      <c r="BX23" s="62">
        <f t="shared" si="1"/>
        <v>601.35801899437229</v>
      </c>
      <c r="BY23" s="62">
        <f t="shared" si="1"/>
        <v>578.9357180952145</v>
      </c>
      <c r="BZ23" s="62">
        <f t="shared" si="1"/>
        <v>555.09165006349713</v>
      </c>
      <c r="CA23" s="62">
        <f t="shared" si="1"/>
        <v>523.76183983128203</v>
      </c>
      <c r="CB23" s="62">
        <f t="shared" si="1"/>
        <v>504.72878729622983</v>
      </c>
      <c r="CC23" s="62">
        <f t="shared" si="1"/>
        <v>487.97172636335063</v>
      </c>
      <c r="CD23" s="62">
        <f t="shared" si="1"/>
        <v>458.64868877780873</v>
      </c>
      <c r="CE23" s="62">
        <f t="shared" si="1"/>
        <v>437.42695889642118</v>
      </c>
      <c r="CF23" s="62">
        <f t="shared" si="1"/>
        <v>416.73784597564452</v>
      </c>
      <c r="CG23" s="62">
        <f t="shared" si="1"/>
        <v>409.01490004678737</v>
      </c>
      <c r="CH23" s="62">
        <f t="shared" si="1"/>
        <v>392.02209062314597</v>
      </c>
      <c r="CI23" s="62">
        <f t="shared" si="1"/>
        <v>378.75905516137777</v>
      </c>
      <c r="CJ23" s="62">
        <f t="shared" si="1"/>
        <v>372.05914126342066</v>
      </c>
      <c r="CK23" s="62">
        <f t="shared" si="1"/>
        <v>370.59808271573417</v>
      </c>
      <c r="CL23" s="62">
        <f t="shared" si="1"/>
        <v>372.06641745140718</v>
      </c>
      <c r="CM23" s="62">
        <f t="shared" si="1"/>
        <v>379.89559572486701</v>
      </c>
      <c r="CN23" s="62">
        <f t="shared" si="1"/>
        <v>381.81650935329952</v>
      </c>
      <c r="CO23" s="62">
        <f t="shared" si="1"/>
        <v>281.90862734844603</v>
      </c>
      <c r="CP23" s="62">
        <f t="shared" si="1"/>
        <v>274.51456511657813</v>
      </c>
      <c r="CQ23" s="62">
        <f t="shared" si="1"/>
        <v>248.71611299169038</v>
      </c>
      <c r="CR23" s="62">
        <f t="shared" si="1"/>
        <v>217.9698530359916</v>
      </c>
      <c r="CS23" s="62">
        <f t="shared" si="1"/>
        <v>178.91709687491948</v>
      </c>
      <c r="CT23" s="62">
        <f t="shared" si="1"/>
        <v>153.61779124590473</v>
      </c>
      <c r="CU23" s="62">
        <f t="shared" si="1"/>
        <v>147.54508475238282</v>
      </c>
      <c r="CV23" s="62">
        <f t="shared" si="1"/>
        <v>131.09362371493606</v>
      </c>
      <c r="CW23" s="62">
        <f t="shared" si="1"/>
        <v>113.47651736205414</v>
      </c>
      <c r="CX23" s="62">
        <f t="shared" si="1"/>
        <v>94.603540962704571</v>
      </c>
      <c r="CY23" s="63">
        <f t="shared" si="1"/>
        <v>304.42697392902556</v>
      </c>
      <c r="CZ23" s="62">
        <f t="shared" si="1"/>
        <v>407.04887405283858</v>
      </c>
      <c r="DA23" s="62">
        <f t="shared" si="1"/>
        <v>434.12793526334804</v>
      </c>
      <c r="DB23" s="62">
        <f t="shared" si="1"/>
        <v>448.15351522610007</v>
      </c>
      <c r="DC23" s="62">
        <f t="shared" si="1"/>
        <v>455.72948215763017</v>
      </c>
      <c r="DD23" s="62">
        <f t="shared" si="1"/>
        <v>486.03626035894513</v>
      </c>
      <c r="DE23" s="62">
        <f t="shared" si="1"/>
        <v>482.11730550942326</v>
      </c>
      <c r="DF23" s="62">
        <f t="shared" si="1"/>
        <v>504.19908081081354</v>
      </c>
      <c r="DG23" s="62">
        <f t="shared" si="1"/>
        <v>519.17056521180893</v>
      </c>
      <c r="DH23" s="62">
        <f t="shared" si="1"/>
        <v>539.92807429965853</v>
      </c>
      <c r="DI23" s="62">
        <f t="shared" si="1"/>
        <v>553.92309427286727</v>
      </c>
      <c r="DJ23" s="62">
        <f t="shared" si="1"/>
        <v>565.36126178762458</v>
      </c>
      <c r="DK23" s="62">
        <f t="shared" si="1"/>
        <v>566.60403469571656</v>
      </c>
      <c r="DL23" s="62">
        <f t="shared" si="1"/>
        <v>573.09439437966284</v>
      </c>
      <c r="DM23" s="62">
        <f t="shared" si="1"/>
        <v>588.70618332346908</v>
      </c>
      <c r="DN23" s="62">
        <f t="shared" si="1"/>
        <v>597.10872521026397</v>
      </c>
      <c r="DO23" s="62">
        <f t="shared" si="1"/>
        <v>592.79540097187453</v>
      </c>
      <c r="DP23" s="62">
        <f t="shared" si="1"/>
        <v>589.76268581910688</v>
      </c>
      <c r="DQ23" s="62">
        <f t="shared" si="1"/>
        <v>586.42437077090676</v>
      </c>
      <c r="DR23" s="62">
        <f t="shared" si="1"/>
        <v>592.04013265887727</v>
      </c>
      <c r="DS23" s="62">
        <f t="shared" si="1"/>
        <v>585.21070261476075</v>
      </c>
      <c r="DT23" s="62">
        <f t="shared" si="1"/>
        <v>577.32622531260358</v>
      </c>
      <c r="DU23" s="62">
        <f t="shared" si="1"/>
        <v>581.36742012029833</v>
      </c>
      <c r="DV23" s="62">
        <f t="shared" si="1"/>
        <v>592.62659341058816</v>
      </c>
      <c r="DW23" s="62">
        <f t="shared" si="1"/>
        <v>606.78168951949965</v>
      </c>
      <c r="DX23" s="62">
        <f t="shared" si="1"/>
        <v>624.64036531353293</v>
      </c>
      <c r="DY23" s="62">
        <f t="shared" si="1"/>
        <v>639.87233724444445</v>
      </c>
      <c r="DZ23" s="62">
        <f t="shared" si="1"/>
        <v>662.83889700499151</v>
      </c>
      <c r="EA23" s="62">
        <f t="shared" si="1"/>
        <v>683.99514119450066</v>
      </c>
      <c r="EB23" s="62">
        <f t="shared" si="1"/>
        <v>693.96933968637677</v>
      </c>
      <c r="EC23" s="62">
        <f t="shared" si="1"/>
        <v>706.01725175440174</v>
      </c>
      <c r="ED23" s="62">
        <f t="shared" si="1"/>
        <v>704.17783143141787</v>
      </c>
      <c r="EE23" s="62">
        <f t="shared" si="1"/>
        <v>707.81738066225853</v>
      </c>
      <c r="EF23" s="62">
        <f t="shared" si="1"/>
        <v>719.51458046933476</v>
      </c>
      <c r="EG23" s="62">
        <f t="shared" si="1"/>
        <v>727.33357207961353</v>
      </c>
      <c r="EH23" s="62">
        <f t="shared" ref="EH23:GL23" si="2">(SUM(EH25:EH27)/SUM($F$25:$F$27))*100000</f>
        <v>738.45304256056272</v>
      </c>
      <c r="EI23" s="62">
        <f t="shared" si="2"/>
        <v>743.57402366545216</v>
      </c>
      <c r="EJ23" s="62">
        <f t="shared" si="2"/>
        <v>741.80008903434668</v>
      </c>
      <c r="EK23" s="62">
        <f t="shared" si="2"/>
        <v>736.76787742289241</v>
      </c>
      <c r="EL23" s="62">
        <f t="shared" si="2"/>
        <v>738.15180837792218</v>
      </c>
      <c r="EM23" s="62">
        <f t="shared" si="2"/>
        <v>717.98367051697801</v>
      </c>
      <c r="EN23" s="62">
        <f t="shared" si="2"/>
        <v>706.75796769142607</v>
      </c>
      <c r="EO23" s="62">
        <f t="shared" si="2"/>
        <v>695.31543446387684</v>
      </c>
      <c r="EP23" s="62">
        <f t="shared" si="2"/>
        <v>677.89915089942201</v>
      </c>
      <c r="EQ23" s="62">
        <f t="shared" si="2"/>
        <v>669.55045280372701</v>
      </c>
      <c r="ER23" s="62">
        <f t="shared" si="2"/>
        <v>664.22864891041047</v>
      </c>
      <c r="ES23" s="62">
        <f t="shared" si="2"/>
        <v>662.47945331845904</v>
      </c>
      <c r="ET23" s="62">
        <f t="shared" si="2"/>
        <v>649.23242547026109</v>
      </c>
      <c r="EU23" s="62">
        <f t="shared" si="2"/>
        <v>613.96910801255126</v>
      </c>
      <c r="EV23" s="62">
        <f t="shared" si="2"/>
        <v>577.33204626299278</v>
      </c>
      <c r="EW23" s="62">
        <f t="shared" si="2"/>
        <v>568.65446447030865</v>
      </c>
      <c r="EX23" s="62">
        <f t="shared" si="2"/>
        <v>574.23093494315208</v>
      </c>
      <c r="EY23" s="62">
        <f t="shared" si="2"/>
        <v>584.84689321543635</v>
      </c>
      <c r="EZ23" s="62">
        <f t="shared" si="2"/>
        <v>589.95041146915821</v>
      </c>
      <c r="FA23" s="62">
        <f t="shared" si="2"/>
        <v>612.18207624307013</v>
      </c>
      <c r="FB23" s="62">
        <f t="shared" si="2"/>
        <v>630.41911381240072</v>
      </c>
      <c r="FC23" s="62">
        <f t="shared" si="2"/>
        <v>646.05273132016646</v>
      </c>
      <c r="FD23" s="62">
        <f t="shared" si="2"/>
        <v>627.69781950545473</v>
      </c>
      <c r="FE23" s="62">
        <f t="shared" si="2"/>
        <v>641.77724325930672</v>
      </c>
      <c r="FF23" s="62">
        <f t="shared" si="2"/>
        <v>635.90535955421183</v>
      </c>
      <c r="FG23" s="62">
        <f t="shared" si="2"/>
        <v>637.65892085895507</v>
      </c>
      <c r="FH23" s="62">
        <f t="shared" si="2"/>
        <v>637.63854753259295</v>
      </c>
      <c r="FI23" s="62">
        <f t="shared" si="2"/>
        <v>635.6303196483226</v>
      </c>
      <c r="FJ23" s="62">
        <f t="shared" si="2"/>
        <v>623.39468193024629</v>
      </c>
      <c r="FK23" s="62">
        <f t="shared" si="2"/>
        <v>607.19934270992394</v>
      </c>
      <c r="FL23" s="62">
        <f t="shared" si="2"/>
        <v>585.02879791509849</v>
      </c>
      <c r="FM23" s="62">
        <f t="shared" si="2"/>
        <v>565.55480838806523</v>
      </c>
      <c r="FN23" s="62">
        <f t="shared" si="2"/>
        <v>538.58343475975573</v>
      </c>
      <c r="FO23" s="62">
        <f t="shared" si="2"/>
        <v>523.32381331449551</v>
      </c>
      <c r="FP23" s="62">
        <f t="shared" si="2"/>
        <v>507.56650061095962</v>
      </c>
      <c r="FQ23" s="62">
        <f t="shared" si="2"/>
        <v>481.53957618329622</v>
      </c>
      <c r="FR23" s="62">
        <f t="shared" si="2"/>
        <v>463.06824536080074</v>
      </c>
      <c r="FS23" s="62">
        <f t="shared" si="2"/>
        <v>449.6422232881352</v>
      </c>
      <c r="FT23" s="62">
        <f t="shared" si="2"/>
        <v>443.82709384933503</v>
      </c>
      <c r="FU23" s="62">
        <f t="shared" si="2"/>
        <v>429.81752150015319</v>
      </c>
      <c r="FV23" s="62">
        <f t="shared" si="2"/>
        <v>420.50836659024191</v>
      </c>
      <c r="FW23" s="62">
        <f t="shared" si="2"/>
        <v>414.96973229492818</v>
      </c>
      <c r="FX23" s="62">
        <f t="shared" si="2"/>
        <v>421.59542907542306</v>
      </c>
      <c r="FY23" s="62">
        <f t="shared" si="2"/>
        <v>424.12026630673398</v>
      </c>
      <c r="FZ23" s="62">
        <f t="shared" si="2"/>
        <v>439.11648974688342</v>
      </c>
      <c r="GA23" s="62">
        <f t="shared" si="2"/>
        <v>443.91440810517275</v>
      </c>
      <c r="GB23" s="62">
        <f t="shared" si="2"/>
        <v>335.48174425535137</v>
      </c>
      <c r="GC23" s="62">
        <f t="shared" si="2"/>
        <v>331.00106769327277</v>
      </c>
      <c r="GD23" s="62">
        <f t="shared" si="2"/>
        <v>305.8749353383364</v>
      </c>
      <c r="GE23" s="62">
        <f t="shared" si="2"/>
        <v>276.00909412900251</v>
      </c>
      <c r="GF23" s="62">
        <f t="shared" si="2"/>
        <v>233.85668188568698</v>
      </c>
      <c r="GG23" s="62">
        <f t="shared" si="2"/>
        <v>206.7470606856343</v>
      </c>
      <c r="GH23" s="62">
        <f t="shared" si="2"/>
        <v>204.52927858735313</v>
      </c>
      <c r="GI23" s="62">
        <f t="shared" si="2"/>
        <v>187.17702547717931</v>
      </c>
      <c r="GJ23" s="62">
        <f t="shared" si="2"/>
        <v>167.95333681688109</v>
      </c>
      <c r="GK23" s="62">
        <f t="shared" si="2"/>
        <v>144.49345151085024</v>
      </c>
      <c r="GL23" s="63">
        <f t="shared" si="2"/>
        <v>583.09624238588765</v>
      </c>
    </row>
    <row r="24" spans="1:194" s="1" customFormat="1" ht="21.75" customHeight="1" x14ac:dyDescent="0.25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3"/>
      <c r="L24" s="44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4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4"/>
    </row>
    <row r="25" spans="1:194" s="8" customFormat="1" x14ac:dyDescent="0.25">
      <c r="A25" s="68" t="s">
        <v>21</v>
      </c>
      <c r="B25" s="244" t="s">
        <v>67</v>
      </c>
      <c r="C25" s="726" t="s">
        <v>68</v>
      </c>
      <c r="D25" s="688">
        <f>SUM(Y25:AD25)</f>
        <v>2352910</v>
      </c>
      <c r="E25" s="688">
        <f>SUM(DL25:DQ25)</f>
        <v>2238034</v>
      </c>
      <c r="F25" s="684">
        <f>G25+H25</f>
        <v>63602865</v>
      </c>
      <c r="G25" s="685">
        <f>SUM(M25:CY25)</f>
        <v>31839856</v>
      </c>
      <c r="H25" s="686">
        <f>SUM(CZ25:GL25)</f>
        <v>31763009</v>
      </c>
      <c r="I25" s="686">
        <f>SUM(AE25:CY25)</f>
        <v>25525974</v>
      </c>
      <c r="J25" s="686">
        <f>SUM(DR25:GL25)</f>
        <v>25756902</v>
      </c>
      <c r="K25" s="687">
        <f>SUM(M25:AD25)</f>
        <v>6313882</v>
      </c>
      <c r="L25" s="688">
        <f>SUM(CZ25:DQ25)</f>
        <v>6006107</v>
      </c>
      <c r="M25" s="685">
        <v>270909</v>
      </c>
      <c r="N25" s="685">
        <v>289204</v>
      </c>
      <c r="O25" s="685">
        <v>296243</v>
      </c>
      <c r="P25" s="685">
        <v>303213</v>
      </c>
      <c r="Q25" s="685">
        <v>321240</v>
      </c>
      <c r="R25" s="685">
        <v>319077</v>
      </c>
      <c r="S25" s="685">
        <v>334744</v>
      </c>
      <c r="T25" s="685">
        <v>345692</v>
      </c>
      <c r="U25" s="685">
        <v>357720</v>
      </c>
      <c r="V25" s="685">
        <v>368172</v>
      </c>
      <c r="W25" s="685">
        <v>377828</v>
      </c>
      <c r="X25" s="685">
        <v>376930</v>
      </c>
      <c r="Y25" s="685">
        <v>380228</v>
      </c>
      <c r="Z25" s="685">
        <v>392245</v>
      </c>
      <c r="AA25" s="685">
        <v>398010</v>
      </c>
      <c r="AB25" s="685">
        <v>397046</v>
      </c>
      <c r="AC25" s="685">
        <v>393068</v>
      </c>
      <c r="AD25" s="685">
        <v>392313</v>
      </c>
      <c r="AE25" s="685">
        <v>395521</v>
      </c>
      <c r="AF25" s="685">
        <v>385773</v>
      </c>
      <c r="AG25" s="685">
        <v>379963</v>
      </c>
      <c r="AH25" s="685">
        <v>380710</v>
      </c>
      <c r="AI25" s="685">
        <v>383927</v>
      </c>
      <c r="AJ25" s="685">
        <v>387122</v>
      </c>
      <c r="AK25" s="685">
        <v>397484</v>
      </c>
      <c r="AL25" s="685">
        <v>417844</v>
      </c>
      <c r="AM25" s="685">
        <v>437157</v>
      </c>
      <c r="AN25" s="685">
        <v>444395</v>
      </c>
      <c r="AO25" s="685">
        <v>457281</v>
      </c>
      <c r="AP25" s="685">
        <v>463765</v>
      </c>
      <c r="AQ25" s="685">
        <v>461305</v>
      </c>
      <c r="AR25" s="685">
        <v>465241</v>
      </c>
      <c r="AS25" s="685">
        <v>473389</v>
      </c>
      <c r="AT25" s="685">
        <v>477128</v>
      </c>
      <c r="AU25" s="685">
        <v>488176</v>
      </c>
      <c r="AV25" s="685">
        <v>495062</v>
      </c>
      <c r="AW25" s="685">
        <v>494629</v>
      </c>
      <c r="AX25" s="685">
        <v>489600</v>
      </c>
      <c r="AY25" s="685">
        <v>492585</v>
      </c>
      <c r="AZ25" s="685">
        <v>477572</v>
      </c>
      <c r="BA25" s="685">
        <v>474025</v>
      </c>
      <c r="BB25" s="685">
        <v>466772</v>
      </c>
      <c r="BC25" s="685">
        <v>455995</v>
      </c>
      <c r="BD25" s="685">
        <v>452022</v>
      </c>
      <c r="BE25" s="685">
        <v>448160</v>
      </c>
      <c r="BF25" s="685">
        <v>449357</v>
      </c>
      <c r="BG25" s="685">
        <v>442609</v>
      </c>
      <c r="BH25" s="685">
        <v>420188</v>
      </c>
      <c r="BI25" s="685">
        <v>393200</v>
      </c>
      <c r="BJ25" s="685">
        <v>385306</v>
      </c>
      <c r="BK25" s="685">
        <v>386109</v>
      </c>
      <c r="BL25" s="685">
        <v>391707</v>
      </c>
      <c r="BM25" s="685">
        <v>391168</v>
      </c>
      <c r="BN25" s="685">
        <v>400789</v>
      </c>
      <c r="BO25" s="685">
        <v>411974</v>
      </c>
      <c r="BP25" s="685">
        <v>417375</v>
      </c>
      <c r="BQ25" s="685">
        <v>406051</v>
      </c>
      <c r="BR25" s="685">
        <v>410491</v>
      </c>
      <c r="BS25" s="685">
        <v>406256</v>
      </c>
      <c r="BT25" s="685">
        <v>405176</v>
      </c>
      <c r="BU25" s="685">
        <v>403705</v>
      </c>
      <c r="BV25" s="685">
        <v>402219</v>
      </c>
      <c r="BW25" s="685">
        <v>393474</v>
      </c>
      <c r="BX25" s="685">
        <v>381014</v>
      </c>
      <c r="BY25" s="685">
        <v>366915</v>
      </c>
      <c r="BZ25" s="685">
        <v>351406</v>
      </c>
      <c r="CA25" s="685">
        <v>330758</v>
      </c>
      <c r="CB25" s="685">
        <v>318750</v>
      </c>
      <c r="CC25" s="685">
        <v>308448</v>
      </c>
      <c r="CD25" s="685">
        <v>289564</v>
      </c>
      <c r="CE25" s="685">
        <v>274996</v>
      </c>
      <c r="CF25" s="685">
        <v>261355</v>
      </c>
      <c r="CG25" s="685">
        <v>257436</v>
      </c>
      <c r="CH25" s="685">
        <v>245913</v>
      </c>
      <c r="CI25" s="685">
        <v>236877</v>
      </c>
      <c r="CJ25" s="685">
        <v>232378</v>
      </c>
      <c r="CK25" s="685">
        <v>231128</v>
      </c>
      <c r="CL25" s="685">
        <v>231944</v>
      </c>
      <c r="CM25" s="685">
        <v>242517</v>
      </c>
      <c r="CN25" s="685">
        <v>244800</v>
      </c>
      <c r="CO25" s="685">
        <v>176881</v>
      </c>
      <c r="CP25" s="685">
        <v>173521</v>
      </c>
      <c r="CQ25" s="685">
        <v>158021</v>
      </c>
      <c r="CR25" s="685">
        <v>138922</v>
      </c>
      <c r="CS25" s="685">
        <v>112917</v>
      </c>
      <c r="CT25" s="685">
        <v>96501</v>
      </c>
      <c r="CU25" s="685">
        <v>93383</v>
      </c>
      <c r="CV25" s="685">
        <v>83256</v>
      </c>
      <c r="CW25" s="685">
        <v>72158</v>
      </c>
      <c r="CX25" s="685">
        <v>60201</v>
      </c>
      <c r="CY25" s="685">
        <v>194257</v>
      </c>
      <c r="CZ25" s="684">
        <v>256475</v>
      </c>
      <c r="DA25" s="685">
        <v>274615</v>
      </c>
      <c r="DB25" s="685">
        <v>282251</v>
      </c>
      <c r="DC25" s="685">
        <v>288007</v>
      </c>
      <c r="DD25" s="685">
        <v>307307</v>
      </c>
      <c r="DE25" s="685">
        <v>304034</v>
      </c>
      <c r="DF25" s="685">
        <v>318082</v>
      </c>
      <c r="DG25" s="685">
        <v>327974</v>
      </c>
      <c r="DH25" s="685">
        <v>341059</v>
      </c>
      <c r="DI25" s="685">
        <v>350877</v>
      </c>
      <c r="DJ25" s="685">
        <v>358696</v>
      </c>
      <c r="DK25" s="685">
        <v>358696</v>
      </c>
      <c r="DL25" s="685">
        <v>362383</v>
      </c>
      <c r="DM25" s="685">
        <v>372935</v>
      </c>
      <c r="DN25" s="685">
        <v>379134</v>
      </c>
      <c r="DO25" s="685">
        <v>376497</v>
      </c>
      <c r="DP25" s="685">
        <v>373817</v>
      </c>
      <c r="DQ25" s="685">
        <v>373268</v>
      </c>
      <c r="DR25" s="685">
        <v>377758</v>
      </c>
      <c r="DS25" s="685">
        <v>372468</v>
      </c>
      <c r="DT25" s="685">
        <v>367527</v>
      </c>
      <c r="DU25" s="685">
        <v>371578</v>
      </c>
      <c r="DV25" s="685">
        <v>379568</v>
      </c>
      <c r="DW25" s="685">
        <v>389747</v>
      </c>
      <c r="DX25" s="685">
        <v>401822</v>
      </c>
      <c r="DY25" s="685">
        <v>410370</v>
      </c>
      <c r="DZ25" s="685">
        <v>424951</v>
      </c>
      <c r="EA25" s="685">
        <v>438438</v>
      </c>
      <c r="EB25" s="685">
        <v>446403</v>
      </c>
      <c r="EC25" s="685">
        <v>453981</v>
      </c>
      <c r="ED25" s="685">
        <v>451531</v>
      </c>
      <c r="EE25" s="685">
        <v>453949</v>
      </c>
      <c r="EF25" s="685">
        <v>460413</v>
      </c>
      <c r="EG25" s="685">
        <v>465199</v>
      </c>
      <c r="EH25" s="685">
        <v>473180</v>
      </c>
      <c r="EI25" s="685">
        <v>476528</v>
      </c>
      <c r="EJ25" s="685">
        <v>474316</v>
      </c>
      <c r="EK25" s="685">
        <v>471360</v>
      </c>
      <c r="EL25" s="685">
        <v>472841</v>
      </c>
      <c r="EM25" s="685">
        <v>459128</v>
      </c>
      <c r="EN25" s="685">
        <v>452713</v>
      </c>
      <c r="EO25" s="685">
        <v>444774</v>
      </c>
      <c r="EP25" s="685">
        <v>433011</v>
      </c>
      <c r="EQ25" s="685">
        <v>427047</v>
      </c>
      <c r="ER25" s="685">
        <v>423174</v>
      </c>
      <c r="ES25" s="685">
        <v>423638</v>
      </c>
      <c r="ET25" s="685">
        <v>416516</v>
      </c>
      <c r="EU25" s="685">
        <v>393216</v>
      </c>
      <c r="EV25" s="685">
        <v>367347</v>
      </c>
      <c r="EW25" s="685">
        <v>361000</v>
      </c>
      <c r="EX25" s="685">
        <v>363505</v>
      </c>
      <c r="EY25" s="685">
        <v>369212</v>
      </c>
      <c r="EZ25" s="685">
        <v>371706</v>
      </c>
      <c r="FA25" s="685">
        <v>384900</v>
      </c>
      <c r="FB25" s="685">
        <v>398446</v>
      </c>
      <c r="FC25" s="685">
        <v>407871</v>
      </c>
      <c r="FD25" s="685">
        <v>395464</v>
      </c>
      <c r="FE25" s="685">
        <v>404676</v>
      </c>
      <c r="FF25" s="685">
        <v>400853</v>
      </c>
      <c r="FG25" s="685">
        <v>401271</v>
      </c>
      <c r="FH25" s="685">
        <v>401544</v>
      </c>
      <c r="FI25" s="685">
        <v>401312</v>
      </c>
      <c r="FJ25" s="685">
        <v>393800</v>
      </c>
      <c r="FK25" s="685">
        <v>383447</v>
      </c>
      <c r="FL25" s="685">
        <v>369553</v>
      </c>
      <c r="FM25" s="685">
        <v>356900</v>
      </c>
      <c r="FN25" s="685">
        <v>339081</v>
      </c>
      <c r="FO25" s="685">
        <v>330135</v>
      </c>
      <c r="FP25" s="685">
        <v>320351</v>
      </c>
      <c r="FQ25" s="685">
        <v>304058</v>
      </c>
      <c r="FR25" s="685">
        <v>291339</v>
      </c>
      <c r="FS25" s="685">
        <v>282195</v>
      </c>
      <c r="FT25" s="685">
        <v>279715</v>
      </c>
      <c r="FU25" s="685">
        <v>269936</v>
      </c>
      <c r="FV25" s="685">
        <v>263650</v>
      </c>
      <c r="FW25" s="685">
        <v>260116</v>
      </c>
      <c r="FX25" s="685">
        <v>263824</v>
      </c>
      <c r="FY25" s="685">
        <v>264650</v>
      </c>
      <c r="FZ25" s="685">
        <v>280526</v>
      </c>
      <c r="GA25" s="685">
        <v>284375</v>
      </c>
      <c r="GB25" s="685">
        <v>210885</v>
      </c>
      <c r="GC25" s="685">
        <v>209193</v>
      </c>
      <c r="GD25" s="685">
        <v>194078</v>
      </c>
      <c r="GE25" s="685">
        <v>175578</v>
      </c>
      <c r="GF25" s="685">
        <v>147628</v>
      </c>
      <c r="GG25" s="685">
        <v>129812</v>
      </c>
      <c r="GH25" s="685">
        <v>129278</v>
      </c>
      <c r="GI25" s="685">
        <v>118356</v>
      </c>
      <c r="GJ25" s="685">
        <v>106500</v>
      </c>
      <c r="GK25" s="685">
        <v>91683</v>
      </c>
      <c r="GL25" s="686">
        <v>370008</v>
      </c>
    </row>
    <row r="26" spans="1:194" s="8" customFormat="1" x14ac:dyDescent="0.25">
      <c r="A26" s="31" t="s">
        <v>21</v>
      </c>
      <c r="B26" s="245" t="s">
        <v>69</v>
      </c>
      <c r="C26" s="32" t="s">
        <v>70</v>
      </c>
      <c r="D26" s="33">
        <f t="shared" ref="D26:D27" si="3">SUM(Y26:AD26)</f>
        <v>116035</v>
      </c>
      <c r="E26" s="33">
        <f t="shared" ref="E26:E27" si="4">SUM(DL26:DQ26)</f>
        <v>110411</v>
      </c>
      <c r="F26" s="689">
        <f>G26+H26</f>
        <v>3186581</v>
      </c>
      <c r="G26" s="690">
        <f>SUM(M26:CY26)</f>
        <v>1561479</v>
      </c>
      <c r="H26" s="34">
        <f>SUM(CZ26:GL26)</f>
        <v>1625102</v>
      </c>
      <c r="I26" s="34">
        <f>SUM(AE26:CY26)</f>
        <v>1243359</v>
      </c>
      <c r="J26" s="34">
        <f>SUM(DR26:GL26)</f>
        <v>1322203</v>
      </c>
      <c r="K26" s="691">
        <f>SUM(M26:AD26)</f>
        <v>318120</v>
      </c>
      <c r="L26" s="33">
        <f>SUM(CZ26:DQ26)</f>
        <v>302899</v>
      </c>
      <c r="M26" s="696">
        <v>13998</v>
      </c>
      <c r="N26" s="696">
        <v>14657</v>
      </c>
      <c r="O26" s="696">
        <v>15750</v>
      </c>
      <c r="P26" s="696">
        <v>15574</v>
      </c>
      <c r="Q26" s="696">
        <v>16151</v>
      </c>
      <c r="R26" s="696">
        <v>16769</v>
      </c>
      <c r="S26" s="696">
        <v>17283</v>
      </c>
      <c r="T26" s="696">
        <v>17640</v>
      </c>
      <c r="U26" s="696">
        <v>18475</v>
      </c>
      <c r="V26" s="696">
        <v>18396</v>
      </c>
      <c r="W26" s="696">
        <v>18529</v>
      </c>
      <c r="X26" s="696">
        <v>18863</v>
      </c>
      <c r="Y26" s="696">
        <v>19298</v>
      </c>
      <c r="Z26" s="696">
        <v>19824</v>
      </c>
      <c r="AA26" s="696">
        <v>19227</v>
      </c>
      <c r="AB26" s="696">
        <v>19455</v>
      </c>
      <c r="AC26" s="696">
        <v>19543</v>
      </c>
      <c r="AD26" s="696">
        <v>18688</v>
      </c>
      <c r="AE26" s="696">
        <v>18840</v>
      </c>
      <c r="AF26" s="696">
        <v>20405</v>
      </c>
      <c r="AG26" s="696">
        <v>20343</v>
      </c>
      <c r="AH26" s="696">
        <v>20179</v>
      </c>
      <c r="AI26" s="696">
        <v>19366</v>
      </c>
      <c r="AJ26" s="696">
        <v>19226</v>
      </c>
      <c r="AK26" s="696">
        <v>19095</v>
      </c>
      <c r="AL26" s="696">
        <v>19364</v>
      </c>
      <c r="AM26" s="696">
        <v>18895</v>
      </c>
      <c r="AN26" s="696">
        <v>19897</v>
      </c>
      <c r="AO26" s="696">
        <v>19070</v>
      </c>
      <c r="AP26" s="696">
        <v>19021</v>
      </c>
      <c r="AQ26" s="696">
        <v>19350</v>
      </c>
      <c r="AR26" s="696">
        <v>19519</v>
      </c>
      <c r="AS26" s="696">
        <v>20064</v>
      </c>
      <c r="AT26" s="696">
        <v>20377</v>
      </c>
      <c r="AU26" s="696">
        <v>20406</v>
      </c>
      <c r="AV26" s="696">
        <v>20081</v>
      </c>
      <c r="AW26" s="696">
        <v>20358</v>
      </c>
      <c r="AX26" s="696">
        <v>19862</v>
      </c>
      <c r="AY26" s="696">
        <v>19731</v>
      </c>
      <c r="AZ26" s="696">
        <v>19457</v>
      </c>
      <c r="BA26" s="696">
        <v>18794</v>
      </c>
      <c r="BB26" s="696">
        <v>18645</v>
      </c>
      <c r="BC26" s="696">
        <v>18411</v>
      </c>
      <c r="BD26" s="696">
        <v>18588</v>
      </c>
      <c r="BE26" s="696">
        <v>19043</v>
      </c>
      <c r="BF26" s="696">
        <v>17997</v>
      </c>
      <c r="BG26" s="696">
        <v>16304</v>
      </c>
      <c r="BH26" s="696">
        <v>16492</v>
      </c>
      <c r="BI26" s="696">
        <v>16703</v>
      </c>
      <c r="BJ26" s="696">
        <v>17529</v>
      </c>
      <c r="BK26" s="696">
        <v>17695</v>
      </c>
      <c r="BL26" s="696">
        <v>18664</v>
      </c>
      <c r="BM26" s="696">
        <v>20017</v>
      </c>
      <c r="BN26" s="696">
        <v>21158</v>
      </c>
      <c r="BO26" s="696">
        <v>20421</v>
      </c>
      <c r="BP26" s="696">
        <v>21319</v>
      </c>
      <c r="BQ26" s="696">
        <v>21054</v>
      </c>
      <c r="BR26" s="696">
        <v>21561</v>
      </c>
      <c r="BS26" s="696">
        <v>21552</v>
      </c>
      <c r="BT26" s="696">
        <v>22191</v>
      </c>
      <c r="BU26" s="696">
        <v>22052</v>
      </c>
      <c r="BV26" s="696">
        <v>21490</v>
      </c>
      <c r="BW26" s="696">
        <v>21418</v>
      </c>
      <c r="BX26" s="696">
        <v>20494</v>
      </c>
      <c r="BY26" s="696">
        <v>19839</v>
      </c>
      <c r="BZ26" s="696">
        <v>19507</v>
      </c>
      <c r="CA26" s="696">
        <v>18771</v>
      </c>
      <c r="CB26" s="696">
        <v>18112</v>
      </c>
      <c r="CC26" s="696">
        <v>17142</v>
      </c>
      <c r="CD26" s="696">
        <v>16519</v>
      </c>
      <c r="CE26" s="696">
        <v>16691</v>
      </c>
      <c r="CF26" s="696">
        <v>16534</v>
      </c>
      <c r="CG26" s="696">
        <v>15711</v>
      </c>
      <c r="CH26" s="696">
        <v>15532</v>
      </c>
      <c r="CI26" s="696">
        <v>15811</v>
      </c>
      <c r="CJ26" s="696">
        <v>15877</v>
      </c>
      <c r="CK26" s="696">
        <v>16401</v>
      </c>
      <c r="CL26" s="696">
        <v>16752</v>
      </c>
      <c r="CM26" s="696">
        <v>12339</v>
      </c>
      <c r="CN26" s="696">
        <v>11769</v>
      </c>
      <c r="CO26" s="696">
        <v>11330</v>
      </c>
      <c r="CP26" s="696">
        <v>9944</v>
      </c>
      <c r="CQ26" s="696">
        <v>8605</v>
      </c>
      <c r="CR26" s="696">
        <v>7273</v>
      </c>
      <c r="CS26" s="696">
        <v>6825</v>
      </c>
      <c r="CT26" s="696">
        <v>6088</v>
      </c>
      <c r="CU26" s="696">
        <v>5350</v>
      </c>
      <c r="CV26" s="696">
        <v>4579</v>
      </c>
      <c r="CW26" s="696">
        <v>3942</v>
      </c>
      <c r="CX26" s="696">
        <v>3292</v>
      </c>
      <c r="CY26" s="696">
        <v>10326</v>
      </c>
      <c r="CZ26" s="698">
        <v>13519</v>
      </c>
      <c r="DA26" s="697">
        <v>13788</v>
      </c>
      <c r="DB26" s="697">
        <v>14815</v>
      </c>
      <c r="DC26" s="697">
        <v>14516</v>
      </c>
      <c r="DD26" s="697">
        <v>15640</v>
      </c>
      <c r="DE26" s="697">
        <v>15830</v>
      </c>
      <c r="DF26" s="697">
        <v>16672</v>
      </c>
      <c r="DG26" s="697">
        <v>16915</v>
      </c>
      <c r="DH26" s="697">
        <v>17738</v>
      </c>
      <c r="DI26" s="697">
        <v>17426</v>
      </c>
      <c r="DJ26" s="697">
        <v>17536</v>
      </c>
      <c r="DK26" s="697">
        <v>18093</v>
      </c>
      <c r="DL26" s="697">
        <v>18654</v>
      </c>
      <c r="DM26" s="697">
        <v>18669</v>
      </c>
      <c r="DN26" s="697">
        <v>18530</v>
      </c>
      <c r="DO26" s="697">
        <v>18131</v>
      </c>
      <c r="DP26" s="697">
        <v>18733</v>
      </c>
      <c r="DQ26" s="697">
        <v>17694</v>
      </c>
      <c r="DR26" s="697">
        <v>17446</v>
      </c>
      <c r="DS26" s="697">
        <v>18693</v>
      </c>
      <c r="DT26" s="697">
        <v>18753</v>
      </c>
      <c r="DU26" s="697">
        <v>18228</v>
      </c>
      <c r="DV26" s="697">
        <v>18053</v>
      </c>
      <c r="DW26" s="697">
        <v>17364</v>
      </c>
      <c r="DX26" s="697">
        <v>17483</v>
      </c>
      <c r="DY26" s="697">
        <v>18460</v>
      </c>
      <c r="DZ26" s="697">
        <v>19079</v>
      </c>
      <c r="EA26" s="697">
        <v>19792</v>
      </c>
      <c r="EB26" s="697">
        <v>19170</v>
      </c>
      <c r="EC26" s="697">
        <v>19719</v>
      </c>
      <c r="ED26" s="697">
        <v>20348</v>
      </c>
      <c r="EE26" s="697">
        <v>20353</v>
      </c>
      <c r="EF26" s="697">
        <v>21401</v>
      </c>
      <c r="EG26" s="697">
        <v>21760</v>
      </c>
      <c r="EH26" s="697">
        <v>21108</v>
      </c>
      <c r="EI26" s="697">
        <v>21373</v>
      </c>
      <c r="EJ26" s="697">
        <v>21834</v>
      </c>
      <c r="EK26" s="697">
        <v>21258</v>
      </c>
      <c r="EL26" s="697">
        <v>20770</v>
      </c>
      <c r="EM26" s="697">
        <v>20838</v>
      </c>
      <c r="EN26" s="697">
        <v>19600</v>
      </c>
      <c r="EO26" s="697">
        <v>19914</v>
      </c>
      <c r="EP26" s="697">
        <v>19707</v>
      </c>
      <c r="EQ26" s="697">
        <v>19812</v>
      </c>
      <c r="ER26" s="697">
        <v>19779</v>
      </c>
      <c r="ES26" s="697">
        <v>18680</v>
      </c>
      <c r="ET26" s="697">
        <v>17450</v>
      </c>
      <c r="EU26" s="697">
        <v>16978</v>
      </c>
      <c r="EV26" s="697">
        <v>17464</v>
      </c>
      <c r="EW26" s="697">
        <v>18061</v>
      </c>
      <c r="EX26" s="697">
        <v>18869</v>
      </c>
      <c r="EY26" s="697">
        <v>20088</v>
      </c>
      <c r="EZ26" s="697">
        <v>21107</v>
      </c>
      <c r="FA26" s="697">
        <v>22609</v>
      </c>
      <c r="FB26" s="697">
        <v>21707</v>
      </c>
      <c r="FC26" s="697">
        <v>22781</v>
      </c>
      <c r="FD26" s="697">
        <v>22506</v>
      </c>
      <c r="FE26" s="697">
        <v>22949</v>
      </c>
      <c r="FF26" s="697">
        <v>22952</v>
      </c>
      <c r="FG26" s="697">
        <v>23494</v>
      </c>
      <c r="FH26" s="697">
        <v>23436</v>
      </c>
      <c r="FI26" s="697">
        <v>22918</v>
      </c>
      <c r="FJ26" s="697">
        <v>22233</v>
      </c>
      <c r="FK26" s="697">
        <v>21518</v>
      </c>
      <c r="FL26" s="697">
        <v>20826</v>
      </c>
      <c r="FM26" s="697">
        <v>20405</v>
      </c>
      <c r="FN26" s="697">
        <v>19961</v>
      </c>
      <c r="FO26" s="697">
        <v>19130</v>
      </c>
      <c r="FP26" s="697">
        <v>18397</v>
      </c>
      <c r="FQ26" s="697">
        <v>17607</v>
      </c>
      <c r="FR26" s="697">
        <v>17968</v>
      </c>
      <c r="FS26" s="697">
        <v>17808</v>
      </c>
      <c r="FT26" s="697">
        <v>16837</v>
      </c>
      <c r="FU26" s="697">
        <v>17060</v>
      </c>
      <c r="FV26" s="697">
        <v>17036</v>
      </c>
      <c r="FW26" s="697">
        <v>17069</v>
      </c>
      <c r="FX26" s="697">
        <v>17936</v>
      </c>
      <c r="FY26" s="697">
        <v>18745</v>
      </c>
      <c r="FZ26" s="697">
        <v>14104</v>
      </c>
      <c r="GA26" s="697">
        <v>13688</v>
      </c>
      <c r="GB26" s="697">
        <v>12981</v>
      </c>
      <c r="GC26" s="697">
        <v>11974</v>
      </c>
      <c r="GD26" s="697">
        <v>10760</v>
      </c>
      <c r="GE26" s="697">
        <v>9339</v>
      </c>
      <c r="GF26" s="697">
        <v>8661</v>
      </c>
      <c r="GG26" s="697">
        <v>8079</v>
      </c>
      <c r="GH26" s="697">
        <v>7568</v>
      </c>
      <c r="GI26" s="697">
        <v>6807</v>
      </c>
      <c r="GJ26" s="697">
        <v>5932</v>
      </c>
      <c r="GK26" s="697">
        <v>4990</v>
      </c>
      <c r="GL26" s="696">
        <v>20640</v>
      </c>
    </row>
    <row r="27" spans="1:194" s="8" customFormat="1" x14ac:dyDescent="0.25">
      <c r="A27" s="35" t="s">
        <v>21</v>
      </c>
      <c r="B27" s="246" t="s">
        <v>71</v>
      </c>
      <c r="C27" s="36" t="s">
        <v>72</v>
      </c>
      <c r="D27" s="38">
        <f t="shared" si="3"/>
        <v>79551</v>
      </c>
      <c r="E27" s="38">
        <f t="shared" si="4"/>
        <v>75827</v>
      </c>
      <c r="F27" s="692">
        <f>G27+H27</f>
        <v>1927855</v>
      </c>
      <c r="G27" s="39">
        <f>SUM(M27:CY27)</f>
        <v>949790</v>
      </c>
      <c r="H27" s="40">
        <f>SUM(CZ27:GL27)</f>
        <v>978065</v>
      </c>
      <c r="I27" s="40">
        <f>SUM(AE27:CY27)</f>
        <v>726720</v>
      </c>
      <c r="J27" s="40">
        <f>SUM(DR27:GL27)</f>
        <v>765599</v>
      </c>
      <c r="K27" s="37">
        <f>SUM(M27:AD27)</f>
        <v>223070</v>
      </c>
      <c r="L27" s="38">
        <f>SUM(CZ27:DQ27)</f>
        <v>212466</v>
      </c>
      <c r="M27" s="693">
        <v>10170</v>
      </c>
      <c r="N27" s="693">
        <v>10471</v>
      </c>
      <c r="O27" s="693">
        <v>11213</v>
      </c>
      <c r="P27" s="693">
        <v>11436</v>
      </c>
      <c r="Q27" s="693">
        <v>11760</v>
      </c>
      <c r="R27" s="693">
        <v>12039</v>
      </c>
      <c r="S27" s="693">
        <v>12138</v>
      </c>
      <c r="T27" s="693">
        <v>12568</v>
      </c>
      <c r="U27" s="693">
        <v>13022</v>
      </c>
      <c r="V27" s="693">
        <v>12884</v>
      </c>
      <c r="W27" s="693">
        <v>12833</v>
      </c>
      <c r="X27" s="693">
        <v>12985</v>
      </c>
      <c r="Y27" s="693">
        <v>13476</v>
      </c>
      <c r="Z27" s="693">
        <v>13415</v>
      </c>
      <c r="AA27" s="693">
        <v>13220</v>
      </c>
      <c r="AB27" s="693">
        <v>13318</v>
      </c>
      <c r="AC27" s="693">
        <v>13350</v>
      </c>
      <c r="AD27" s="693">
        <v>12772</v>
      </c>
      <c r="AE27" s="693">
        <v>12215</v>
      </c>
      <c r="AF27" s="693">
        <v>11908</v>
      </c>
      <c r="AG27" s="693">
        <v>11650</v>
      </c>
      <c r="AH27" s="693">
        <v>10919</v>
      </c>
      <c r="AI27" s="693">
        <v>10355</v>
      </c>
      <c r="AJ27" s="693">
        <v>10449</v>
      </c>
      <c r="AK27" s="693">
        <v>10726</v>
      </c>
      <c r="AL27" s="693">
        <v>11623</v>
      </c>
      <c r="AM27" s="693">
        <v>11799</v>
      </c>
      <c r="AN27" s="693">
        <v>11947</v>
      </c>
      <c r="AO27" s="693">
        <v>11800</v>
      </c>
      <c r="AP27" s="693">
        <v>11839</v>
      </c>
      <c r="AQ27" s="693">
        <v>11775</v>
      </c>
      <c r="AR27" s="693">
        <v>11881</v>
      </c>
      <c r="AS27" s="693">
        <v>12133</v>
      </c>
      <c r="AT27" s="693">
        <v>12258</v>
      </c>
      <c r="AU27" s="693">
        <v>12561</v>
      </c>
      <c r="AV27" s="693">
        <v>12582</v>
      </c>
      <c r="AW27" s="693">
        <v>12501</v>
      </c>
      <c r="AX27" s="693">
        <v>12600</v>
      </c>
      <c r="AY27" s="693">
        <v>12892</v>
      </c>
      <c r="AZ27" s="693">
        <v>12794</v>
      </c>
      <c r="BA27" s="693">
        <v>12299</v>
      </c>
      <c r="BB27" s="693">
        <v>12436</v>
      </c>
      <c r="BC27" s="693">
        <v>12239</v>
      </c>
      <c r="BD27" s="693">
        <v>12200</v>
      </c>
      <c r="BE27" s="693">
        <v>12713</v>
      </c>
      <c r="BF27" s="693">
        <v>12113</v>
      </c>
      <c r="BG27" s="693">
        <v>11432</v>
      </c>
      <c r="BH27" s="693">
        <v>11186</v>
      </c>
      <c r="BI27" s="693">
        <v>11379</v>
      </c>
      <c r="BJ27" s="693">
        <v>11419</v>
      </c>
      <c r="BK27" s="693">
        <v>11794</v>
      </c>
      <c r="BL27" s="693">
        <v>12226</v>
      </c>
      <c r="BM27" s="693">
        <v>12405</v>
      </c>
      <c r="BN27" s="693">
        <v>12519</v>
      </c>
      <c r="BO27" s="693">
        <v>12453</v>
      </c>
      <c r="BP27" s="693">
        <v>12582</v>
      </c>
      <c r="BQ27" s="693">
        <v>12762</v>
      </c>
      <c r="BR27" s="693">
        <v>12572</v>
      </c>
      <c r="BS27" s="693">
        <v>12891</v>
      </c>
      <c r="BT27" s="693">
        <v>12806</v>
      </c>
      <c r="BU27" s="693">
        <v>12416</v>
      </c>
      <c r="BV27" s="693">
        <v>12313</v>
      </c>
      <c r="BW27" s="693">
        <v>11842</v>
      </c>
      <c r="BX27" s="693">
        <v>11729</v>
      </c>
      <c r="BY27" s="693">
        <v>11075</v>
      </c>
      <c r="BZ27" s="693">
        <v>10531</v>
      </c>
      <c r="CA27" s="693">
        <v>10386</v>
      </c>
      <c r="CB27" s="693">
        <v>9974</v>
      </c>
      <c r="CC27" s="693">
        <v>9731</v>
      </c>
      <c r="CD27" s="693">
        <v>9088</v>
      </c>
      <c r="CE27" s="693">
        <v>8901</v>
      </c>
      <c r="CF27" s="693">
        <v>8482</v>
      </c>
      <c r="CG27" s="693">
        <v>7917</v>
      </c>
      <c r="CH27" s="693">
        <v>7942</v>
      </c>
      <c r="CI27" s="693">
        <v>7585</v>
      </c>
      <c r="CJ27" s="693">
        <v>7414</v>
      </c>
      <c r="CK27" s="693">
        <v>7136</v>
      </c>
      <c r="CL27" s="693">
        <v>6978</v>
      </c>
      <c r="CM27" s="693">
        <v>6198</v>
      </c>
      <c r="CN27" s="693">
        <v>5805</v>
      </c>
      <c r="CO27" s="693">
        <v>5509</v>
      </c>
      <c r="CP27" s="693">
        <v>5174</v>
      </c>
      <c r="CQ27" s="693">
        <v>4285</v>
      </c>
      <c r="CR27" s="693">
        <v>3588</v>
      </c>
      <c r="CS27" s="693">
        <v>3205</v>
      </c>
      <c r="CT27" s="693">
        <v>2973</v>
      </c>
      <c r="CU27" s="693">
        <v>2656</v>
      </c>
      <c r="CV27" s="693">
        <v>2249</v>
      </c>
      <c r="CW27" s="693">
        <v>1878</v>
      </c>
      <c r="CX27" s="693">
        <v>1516</v>
      </c>
      <c r="CY27" s="693">
        <v>4611</v>
      </c>
      <c r="CZ27" s="699">
        <v>9719</v>
      </c>
      <c r="DA27" s="693">
        <v>9918</v>
      </c>
      <c r="DB27" s="693">
        <v>10893</v>
      </c>
      <c r="DC27" s="693">
        <v>10642</v>
      </c>
      <c r="DD27" s="693">
        <v>11044</v>
      </c>
      <c r="DE27" s="693">
        <v>11434</v>
      </c>
      <c r="DF27" s="693">
        <v>11718</v>
      </c>
      <c r="DG27" s="693">
        <v>11871</v>
      </c>
      <c r="DH27" s="693">
        <v>12227</v>
      </c>
      <c r="DI27" s="693">
        <v>12338</v>
      </c>
      <c r="DJ27" s="693">
        <v>12269</v>
      </c>
      <c r="DK27" s="693">
        <v>12566</v>
      </c>
      <c r="DL27" s="693">
        <v>12778</v>
      </c>
      <c r="DM27" s="693">
        <v>12939</v>
      </c>
      <c r="DN27" s="693">
        <v>12653</v>
      </c>
      <c r="DO27" s="693">
        <v>12725</v>
      </c>
      <c r="DP27" s="693">
        <v>12719</v>
      </c>
      <c r="DQ27" s="693">
        <v>12013</v>
      </c>
      <c r="DR27" s="693">
        <v>11630</v>
      </c>
      <c r="DS27" s="693">
        <v>10980</v>
      </c>
      <c r="DT27" s="693">
        <v>10443</v>
      </c>
      <c r="DU27" s="693">
        <v>9694</v>
      </c>
      <c r="DV27" s="693">
        <v>9616</v>
      </c>
      <c r="DW27" s="693">
        <v>9853</v>
      </c>
      <c r="DX27" s="693">
        <v>9931</v>
      </c>
      <c r="DY27" s="693">
        <v>10873</v>
      </c>
      <c r="DZ27" s="693">
        <v>11455</v>
      </c>
      <c r="EA27" s="693">
        <v>11793</v>
      </c>
      <c r="EB27" s="693">
        <v>11304</v>
      </c>
      <c r="EC27" s="693">
        <v>11456</v>
      </c>
      <c r="ED27" s="693">
        <v>12013</v>
      </c>
      <c r="EE27" s="693">
        <v>12091</v>
      </c>
      <c r="EF27" s="693">
        <v>12617</v>
      </c>
      <c r="EG27" s="693">
        <v>12845</v>
      </c>
      <c r="EH27" s="693">
        <v>13157</v>
      </c>
      <c r="EI27" s="693">
        <v>13063</v>
      </c>
      <c r="EJ27" s="693">
        <v>13595</v>
      </c>
      <c r="EK27" s="693">
        <v>13669</v>
      </c>
      <c r="EL27" s="693">
        <v>13627</v>
      </c>
      <c r="EM27" s="693">
        <v>13413</v>
      </c>
      <c r="EN27" s="693">
        <v>13352</v>
      </c>
      <c r="EO27" s="693">
        <v>13114</v>
      </c>
      <c r="EP27" s="693">
        <v>13116</v>
      </c>
      <c r="EQ27" s="693">
        <v>13238</v>
      </c>
      <c r="ER27" s="693">
        <v>13487</v>
      </c>
      <c r="ES27" s="693">
        <v>12920</v>
      </c>
      <c r="ET27" s="693">
        <v>12169</v>
      </c>
      <c r="EU27" s="693">
        <v>11709</v>
      </c>
      <c r="EV27" s="693">
        <v>11916</v>
      </c>
      <c r="EW27" s="693">
        <v>11703</v>
      </c>
      <c r="EX27" s="693">
        <v>12222</v>
      </c>
      <c r="EY27" s="693">
        <v>12591</v>
      </c>
      <c r="EZ27" s="693">
        <v>12585</v>
      </c>
      <c r="FA27" s="693">
        <v>13166</v>
      </c>
      <c r="FB27" s="693">
        <v>13054</v>
      </c>
      <c r="FC27" s="693">
        <v>13298</v>
      </c>
      <c r="FD27" s="693">
        <v>13367</v>
      </c>
      <c r="FE27" s="693">
        <v>13387</v>
      </c>
      <c r="FF27" s="693">
        <v>13172</v>
      </c>
      <c r="FG27" s="693">
        <v>13417</v>
      </c>
      <c r="FH27" s="693">
        <v>13188</v>
      </c>
      <c r="FI27" s="693">
        <v>12558</v>
      </c>
      <c r="FJ27" s="693">
        <v>12347</v>
      </c>
      <c r="FK27" s="693">
        <v>12286</v>
      </c>
      <c r="FL27" s="693">
        <v>11637</v>
      </c>
      <c r="FM27" s="693">
        <v>11329</v>
      </c>
      <c r="FN27" s="693">
        <v>11058</v>
      </c>
      <c r="FO27" s="693">
        <v>10349</v>
      </c>
      <c r="FP27" s="693">
        <v>10038</v>
      </c>
      <c r="FQ27" s="693">
        <v>9236</v>
      </c>
      <c r="FR27" s="693">
        <v>8901</v>
      </c>
      <c r="FS27" s="693">
        <v>8979</v>
      </c>
      <c r="FT27" s="693">
        <v>8434</v>
      </c>
      <c r="FU27" s="693">
        <v>8363</v>
      </c>
      <c r="FV27" s="693">
        <v>8276</v>
      </c>
      <c r="FW27" s="693">
        <v>7971</v>
      </c>
      <c r="FX27" s="693">
        <v>7949</v>
      </c>
      <c r="FY27" s="693">
        <v>8049</v>
      </c>
      <c r="FZ27" s="693">
        <v>7119</v>
      </c>
      <c r="GA27" s="693">
        <v>6983</v>
      </c>
      <c r="GB27" s="693">
        <v>6668</v>
      </c>
      <c r="GC27" s="693">
        <v>6288</v>
      </c>
      <c r="GD27" s="693">
        <v>5351</v>
      </c>
      <c r="GE27" s="693">
        <v>4749</v>
      </c>
      <c r="GF27" s="693">
        <v>4411</v>
      </c>
      <c r="GG27" s="693">
        <v>4180</v>
      </c>
      <c r="GH27" s="693">
        <v>3701</v>
      </c>
      <c r="GI27" s="693">
        <v>3460</v>
      </c>
      <c r="GJ27" s="693">
        <v>2981</v>
      </c>
      <c r="GK27" s="693">
        <v>2619</v>
      </c>
      <c r="GL27" s="694">
        <v>10040</v>
      </c>
    </row>
    <row r="28" spans="1:194" s="1" customFormat="1" x14ac:dyDescent="0.25">
      <c r="A28" s="41"/>
      <c r="B28" s="247"/>
      <c r="C28" s="42"/>
      <c r="D28" s="44"/>
      <c r="E28" s="44"/>
      <c r="F28" s="43"/>
      <c r="G28" s="43"/>
      <c r="H28" s="44"/>
      <c r="I28" s="44"/>
      <c r="J28" s="44"/>
      <c r="K28" s="43"/>
      <c r="L28" s="44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4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6"/>
    </row>
    <row r="29" spans="1:194" s="1" customFormat="1" x14ac:dyDescent="0.25">
      <c r="A29" s="51" t="s">
        <v>27</v>
      </c>
      <c r="B29" s="727" t="s">
        <v>73</v>
      </c>
      <c r="C29" s="29" t="str">
        <f t="shared" ref="C29:C35" si="5">CONCATENATE(A29," - ",B29)</f>
        <v xml:space="preserve">Wales – Health Boards - Aneurin Bevan University Health Board </v>
      </c>
      <c r="D29" s="48">
        <f t="shared" ref="D29:D35" si="6">SUM(Y29:AD29)</f>
        <v>22612</v>
      </c>
      <c r="E29" s="48">
        <f t="shared" ref="E29:E35" si="7">SUM(DL29:DQ29)</f>
        <v>21405</v>
      </c>
      <c r="F29" s="49">
        <f t="shared" ref="F29:F35" si="8">G29+H29</f>
        <v>601686</v>
      </c>
      <c r="G29" s="49">
        <f t="shared" ref="G29:G35" si="9">SUM(M29:CY29)</f>
        <v>295000</v>
      </c>
      <c r="H29" s="50">
        <f t="shared" ref="H29:H35" si="10">SUM(CZ29:GL29)</f>
        <v>306686</v>
      </c>
      <c r="I29" s="50">
        <f t="shared" ref="I29:I35" si="11">SUM(AE29:CY29)</f>
        <v>231463</v>
      </c>
      <c r="J29" s="50">
        <f t="shared" ref="J29:J35" si="12">SUM(DR29:GL29)</f>
        <v>246342</v>
      </c>
      <c r="K29" s="47">
        <f t="shared" ref="K29:K35" si="13">SUM(M29:AD29)</f>
        <v>63537</v>
      </c>
      <c r="L29" s="48">
        <f t="shared" ref="L29:L35" si="14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28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25">
      <c r="A30" s="51" t="s">
        <v>27</v>
      </c>
      <c r="B30" s="248" t="s">
        <v>74</v>
      </c>
      <c r="C30" s="29" t="str">
        <f t="shared" si="5"/>
        <v xml:space="preserve">Wales – Health Boards - Betsi Cadwaladr University Health Board </v>
      </c>
      <c r="D30" s="48">
        <f t="shared" si="6"/>
        <v>25279</v>
      </c>
      <c r="E30" s="48">
        <f t="shared" si="7"/>
        <v>24182</v>
      </c>
      <c r="F30" s="49">
        <f t="shared" si="8"/>
        <v>697115</v>
      </c>
      <c r="G30" s="49">
        <f t="shared" si="9"/>
        <v>341079</v>
      </c>
      <c r="H30" s="50">
        <f t="shared" si="10"/>
        <v>356036</v>
      </c>
      <c r="I30" s="50">
        <f t="shared" si="11"/>
        <v>272959</v>
      </c>
      <c r="J30" s="50">
        <f t="shared" si="12"/>
        <v>291106</v>
      </c>
      <c r="K30" s="47">
        <f t="shared" si="13"/>
        <v>68120</v>
      </c>
      <c r="L30" s="48">
        <f t="shared" si="14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700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25">
      <c r="A31" s="51" t="s">
        <v>27</v>
      </c>
      <c r="B31" s="248" t="s">
        <v>75</v>
      </c>
      <c r="C31" s="29" t="str">
        <f t="shared" si="5"/>
        <v xml:space="preserve">Wales – Health Boards - Cardiff and Vale University Health Board </v>
      </c>
      <c r="D31" s="48">
        <f t="shared" si="6"/>
        <v>19042</v>
      </c>
      <c r="E31" s="48">
        <f t="shared" si="7"/>
        <v>18357</v>
      </c>
      <c r="F31" s="49">
        <f t="shared" si="8"/>
        <v>519662</v>
      </c>
      <c r="G31" s="49">
        <f t="shared" si="9"/>
        <v>253577</v>
      </c>
      <c r="H31" s="50">
        <f t="shared" si="10"/>
        <v>266085</v>
      </c>
      <c r="I31" s="50">
        <f t="shared" si="11"/>
        <v>200550</v>
      </c>
      <c r="J31" s="50">
        <f t="shared" si="12"/>
        <v>215188</v>
      </c>
      <c r="K31" s="47">
        <f t="shared" si="13"/>
        <v>53027</v>
      </c>
      <c r="L31" s="48">
        <f t="shared" si="14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700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25">
      <c r="A32" s="51" t="s">
        <v>27</v>
      </c>
      <c r="B32" s="248" t="s">
        <v>76</v>
      </c>
      <c r="C32" s="29" t="str">
        <f t="shared" si="5"/>
        <v xml:space="preserve">Wales – Health Boards - Cwm Taf Morgannwg University Health Board </v>
      </c>
      <c r="D32" s="48">
        <f t="shared" si="6"/>
        <v>16744</v>
      </c>
      <c r="E32" s="48">
        <f t="shared" si="7"/>
        <v>15837</v>
      </c>
      <c r="F32" s="49">
        <f t="shared" si="8"/>
        <v>449346</v>
      </c>
      <c r="G32" s="49">
        <f t="shared" si="9"/>
        <v>220876</v>
      </c>
      <c r="H32" s="50">
        <f t="shared" si="10"/>
        <v>228470</v>
      </c>
      <c r="I32" s="50">
        <f t="shared" si="11"/>
        <v>174648</v>
      </c>
      <c r="J32" s="50">
        <f t="shared" si="12"/>
        <v>184664</v>
      </c>
      <c r="K32" s="47">
        <f t="shared" si="13"/>
        <v>46228</v>
      </c>
      <c r="L32" s="48">
        <f t="shared" si="14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700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25">
      <c r="A33" s="51" t="s">
        <v>27</v>
      </c>
      <c r="B33" s="248" t="s">
        <v>77</v>
      </c>
      <c r="C33" s="29" t="str">
        <f t="shared" si="5"/>
        <v xml:space="preserve">Wales – Health Boards - Hywel Dda University Health Board </v>
      </c>
      <c r="D33" s="48">
        <f t="shared" si="6"/>
        <v>13521</v>
      </c>
      <c r="E33" s="48">
        <f t="shared" si="7"/>
        <v>13081</v>
      </c>
      <c r="F33" s="49">
        <f t="shared" si="8"/>
        <v>389160</v>
      </c>
      <c r="G33" s="49">
        <f t="shared" si="9"/>
        <v>189728</v>
      </c>
      <c r="H33" s="50">
        <f t="shared" si="10"/>
        <v>199432</v>
      </c>
      <c r="I33" s="50">
        <f t="shared" si="11"/>
        <v>153362</v>
      </c>
      <c r="J33" s="50">
        <f t="shared" si="12"/>
        <v>164636</v>
      </c>
      <c r="K33" s="47">
        <f t="shared" si="13"/>
        <v>36366</v>
      </c>
      <c r="L33" s="48">
        <f t="shared" si="14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700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25">
      <c r="A34" s="51" t="s">
        <v>27</v>
      </c>
      <c r="B34" s="248" t="s">
        <v>78</v>
      </c>
      <c r="C34" s="29" t="str">
        <f t="shared" si="5"/>
        <v xml:space="preserve">Wales – Health Boards - Powys Teaching Health Board </v>
      </c>
      <c r="D34" s="48">
        <f t="shared" si="6"/>
        <v>4443</v>
      </c>
      <c r="E34" s="48">
        <f t="shared" si="7"/>
        <v>4200</v>
      </c>
      <c r="F34" s="49">
        <f t="shared" si="8"/>
        <v>135059</v>
      </c>
      <c r="G34" s="49">
        <f t="shared" si="9"/>
        <v>66639</v>
      </c>
      <c r="H34" s="50">
        <f t="shared" si="10"/>
        <v>68420</v>
      </c>
      <c r="I34" s="50">
        <f t="shared" si="11"/>
        <v>54681</v>
      </c>
      <c r="J34" s="50">
        <f t="shared" si="12"/>
        <v>57072</v>
      </c>
      <c r="K34" s="47">
        <f t="shared" si="13"/>
        <v>11958</v>
      </c>
      <c r="L34" s="48">
        <f t="shared" si="14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700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25">
      <c r="A35" s="52" t="s">
        <v>27</v>
      </c>
      <c r="B35" s="249" t="s">
        <v>79</v>
      </c>
      <c r="C35" s="41" t="str">
        <f t="shared" si="5"/>
        <v xml:space="preserve">Wales – Health Boards - Swansea Bay University Health Board </v>
      </c>
      <c r="D35" s="54">
        <f t="shared" si="6"/>
        <v>14394</v>
      </c>
      <c r="E35" s="54">
        <f t="shared" si="7"/>
        <v>13349</v>
      </c>
      <c r="F35" s="45">
        <f t="shared" si="8"/>
        <v>394553</v>
      </c>
      <c r="G35" s="45">
        <f t="shared" si="9"/>
        <v>194580</v>
      </c>
      <c r="H35" s="46">
        <f t="shared" si="10"/>
        <v>199973</v>
      </c>
      <c r="I35" s="46">
        <f t="shared" si="11"/>
        <v>155696</v>
      </c>
      <c r="J35" s="46">
        <f t="shared" si="12"/>
        <v>163195</v>
      </c>
      <c r="K35" s="53">
        <f t="shared" si="13"/>
        <v>38884</v>
      </c>
      <c r="L35" s="54">
        <f t="shared" si="14"/>
        <v>36778</v>
      </c>
      <c r="M35" s="43">
        <v>1731</v>
      </c>
      <c r="N35" s="43">
        <v>1743</v>
      </c>
      <c r="O35" s="43">
        <v>1894</v>
      </c>
      <c r="P35" s="43">
        <v>1831</v>
      </c>
      <c r="Q35" s="43">
        <v>1885</v>
      </c>
      <c r="R35" s="43">
        <v>2070</v>
      </c>
      <c r="S35" s="43">
        <v>2092</v>
      </c>
      <c r="T35" s="43">
        <v>2133</v>
      </c>
      <c r="U35" s="43">
        <v>2299</v>
      </c>
      <c r="V35" s="43">
        <v>2282</v>
      </c>
      <c r="W35" s="43">
        <v>2258</v>
      </c>
      <c r="X35" s="43">
        <v>2272</v>
      </c>
      <c r="Y35" s="43">
        <v>2443</v>
      </c>
      <c r="Z35" s="43">
        <v>2475</v>
      </c>
      <c r="AA35" s="43">
        <v>2309</v>
      </c>
      <c r="AB35" s="43">
        <v>2374</v>
      </c>
      <c r="AC35" s="43">
        <v>2477</v>
      </c>
      <c r="AD35" s="43">
        <v>2316</v>
      </c>
      <c r="AE35" s="43">
        <v>2489</v>
      </c>
      <c r="AF35" s="43">
        <v>3443</v>
      </c>
      <c r="AG35" s="43">
        <v>3676</v>
      </c>
      <c r="AH35" s="43">
        <v>3606</v>
      </c>
      <c r="AI35" s="43">
        <v>3158</v>
      </c>
      <c r="AJ35" s="43">
        <v>2785</v>
      </c>
      <c r="AK35" s="43">
        <v>2654</v>
      </c>
      <c r="AL35" s="43">
        <v>2491</v>
      </c>
      <c r="AM35" s="43">
        <v>2266</v>
      </c>
      <c r="AN35" s="43">
        <v>2465</v>
      </c>
      <c r="AO35" s="43">
        <v>2415</v>
      </c>
      <c r="AP35" s="43">
        <v>2368</v>
      </c>
      <c r="AQ35" s="43">
        <v>2371</v>
      </c>
      <c r="AR35" s="43">
        <v>2486</v>
      </c>
      <c r="AS35" s="43">
        <v>2619</v>
      </c>
      <c r="AT35" s="43">
        <v>2595</v>
      </c>
      <c r="AU35" s="43">
        <v>2632</v>
      </c>
      <c r="AV35" s="43">
        <v>2470</v>
      </c>
      <c r="AW35" s="43">
        <v>2479</v>
      </c>
      <c r="AX35" s="43">
        <v>2477</v>
      </c>
      <c r="AY35" s="43">
        <v>2506</v>
      </c>
      <c r="AZ35" s="43">
        <v>2575</v>
      </c>
      <c r="BA35" s="43">
        <v>2362</v>
      </c>
      <c r="BB35" s="43">
        <v>2420</v>
      </c>
      <c r="BC35" s="43">
        <v>2318</v>
      </c>
      <c r="BD35" s="43">
        <v>2345</v>
      </c>
      <c r="BE35" s="43">
        <v>2453</v>
      </c>
      <c r="BF35" s="43">
        <v>2247</v>
      </c>
      <c r="BG35" s="43">
        <v>2110</v>
      </c>
      <c r="BH35" s="43">
        <v>2072</v>
      </c>
      <c r="BI35" s="43">
        <v>2089</v>
      </c>
      <c r="BJ35" s="43">
        <v>2209</v>
      </c>
      <c r="BK35" s="43">
        <v>2133</v>
      </c>
      <c r="BL35" s="43">
        <v>2196</v>
      </c>
      <c r="BM35" s="43">
        <v>2323</v>
      </c>
      <c r="BN35" s="43">
        <v>2435</v>
      </c>
      <c r="BO35" s="43">
        <v>2447</v>
      </c>
      <c r="BP35" s="43">
        <v>2595</v>
      </c>
      <c r="BQ35" s="43">
        <v>2547</v>
      </c>
      <c r="BR35" s="43">
        <v>2457</v>
      </c>
      <c r="BS35" s="43">
        <v>2515</v>
      </c>
      <c r="BT35" s="43">
        <v>2625</v>
      </c>
      <c r="BU35" s="43">
        <v>2643</v>
      </c>
      <c r="BV35" s="43">
        <v>2442</v>
      </c>
      <c r="BW35" s="43">
        <v>2465</v>
      </c>
      <c r="BX35" s="43">
        <v>2353</v>
      </c>
      <c r="BY35" s="43">
        <v>2362</v>
      </c>
      <c r="BZ35" s="43">
        <v>2256</v>
      </c>
      <c r="CA35" s="43">
        <v>2286</v>
      </c>
      <c r="CB35" s="43">
        <v>2097</v>
      </c>
      <c r="CC35" s="43">
        <v>1979</v>
      </c>
      <c r="CD35" s="43">
        <v>1940</v>
      </c>
      <c r="CE35" s="43">
        <v>1901</v>
      </c>
      <c r="CF35" s="43">
        <v>1954</v>
      </c>
      <c r="CG35" s="43">
        <v>1846</v>
      </c>
      <c r="CH35" s="43">
        <v>1717</v>
      </c>
      <c r="CI35" s="43">
        <v>1868</v>
      </c>
      <c r="CJ35" s="43">
        <v>1807</v>
      </c>
      <c r="CK35" s="43">
        <v>1932</v>
      </c>
      <c r="CL35" s="43">
        <v>1982</v>
      </c>
      <c r="CM35" s="43">
        <v>1339</v>
      </c>
      <c r="CN35" s="43">
        <v>1355</v>
      </c>
      <c r="CO35" s="43">
        <v>1301</v>
      </c>
      <c r="CP35" s="43">
        <v>1205</v>
      </c>
      <c r="CQ35" s="43">
        <v>1040</v>
      </c>
      <c r="CR35" s="43">
        <v>848</v>
      </c>
      <c r="CS35" s="43">
        <v>845</v>
      </c>
      <c r="CT35" s="43">
        <v>700</v>
      </c>
      <c r="CU35" s="43">
        <v>666</v>
      </c>
      <c r="CV35" s="43">
        <v>543</v>
      </c>
      <c r="CW35" s="43">
        <v>493</v>
      </c>
      <c r="CX35" s="43">
        <v>380</v>
      </c>
      <c r="CY35" s="43">
        <v>1227</v>
      </c>
      <c r="CZ35" s="701">
        <v>1583</v>
      </c>
      <c r="DA35" s="43">
        <v>1742</v>
      </c>
      <c r="DB35" s="43">
        <v>1731</v>
      </c>
      <c r="DC35" s="43">
        <v>1755</v>
      </c>
      <c r="DD35" s="43">
        <v>1976</v>
      </c>
      <c r="DE35" s="43">
        <v>1939</v>
      </c>
      <c r="DF35" s="43">
        <v>2099</v>
      </c>
      <c r="DG35" s="43">
        <v>2082</v>
      </c>
      <c r="DH35" s="43">
        <v>2163</v>
      </c>
      <c r="DI35" s="43">
        <v>2152</v>
      </c>
      <c r="DJ35" s="43">
        <v>2075</v>
      </c>
      <c r="DK35" s="43">
        <v>2132</v>
      </c>
      <c r="DL35" s="43">
        <v>2285</v>
      </c>
      <c r="DM35" s="43">
        <v>2169</v>
      </c>
      <c r="DN35" s="43">
        <v>2300</v>
      </c>
      <c r="DO35" s="43">
        <v>2158</v>
      </c>
      <c r="DP35" s="43">
        <v>2293</v>
      </c>
      <c r="DQ35" s="43">
        <v>2144</v>
      </c>
      <c r="DR35" s="43">
        <v>2211</v>
      </c>
      <c r="DS35" s="43">
        <v>2833</v>
      </c>
      <c r="DT35" s="43">
        <v>2864</v>
      </c>
      <c r="DU35" s="43">
        <v>2672</v>
      </c>
      <c r="DV35" s="43">
        <v>2558</v>
      </c>
      <c r="DW35" s="43">
        <v>2376</v>
      </c>
      <c r="DX35" s="43">
        <v>2187</v>
      </c>
      <c r="DY35" s="43">
        <v>2405</v>
      </c>
      <c r="DZ35" s="43">
        <v>2420</v>
      </c>
      <c r="EA35" s="43">
        <v>2563</v>
      </c>
      <c r="EB35" s="43">
        <v>2470</v>
      </c>
      <c r="EC35" s="43">
        <v>2472</v>
      </c>
      <c r="ED35" s="43">
        <v>2495</v>
      </c>
      <c r="EE35" s="43">
        <v>2554</v>
      </c>
      <c r="EF35" s="43">
        <v>2656</v>
      </c>
      <c r="EG35" s="43">
        <v>2653</v>
      </c>
      <c r="EH35" s="43">
        <v>2665</v>
      </c>
      <c r="EI35" s="43">
        <v>2579</v>
      </c>
      <c r="EJ35" s="43">
        <v>2824</v>
      </c>
      <c r="EK35" s="43">
        <v>2674</v>
      </c>
      <c r="EL35" s="43">
        <v>2693</v>
      </c>
      <c r="EM35" s="43">
        <v>2642</v>
      </c>
      <c r="EN35" s="43">
        <v>2446</v>
      </c>
      <c r="EO35" s="43">
        <v>2542</v>
      </c>
      <c r="EP35" s="43">
        <v>2539</v>
      </c>
      <c r="EQ35" s="43">
        <v>2476</v>
      </c>
      <c r="ER35" s="43">
        <v>2465</v>
      </c>
      <c r="ES35" s="43">
        <v>2407</v>
      </c>
      <c r="ET35" s="43">
        <v>2204</v>
      </c>
      <c r="EU35" s="43">
        <v>2018</v>
      </c>
      <c r="EV35" s="43">
        <v>2180</v>
      </c>
      <c r="EW35" s="43">
        <v>2251</v>
      </c>
      <c r="EX35" s="43">
        <v>2217</v>
      </c>
      <c r="EY35" s="43">
        <v>2426</v>
      </c>
      <c r="EZ35" s="43">
        <v>2438</v>
      </c>
      <c r="FA35" s="43">
        <v>2645</v>
      </c>
      <c r="FB35" s="43">
        <v>2481</v>
      </c>
      <c r="FC35" s="43">
        <v>2615</v>
      </c>
      <c r="FD35" s="43">
        <v>2616</v>
      </c>
      <c r="FE35" s="43">
        <v>2619</v>
      </c>
      <c r="FF35" s="43">
        <v>2643</v>
      </c>
      <c r="FG35" s="43">
        <v>2751</v>
      </c>
      <c r="FH35" s="43">
        <v>2824</v>
      </c>
      <c r="FI35" s="43">
        <v>2624</v>
      </c>
      <c r="FJ35" s="43">
        <v>2573</v>
      </c>
      <c r="FK35" s="43">
        <v>2537</v>
      </c>
      <c r="FL35" s="43">
        <v>2496</v>
      </c>
      <c r="FM35" s="43">
        <v>2466</v>
      </c>
      <c r="FN35" s="43">
        <v>2393</v>
      </c>
      <c r="FO35" s="43">
        <v>2407</v>
      </c>
      <c r="FP35" s="43">
        <v>2268</v>
      </c>
      <c r="FQ35" s="43">
        <v>2090</v>
      </c>
      <c r="FR35" s="43">
        <v>2172</v>
      </c>
      <c r="FS35" s="43">
        <v>2059</v>
      </c>
      <c r="FT35" s="43">
        <v>2004</v>
      </c>
      <c r="FU35" s="43">
        <v>1980</v>
      </c>
      <c r="FV35" s="43">
        <v>1957</v>
      </c>
      <c r="FW35" s="43">
        <v>2019</v>
      </c>
      <c r="FX35" s="43">
        <v>2179</v>
      </c>
      <c r="FY35" s="43">
        <v>2270</v>
      </c>
      <c r="FZ35" s="43">
        <v>1714</v>
      </c>
      <c r="GA35" s="43">
        <v>1606</v>
      </c>
      <c r="GB35" s="43">
        <v>1579</v>
      </c>
      <c r="GC35" s="43">
        <v>1402</v>
      </c>
      <c r="GD35" s="43">
        <v>1253</v>
      </c>
      <c r="GE35" s="43">
        <v>1127</v>
      </c>
      <c r="GF35" s="43">
        <v>1028</v>
      </c>
      <c r="GG35" s="43">
        <v>998</v>
      </c>
      <c r="GH35" s="43">
        <v>937</v>
      </c>
      <c r="GI35" s="43">
        <v>830</v>
      </c>
      <c r="GJ35" s="43">
        <v>762</v>
      </c>
      <c r="GK35" s="43">
        <v>665</v>
      </c>
      <c r="GL35" s="44">
        <v>2531</v>
      </c>
    </row>
    <row r="36" spans="1:194" s="95" customFormat="1" x14ac:dyDescent="0.25">
      <c r="A36" s="96"/>
      <c r="B36" s="250"/>
      <c r="C36" s="96"/>
      <c r="D36" s="38">
        <f>SUM(D29:D35)</f>
        <v>116035</v>
      </c>
      <c r="E36" s="38">
        <f t="shared" ref="E36" si="15">SUM(E29:E35)</f>
        <v>110411</v>
      </c>
      <c r="F36" s="38">
        <f t="shared" ref="F36:L36" si="16">SUM(F29:F35)</f>
        <v>3186581</v>
      </c>
      <c r="G36" s="38">
        <f t="shared" si="16"/>
        <v>1561479</v>
      </c>
      <c r="H36" s="38">
        <f t="shared" si="16"/>
        <v>1625102</v>
      </c>
      <c r="I36" s="38">
        <f t="shared" si="16"/>
        <v>1243359</v>
      </c>
      <c r="J36" s="38">
        <f t="shared" si="16"/>
        <v>1322203</v>
      </c>
      <c r="K36" s="38">
        <f t="shared" si="16"/>
        <v>318120</v>
      </c>
      <c r="L36" s="38">
        <f t="shared" si="16"/>
        <v>302899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8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8"/>
    </row>
    <row r="37" spans="1:194" s="1" customFormat="1" x14ac:dyDescent="0.25">
      <c r="A37" s="56" t="s">
        <v>30</v>
      </c>
      <c r="B37" s="727" t="s">
        <v>80</v>
      </c>
      <c r="C37" s="66" t="str">
        <f>CONCATENATE(A37," - ",B37)</f>
        <v>NI – Health and Social Care Trusts - Belfast Health and Social Care Trust</v>
      </c>
      <c r="D37" s="729">
        <f t="shared" ref="D37:D41" si="17">SUM(Y37:AD37)</f>
        <v>13771</v>
      </c>
      <c r="E37" s="729">
        <f t="shared" ref="E37:E41" si="18">SUM(DL37:DQ37)</f>
        <v>12990</v>
      </c>
      <c r="F37" s="730">
        <f>G37+H37</f>
        <v>371382</v>
      </c>
      <c r="G37" s="730">
        <f>SUM(M37:CY37)</f>
        <v>181525</v>
      </c>
      <c r="H37" s="731">
        <f>SUM(CZ37:GL37)</f>
        <v>189857</v>
      </c>
      <c r="I37" s="731">
        <f>SUM(AE37:CY37)</f>
        <v>142309</v>
      </c>
      <c r="J37" s="731">
        <f>SUM(DR37:GL37)</f>
        <v>152369</v>
      </c>
      <c r="K37" s="732">
        <f>SUM(M37:AD37)</f>
        <v>39216</v>
      </c>
      <c r="L37" s="729">
        <f>SUM(CZ37:DQ37)</f>
        <v>37488</v>
      </c>
      <c r="M37" s="732">
        <v>1869</v>
      </c>
      <c r="N37" s="732">
        <v>1986</v>
      </c>
      <c r="O37" s="732">
        <v>2016</v>
      </c>
      <c r="P37" s="732">
        <v>2051</v>
      </c>
      <c r="Q37" s="732">
        <v>2117</v>
      </c>
      <c r="R37" s="732">
        <v>2100</v>
      </c>
      <c r="S37" s="732">
        <v>2058</v>
      </c>
      <c r="T37" s="732">
        <v>2263</v>
      </c>
      <c r="U37" s="732">
        <v>2277</v>
      </c>
      <c r="V37" s="732">
        <v>2233</v>
      </c>
      <c r="W37" s="732">
        <v>2249</v>
      </c>
      <c r="X37" s="732">
        <v>2226</v>
      </c>
      <c r="Y37" s="732">
        <v>2430</v>
      </c>
      <c r="Z37" s="732">
        <v>2361</v>
      </c>
      <c r="AA37" s="732">
        <v>2244</v>
      </c>
      <c r="AB37" s="732">
        <v>2279</v>
      </c>
      <c r="AC37" s="732">
        <v>2255</v>
      </c>
      <c r="AD37" s="732">
        <v>2202</v>
      </c>
      <c r="AE37" s="732">
        <v>2102</v>
      </c>
      <c r="AF37" s="732">
        <v>2896</v>
      </c>
      <c r="AG37" s="732">
        <v>3222</v>
      </c>
      <c r="AH37" s="732">
        <v>2856</v>
      </c>
      <c r="AI37" s="732">
        <v>2838</v>
      </c>
      <c r="AJ37" s="732">
        <v>2761</v>
      </c>
      <c r="AK37" s="732">
        <v>2582</v>
      </c>
      <c r="AL37" s="732">
        <v>2857</v>
      </c>
      <c r="AM37" s="732">
        <v>2963</v>
      </c>
      <c r="AN37" s="732">
        <v>3008</v>
      </c>
      <c r="AO37" s="732">
        <v>2887</v>
      </c>
      <c r="AP37" s="732">
        <v>2946</v>
      </c>
      <c r="AQ37" s="732">
        <v>2890</v>
      </c>
      <c r="AR37" s="732">
        <v>2886</v>
      </c>
      <c r="AS37" s="732">
        <v>2938</v>
      </c>
      <c r="AT37" s="732">
        <v>2879</v>
      </c>
      <c r="AU37" s="732">
        <v>2905</v>
      </c>
      <c r="AV37" s="732">
        <v>2794</v>
      </c>
      <c r="AW37" s="732">
        <v>2711</v>
      </c>
      <c r="AX37" s="732">
        <v>2651</v>
      </c>
      <c r="AY37" s="732">
        <v>2694</v>
      </c>
      <c r="AZ37" s="732">
        <v>2540</v>
      </c>
      <c r="BA37" s="732">
        <v>2430</v>
      </c>
      <c r="BB37" s="732">
        <v>2399</v>
      </c>
      <c r="BC37" s="732">
        <v>2372</v>
      </c>
      <c r="BD37" s="732">
        <v>2225</v>
      </c>
      <c r="BE37" s="732">
        <v>2381</v>
      </c>
      <c r="BF37" s="732">
        <v>2215</v>
      </c>
      <c r="BG37" s="732">
        <v>2162</v>
      </c>
      <c r="BH37" s="732">
        <v>2041</v>
      </c>
      <c r="BI37" s="732">
        <v>2020</v>
      </c>
      <c r="BJ37" s="732">
        <v>2053</v>
      </c>
      <c r="BK37" s="732">
        <v>2001</v>
      </c>
      <c r="BL37" s="732">
        <v>2001</v>
      </c>
      <c r="BM37" s="732">
        <v>2022</v>
      </c>
      <c r="BN37" s="732">
        <v>2127</v>
      </c>
      <c r="BO37" s="732">
        <v>2055</v>
      </c>
      <c r="BP37" s="732">
        <v>2092</v>
      </c>
      <c r="BQ37" s="732">
        <v>2203</v>
      </c>
      <c r="BR37" s="732">
        <v>2219</v>
      </c>
      <c r="BS37" s="732">
        <v>2303</v>
      </c>
      <c r="BT37" s="732">
        <v>2243</v>
      </c>
      <c r="BU37" s="732">
        <v>2226</v>
      </c>
      <c r="BV37" s="732">
        <v>2155</v>
      </c>
      <c r="BW37" s="732">
        <v>2079</v>
      </c>
      <c r="BX37" s="732">
        <v>2124</v>
      </c>
      <c r="BY37" s="732">
        <v>1994</v>
      </c>
      <c r="BZ37" s="732">
        <v>1827</v>
      </c>
      <c r="CA37" s="732">
        <v>1896</v>
      </c>
      <c r="CB37" s="732">
        <v>1755</v>
      </c>
      <c r="CC37" s="732">
        <v>1649</v>
      </c>
      <c r="CD37" s="732">
        <v>1518</v>
      </c>
      <c r="CE37" s="732">
        <v>1498</v>
      </c>
      <c r="CF37" s="732">
        <v>1394</v>
      </c>
      <c r="CG37" s="732">
        <v>1299</v>
      </c>
      <c r="CH37" s="732">
        <v>1268</v>
      </c>
      <c r="CI37" s="732">
        <v>1159</v>
      </c>
      <c r="CJ37" s="732">
        <v>1102</v>
      </c>
      <c r="CK37" s="732">
        <v>1075</v>
      </c>
      <c r="CL37" s="732">
        <v>1061</v>
      </c>
      <c r="CM37" s="732">
        <v>922</v>
      </c>
      <c r="CN37" s="732">
        <v>859</v>
      </c>
      <c r="CO37" s="732">
        <v>819</v>
      </c>
      <c r="CP37" s="732">
        <v>805</v>
      </c>
      <c r="CQ37" s="732">
        <v>709</v>
      </c>
      <c r="CR37" s="732">
        <v>559</v>
      </c>
      <c r="CS37" s="732">
        <v>478</v>
      </c>
      <c r="CT37" s="732">
        <v>493</v>
      </c>
      <c r="CU37" s="732">
        <v>418</v>
      </c>
      <c r="CV37" s="732">
        <v>393</v>
      </c>
      <c r="CW37" s="732">
        <v>292</v>
      </c>
      <c r="CX37" s="732">
        <v>240</v>
      </c>
      <c r="CY37" s="729">
        <v>873</v>
      </c>
      <c r="CZ37" s="47">
        <v>1853</v>
      </c>
      <c r="DA37" s="47">
        <v>1832</v>
      </c>
      <c r="DB37" s="47">
        <v>1993</v>
      </c>
      <c r="DC37" s="47">
        <v>1948</v>
      </c>
      <c r="DD37" s="47">
        <v>1982</v>
      </c>
      <c r="DE37" s="47">
        <v>2106</v>
      </c>
      <c r="DF37" s="47">
        <v>2111</v>
      </c>
      <c r="DG37" s="47">
        <v>2064</v>
      </c>
      <c r="DH37" s="47">
        <v>2038</v>
      </c>
      <c r="DI37" s="47">
        <v>2157</v>
      </c>
      <c r="DJ37" s="47">
        <v>2144</v>
      </c>
      <c r="DK37" s="47">
        <v>2270</v>
      </c>
      <c r="DL37" s="47">
        <v>2228</v>
      </c>
      <c r="DM37" s="47">
        <v>2234</v>
      </c>
      <c r="DN37" s="47">
        <v>2206</v>
      </c>
      <c r="DO37" s="47">
        <v>2170</v>
      </c>
      <c r="DP37" s="47">
        <v>2198</v>
      </c>
      <c r="DQ37" s="47">
        <v>1954</v>
      </c>
      <c r="DR37" s="47">
        <v>2066</v>
      </c>
      <c r="DS37" s="47">
        <v>3136</v>
      </c>
      <c r="DT37" s="47">
        <v>3325</v>
      </c>
      <c r="DU37" s="47">
        <v>2957</v>
      </c>
      <c r="DV37" s="47">
        <v>2964</v>
      </c>
      <c r="DW37" s="47">
        <v>2701</v>
      </c>
      <c r="DX37" s="47">
        <v>2527</v>
      </c>
      <c r="DY37" s="47">
        <v>2620</v>
      </c>
      <c r="DZ37" s="47">
        <v>3001</v>
      </c>
      <c r="EA37" s="47">
        <v>3032</v>
      </c>
      <c r="EB37" s="47">
        <v>2900</v>
      </c>
      <c r="EC37" s="47">
        <v>2824</v>
      </c>
      <c r="ED37" s="47">
        <v>2940</v>
      </c>
      <c r="EE37" s="47">
        <v>2785</v>
      </c>
      <c r="EF37" s="47">
        <v>2918</v>
      </c>
      <c r="EG37" s="47">
        <v>2935</v>
      </c>
      <c r="EH37" s="47">
        <v>2988</v>
      </c>
      <c r="EI37" s="47">
        <v>2896</v>
      </c>
      <c r="EJ37" s="47">
        <v>2867</v>
      </c>
      <c r="EK37" s="47">
        <v>2910</v>
      </c>
      <c r="EL37" s="47">
        <v>2883</v>
      </c>
      <c r="EM37" s="47">
        <v>2794</v>
      </c>
      <c r="EN37" s="47">
        <v>2605</v>
      </c>
      <c r="EO37" s="47">
        <v>2530</v>
      </c>
      <c r="EP37" s="47">
        <v>2455</v>
      </c>
      <c r="EQ37" s="47">
        <v>2512</v>
      </c>
      <c r="ER37" s="47">
        <v>2426</v>
      </c>
      <c r="ES37" s="47">
        <v>2349</v>
      </c>
      <c r="ET37" s="47">
        <v>2182</v>
      </c>
      <c r="EU37" s="47">
        <v>2080</v>
      </c>
      <c r="EV37" s="47">
        <v>2066</v>
      </c>
      <c r="EW37" s="47">
        <v>2037</v>
      </c>
      <c r="EX37" s="47">
        <v>2097</v>
      </c>
      <c r="EY37" s="47">
        <v>2098</v>
      </c>
      <c r="EZ37" s="47">
        <v>2079</v>
      </c>
      <c r="FA37" s="47">
        <v>2172</v>
      </c>
      <c r="FB37" s="47">
        <v>2259</v>
      </c>
      <c r="FC37" s="47">
        <v>2280</v>
      </c>
      <c r="FD37" s="47">
        <v>2237</v>
      </c>
      <c r="FE37" s="47">
        <v>2373</v>
      </c>
      <c r="FF37" s="47">
        <v>2401</v>
      </c>
      <c r="FG37" s="47">
        <v>2448</v>
      </c>
      <c r="FH37" s="47">
        <v>2442</v>
      </c>
      <c r="FI37" s="47">
        <v>2369</v>
      </c>
      <c r="FJ37" s="47">
        <v>2257</v>
      </c>
      <c r="FK37" s="47">
        <v>2256</v>
      </c>
      <c r="FL37" s="47">
        <v>2158</v>
      </c>
      <c r="FM37" s="47">
        <v>2086</v>
      </c>
      <c r="FN37" s="47">
        <v>2008</v>
      </c>
      <c r="FO37" s="47">
        <v>1937</v>
      </c>
      <c r="FP37" s="47">
        <v>1786</v>
      </c>
      <c r="FQ37" s="47">
        <v>1585</v>
      </c>
      <c r="FR37" s="47">
        <v>1495</v>
      </c>
      <c r="FS37" s="47">
        <v>1417</v>
      </c>
      <c r="FT37" s="47">
        <v>1357</v>
      </c>
      <c r="FU37" s="47">
        <v>1284</v>
      </c>
      <c r="FV37" s="47">
        <v>1278</v>
      </c>
      <c r="FW37" s="47">
        <v>1171</v>
      </c>
      <c r="FX37" s="47">
        <v>1234</v>
      </c>
      <c r="FY37" s="47">
        <v>1367</v>
      </c>
      <c r="FZ37" s="47">
        <v>1122</v>
      </c>
      <c r="GA37" s="47">
        <v>1127</v>
      </c>
      <c r="GB37" s="47">
        <v>1141</v>
      </c>
      <c r="GC37" s="47">
        <v>1059</v>
      </c>
      <c r="GD37" s="47">
        <v>958</v>
      </c>
      <c r="GE37" s="47">
        <v>818</v>
      </c>
      <c r="GF37" s="47">
        <v>749</v>
      </c>
      <c r="GG37" s="47">
        <v>754</v>
      </c>
      <c r="GH37" s="47">
        <v>665</v>
      </c>
      <c r="GI37" s="47">
        <v>683</v>
      </c>
      <c r="GJ37" s="47">
        <v>603</v>
      </c>
      <c r="GK37" s="47">
        <v>501</v>
      </c>
      <c r="GL37" s="48">
        <v>2047</v>
      </c>
    </row>
    <row r="38" spans="1:194" s="1" customFormat="1" x14ac:dyDescent="0.25">
      <c r="A38" s="56" t="s">
        <v>30</v>
      </c>
      <c r="B38" s="248" t="s">
        <v>81</v>
      </c>
      <c r="C38" s="29" t="str">
        <f>CONCATENATE(A38," - ",B38)</f>
        <v>NI – Health and Social Care Trusts - Northern Health and Social Care Trust</v>
      </c>
      <c r="D38" s="48">
        <f t="shared" si="17"/>
        <v>19654</v>
      </c>
      <c r="E38" s="48">
        <f t="shared" si="18"/>
        <v>18807</v>
      </c>
      <c r="F38" s="49">
        <f>G38+H38</f>
        <v>483509</v>
      </c>
      <c r="G38" s="49">
        <f>SUM(M38:CY38)</f>
        <v>238205</v>
      </c>
      <c r="H38" s="50">
        <f>SUM(CZ38:GL38)</f>
        <v>245304</v>
      </c>
      <c r="I38" s="50">
        <f>SUM(AE38:CY38)</f>
        <v>183560</v>
      </c>
      <c r="J38" s="50">
        <f>SUM(DR38:GL38)</f>
        <v>193318</v>
      </c>
      <c r="K38" s="47">
        <f>SUM(M38:AD38)</f>
        <v>54645</v>
      </c>
      <c r="L38" s="48">
        <f>SUM(CZ38:DQ38)</f>
        <v>51986</v>
      </c>
      <c r="M38" s="47">
        <v>2457</v>
      </c>
      <c r="N38" s="47">
        <v>2541</v>
      </c>
      <c r="O38" s="47">
        <v>2685</v>
      </c>
      <c r="P38" s="47">
        <v>2858</v>
      </c>
      <c r="Q38" s="47">
        <v>2884</v>
      </c>
      <c r="R38" s="47">
        <v>2865</v>
      </c>
      <c r="S38" s="47">
        <v>2992</v>
      </c>
      <c r="T38" s="47">
        <v>3051</v>
      </c>
      <c r="U38" s="47">
        <v>3102</v>
      </c>
      <c r="V38" s="47">
        <v>3177</v>
      </c>
      <c r="W38" s="47">
        <v>3160</v>
      </c>
      <c r="X38" s="47">
        <v>3219</v>
      </c>
      <c r="Y38" s="47">
        <v>3307</v>
      </c>
      <c r="Z38" s="47">
        <v>3302</v>
      </c>
      <c r="AA38" s="47">
        <v>3328</v>
      </c>
      <c r="AB38" s="47">
        <v>3257</v>
      </c>
      <c r="AC38" s="47">
        <v>3371</v>
      </c>
      <c r="AD38" s="47">
        <v>3089</v>
      </c>
      <c r="AE38" s="47">
        <v>3061</v>
      </c>
      <c r="AF38" s="47">
        <v>2907</v>
      </c>
      <c r="AG38" s="47">
        <v>2725</v>
      </c>
      <c r="AH38" s="47">
        <v>2554</v>
      </c>
      <c r="AI38" s="47">
        <v>2398</v>
      </c>
      <c r="AJ38" s="47">
        <v>2430</v>
      </c>
      <c r="AK38" s="47">
        <v>2541</v>
      </c>
      <c r="AL38" s="47">
        <v>2735</v>
      </c>
      <c r="AM38" s="47">
        <v>2727</v>
      </c>
      <c r="AN38" s="47">
        <v>2844</v>
      </c>
      <c r="AO38" s="47">
        <v>2677</v>
      </c>
      <c r="AP38" s="47">
        <v>2846</v>
      </c>
      <c r="AQ38" s="47">
        <v>2809</v>
      </c>
      <c r="AR38" s="47">
        <v>2822</v>
      </c>
      <c r="AS38" s="47">
        <v>2877</v>
      </c>
      <c r="AT38" s="47">
        <v>2867</v>
      </c>
      <c r="AU38" s="47">
        <v>2908</v>
      </c>
      <c r="AV38" s="47">
        <v>3082</v>
      </c>
      <c r="AW38" s="47">
        <v>3035</v>
      </c>
      <c r="AX38" s="47">
        <v>3090</v>
      </c>
      <c r="AY38" s="47">
        <v>3131</v>
      </c>
      <c r="AZ38" s="47">
        <v>3119</v>
      </c>
      <c r="BA38" s="47">
        <v>2939</v>
      </c>
      <c r="BB38" s="47">
        <v>3026</v>
      </c>
      <c r="BC38" s="47">
        <v>2955</v>
      </c>
      <c r="BD38" s="47">
        <v>3067</v>
      </c>
      <c r="BE38" s="47">
        <v>3085</v>
      </c>
      <c r="BF38" s="47">
        <v>3036</v>
      </c>
      <c r="BG38" s="47">
        <v>2848</v>
      </c>
      <c r="BH38" s="47">
        <v>2848</v>
      </c>
      <c r="BI38" s="47">
        <v>2776</v>
      </c>
      <c r="BJ38" s="47">
        <v>2918</v>
      </c>
      <c r="BK38" s="47">
        <v>3122</v>
      </c>
      <c r="BL38" s="47">
        <v>3299</v>
      </c>
      <c r="BM38" s="47">
        <v>3304</v>
      </c>
      <c r="BN38" s="47">
        <v>3322</v>
      </c>
      <c r="BO38" s="47">
        <v>3342</v>
      </c>
      <c r="BP38" s="47">
        <v>3389</v>
      </c>
      <c r="BQ38" s="47">
        <v>3347</v>
      </c>
      <c r="BR38" s="47">
        <v>3349</v>
      </c>
      <c r="BS38" s="47">
        <v>3375</v>
      </c>
      <c r="BT38" s="47">
        <v>3347</v>
      </c>
      <c r="BU38" s="47">
        <v>3228</v>
      </c>
      <c r="BV38" s="47">
        <v>3271</v>
      </c>
      <c r="BW38" s="47">
        <v>3049</v>
      </c>
      <c r="BX38" s="47">
        <v>3064</v>
      </c>
      <c r="BY38" s="47">
        <v>2846</v>
      </c>
      <c r="BZ38" s="47">
        <v>2901</v>
      </c>
      <c r="CA38" s="47">
        <v>2763</v>
      </c>
      <c r="CB38" s="47">
        <v>2576</v>
      </c>
      <c r="CC38" s="47">
        <v>2532</v>
      </c>
      <c r="CD38" s="47">
        <v>2352</v>
      </c>
      <c r="CE38" s="47">
        <v>2372</v>
      </c>
      <c r="CF38" s="47">
        <v>2271</v>
      </c>
      <c r="CG38" s="47">
        <v>2091</v>
      </c>
      <c r="CH38" s="47">
        <v>2088</v>
      </c>
      <c r="CI38" s="47">
        <v>2062</v>
      </c>
      <c r="CJ38" s="47">
        <v>1912</v>
      </c>
      <c r="CK38" s="47">
        <v>1883</v>
      </c>
      <c r="CL38" s="47">
        <v>1911</v>
      </c>
      <c r="CM38" s="47">
        <v>1630</v>
      </c>
      <c r="CN38" s="47">
        <v>1563</v>
      </c>
      <c r="CO38" s="47">
        <v>1555</v>
      </c>
      <c r="CP38" s="47">
        <v>1440</v>
      </c>
      <c r="CQ38" s="47">
        <v>1193</v>
      </c>
      <c r="CR38" s="47">
        <v>959</v>
      </c>
      <c r="CS38" s="47">
        <v>863</v>
      </c>
      <c r="CT38" s="47">
        <v>831</v>
      </c>
      <c r="CU38" s="47">
        <v>720</v>
      </c>
      <c r="CV38" s="47">
        <v>588</v>
      </c>
      <c r="CW38" s="47">
        <v>500</v>
      </c>
      <c r="CX38" s="47">
        <v>419</v>
      </c>
      <c r="CY38" s="48">
        <v>1248</v>
      </c>
      <c r="CZ38" s="47">
        <v>2277</v>
      </c>
      <c r="DA38" s="47">
        <v>2415</v>
      </c>
      <c r="DB38" s="47">
        <v>2580</v>
      </c>
      <c r="DC38" s="47">
        <v>2508</v>
      </c>
      <c r="DD38" s="47">
        <v>2739</v>
      </c>
      <c r="DE38" s="47">
        <v>2792</v>
      </c>
      <c r="DF38" s="47">
        <v>2833</v>
      </c>
      <c r="DG38" s="47">
        <v>2901</v>
      </c>
      <c r="DH38" s="47">
        <v>2968</v>
      </c>
      <c r="DI38" s="47">
        <v>3029</v>
      </c>
      <c r="DJ38" s="47">
        <v>3012</v>
      </c>
      <c r="DK38" s="47">
        <v>3125</v>
      </c>
      <c r="DL38" s="47">
        <v>3044</v>
      </c>
      <c r="DM38" s="47">
        <v>3242</v>
      </c>
      <c r="DN38" s="47">
        <v>3105</v>
      </c>
      <c r="DO38" s="47">
        <v>3211</v>
      </c>
      <c r="DP38" s="47">
        <v>3154</v>
      </c>
      <c r="DQ38" s="47">
        <v>3051</v>
      </c>
      <c r="DR38" s="47">
        <v>2898</v>
      </c>
      <c r="DS38" s="47">
        <v>2608</v>
      </c>
      <c r="DT38" s="47">
        <v>2357</v>
      </c>
      <c r="DU38" s="47">
        <v>2219</v>
      </c>
      <c r="DV38" s="47">
        <v>2192</v>
      </c>
      <c r="DW38" s="47">
        <v>2274</v>
      </c>
      <c r="DX38" s="47">
        <v>2300</v>
      </c>
      <c r="DY38" s="47">
        <v>2596</v>
      </c>
      <c r="DZ38" s="47">
        <v>2574</v>
      </c>
      <c r="EA38" s="47">
        <v>2755</v>
      </c>
      <c r="EB38" s="47">
        <v>2671</v>
      </c>
      <c r="EC38" s="47">
        <v>2688</v>
      </c>
      <c r="ED38" s="47">
        <v>2776</v>
      </c>
      <c r="EE38" s="47">
        <v>2904</v>
      </c>
      <c r="EF38" s="47">
        <v>3062</v>
      </c>
      <c r="EG38" s="47">
        <v>3029</v>
      </c>
      <c r="EH38" s="47">
        <v>3072</v>
      </c>
      <c r="EI38" s="47">
        <v>3148</v>
      </c>
      <c r="EJ38" s="47">
        <v>3292</v>
      </c>
      <c r="EK38" s="47">
        <v>3245</v>
      </c>
      <c r="EL38" s="47">
        <v>3306</v>
      </c>
      <c r="EM38" s="47">
        <v>3168</v>
      </c>
      <c r="EN38" s="47">
        <v>3230</v>
      </c>
      <c r="EO38" s="47">
        <v>3209</v>
      </c>
      <c r="EP38" s="47">
        <v>3195</v>
      </c>
      <c r="EQ38" s="47">
        <v>3321</v>
      </c>
      <c r="ER38" s="47">
        <v>3386</v>
      </c>
      <c r="ES38" s="47">
        <v>3252</v>
      </c>
      <c r="ET38" s="47">
        <v>3083</v>
      </c>
      <c r="EU38" s="47">
        <v>2983</v>
      </c>
      <c r="EV38" s="47">
        <v>3012</v>
      </c>
      <c r="EW38" s="47">
        <v>3048</v>
      </c>
      <c r="EX38" s="47">
        <v>3148</v>
      </c>
      <c r="EY38" s="47">
        <v>3339</v>
      </c>
      <c r="EZ38" s="47">
        <v>3305</v>
      </c>
      <c r="FA38" s="47">
        <v>3499</v>
      </c>
      <c r="FB38" s="47">
        <v>3519</v>
      </c>
      <c r="FC38" s="47">
        <v>3488</v>
      </c>
      <c r="FD38" s="47">
        <v>3559</v>
      </c>
      <c r="FE38" s="47">
        <v>3508</v>
      </c>
      <c r="FF38" s="47">
        <v>3427</v>
      </c>
      <c r="FG38" s="47">
        <v>3576</v>
      </c>
      <c r="FH38" s="47">
        <v>3406</v>
      </c>
      <c r="FI38" s="47">
        <v>3213</v>
      </c>
      <c r="FJ38" s="47">
        <v>3199</v>
      </c>
      <c r="FK38" s="47">
        <v>3210</v>
      </c>
      <c r="FL38" s="47">
        <v>3026</v>
      </c>
      <c r="FM38" s="47">
        <v>2914</v>
      </c>
      <c r="FN38" s="47">
        <v>2845</v>
      </c>
      <c r="FO38" s="47">
        <v>2709</v>
      </c>
      <c r="FP38" s="47">
        <v>2719</v>
      </c>
      <c r="FQ38" s="47">
        <v>2412</v>
      </c>
      <c r="FR38" s="47">
        <v>2272</v>
      </c>
      <c r="FS38" s="47">
        <v>2440</v>
      </c>
      <c r="FT38" s="47">
        <v>2241</v>
      </c>
      <c r="FU38" s="47">
        <v>2226</v>
      </c>
      <c r="FV38" s="47">
        <v>2230</v>
      </c>
      <c r="FW38" s="47">
        <v>2202</v>
      </c>
      <c r="FX38" s="47">
        <v>2052</v>
      </c>
      <c r="FY38" s="47">
        <v>2208</v>
      </c>
      <c r="FZ38" s="47">
        <v>1915</v>
      </c>
      <c r="GA38" s="47">
        <v>1872</v>
      </c>
      <c r="GB38" s="47">
        <v>1820</v>
      </c>
      <c r="GC38" s="47">
        <v>1726</v>
      </c>
      <c r="GD38" s="47">
        <v>1497</v>
      </c>
      <c r="GE38" s="47">
        <v>1316</v>
      </c>
      <c r="GF38" s="47">
        <v>1252</v>
      </c>
      <c r="GG38" s="47">
        <v>1173</v>
      </c>
      <c r="GH38" s="47">
        <v>995</v>
      </c>
      <c r="GI38" s="47">
        <v>928</v>
      </c>
      <c r="GJ38" s="47">
        <v>758</v>
      </c>
      <c r="GK38" s="47">
        <v>709</v>
      </c>
      <c r="GL38" s="48">
        <v>2612</v>
      </c>
    </row>
    <row r="39" spans="1:194" s="1" customFormat="1" x14ac:dyDescent="0.25">
      <c r="A39" s="56" t="s">
        <v>30</v>
      </c>
      <c r="B39" s="248" t="s">
        <v>82</v>
      </c>
      <c r="C39" s="29" t="str">
        <f>CONCATENATE(A39," - ",B39)</f>
        <v>NI – Health and Social Care Trusts - South Eastern Health and Social Care Trust</v>
      </c>
      <c r="D39" s="48">
        <f t="shared" si="17"/>
        <v>15276</v>
      </c>
      <c r="E39" s="48">
        <f t="shared" si="18"/>
        <v>14598</v>
      </c>
      <c r="F39" s="49">
        <f>G39+H39</f>
        <v>372231</v>
      </c>
      <c r="G39" s="49">
        <f>SUM(M39:CY39)</f>
        <v>182097</v>
      </c>
      <c r="H39" s="50">
        <f>SUM(CZ39:GL39)</f>
        <v>190134</v>
      </c>
      <c r="I39" s="50">
        <f>SUM(AE39:CY39)</f>
        <v>139945</v>
      </c>
      <c r="J39" s="50">
        <f>SUM(DR39:GL39)</f>
        <v>150398</v>
      </c>
      <c r="K39" s="47">
        <f>SUM(M39:AD39)</f>
        <v>42152</v>
      </c>
      <c r="L39" s="48">
        <f>SUM(CZ39:DQ39)</f>
        <v>39736</v>
      </c>
      <c r="M39" s="47">
        <v>1853</v>
      </c>
      <c r="N39" s="47">
        <v>1848</v>
      </c>
      <c r="O39" s="47">
        <v>2054</v>
      </c>
      <c r="P39" s="47">
        <v>2053</v>
      </c>
      <c r="Q39" s="47">
        <v>2179</v>
      </c>
      <c r="R39" s="47">
        <v>2258</v>
      </c>
      <c r="S39" s="47">
        <v>2251</v>
      </c>
      <c r="T39" s="47">
        <v>2382</v>
      </c>
      <c r="U39" s="47">
        <v>2476</v>
      </c>
      <c r="V39" s="47">
        <v>2533</v>
      </c>
      <c r="W39" s="47">
        <v>2488</v>
      </c>
      <c r="X39" s="47">
        <v>2501</v>
      </c>
      <c r="Y39" s="47">
        <v>2546</v>
      </c>
      <c r="Z39" s="47">
        <v>2576</v>
      </c>
      <c r="AA39" s="47">
        <v>2502</v>
      </c>
      <c r="AB39" s="47">
        <v>2576</v>
      </c>
      <c r="AC39" s="47">
        <v>2592</v>
      </c>
      <c r="AD39" s="47">
        <v>2484</v>
      </c>
      <c r="AE39" s="47">
        <v>2340</v>
      </c>
      <c r="AF39" s="47">
        <v>2068</v>
      </c>
      <c r="AG39" s="47">
        <v>1941</v>
      </c>
      <c r="AH39" s="47">
        <v>1782</v>
      </c>
      <c r="AI39" s="47">
        <v>1611</v>
      </c>
      <c r="AJ39" s="47">
        <v>1616</v>
      </c>
      <c r="AK39" s="47">
        <v>1737</v>
      </c>
      <c r="AL39" s="47">
        <v>1976</v>
      </c>
      <c r="AM39" s="47">
        <v>2018</v>
      </c>
      <c r="AN39" s="47">
        <v>2062</v>
      </c>
      <c r="AO39" s="47">
        <v>2101</v>
      </c>
      <c r="AP39" s="47">
        <v>2023</v>
      </c>
      <c r="AQ39" s="47">
        <v>2076</v>
      </c>
      <c r="AR39" s="47">
        <v>2087</v>
      </c>
      <c r="AS39" s="47">
        <v>2154</v>
      </c>
      <c r="AT39" s="47">
        <v>2210</v>
      </c>
      <c r="AU39" s="47">
        <v>2212</v>
      </c>
      <c r="AV39" s="47">
        <v>2258</v>
      </c>
      <c r="AW39" s="47">
        <v>2318</v>
      </c>
      <c r="AX39" s="47">
        <v>2272</v>
      </c>
      <c r="AY39" s="47">
        <v>2273</v>
      </c>
      <c r="AZ39" s="47">
        <v>2366</v>
      </c>
      <c r="BA39" s="47">
        <v>2283</v>
      </c>
      <c r="BB39" s="47">
        <v>2443</v>
      </c>
      <c r="BC39" s="47">
        <v>2329</v>
      </c>
      <c r="BD39" s="47">
        <v>2335</v>
      </c>
      <c r="BE39" s="47">
        <v>2491</v>
      </c>
      <c r="BF39" s="47">
        <v>2328</v>
      </c>
      <c r="BG39" s="47">
        <v>2167</v>
      </c>
      <c r="BH39" s="47">
        <v>2117</v>
      </c>
      <c r="BI39" s="47">
        <v>2243</v>
      </c>
      <c r="BJ39" s="47">
        <v>2184</v>
      </c>
      <c r="BK39" s="47">
        <v>2205</v>
      </c>
      <c r="BL39" s="47">
        <v>2382</v>
      </c>
      <c r="BM39" s="47">
        <v>2487</v>
      </c>
      <c r="BN39" s="47">
        <v>2420</v>
      </c>
      <c r="BO39" s="47">
        <v>2309</v>
      </c>
      <c r="BP39" s="47">
        <v>2519</v>
      </c>
      <c r="BQ39" s="47">
        <v>2526</v>
      </c>
      <c r="BR39" s="47">
        <v>2507</v>
      </c>
      <c r="BS39" s="47">
        <v>2560</v>
      </c>
      <c r="BT39" s="47">
        <v>2507</v>
      </c>
      <c r="BU39" s="47">
        <v>2501</v>
      </c>
      <c r="BV39" s="47">
        <v>2396</v>
      </c>
      <c r="BW39" s="47">
        <v>2425</v>
      </c>
      <c r="BX39" s="47">
        <v>2368</v>
      </c>
      <c r="BY39" s="47">
        <v>2229</v>
      </c>
      <c r="BZ39" s="47">
        <v>2127</v>
      </c>
      <c r="CA39" s="47">
        <v>2105</v>
      </c>
      <c r="CB39" s="47">
        <v>2077</v>
      </c>
      <c r="CC39" s="47">
        <v>2046</v>
      </c>
      <c r="CD39" s="47">
        <v>1850</v>
      </c>
      <c r="CE39" s="47">
        <v>1861</v>
      </c>
      <c r="CF39" s="47">
        <v>1766</v>
      </c>
      <c r="CG39" s="47">
        <v>1707</v>
      </c>
      <c r="CH39" s="47">
        <v>1711</v>
      </c>
      <c r="CI39" s="47">
        <v>1677</v>
      </c>
      <c r="CJ39" s="47">
        <v>1621</v>
      </c>
      <c r="CK39" s="47">
        <v>1663</v>
      </c>
      <c r="CL39" s="47">
        <v>1576</v>
      </c>
      <c r="CM39" s="47">
        <v>1476</v>
      </c>
      <c r="CN39" s="47">
        <v>1356</v>
      </c>
      <c r="CO39" s="47">
        <v>1243</v>
      </c>
      <c r="CP39" s="47">
        <v>1238</v>
      </c>
      <c r="CQ39" s="47">
        <v>967</v>
      </c>
      <c r="CR39" s="47">
        <v>821</v>
      </c>
      <c r="CS39" s="47">
        <v>704</v>
      </c>
      <c r="CT39" s="47">
        <v>671</v>
      </c>
      <c r="CU39" s="47">
        <v>575</v>
      </c>
      <c r="CV39" s="47">
        <v>499</v>
      </c>
      <c r="CW39" s="47">
        <v>435</v>
      </c>
      <c r="CX39" s="47">
        <v>373</v>
      </c>
      <c r="CY39" s="48">
        <v>1038</v>
      </c>
      <c r="CZ39" s="47">
        <v>1769</v>
      </c>
      <c r="DA39" s="47">
        <v>1772</v>
      </c>
      <c r="DB39" s="47">
        <v>1952</v>
      </c>
      <c r="DC39" s="47">
        <v>1886</v>
      </c>
      <c r="DD39" s="47">
        <v>1933</v>
      </c>
      <c r="DE39" s="47">
        <v>2141</v>
      </c>
      <c r="DF39" s="47">
        <v>2154</v>
      </c>
      <c r="DG39" s="47">
        <v>2191</v>
      </c>
      <c r="DH39" s="47">
        <v>2394</v>
      </c>
      <c r="DI39" s="47">
        <v>2300</v>
      </c>
      <c r="DJ39" s="47">
        <v>2314</v>
      </c>
      <c r="DK39" s="47">
        <v>2332</v>
      </c>
      <c r="DL39" s="47">
        <v>2556</v>
      </c>
      <c r="DM39" s="47">
        <v>2446</v>
      </c>
      <c r="DN39" s="47">
        <v>2341</v>
      </c>
      <c r="DO39" s="47">
        <v>2437</v>
      </c>
      <c r="DP39" s="47">
        <v>2498</v>
      </c>
      <c r="DQ39" s="47">
        <v>2320</v>
      </c>
      <c r="DR39" s="47">
        <v>2087</v>
      </c>
      <c r="DS39" s="47">
        <v>1802</v>
      </c>
      <c r="DT39" s="47">
        <v>1629</v>
      </c>
      <c r="DU39" s="47">
        <v>1468</v>
      </c>
      <c r="DV39" s="47">
        <v>1343</v>
      </c>
      <c r="DW39" s="47">
        <v>1531</v>
      </c>
      <c r="DX39" s="47">
        <v>1632</v>
      </c>
      <c r="DY39" s="47">
        <v>1850</v>
      </c>
      <c r="DZ39" s="47">
        <v>1919</v>
      </c>
      <c r="EA39" s="47">
        <v>1971</v>
      </c>
      <c r="EB39" s="47">
        <v>1853</v>
      </c>
      <c r="EC39" s="47">
        <v>2017</v>
      </c>
      <c r="ED39" s="47">
        <v>2215</v>
      </c>
      <c r="EE39" s="47">
        <v>2212</v>
      </c>
      <c r="EF39" s="47">
        <v>2326</v>
      </c>
      <c r="EG39" s="47">
        <v>2406</v>
      </c>
      <c r="EH39" s="47">
        <v>2474</v>
      </c>
      <c r="EI39" s="47">
        <v>2476</v>
      </c>
      <c r="EJ39" s="47">
        <v>2520</v>
      </c>
      <c r="EK39" s="47">
        <v>2598</v>
      </c>
      <c r="EL39" s="47">
        <v>2560</v>
      </c>
      <c r="EM39" s="47">
        <v>2570</v>
      </c>
      <c r="EN39" s="47">
        <v>2571</v>
      </c>
      <c r="EO39" s="47">
        <v>2528</v>
      </c>
      <c r="EP39" s="47">
        <v>2530</v>
      </c>
      <c r="EQ39" s="47">
        <v>2578</v>
      </c>
      <c r="ER39" s="47">
        <v>2661</v>
      </c>
      <c r="ES39" s="47">
        <v>2557</v>
      </c>
      <c r="ET39" s="47">
        <v>2373</v>
      </c>
      <c r="EU39" s="47">
        <v>2324</v>
      </c>
      <c r="EV39" s="47">
        <v>2396</v>
      </c>
      <c r="EW39" s="47">
        <v>2305</v>
      </c>
      <c r="EX39" s="47">
        <v>2387</v>
      </c>
      <c r="EY39" s="47">
        <v>2548</v>
      </c>
      <c r="EZ39" s="47">
        <v>2397</v>
      </c>
      <c r="FA39" s="47">
        <v>2663</v>
      </c>
      <c r="FB39" s="47">
        <v>2628</v>
      </c>
      <c r="FC39" s="47">
        <v>2659</v>
      </c>
      <c r="FD39" s="47">
        <v>2783</v>
      </c>
      <c r="FE39" s="47">
        <v>2776</v>
      </c>
      <c r="FF39" s="47">
        <v>2685</v>
      </c>
      <c r="FG39" s="47">
        <v>2689</v>
      </c>
      <c r="FH39" s="47">
        <v>2716</v>
      </c>
      <c r="FI39" s="47">
        <v>2551</v>
      </c>
      <c r="FJ39" s="47">
        <v>2582</v>
      </c>
      <c r="FK39" s="47">
        <v>2523</v>
      </c>
      <c r="FL39" s="47">
        <v>2410</v>
      </c>
      <c r="FM39" s="47">
        <v>2361</v>
      </c>
      <c r="FN39" s="47">
        <v>2364</v>
      </c>
      <c r="FO39" s="47">
        <v>2176</v>
      </c>
      <c r="FP39" s="47">
        <v>2077</v>
      </c>
      <c r="FQ39" s="47">
        <v>1967</v>
      </c>
      <c r="FR39" s="47">
        <v>1940</v>
      </c>
      <c r="FS39" s="47">
        <v>1935</v>
      </c>
      <c r="FT39" s="47">
        <v>1843</v>
      </c>
      <c r="FU39" s="47">
        <v>1885</v>
      </c>
      <c r="FV39" s="47">
        <v>1795</v>
      </c>
      <c r="FW39" s="47">
        <v>1882</v>
      </c>
      <c r="FX39" s="47">
        <v>1892</v>
      </c>
      <c r="FY39" s="47">
        <v>1783</v>
      </c>
      <c r="FZ39" s="47">
        <v>1618</v>
      </c>
      <c r="GA39" s="47">
        <v>1623</v>
      </c>
      <c r="GB39" s="47">
        <v>1533</v>
      </c>
      <c r="GC39" s="47">
        <v>1429</v>
      </c>
      <c r="GD39" s="47">
        <v>1164</v>
      </c>
      <c r="GE39" s="47">
        <v>1027</v>
      </c>
      <c r="GF39" s="47">
        <v>969</v>
      </c>
      <c r="GG39" s="47">
        <v>910</v>
      </c>
      <c r="GH39" s="47">
        <v>800</v>
      </c>
      <c r="GI39" s="47">
        <v>721</v>
      </c>
      <c r="GJ39" s="47">
        <v>636</v>
      </c>
      <c r="GK39" s="47">
        <v>549</v>
      </c>
      <c r="GL39" s="48">
        <v>2240</v>
      </c>
    </row>
    <row r="40" spans="1:194" s="1" customFormat="1" x14ac:dyDescent="0.25">
      <c r="A40" s="56" t="s">
        <v>30</v>
      </c>
      <c r="B40" s="248" t="s">
        <v>83</v>
      </c>
      <c r="C40" s="29" t="str">
        <f>CONCATENATE(A40," - ",B40)</f>
        <v>NI – Health and Social Care Trusts - Southern Health and Social Care Trust</v>
      </c>
      <c r="D40" s="48">
        <f t="shared" si="17"/>
        <v>17764</v>
      </c>
      <c r="E40" s="48">
        <f t="shared" si="18"/>
        <v>17015</v>
      </c>
      <c r="F40" s="49">
        <f>G40+H40</f>
        <v>396228</v>
      </c>
      <c r="G40" s="49">
        <f>SUM(M40:CY40)</f>
        <v>197524</v>
      </c>
      <c r="H40" s="50">
        <f>SUM(CZ40:GL40)</f>
        <v>198704</v>
      </c>
      <c r="I40" s="50">
        <f>SUM(AE40:CY40)</f>
        <v>147003</v>
      </c>
      <c r="J40" s="50">
        <f>SUM(DR40:GL40)</f>
        <v>150506</v>
      </c>
      <c r="K40" s="47">
        <f>SUM(M40:AD40)</f>
        <v>50521</v>
      </c>
      <c r="L40" s="48">
        <f>SUM(CZ40:DQ40)</f>
        <v>48198</v>
      </c>
      <c r="M40" s="47">
        <v>2324</v>
      </c>
      <c r="N40" s="47">
        <v>2330</v>
      </c>
      <c r="O40" s="47">
        <v>2598</v>
      </c>
      <c r="P40" s="47">
        <v>2616</v>
      </c>
      <c r="Q40" s="47">
        <v>2671</v>
      </c>
      <c r="R40" s="47">
        <v>2775</v>
      </c>
      <c r="S40" s="47">
        <v>2841</v>
      </c>
      <c r="T40" s="47">
        <v>2884</v>
      </c>
      <c r="U40" s="47">
        <v>2978</v>
      </c>
      <c r="V40" s="47">
        <v>2907</v>
      </c>
      <c r="W40" s="47">
        <v>2911</v>
      </c>
      <c r="X40" s="47">
        <v>2922</v>
      </c>
      <c r="Y40" s="47">
        <v>2967</v>
      </c>
      <c r="Z40" s="47">
        <v>3050</v>
      </c>
      <c r="AA40" s="47">
        <v>2937</v>
      </c>
      <c r="AB40" s="47">
        <v>2998</v>
      </c>
      <c r="AC40" s="47">
        <v>2943</v>
      </c>
      <c r="AD40" s="47">
        <v>2869</v>
      </c>
      <c r="AE40" s="47">
        <v>2687</v>
      </c>
      <c r="AF40" s="47">
        <v>2271</v>
      </c>
      <c r="AG40" s="47">
        <v>2095</v>
      </c>
      <c r="AH40" s="47">
        <v>2081</v>
      </c>
      <c r="AI40" s="47">
        <v>1981</v>
      </c>
      <c r="AJ40" s="47">
        <v>2116</v>
      </c>
      <c r="AK40" s="47">
        <v>2158</v>
      </c>
      <c r="AL40" s="47">
        <v>2318</v>
      </c>
      <c r="AM40" s="47">
        <v>2350</v>
      </c>
      <c r="AN40" s="47">
        <v>2303</v>
      </c>
      <c r="AO40" s="47">
        <v>2339</v>
      </c>
      <c r="AP40" s="47">
        <v>2384</v>
      </c>
      <c r="AQ40" s="47">
        <v>2418</v>
      </c>
      <c r="AR40" s="47">
        <v>2341</v>
      </c>
      <c r="AS40" s="47">
        <v>2435</v>
      </c>
      <c r="AT40" s="47">
        <v>2590</v>
      </c>
      <c r="AU40" s="47">
        <v>2711</v>
      </c>
      <c r="AV40" s="47">
        <v>2626</v>
      </c>
      <c r="AW40" s="47">
        <v>2583</v>
      </c>
      <c r="AX40" s="47">
        <v>2655</v>
      </c>
      <c r="AY40" s="47">
        <v>2780</v>
      </c>
      <c r="AZ40" s="47">
        <v>2781</v>
      </c>
      <c r="BA40" s="47">
        <v>2757</v>
      </c>
      <c r="BB40" s="47">
        <v>2608</v>
      </c>
      <c r="BC40" s="47">
        <v>2621</v>
      </c>
      <c r="BD40" s="47">
        <v>2702</v>
      </c>
      <c r="BE40" s="47">
        <v>2719</v>
      </c>
      <c r="BF40" s="47">
        <v>2722</v>
      </c>
      <c r="BG40" s="47">
        <v>2421</v>
      </c>
      <c r="BH40" s="47">
        <v>2424</v>
      </c>
      <c r="BI40" s="47">
        <v>2507</v>
      </c>
      <c r="BJ40" s="47">
        <v>2445</v>
      </c>
      <c r="BK40" s="47">
        <v>2538</v>
      </c>
      <c r="BL40" s="47">
        <v>2581</v>
      </c>
      <c r="BM40" s="47">
        <v>2556</v>
      </c>
      <c r="BN40" s="47">
        <v>2594</v>
      </c>
      <c r="BO40" s="47">
        <v>2664</v>
      </c>
      <c r="BP40" s="47">
        <v>2525</v>
      </c>
      <c r="BQ40" s="47">
        <v>2612</v>
      </c>
      <c r="BR40" s="47">
        <v>2486</v>
      </c>
      <c r="BS40" s="47">
        <v>2609</v>
      </c>
      <c r="BT40" s="47">
        <v>2629</v>
      </c>
      <c r="BU40" s="47">
        <v>2478</v>
      </c>
      <c r="BV40" s="47">
        <v>2447</v>
      </c>
      <c r="BW40" s="47">
        <v>2262</v>
      </c>
      <c r="BX40" s="47">
        <v>2275</v>
      </c>
      <c r="BY40" s="47">
        <v>2164</v>
      </c>
      <c r="BZ40" s="47">
        <v>2034</v>
      </c>
      <c r="CA40" s="47">
        <v>1978</v>
      </c>
      <c r="CB40" s="47">
        <v>1922</v>
      </c>
      <c r="CC40" s="47">
        <v>1857</v>
      </c>
      <c r="CD40" s="47">
        <v>1785</v>
      </c>
      <c r="CE40" s="47">
        <v>1681</v>
      </c>
      <c r="CF40" s="47">
        <v>1605</v>
      </c>
      <c r="CG40" s="47">
        <v>1504</v>
      </c>
      <c r="CH40" s="47">
        <v>1455</v>
      </c>
      <c r="CI40" s="47">
        <v>1431</v>
      </c>
      <c r="CJ40" s="47">
        <v>1419</v>
      </c>
      <c r="CK40" s="47">
        <v>1349</v>
      </c>
      <c r="CL40" s="47">
        <v>1283</v>
      </c>
      <c r="CM40" s="47">
        <v>1169</v>
      </c>
      <c r="CN40" s="47">
        <v>1136</v>
      </c>
      <c r="CO40" s="47">
        <v>1047</v>
      </c>
      <c r="CP40" s="47">
        <v>965</v>
      </c>
      <c r="CQ40" s="47">
        <v>773</v>
      </c>
      <c r="CR40" s="47">
        <v>692</v>
      </c>
      <c r="CS40" s="47">
        <v>644</v>
      </c>
      <c r="CT40" s="47">
        <v>529</v>
      </c>
      <c r="CU40" s="47">
        <v>494</v>
      </c>
      <c r="CV40" s="47">
        <v>446</v>
      </c>
      <c r="CW40" s="47">
        <v>382</v>
      </c>
      <c r="CX40" s="47">
        <v>258</v>
      </c>
      <c r="CY40" s="48">
        <v>816</v>
      </c>
      <c r="CZ40" s="47">
        <v>2212</v>
      </c>
      <c r="DA40" s="47">
        <v>2330</v>
      </c>
      <c r="DB40" s="47">
        <v>2581</v>
      </c>
      <c r="DC40" s="47">
        <v>2430</v>
      </c>
      <c r="DD40" s="47">
        <v>2556</v>
      </c>
      <c r="DE40" s="47">
        <v>2534</v>
      </c>
      <c r="DF40" s="47">
        <v>2640</v>
      </c>
      <c r="DG40" s="47">
        <v>2734</v>
      </c>
      <c r="DH40" s="47">
        <v>2794</v>
      </c>
      <c r="DI40" s="47">
        <v>2747</v>
      </c>
      <c r="DJ40" s="47">
        <v>2736</v>
      </c>
      <c r="DK40" s="47">
        <v>2889</v>
      </c>
      <c r="DL40" s="47">
        <v>2882</v>
      </c>
      <c r="DM40" s="47">
        <v>2885</v>
      </c>
      <c r="DN40" s="47">
        <v>2886</v>
      </c>
      <c r="DO40" s="47">
        <v>2835</v>
      </c>
      <c r="DP40" s="47">
        <v>2812</v>
      </c>
      <c r="DQ40" s="47">
        <v>2715</v>
      </c>
      <c r="DR40" s="47">
        <v>2598</v>
      </c>
      <c r="DS40" s="47">
        <v>1862</v>
      </c>
      <c r="DT40" s="47">
        <v>1691</v>
      </c>
      <c r="DU40" s="47">
        <v>1697</v>
      </c>
      <c r="DV40" s="47">
        <v>1789</v>
      </c>
      <c r="DW40" s="47">
        <v>1850</v>
      </c>
      <c r="DX40" s="47">
        <v>1983</v>
      </c>
      <c r="DY40" s="47">
        <v>2172</v>
      </c>
      <c r="DZ40" s="47">
        <v>2166</v>
      </c>
      <c r="EA40" s="47">
        <v>2351</v>
      </c>
      <c r="EB40" s="47">
        <v>2189</v>
      </c>
      <c r="EC40" s="47">
        <v>2207</v>
      </c>
      <c r="ED40" s="47">
        <v>2431</v>
      </c>
      <c r="EE40" s="47">
        <v>2443</v>
      </c>
      <c r="EF40" s="47">
        <v>2498</v>
      </c>
      <c r="EG40" s="47">
        <v>2630</v>
      </c>
      <c r="EH40" s="47">
        <v>2639</v>
      </c>
      <c r="EI40" s="47">
        <v>2579</v>
      </c>
      <c r="EJ40" s="47">
        <v>2781</v>
      </c>
      <c r="EK40" s="47">
        <v>2833</v>
      </c>
      <c r="EL40" s="47">
        <v>2796</v>
      </c>
      <c r="EM40" s="47">
        <v>2779</v>
      </c>
      <c r="EN40" s="47">
        <v>2799</v>
      </c>
      <c r="EO40" s="47">
        <v>2802</v>
      </c>
      <c r="EP40" s="47">
        <v>2880</v>
      </c>
      <c r="EQ40" s="47">
        <v>2794</v>
      </c>
      <c r="ER40" s="47">
        <v>2825</v>
      </c>
      <c r="ES40" s="47">
        <v>2683</v>
      </c>
      <c r="ET40" s="47">
        <v>2544</v>
      </c>
      <c r="EU40" s="47">
        <v>2393</v>
      </c>
      <c r="EV40" s="47">
        <v>2513</v>
      </c>
      <c r="EW40" s="47">
        <v>2439</v>
      </c>
      <c r="EX40" s="47">
        <v>2587</v>
      </c>
      <c r="EY40" s="47">
        <v>2542</v>
      </c>
      <c r="EZ40" s="47">
        <v>2679</v>
      </c>
      <c r="FA40" s="47">
        <v>2698</v>
      </c>
      <c r="FB40" s="47">
        <v>2592</v>
      </c>
      <c r="FC40" s="47">
        <v>2672</v>
      </c>
      <c r="FD40" s="47">
        <v>2630</v>
      </c>
      <c r="FE40" s="47">
        <v>2561</v>
      </c>
      <c r="FF40" s="47">
        <v>2488</v>
      </c>
      <c r="FG40" s="47">
        <v>2546</v>
      </c>
      <c r="FH40" s="47">
        <v>2553</v>
      </c>
      <c r="FI40" s="47">
        <v>2391</v>
      </c>
      <c r="FJ40" s="47">
        <v>2335</v>
      </c>
      <c r="FK40" s="47">
        <v>2413</v>
      </c>
      <c r="FL40" s="47">
        <v>2184</v>
      </c>
      <c r="FM40" s="47">
        <v>2100</v>
      </c>
      <c r="FN40" s="47">
        <v>2087</v>
      </c>
      <c r="FO40" s="47">
        <v>1912</v>
      </c>
      <c r="FP40" s="47">
        <v>1886</v>
      </c>
      <c r="FQ40" s="47">
        <v>1758</v>
      </c>
      <c r="FR40" s="47">
        <v>1708</v>
      </c>
      <c r="FS40" s="47">
        <v>1693</v>
      </c>
      <c r="FT40" s="47">
        <v>1561</v>
      </c>
      <c r="FU40" s="47">
        <v>1594</v>
      </c>
      <c r="FV40" s="47">
        <v>1625</v>
      </c>
      <c r="FW40" s="47">
        <v>1478</v>
      </c>
      <c r="FX40" s="47">
        <v>1518</v>
      </c>
      <c r="FY40" s="47">
        <v>1483</v>
      </c>
      <c r="FZ40" s="47">
        <v>1347</v>
      </c>
      <c r="GA40" s="47">
        <v>1291</v>
      </c>
      <c r="GB40" s="47">
        <v>1201</v>
      </c>
      <c r="GC40" s="47">
        <v>1177</v>
      </c>
      <c r="GD40" s="47">
        <v>949</v>
      </c>
      <c r="GE40" s="47">
        <v>881</v>
      </c>
      <c r="GF40" s="47">
        <v>830</v>
      </c>
      <c r="GG40" s="47">
        <v>769</v>
      </c>
      <c r="GH40" s="47">
        <v>666</v>
      </c>
      <c r="GI40" s="47">
        <v>638</v>
      </c>
      <c r="GJ40" s="47">
        <v>565</v>
      </c>
      <c r="GK40" s="47">
        <v>493</v>
      </c>
      <c r="GL40" s="48">
        <v>1789</v>
      </c>
    </row>
    <row r="41" spans="1:194" s="1" customFormat="1" x14ac:dyDescent="0.25">
      <c r="A41" s="57" t="s">
        <v>30</v>
      </c>
      <c r="B41" s="249" t="s">
        <v>84</v>
      </c>
      <c r="C41" s="41" t="str">
        <f>CONCATENATE(A41," - ",B41)</f>
        <v>NI – Health and Social Care Trusts - Western Health and Social Care Trust</v>
      </c>
      <c r="D41" s="54">
        <f t="shared" si="17"/>
        <v>13086</v>
      </c>
      <c r="E41" s="54">
        <f t="shared" si="18"/>
        <v>12417</v>
      </c>
      <c r="F41" s="45">
        <f>G41+H41</f>
        <v>304505</v>
      </c>
      <c r="G41" s="45">
        <f>SUM(M41:CY41)</f>
        <v>150439</v>
      </c>
      <c r="H41" s="46">
        <f>SUM(CZ41:GL41)</f>
        <v>154066</v>
      </c>
      <c r="I41" s="46">
        <f>SUM(AE41:CY41)</f>
        <v>113903</v>
      </c>
      <c r="J41" s="46">
        <f>SUM(DR41:GL41)</f>
        <v>119008</v>
      </c>
      <c r="K41" s="53">
        <f>SUM(M41:AD41)</f>
        <v>36536</v>
      </c>
      <c r="L41" s="54">
        <f>SUM(CZ41:DQ41)</f>
        <v>35058</v>
      </c>
      <c r="M41" s="53">
        <v>1667</v>
      </c>
      <c r="N41" s="53">
        <v>1766</v>
      </c>
      <c r="O41" s="53">
        <v>1860</v>
      </c>
      <c r="P41" s="53">
        <v>1858</v>
      </c>
      <c r="Q41" s="53">
        <v>1909</v>
      </c>
      <c r="R41" s="53">
        <v>2041</v>
      </c>
      <c r="S41" s="53">
        <v>1996</v>
      </c>
      <c r="T41" s="53">
        <v>1988</v>
      </c>
      <c r="U41" s="53">
        <v>2189</v>
      </c>
      <c r="V41" s="53">
        <v>2034</v>
      </c>
      <c r="W41" s="53">
        <v>2025</v>
      </c>
      <c r="X41" s="53">
        <v>2117</v>
      </c>
      <c r="Y41" s="53">
        <v>2226</v>
      </c>
      <c r="Z41" s="53">
        <v>2126</v>
      </c>
      <c r="AA41" s="53">
        <v>2209</v>
      </c>
      <c r="AB41" s="53">
        <v>2208</v>
      </c>
      <c r="AC41" s="53">
        <v>2189</v>
      </c>
      <c r="AD41" s="53">
        <v>2128</v>
      </c>
      <c r="AE41" s="53">
        <v>2025</v>
      </c>
      <c r="AF41" s="53">
        <v>1766</v>
      </c>
      <c r="AG41" s="53">
        <v>1667</v>
      </c>
      <c r="AH41" s="53">
        <v>1646</v>
      </c>
      <c r="AI41" s="53">
        <v>1527</v>
      </c>
      <c r="AJ41" s="53">
        <v>1526</v>
      </c>
      <c r="AK41" s="53">
        <v>1708</v>
      </c>
      <c r="AL41" s="53">
        <v>1737</v>
      </c>
      <c r="AM41" s="53">
        <v>1741</v>
      </c>
      <c r="AN41" s="53">
        <v>1730</v>
      </c>
      <c r="AO41" s="53">
        <v>1796</v>
      </c>
      <c r="AP41" s="53">
        <v>1640</v>
      </c>
      <c r="AQ41" s="53">
        <v>1582</v>
      </c>
      <c r="AR41" s="53">
        <v>1745</v>
      </c>
      <c r="AS41" s="53">
        <v>1729</v>
      </c>
      <c r="AT41" s="53">
        <v>1712</v>
      </c>
      <c r="AU41" s="53">
        <v>1825</v>
      </c>
      <c r="AV41" s="53">
        <v>1822</v>
      </c>
      <c r="AW41" s="53">
        <v>1854</v>
      </c>
      <c r="AX41" s="53">
        <v>1932</v>
      </c>
      <c r="AY41" s="53">
        <v>2014</v>
      </c>
      <c r="AZ41" s="53">
        <v>1988</v>
      </c>
      <c r="BA41" s="53">
        <v>1890</v>
      </c>
      <c r="BB41" s="53">
        <v>1960</v>
      </c>
      <c r="BC41" s="53">
        <v>1962</v>
      </c>
      <c r="BD41" s="53">
        <v>1871</v>
      </c>
      <c r="BE41" s="53">
        <v>2037</v>
      </c>
      <c r="BF41" s="53">
        <v>1812</v>
      </c>
      <c r="BG41" s="53">
        <v>1834</v>
      </c>
      <c r="BH41" s="53">
        <v>1756</v>
      </c>
      <c r="BI41" s="53">
        <v>1833</v>
      </c>
      <c r="BJ41" s="53">
        <v>1819</v>
      </c>
      <c r="BK41" s="53">
        <v>1928</v>
      </c>
      <c r="BL41" s="53">
        <v>1963</v>
      </c>
      <c r="BM41" s="53">
        <v>2036</v>
      </c>
      <c r="BN41" s="53">
        <v>2056</v>
      </c>
      <c r="BO41" s="53">
        <v>2083</v>
      </c>
      <c r="BP41" s="53">
        <v>2057</v>
      </c>
      <c r="BQ41" s="53">
        <v>2074</v>
      </c>
      <c r="BR41" s="53">
        <v>2011</v>
      </c>
      <c r="BS41" s="53">
        <v>2044</v>
      </c>
      <c r="BT41" s="53">
        <v>2080</v>
      </c>
      <c r="BU41" s="53">
        <v>1983</v>
      </c>
      <c r="BV41" s="53">
        <v>2044</v>
      </c>
      <c r="BW41" s="53">
        <v>2027</v>
      </c>
      <c r="BX41" s="53">
        <v>1898</v>
      </c>
      <c r="BY41" s="53">
        <v>1842</v>
      </c>
      <c r="BZ41" s="53">
        <v>1642</v>
      </c>
      <c r="CA41" s="53">
        <v>1644</v>
      </c>
      <c r="CB41" s="53">
        <v>1644</v>
      </c>
      <c r="CC41" s="53">
        <v>1647</v>
      </c>
      <c r="CD41" s="53">
        <v>1583</v>
      </c>
      <c r="CE41" s="53">
        <v>1489</v>
      </c>
      <c r="CF41" s="53">
        <v>1446</v>
      </c>
      <c r="CG41" s="53">
        <v>1316</v>
      </c>
      <c r="CH41" s="53">
        <v>1420</v>
      </c>
      <c r="CI41" s="53">
        <v>1256</v>
      </c>
      <c r="CJ41" s="53">
        <v>1360</v>
      </c>
      <c r="CK41" s="53">
        <v>1166</v>
      </c>
      <c r="CL41" s="53">
        <v>1147</v>
      </c>
      <c r="CM41" s="53">
        <v>1001</v>
      </c>
      <c r="CN41" s="53">
        <v>891</v>
      </c>
      <c r="CO41" s="53">
        <v>845</v>
      </c>
      <c r="CP41" s="53">
        <v>726</v>
      </c>
      <c r="CQ41" s="53">
        <v>643</v>
      </c>
      <c r="CR41" s="53">
        <v>557</v>
      </c>
      <c r="CS41" s="53">
        <v>516</v>
      </c>
      <c r="CT41" s="53">
        <v>449</v>
      </c>
      <c r="CU41" s="53">
        <v>449</v>
      </c>
      <c r="CV41" s="53">
        <v>323</v>
      </c>
      <c r="CW41" s="53">
        <v>269</v>
      </c>
      <c r="CX41" s="53">
        <v>226</v>
      </c>
      <c r="CY41" s="54">
        <v>636</v>
      </c>
      <c r="CZ41" s="53">
        <v>1608</v>
      </c>
      <c r="DA41" s="53">
        <v>1569</v>
      </c>
      <c r="DB41" s="53">
        <v>1787</v>
      </c>
      <c r="DC41" s="53">
        <v>1870</v>
      </c>
      <c r="DD41" s="53">
        <v>1834</v>
      </c>
      <c r="DE41" s="53">
        <v>1861</v>
      </c>
      <c r="DF41" s="53">
        <v>1980</v>
      </c>
      <c r="DG41" s="53">
        <v>1981</v>
      </c>
      <c r="DH41" s="53">
        <v>2033</v>
      </c>
      <c r="DI41" s="53">
        <v>2105</v>
      </c>
      <c r="DJ41" s="53">
        <v>2063</v>
      </c>
      <c r="DK41" s="53">
        <v>1950</v>
      </c>
      <c r="DL41" s="53">
        <v>2068</v>
      </c>
      <c r="DM41" s="53">
        <v>2132</v>
      </c>
      <c r="DN41" s="53">
        <v>2115</v>
      </c>
      <c r="DO41" s="53">
        <v>2072</v>
      </c>
      <c r="DP41" s="53">
        <v>2057</v>
      </c>
      <c r="DQ41" s="53">
        <v>1973</v>
      </c>
      <c r="DR41" s="53">
        <v>1981</v>
      </c>
      <c r="DS41" s="53">
        <v>1572</v>
      </c>
      <c r="DT41" s="53">
        <v>1441</v>
      </c>
      <c r="DU41" s="53">
        <v>1353</v>
      </c>
      <c r="DV41" s="53">
        <v>1328</v>
      </c>
      <c r="DW41" s="53">
        <v>1497</v>
      </c>
      <c r="DX41" s="53">
        <v>1489</v>
      </c>
      <c r="DY41" s="53">
        <v>1635</v>
      </c>
      <c r="DZ41" s="53">
        <v>1795</v>
      </c>
      <c r="EA41" s="53">
        <v>1684</v>
      </c>
      <c r="EB41" s="53">
        <v>1691</v>
      </c>
      <c r="EC41" s="53">
        <v>1720</v>
      </c>
      <c r="ED41" s="53">
        <v>1651</v>
      </c>
      <c r="EE41" s="53">
        <v>1747</v>
      </c>
      <c r="EF41" s="53">
        <v>1813</v>
      </c>
      <c r="EG41" s="53">
        <v>1845</v>
      </c>
      <c r="EH41" s="53">
        <v>1984</v>
      </c>
      <c r="EI41" s="53">
        <v>1964</v>
      </c>
      <c r="EJ41" s="53">
        <v>2135</v>
      </c>
      <c r="EK41" s="53">
        <v>2083</v>
      </c>
      <c r="EL41" s="53">
        <v>2082</v>
      </c>
      <c r="EM41" s="53">
        <v>2102</v>
      </c>
      <c r="EN41" s="53">
        <v>2147</v>
      </c>
      <c r="EO41" s="53">
        <v>2045</v>
      </c>
      <c r="EP41" s="53">
        <v>2056</v>
      </c>
      <c r="EQ41" s="53">
        <v>2033</v>
      </c>
      <c r="ER41" s="53">
        <v>2189</v>
      </c>
      <c r="ES41" s="53">
        <v>2079</v>
      </c>
      <c r="ET41" s="53">
        <v>1987</v>
      </c>
      <c r="EU41" s="53">
        <v>1929</v>
      </c>
      <c r="EV41" s="53">
        <v>1929</v>
      </c>
      <c r="EW41" s="53">
        <v>1874</v>
      </c>
      <c r="EX41" s="53">
        <v>2003</v>
      </c>
      <c r="EY41" s="53">
        <v>2064</v>
      </c>
      <c r="EZ41" s="53">
        <v>2125</v>
      </c>
      <c r="FA41" s="53">
        <v>2134</v>
      </c>
      <c r="FB41" s="53">
        <v>2056</v>
      </c>
      <c r="FC41" s="53">
        <v>2199</v>
      </c>
      <c r="FD41" s="53">
        <v>2158</v>
      </c>
      <c r="FE41" s="53">
        <v>2169</v>
      </c>
      <c r="FF41" s="53">
        <v>2171</v>
      </c>
      <c r="FG41" s="53">
        <v>2158</v>
      </c>
      <c r="FH41" s="53">
        <v>2071</v>
      </c>
      <c r="FI41" s="53">
        <v>2034</v>
      </c>
      <c r="FJ41" s="53">
        <v>1974</v>
      </c>
      <c r="FK41" s="53">
        <v>1884</v>
      </c>
      <c r="FL41" s="53">
        <v>1859</v>
      </c>
      <c r="FM41" s="53">
        <v>1868</v>
      </c>
      <c r="FN41" s="53">
        <v>1754</v>
      </c>
      <c r="FO41" s="53">
        <v>1615</v>
      </c>
      <c r="FP41" s="53">
        <v>1570</v>
      </c>
      <c r="FQ41" s="53">
        <v>1514</v>
      </c>
      <c r="FR41" s="53">
        <v>1486</v>
      </c>
      <c r="FS41" s="53">
        <v>1494</v>
      </c>
      <c r="FT41" s="53">
        <v>1432</v>
      </c>
      <c r="FU41" s="53">
        <v>1374</v>
      </c>
      <c r="FV41" s="53">
        <v>1348</v>
      </c>
      <c r="FW41" s="53">
        <v>1238</v>
      </c>
      <c r="FX41" s="53">
        <v>1253</v>
      </c>
      <c r="FY41" s="53">
        <v>1208</v>
      </c>
      <c r="FZ41" s="53">
        <v>1117</v>
      </c>
      <c r="GA41" s="53">
        <v>1070</v>
      </c>
      <c r="GB41" s="53">
        <v>973</v>
      </c>
      <c r="GC41" s="53">
        <v>897</v>
      </c>
      <c r="GD41" s="53">
        <v>783</v>
      </c>
      <c r="GE41" s="53">
        <v>707</v>
      </c>
      <c r="GF41" s="53">
        <v>611</v>
      </c>
      <c r="GG41" s="53">
        <v>574</v>
      </c>
      <c r="GH41" s="53">
        <v>575</v>
      </c>
      <c r="GI41" s="53">
        <v>490</v>
      </c>
      <c r="GJ41" s="53">
        <v>419</v>
      </c>
      <c r="GK41" s="53">
        <v>367</v>
      </c>
      <c r="GL41" s="54">
        <v>1352</v>
      </c>
    </row>
    <row r="42" spans="1:194" s="95" customFormat="1" x14ac:dyDescent="0.25">
      <c r="A42" s="96"/>
      <c r="B42" s="250"/>
      <c r="C42" s="96"/>
      <c r="D42" s="38">
        <f>SUM(D37:D41)</f>
        <v>79551</v>
      </c>
      <c r="E42" s="38">
        <f t="shared" ref="E42" si="19">SUM(E37:E41)</f>
        <v>75827</v>
      </c>
      <c r="F42" s="38">
        <f t="shared" ref="F42:L42" si="20">SUM(F37:F41)</f>
        <v>1927855</v>
      </c>
      <c r="G42" s="38">
        <f t="shared" si="20"/>
        <v>949790</v>
      </c>
      <c r="H42" s="38">
        <f t="shared" si="20"/>
        <v>978065</v>
      </c>
      <c r="I42" s="38">
        <f t="shared" si="20"/>
        <v>726720</v>
      </c>
      <c r="J42" s="38">
        <f t="shared" si="20"/>
        <v>765599</v>
      </c>
      <c r="K42" s="38">
        <f t="shared" si="20"/>
        <v>223070</v>
      </c>
      <c r="L42" s="38">
        <f t="shared" si="20"/>
        <v>212466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8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8"/>
    </row>
    <row r="43" spans="1:194" s="1" customFormat="1" x14ac:dyDescent="0.25">
      <c r="A43" s="67" t="s">
        <v>25</v>
      </c>
      <c r="B43" s="251" t="s">
        <v>85</v>
      </c>
      <c r="C43" s="66" t="str">
        <f t="shared" ref="C43:C49" si="21">CONCATENATE(A43," - ",B43)</f>
        <v>NHSE regions - East of England</v>
      </c>
      <c r="D43" s="729">
        <f t="shared" ref="D43:D49" si="22">SUM(Y43:AD43)</f>
        <v>279457</v>
      </c>
      <c r="E43" s="729">
        <f t="shared" ref="E43:E49" si="23">SUM(DL43:DQ43)</f>
        <v>266386</v>
      </c>
      <c r="F43" s="730">
        <f t="shared" ref="F43:F49" si="24">G43+H43</f>
        <v>7338888</v>
      </c>
      <c r="G43" s="730">
        <f t="shared" ref="G43:G49" si="25">SUM(M43:CY43)</f>
        <v>3662044</v>
      </c>
      <c r="H43" s="731">
        <f t="shared" ref="H43:H49" si="26">SUM(CZ43:GL43)</f>
        <v>3676844</v>
      </c>
      <c r="I43" s="731">
        <f t="shared" ref="I43:I49" si="27">SUM(AE43:CY43)</f>
        <v>2907819</v>
      </c>
      <c r="J43" s="731">
        <f t="shared" ref="J43:J49" si="28">SUM(DR43:GL43)</f>
        <v>2959092</v>
      </c>
      <c r="K43" s="732">
        <f t="shared" ref="K43:K49" si="29">SUM(M43:AD43)</f>
        <v>754225</v>
      </c>
      <c r="L43" s="729">
        <f t="shared" ref="L43:L49" si="30">SUM(CZ43:DQ43)</f>
        <v>717752</v>
      </c>
      <c r="M43" s="47">
        <v>31569</v>
      </c>
      <c r="N43" s="47">
        <v>34267</v>
      </c>
      <c r="O43" s="47">
        <v>35611</v>
      </c>
      <c r="P43" s="47">
        <v>35918</v>
      </c>
      <c r="Q43" s="47">
        <v>38904</v>
      </c>
      <c r="R43" s="47">
        <v>38498</v>
      </c>
      <c r="S43" s="47">
        <v>40416</v>
      </c>
      <c r="T43" s="47">
        <v>41754</v>
      </c>
      <c r="U43" s="47">
        <v>43231</v>
      </c>
      <c r="V43" s="47">
        <v>43995</v>
      </c>
      <c r="W43" s="47">
        <v>45388</v>
      </c>
      <c r="X43" s="47">
        <v>45217</v>
      </c>
      <c r="Y43" s="47">
        <v>45588</v>
      </c>
      <c r="Z43" s="47">
        <v>46624</v>
      </c>
      <c r="AA43" s="47">
        <v>47338</v>
      </c>
      <c r="AB43" s="47">
        <v>47343</v>
      </c>
      <c r="AC43" s="47">
        <v>46395</v>
      </c>
      <c r="AD43" s="47">
        <v>46169</v>
      </c>
      <c r="AE43" s="47">
        <v>45609</v>
      </c>
      <c r="AF43" s="47">
        <v>41575</v>
      </c>
      <c r="AG43" s="47">
        <v>39985</v>
      </c>
      <c r="AH43" s="47">
        <v>39346</v>
      </c>
      <c r="AI43" s="47">
        <v>40265</v>
      </c>
      <c r="AJ43" s="47">
        <v>40166</v>
      </c>
      <c r="AK43" s="47">
        <v>41239</v>
      </c>
      <c r="AL43" s="47">
        <v>42545</v>
      </c>
      <c r="AM43" s="47">
        <v>44565</v>
      </c>
      <c r="AN43" s="47">
        <v>45025</v>
      </c>
      <c r="AO43" s="47">
        <v>46832</v>
      </c>
      <c r="AP43" s="47">
        <v>47784</v>
      </c>
      <c r="AQ43" s="47">
        <v>48089</v>
      </c>
      <c r="AR43" s="47">
        <v>48861</v>
      </c>
      <c r="AS43" s="47">
        <v>50728</v>
      </c>
      <c r="AT43" s="47">
        <v>51654</v>
      </c>
      <c r="AU43" s="47">
        <v>52998</v>
      </c>
      <c r="AV43" s="47">
        <v>54185</v>
      </c>
      <c r="AW43" s="47">
        <v>54495</v>
      </c>
      <c r="AX43" s="47">
        <v>54517</v>
      </c>
      <c r="AY43" s="47">
        <v>55196</v>
      </c>
      <c r="AZ43" s="47">
        <v>53754</v>
      </c>
      <c r="BA43" s="47">
        <v>53402</v>
      </c>
      <c r="BB43" s="47">
        <v>52673</v>
      </c>
      <c r="BC43" s="47">
        <v>51647</v>
      </c>
      <c r="BD43" s="47">
        <v>51409</v>
      </c>
      <c r="BE43" s="47">
        <v>51801</v>
      </c>
      <c r="BF43" s="47">
        <v>51957</v>
      </c>
      <c r="BG43" s="47">
        <v>51455</v>
      </c>
      <c r="BH43" s="47">
        <v>49232</v>
      </c>
      <c r="BI43" s="47">
        <v>46221</v>
      </c>
      <c r="BJ43" s="47">
        <v>45681</v>
      </c>
      <c r="BK43" s="47">
        <v>45440</v>
      </c>
      <c r="BL43" s="47">
        <v>46496</v>
      </c>
      <c r="BM43" s="47">
        <v>46415</v>
      </c>
      <c r="BN43" s="47">
        <v>47072</v>
      </c>
      <c r="BO43" s="47">
        <v>48494</v>
      </c>
      <c r="BP43" s="47">
        <v>48680</v>
      </c>
      <c r="BQ43" s="47">
        <v>47258</v>
      </c>
      <c r="BR43" s="47">
        <v>48090</v>
      </c>
      <c r="BS43" s="47">
        <v>47160</v>
      </c>
      <c r="BT43" s="47">
        <v>47778</v>
      </c>
      <c r="BU43" s="47">
        <v>47336</v>
      </c>
      <c r="BV43" s="47">
        <v>47276</v>
      </c>
      <c r="BW43" s="47">
        <v>45884</v>
      </c>
      <c r="BX43" s="47">
        <v>44243</v>
      </c>
      <c r="BY43" s="47">
        <v>42932</v>
      </c>
      <c r="BZ43" s="47">
        <v>41337</v>
      </c>
      <c r="CA43" s="47">
        <v>38823</v>
      </c>
      <c r="CB43" s="47">
        <v>37505</v>
      </c>
      <c r="CC43" s="47">
        <v>36555</v>
      </c>
      <c r="CD43" s="47">
        <v>34408</v>
      </c>
      <c r="CE43" s="47">
        <v>32669</v>
      </c>
      <c r="CF43" s="47">
        <v>31161</v>
      </c>
      <c r="CG43" s="47">
        <v>30521</v>
      </c>
      <c r="CH43" s="47">
        <v>29396</v>
      </c>
      <c r="CI43" s="47">
        <v>28450</v>
      </c>
      <c r="CJ43" s="47">
        <v>28250</v>
      </c>
      <c r="CK43" s="47">
        <v>28274</v>
      </c>
      <c r="CL43" s="47">
        <v>28801</v>
      </c>
      <c r="CM43" s="47">
        <v>30709</v>
      </c>
      <c r="CN43" s="47">
        <v>31549</v>
      </c>
      <c r="CO43" s="47">
        <v>22636</v>
      </c>
      <c r="CP43" s="47">
        <v>22207</v>
      </c>
      <c r="CQ43" s="47">
        <v>19921</v>
      </c>
      <c r="CR43" s="47">
        <v>17761</v>
      </c>
      <c r="CS43" s="47">
        <v>14338</v>
      </c>
      <c r="CT43" s="47">
        <v>11898</v>
      </c>
      <c r="CU43" s="47">
        <v>11847</v>
      </c>
      <c r="CV43" s="47">
        <v>10680</v>
      </c>
      <c r="CW43" s="47">
        <v>9375</v>
      </c>
      <c r="CX43" s="47">
        <v>7836</v>
      </c>
      <c r="CY43" s="48">
        <v>25467</v>
      </c>
      <c r="CZ43" s="47">
        <v>29860</v>
      </c>
      <c r="DA43" s="47">
        <v>32143</v>
      </c>
      <c r="DB43" s="47">
        <v>34027</v>
      </c>
      <c r="DC43" s="47">
        <v>34651</v>
      </c>
      <c r="DD43" s="47">
        <v>37425</v>
      </c>
      <c r="DE43" s="47">
        <v>36550</v>
      </c>
      <c r="DF43" s="47">
        <v>38123</v>
      </c>
      <c r="DG43" s="47">
        <v>39392</v>
      </c>
      <c r="DH43" s="47">
        <v>41243</v>
      </c>
      <c r="DI43" s="47">
        <v>41853</v>
      </c>
      <c r="DJ43" s="47">
        <v>43309</v>
      </c>
      <c r="DK43" s="47">
        <v>42790</v>
      </c>
      <c r="DL43" s="47">
        <v>43317</v>
      </c>
      <c r="DM43" s="47">
        <v>44675</v>
      </c>
      <c r="DN43" s="47">
        <v>44819</v>
      </c>
      <c r="DO43" s="47">
        <v>44540</v>
      </c>
      <c r="DP43" s="47">
        <v>44614</v>
      </c>
      <c r="DQ43" s="47">
        <v>44421</v>
      </c>
      <c r="DR43" s="47">
        <v>42365</v>
      </c>
      <c r="DS43" s="47">
        <v>37902</v>
      </c>
      <c r="DT43" s="47">
        <v>35835</v>
      </c>
      <c r="DU43" s="47">
        <v>36331</v>
      </c>
      <c r="DV43" s="47">
        <v>37816</v>
      </c>
      <c r="DW43" s="47">
        <v>37888</v>
      </c>
      <c r="DX43" s="47">
        <v>39303</v>
      </c>
      <c r="DY43" s="47">
        <v>40664</v>
      </c>
      <c r="DZ43" s="47">
        <v>41786</v>
      </c>
      <c r="EA43" s="47">
        <v>44156</v>
      </c>
      <c r="EB43" s="47">
        <v>45332</v>
      </c>
      <c r="EC43" s="47">
        <v>46451</v>
      </c>
      <c r="ED43" s="47">
        <v>47564</v>
      </c>
      <c r="EE43" s="47">
        <v>48647</v>
      </c>
      <c r="EF43" s="47">
        <v>50327</v>
      </c>
      <c r="EG43" s="47">
        <v>51271</v>
      </c>
      <c r="EH43" s="47">
        <v>52820</v>
      </c>
      <c r="EI43" s="47">
        <v>53617</v>
      </c>
      <c r="EJ43" s="47">
        <v>54001</v>
      </c>
      <c r="EK43" s="47">
        <v>54190</v>
      </c>
      <c r="EL43" s="47">
        <v>54545</v>
      </c>
      <c r="EM43" s="47">
        <v>53007</v>
      </c>
      <c r="EN43" s="47">
        <v>52071</v>
      </c>
      <c r="EO43" s="47">
        <v>51824</v>
      </c>
      <c r="EP43" s="47">
        <v>50625</v>
      </c>
      <c r="EQ43" s="47">
        <v>49657</v>
      </c>
      <c r="ER43" s="47">
        <v>50056</v>
      </c>
      <c r="ES43" s="47">
        <v>50674</v>
      </c>
      <c r="ET43" s="47">
        <v>49427</v>
      </c>
      <c r="EU43" s="47">
        <v>46812</v>
      </c>
      <c r="EV43" s="47">
        <v>43940</v>
      </c>
      <c r="EW43" s="47">
        <v>43438</v>
      </c>
      <c r="EX43" s="47">
        <v>43382</v>
      </c>
      <c r="EY43" s="47">
        <v>44606</v>
      </c>
      <c r="EZ43" s="47">
        <v>44562</v>
      </c>
      <c r="FA43" s="47">
        <v>46300</v>
      </c>
      <c r="FB43" s="47">
        <v>46982</v>
      </c>
      <c r="FC43" s="47">
        <v>48108</v>
      </c>
      <c r="FD43" s="47">
        <v>46359</v>
      </c>
      <c r="FE43" s="47">
        <v>47867</v>
      </c>
      <c r="FF43" s="47">
        <v>47417</v>
      </c>
      <c r="FG43" s="47">
        <v>47682</v>
      </c>
      <c r="FH43" s="47">
        <v>47813</v>
      </c>
      <c r="FI43" s="47">
        <v>47335</v>
      </c>
      <c r="FJ43" s="47">
        <v>46454</v>
      </c>
      <c r="FK43" s="47">
        <v>45203</v>
      </c>
      <c r="FL43" s="47">
        <v>43456</v>
      </c>
      <c r="FM43" s="47">
        <v>42228</v>
      </c>
      <c r="FN43" s="47">
        <v>39609</v>
      </c>
      <c r="FO43" s="47">
        <v>39099</v>
      </c>
      <c r="FP43" s="47">
        <v>37876</v>
      </c>
      <c r="FQ43" s="47">
        <v>36117</v>
      </c>
      <c r="FR43" s="47">
        <v>35088</v>
      </c>
      <c r="FS43" s="47">
        <v>34193</v>
      </c>
      <c r="FT43" s="47">
        <v>34095</v>
      </c>
      <c r="FU43" s="47">
        <v>32876</v>
      </c>
      <c r="FV43" s="47">
        <v>32139</v>
      </c>
      <c r="FW43" s="47">
        <v>32102</v>
      </c>
      <c r="FX43" s="47">
        <v>32305</v>
      </c>
      <c r="FY43" s="47">
        <v>32864</v>
      </c>
      <c r="FZ43" s="47">
        <v>35409</v>
      </c>
      <c r="GA43" s="47">
        <v>37461</v>
      </c>
      <c r="GB43" s="47">
        <v>26507</v>
      </c>
      <c r="GC43" s="47">
        <v>26344</v>
      </c>
      <c r="GD43" s="47">
        <v>24333</v>
      </c>
      <c r="GE43" s="47">
        <v>22196</v>
      </c>
      <c r="GF43" s="47">
        <v>18469</v>
      </c>
      <c r="GG43" s="47">
        <v>16074</v>
      </c>
      <c r="GH43" s="47">
        <v>15996</v>
      </c>
      <c r="GI43" s="47">
        <v>14888</v>
      </c>
      <c r="GJ43" s="47">
        <v>13316</v>
      </c>
      <c r="GK43" s="47">
        <v>11577</v>
      </c>
      <c r="GL43" s="48">
        <v>48063</v>
      </c>
    </row>
    <row r="44" spans="1:194" s="1" customFormat="1" x14ac:dyDescent="0.25">
      <c r="A44" s="58" t="s">
        <v>25</v>
      </c>
      <c r="B44" s="251" t="s">
        <v>86</v>
      </c>
      <c r="C44" s="29" t="str">
        <f t="shared" si="21"/>
        <v>NHSE regions - London</v>
      </c>
      <c r="D44" s="48">
        <f t="shared" si="22"/>
        <v>379628</v>
      </c>
      <c r="E44" s="48">
        <f t="shared" si="23"/>
        <v>362319</v>
      </c>
      <c r="F44" s="49">
        <f t="shared" si="24"/>
        <v>11043088</v>
      </c>
      <c r="G44" s="49">
        <f t="shared" si="25"/>
        <v>5587902</v>
      </c>
      <c r="H44" s="50">
        <f t="shared" si="26"/>
        <v>5455186</v>
      </c>
      <c r="I44" s="50">
        <f t="shared" si="27"/>
        <v>4541442</v>
      </c>
      <c r="J44" s="50">
        <f t="shared" si="28"/>
        <v>4456056</v>
      </c>
      <c r="K44" s="47">
        <f t="shared" si="29"/>
        <v>1046460</v>
      </c>
      <c r="L44" s="48">
        <f t="shared" si="30"/>
        <v>999130</v>
      </c>
      <c r="M44" s="47">
        <v>49496</v>
      </c>
      <c r="N44" s="47">
        <v>52253</v>
      </c>
      <c r="O44" s="47">
        <v>51742</v>
      </c>
      <c r="P44" s="47">
        <v>51838</v>
      </c>
      <c r="Q44" s="47">
        <v>54192</v>
      </c>
      <c r="R44" s="47">
        <v>52700</v>
      </c>
      <c r="S44" s="47">
        <v>55650</v>
      </c>
      <c r="T44" s="47">
        <v>57223</v>
      </c>
      <c r="U44" s="47">
        <v>58932</v>
      </c>
      <c r="V44" s="47">
        <v>60152</v>
      </c>
      <c r="W44" s="47">
        <v>61930</v>
      </c>
      <c r="X44" s="47">
        <v>60724</v>
      </c>
      <c r="Y44" s="47">
        <v>60952</v>
      </c>
      <c r="Z44" s="47">
        <v>63056</v>
      </c>
      <c r="AA44" s="47">
        <v>63266</v>
      </c>
      <c r="AB44" s="47">
        <v>64306</v>
      </c>
      <c r="AC44" s="47">
        <v>64291</v>
      </c>
      <c r="AD44" s="47">
        <v>63757</v>
      </c>
      <c r="AE44" s="47">
        <v>65080</v>
      </c>
      <c r="AF44" s="47">
        <v>64274</v>
      </c>
      <c r="AG44" s="47">
        <v>64513</v>
      </c>
      <c r="AH44" s="47">
        <v>67641</v>
      </c>
      <c r="AI44" s="47">
        <v>72347</v>
      </c>
      <c r="AJ44" s="47">
        <v>78818</v>
      </c>
      <c r="AK44" s="47">
        <v>85619</v>
      </c>
      <c r="AL44" s="47">
        <v>93836</v>
      </c>
      <c r="AM44" s="47">
        <v>100409</v>
      </c>
      <c r="AN44" s="47">
        <v>103557</v>
      </c>
      <c r="AO44" s="47">
        <v>108268</v>
      </c>
      <c r="AP44" s="47">
        <v>109630</v>
      </c>
      <c r="AQ44" s="47">
        <v>109507</v>
      </c>
      <c r="AR44" s="47">
        <v>108489</v>
      </c>
      <c r="AS44" s="47">
        <v>108054</v>
      </c>
      <c r="AT44" s="47">
        <v>106767</v>
      </c>
      <c r="AU44" s="47">
        <v>107607</v>
      </c>
      <c r="AV44" s="47">
        <v>108564</v>
      </c>
      <c r="AW44" s="47">
        <v>109839</v>
      </c>
      <c r="AX44" s="47">
        <v>107942</v>
      </c>
      <c r="AY44" s="47">
        <v>106538</v>
      </c>
      <c r="AZ44" s="47">
        <v>103367</v>
      </c>
      <c r="BA44" s="47">
        <v>101304</v>
      </c>
      <c r="BB44" s="47">
        <v>99792</v>
      </c>
      <c r="BC44" s="47">
        <v>96311</v>
      </c>
      <c r="BD44" s="47">
        <v>95721</v>
      </c>
      <c r="BE44" s="47">
        <v>93742</v>
      </c>
      <c r="BF44" s="47">
        <v>92558</v>
      </c>
      <c r="BG44" s="47">
        <v>90083</v>
      </c>
      <c r="BH44" s="47">
        <v>86093</v>
      </c>
      <c r="BI44" s="47">
        <v>81245</v>
      </c>
      <c r="BJ44" s="47">
        <v>78431</v>
      </c>
      <c r="BK44" s="47">
        <v>74673</v>
      </c>
      <c r="BL44" s="47">
        <v>74117</v>
      </c>
      <c r="BM44" s="47">
        <v>70694</v>
      </c>
      <c r="BN44" s="47">
        <v>69043</v>
      </c>
      <c r="BO44" s="47">
        <v>67527</v>
      </c>
      <c r="BP44" s="47">
        <v>66508</v>
      </c>
      <c r="BQ44" s="47">
        <v>64696</v>
      </c>
      <c r="BR44" s="47">
        <v>63256</v>
      </c>
      <c r="BS44" s="47">
        <v>62119</v>
      </c>
      <c r="BT44" s="47">
        <v>59293</v>
      </c>
      <c r="BU44" s="47">
        <v>58754</v>
      </c>
      <c r="BV44" s="47">
        <v>56859</v>
      </c>
      <c r="BW44" s="47">
        <v>55380</v>
      </c>
      <c r="BX44" s="47">
        <v>52223</v>
      </c>
      <c r="BY44" s="47">
        <v>48599</v>
      </c>
      <c r="BZ44" s="47">
        <v>46694</v>
      </c>
      <c r="CA44" s="47">
        <v>43712</v>
      </c>
      <c r="CB44" s="47">
        <v>40456</v>
      </c>
      <c r="CC44" s="47">
        <v>38061</v>
      </c>
      <c r="CD44" s="47">
        <v>35038</v>
      </c>
      <c r="CE44" s="47">
        <v>32985</v>
      </c>
      <c r="CF44" s="47">
        <v>30263</v>
      </c>
      <c r="CG44" s="47">
        <v>28263</v>
      </c>
      <c r="CH44" s="47">
        <v>26502</v>
      </c>
      <c r="CI44" s="47">
        <v>25180</v>
      </c>
      <c r="CJ44" s="47">
        <v>24185</v>
      </c>
      <c r="CK44" s="47">
        <v>23232</v>
      </c>
      <c r="CL44" s="47">
        <v>22199</v>
      </c>
      <c r="CM44" s="47">
        <v>22155</v>
      </c>
      <c r="CN44" s="47">
        <v>21873</v>
      </c>
      <c r="CO44" s="47">
        <v>16484</v>
      </c>
      <c r="CP44" s="47">
        <v>15402</v>
      </c>
      <c r="CQ44" s="47">
        <v>14296</v>
      </c>
      <c r="CR44" s="47">
        <v>12544</v>
      </c>
      <c r="CS44" s="47">
        <v>10635</v>
      </c>
      <c r="CT44" s="47">
        <v>9470</v>
      </c>
      <c r="CU44" s="47">
        <v>9490</v>
      </c>
      <c r="CV44" s="47">
        <v>8256</v>
      </c>
      <c r="CW44" s="47">
        <v>7102</v>
      </c>
      <c r="CX44" s="47">
        <v>6142</v>
      </c>
      <c r="CY44" s="48">
        <v>21136</v>
      </c>
      <c r="CZ44" s="47">
        <v>47164</v>
      </c>
      <c r="DA44" s="47">
        <v>49494</v>
      </c>
      <c r="DB44" s="47">
        <v>49469</v>
      </c>
      <c r="DC44" s="47">
        <v>48808</v>
      </c>
      <c r="DD44" s="47">
        <v>51690</v>
      </c>
      <c r="DE44" s="47">
        <v>51148</v>
      </c>
      <c r="DF44" s="47">
        <v>53194</v>
      </c>
      <c r="DG44" s="47">
        <v>54194</v>
      </c>
      <c r="DH44" s="47">
        <v>56756</v>
      </c>
      <c r="DI44" s="47">
        <v>58073</v>
      </c>
      <c r="DJ44" s="47">
        <v>58541</v>
      </c>
      <c r="DK44" s="47">
        <v>58280</v>
      </c>
      <c r="DL44" s="47">
        <v>58383</v>
      </c>
      <c r="DM44" s="47">
        <v>60353</v>
      </c>
      <c r="DN44" s="47">
        <v>60877</v>
      </c>
      <c r="DO44" s="47">
        <v>60309</v>
      </c>
      <c r="DP44" s="47">
        <v>60922</v>
      </c>
      <c r="DQ44" s="47">
        <v>61475</v>
      </c>
      <c r="DR44" s="47">
        <v>62529</v>
      </c>
      <c r="DS44" s="47">
        <v>62359</v>
      </c>
      <c r="DT44" s="47">
        <v>63299</v>
      </c>
      <c r="DU44" s="47">
        <v>67416</v>
      </c>
      <c r="DV44" s="47">
        <v>75789</v>
      </c>
      <c r="DW44" s="47">
        <v>87224</v>
      </c>
      <c r="DX44" s="47">
        <v>94653</v>
      </c>
      <c r="DY44" s="47">
        <v>101016</v>
      </c>
      <c r="DZ44" s="47">
        <v>108031</v>
      </c>
      <c r="EA44" s="47">
        <v>111050</v>
      </c>
      <c r="EB44" s="47">
        <v>113409</v>
      </c>
      <c r="EC44" s="47">
        <v>112955</v>
      </c>
      <c r="ED44" s="47">
        <v>111411</v>
      </c>
      <c r="EE44" s="47">
        <v>108044</v>
      </c>
      <c r="EF44" s="47">
        <v>105521</v>
      </c>
      <c r="EG44" s="47">
        <v>104028</v>
      </c>
      <c r="EH44" s="47">
        <v>102426</v>
      </c>
      <c r="EI44" s="47">
        <v>100675</v>
      </c>
      <c r="EJ44" s="47">
        <v>100544</v>
      </c>
      <c r="EK44" s="47">
        <v>98228</v>
      </c>
      <c r="EL44" s="47">
        <v>95785</v>
      </c>
      <c r="EM44" s="47">
        <v>92119</v>
      </c>
      <c r="EN44" s="47">
        <v>90504</v>
      </c>
      <c r="EO44" s="47">
        <v>87837</v>
      </c>
      <c r="EP44" s="47">
        <v>84648</v>
      </c>
      <c r="EQ44" s="47">
        <v>83189</v>
      </c>
      <c r="ER44" s="47">
        <v>81489</v>
      </c>
      <c r="ES44" s="47">
        <v>80175</v>
      </c>
      <c r="ET44" s="47">
        <v>78365</v>
      </c>
      <c r="EU44" s="47">
        <v>74469</v>
      </c>
      <c r="EV44" s="47">
        <v>70076</v>
      </c>
      <c r="EW44" s="47">
        <v>68189</v>
      </c>
      <c r="EX44" s="47">
        <v>65529</v>
      </c>
      <c r="EY44" s="47">
        <v>64860</v>
      </c>
      <c r="EZ44" s="47">
        <v>62449</v>
      </c>
      <c r="FA44" s="47">
        <v>62120</v>
      </c>
      <c r="FB44" s="47">
        <v>61309</v>
      </c>
      <c r="FC44" s="47">
        <v>61474</v>
      </c>
      <c r="FD44" s="47">
        <v>59695</v>
      </c>
      <c r="FE44" s="47">
        <v>59669</v>
      </c>
      <c r="FF44" s="47">
        <v>58454</v>
      </c>
      <c r="FG44" s="47">
        <v>56751</v>
      </c>
      <c r="FH44" s="47">
        <v>56745</v>
      </c>
      <c r="FI44" s="47">
        <v>55250</v>
      </c>
      <c r="FJ44" s="47">
        <v>53831</v>
      </c>
      <c r="FK44" s="47">
        <v>51495</v>
      </c>
      <c r="FL44" s="47">
        <v>48279</v>
      </c>
      <c r="FM44" s="47">
        <v>46640</v>
      </c>
      <c r="FN44" s="47">
        <v>44080</v>
      </c>
      <c r="FO44" s="47">
        <v>41734</v>
      </c>
      <c r="FP44" s="47">
        <v>39399</v>
      </c>
      <c r="FQ44" s="47">
        <v>37403</v>
      </c>
      <c r="FR44" s="47">
        <v>35476</v>
      </c>
      <c r="FS44" s="47">
        <v>33730</v>
      </c>
      <c r="FT44" s="47">
        <v>32039</v>
      </c>
      <c r="FU44" s="47">
        <v>30637</v>
      </c>
      <c r="FV44" s="47">
        <v>29390</v>
      </c>
      <c r="FW44" s="47">
        <v>28416</v>
      </c>
      <c r="FX44" s="47">
        <v>27770</v>
      </c>
      <c r="FY44" s="47">
        <v>26971</v>
      </c>
      <c r="FZ44" s="47">
        <v>27196</v>
      </c>
      <c r="GA44" s="47">
        <v>26881</v>
      </c>
      <c r="GB44" s="47">
        <v>21441</v>
      </c>
      <c r="GC44" s="47">
        <v>20111</v>
      </c>
      <c r="GD44" s="47">
        <v>18849</v>
      </c>
      <c r="GE44" s="47">
        <v>17567</v>
      </c>
      <c r="GF44" s="47">
        <v>15104</v>
      </c>
      <c r="GG44" s="47">
        <v>13504</v>
      </c>
      <c r="GH44" s="47">
        <v>13666</v>
      </c>
      <c r="GI44" s="47">
        <v>12405</v>
      </c>
      <c r="GJ44" s="47">
        <v>11115</v>
      </c>
      <c r="GK44" s="47">
        <v>9566</v>
      </c>
      <c r="GL44" s="48">
        <v>39604</v>
      </c>
    </row>
    <row r="45" spans="1:194" s="1" customFormat="1" x14ac:dyDescent="0.25">
      <c r="A45" s="58" t="s">
        <v>25</v>
      </c>
      <c r="B45" s="251" t="s">
        <v>87</v>
      </c>
      <c r="C45" s="29" t="str">
        <f t="shared" si="21"/>
        <v>NHSE regions - Midlands</v>
      </c>
      <c r="D45" s="48">
        <f t="shared" si="22"/>
        <v>459269</v>
      </c>
      <c r="E45" s="48">
        <f t="shared" si="23"/>
        <v>436542</v>
      </c>
      <c r="F45" s="49">
        <f t="shared" si="24"/>
        <v>11995956</v>
      </c>
      <c r="G45" s="49">
        <f t="shared" si="25"/>
        <v>6025521</v>
      </c>
      <c r="H45" s="50">
        <f t="shared" si="26"/>
        <v>5970435</v>
      </c>
      <c r="I45" s="50">
        <f t="shared" si="27"/>
        <v>4793447</v>
      </c>
      <c r="J45" s="50">
        <f t="shared" si="28"/>
        <v>4799191</v>
      </c>
      <c r="K45" s="47">
        <f t="shared" si="29"/>
        <v>1232074</v>
      </c>
      <c r="L45" s="48">
        <f t="shared" si="30"/>
        <v>1171244</v>
      </c>
      <c r="M45" s="47">
        <v>52064</v>
      </c>
      <c r="N45" s="47">
        <v>55952</v>
      </c>
      <c r="O45" s="47">
        <v>57498</v>
      </c>
      <c r="P45" s="47">
        <v>59412</v>
      </c>
      <c r="Q45" s="47">
        <v>62332</v>
      </c>
      <c r="R45" s="47">
        <v>62609</v>
      </c>
      <c r="S45" s="47">
        <v>65621</v>
      </c>
      <c r="T45" s="47">
        <v>67441</v>
      </c>
      <c r="U45" s="47">
        <v>69982</v>
      </c>
      <c r="V45" s="47">
        <v>72196</v>
      </c>
      <c r="W45" s="47">
        <v>73552</v>
      </c>
      <c r="X45" s="47">
        <v>74146</v>
      </c>
      <c r="Y45" s="47">
        <v>74307</v>
      </c>
      <c r="Z45" s="47">
        <v>77053</v>
      </c>
      <c r="AA45" s="47">
        <v>77976</v>
      </c>
      <c r="AB45" s="47">
        <v>77043</v>
      </c>
      <c r="AC45" s="47">
        <v>76295</v>
      </c>
      <c r="AD45" s="47">
        <v>76595</v>
      </c>
      <c r="AE45" s="47">
        <v>77528</v>
      </c>
      <c r="AF45" s="47">
        <v>75979</v>
      </c>
      <c r="AG45" s="47">
        <v>75019</v>
      </c>
      <c r="AH45" s="47">
        <v>74761</v>
      </c>
      <c r="AI45" s="47">
        <v>74365</v>
      </c>
      <c r="AJ45" s="47">
        <v>73509</v>
      </c>
      <c r="AK45" s="47">
        <v>74628</v>
      </c>
      <c r="AL45" s="47">
        <v>77400</v>
      </c>
      <c r="AM45" s="47">
        <v>80377</v>
      </c>
      <c r="AN45" s="47">
        <v>80582</v>
      </c>
      <c r="AO45" s="47">
        <v>82034</v>
      </c>
      <c r="AP45" s="47">
        <v>83301</v>
      </c>
      <c r="AQ45" s="47">
        <v>82840</v>
      </c>
      <c r="AR45" s="47">
        <v>83669</v>
      </c>
      <c r="AS45" s="47">
        <v>85394</v>
      </c>
      <c r="AT45" s="47">
        <v>86548</v>
      </c>
      <c r="AU45" s="47">
        <v>88488</v>
      </c>
      <c r="AV45" s="47">
        <v>90170</v>
      </c>
      <c r="AW45" s="47">
        <v>89869</v>
      </c>
      <c r="AX45" s="47">
        <v>88211</v>
      </c>
      <c r="AY45" s="47">
        <v>89116</v>
      </c>
      <c r="AZ45" s="47">
        <v>86087</v>
      </c>
      <c r="BA45" s="47">
        <v>85468</v>
      </c>
      <c r="BB45" s="47">
        <v>84510</v>
      </c>
      <c r="BC45" s="47">
        <v>82552</v>
      </c>
      <c r="BD45" s="47">
        <v>81399</v>
      </c>
      <c r="BE45" s="47">
        <v>80025</v>
      </c>
      <c r="BF45" s="47">
        <v>81192</v>
      </c>
      <c r="BG45" s="47">
        <v>79739</v>
      </c>
      <c r="BH45" s="47">
        <v>75082</v>
      </c>
      <c r="BI45" s="47">
        <v>70443</v>
      </c>
      <c r="BJ45" s="47">
        <v>69511</v>
      </c>
      <c r="BK45" s="47">
        <v>70525</v>
      </c>
      <c r="BL45" s="47">
        <v>71965</v>
      </c>
      <c r="BM45" s="47">
        <v>72496</v>
      </c>
      <c r="BN45" s="47">
        <v>75547</v>
      </c>
      <c r="BO45" s="47">
        <v>78615</v>
      </c>
      <c r="BP45" s="47">
        <v>80338</v>
      </c>
      <c r="BQ45" s="47">
        <v>78648</v>
      </c>
      <c r="BR45" s="47">
        <v>79862</v>
      </c>
      <c r="BS45" s="47">
        <v>78705</v>
      </c>
      <c r="BT45" s="47">
        <v>77916</v>
      </c>
      <c r="BU45" s="47">
        <v>77550</v>
      </c>
      <c r="BV45" s="47">
        <v>76989</v>
      </c>
      <c r="BW45" s="47">
        <v>74968</v>
      </c>
      <c r="BX45" s="47">
        <v>73535</v>
      </c>
      <c r="BY45" s="47">
        <v>71118</v>
      </c>
      <c r="BZ45" s="47">
        <v>68023</v>
      </c>
      <c r="CA45" s="47">
        <v>63524</v>
      </c>
      <c r="CB45" s="47">
        <v>61410</v>
      </c>
      <c r="CC45" s="47">
        <v>59453</v>
      </c>
      <c r="CD45" s="47">
        <v>56077</v>
      </c>
      <c r="CE45" s="47">
        <v>53223</v>
      </c>
      <c r="CF45" s="47">
        <v>51362</v>
      </c>
      <c r="CG45" s="47">
        <v>50714</v>
      </c>
      <c r="CH45" s="47">
        <v>48758</v>
      </c>
      <c r="CI45" s="47">
        <v>47256</v>
      </c>
      <c r="CJ45" s="47">
        <v>46199</v>
      </c>
      <c r="CK45" s="47">
        <v>46154</v>
      </c>
      <c r="CL45" s="47">
        <v>45920</v>
      </c>
      <c r="CM45" s="47">
        <v>47469</v>
      </c>
      <c r="CN45" s="47">
        <v>47615</v>
      </c>
      <c r="CO45" s="47">
        <v>35277</v>
      </c>
      <c r="CP45" s="47">
        <v>35319</v>
      </c>
      <c r="CQ45" s="47">
        <v>32393</v>
      </c>
      <c r="CR45" s="47">
        <v>28367</v>
      </c>
      <c r="CS45" s="47">
        <v>22951</v>
      </c>
      <c r="CT45" s="47">
        <v>19515</v>
      </c>
      <c r="CU45" s="47">
        <v>18450</v>
      </c>
      <c r="CV45" s="47">
        <v>16660</v>
      </c>
      <c r="CW45" s="47">
        <v>14193</v>
      </c>
      <c r="CX45" s="47">
        <v>11712</v>
      </c>
      <c r="CY45" s="48">
        <v>36880</v>
      </c>
      <c r="CZ45" s="47">
        <v>49321</v>
      </c>
      <c r="DA45" s="47">
        <v>53675</v>
      </c>
      <c r="DB45" s="47">
        <v>54719</v>
      </c>
      <c r="DC45" s="47">
        <v>56274</v>
      </c>
      <c r="DD45" s="47">
        <v>59896</v>
      </c>
      <c r="DE45" s="47">
        <v>59411</v>
      </c>
      <c r="DF45" s="47">
        <v>62122</v>
      </c>
      <c r="DG45" s="47">
        <v>63889</v>
      </c>
      <c r="DH45" s="47">
        <v>66623</v>
      </c>
      <c r="DI45" s="47">
        <v>68808</v>
      </c>
      <c r="DJ45" s="47">
        <v>70175</v>
      </c>
      <c r="DK45" s="47">
        <v>69789</v>
      </c>
      <c r="DL45" s="47">
        <v>71441</v>
      </c>
      <c r="DM45" s="47">
        <v>72861</v>
      </c>
      <c r="DN45" s="47">
        <v>74343</v>
      </c>
      <c r="DO45" s="47">
        <v>73815</v>
      </c>
      <c r="DP45" s="47">
        <v>71678</v>
      </c>
      <c r="DQ45" s="47">
        <v>72404</v>
      </c>
      <c r="DR45" s="47">
        <v>73070</v>
      </c>
      <c r="DS45" s="47">
        <v>72626</v>
      </c>
      <c r="DT45" s="47">
        <v>71563</v>
      </c>
      <c r="DU45" s="47">
        <v>70928</v>
      </c>
      <c r="DV45" s="47">
        <v>70603</v>
      </c>
      <c r="DW45" s="47">
        <v>70352</v>
      </c>
      <c r="DX45" s="47">
        <v>72078</v>
      </c>
      <c r="DY45" s="47">
        <v>71716</v>
      </c>
      <c r="DZ45" s="47">
        <v>73858</v>
      </c>
      <c r="EA45" s="47">
        <v>75895</v>
      </c>
      <c r="EB45" s="47">
        <v>77422</v>
      </c>
      <c r="EC45" s="47">
        <v>79621</v>
      </c>
      <c r="ED45" s="47">
        <v>79069</v>
      </c>
      <c r="EE45" s="47">
        <v>80365</v>
      </c>
      <c r="EF45" s="47">
        <v>81812</v>
      </c>
      <c r="EG45" s="47">
        <v>83026</v>
      </c>
      <c r="EH45" s="47">
        <v>85378</v>
      </c>
      <c r="EI45" s="47">
        <v>86123</v>
      </c>
      <c r="EJ45" s="47">
        <v>85971</v>
      </c>
      <c r="EK45" s="47">
        <v>84690</v>
      </c>
      <c r="EL45" s="47">
        <v>85715</v>
      </c>
      <c r="EM45" s="47">
        <v>83593</v>
      </c>
      <c r="EN45" s="47">
        <v>82290</v>
      </c>
      <c r="EO45" s="47">
        <v>80821</v>
      </c>
      <c r="EP45" s="47">
        <v>78595</v>
      </c>
      <c r="EQ45" s="47">
        <v>77909</v>
      </c>
      <c r="ER45" s="47">
        <v>76617</v>
      </c>
      <c r="ES45" s="47">
        <v>76852</v>
      </c>
      <c r="ET45" s="47">
        <v>76015</v>
      </c>
      <c r="EU45" s="47">
        <v>71035</v>
      </c>
      <c r="EV45" s="47">
        <v>65887</v>
      </c>
      <c r="EW45" s="47">
        <v>64971</v>
      </c>
      <c r="EX45" s="47">
        <v>66573</v>
      </c>
      <c r="EY45" s="47">
        <v>67703</v>
      </c>
      <c r="EZ45" s="47">
        <v>69272</v>
      </c>
      <c r="FA45" s="47">
        <v>72040</v>
      </c>
      <c r="FB45" s="47">
        <v>76102</v>
      </c>
      <c r="FC45" s="47">
        <v>78399</v>
      </c>
      <c r="FD45" s="47">
        <v>76232</v>
      </c>
      <c r="FE45" s="47">
        <v>78216</v>
      </c>
      <c r="FF45" s="47">
        <v>77255</v>
      </c>
      <c r="FG45" s="47">
        <v>77185</v>
      </c>
      <c r="FH45" s="47">
        <v>76878</v>
      </c>
      <c r="FI45" s="47">
        <v>77041</v>
      </c>
      <c r="FJ45" s="47">
        <v>75446</v>
      </c>
      <c r="FK45" s="47">
        <v>73477</v>
      </c>
      <c r="FL45" s="47">
        <v>71285</v>
      </c>
      <c r="FM45" s="47">
        <v>68655</v>
      </c>
      <c r="FN45" s="47">
        <v>65131</v>
      </c>
      <c r="FO45" s="47">
        <v>63233</v>
      </c>
      <c r="FP45" s="47">
        <v>61591</v>
      </c>
      <c r="FQ45" s="47">
        <v>58384</v>
      </c>
      <c r="FR45" s="47">
        <v>56155</v>
      </c>
      <c r="FS45" s="47">
        <v>54306</v>
      </c>
      <c r="FT45" s="47">
        <v>54765</v>
      </c>
      <c r="FU45" s="47">
        <v>52766</v>
      </c>
      <c r="FV45" s="47">
        <v>51763</v>
      </c>
      <c r="FW45" s="47">
        <v>50520</v>
      </c>
      <c r="FX45" s="47">
        <v>51808</v>
      </c>
      <c r="FY45" s="47">
        <v>52097</v>
      </c>
      <c r="FZ45" s="47">
        <v>54536</v>
      </c>
      <c r="GA45" s="47">
        <v>54170</v>
      </c>
      <c r="GB45" s="47">
        <v>41049</v>
      </c>
      <c r="GC45" s="47">
        <v>42092</v>
      </c>
      <c r="GD45" s="47">
        <v>39772</v>
      </c>
      <c r="GE45" s="47">
        <v>34978</v>
      </c>
      <c r="GF45" s="47">
        <v>29184</v>
      </c>
      <c r="GG45" s="47">
        <v>25684</v>
      </c>
      <c r="GH45" s="47">
        <v>24985</v>
      </c>
      <c r="GI45" s="47">
        <v>23046</v>
      </c>
      <c r="GJ45" s="47">
        <v>20596</v>
      </c>
      <c r="GK45" s="47">
        <v>17761</v>
      </c>
      <c r="GL45" s="48">
        <v>70594</v>
      </c>
    </row>
    <row r="46" spans="1:194" s="1" customFormat="1" x14ac:dyDescent="0.25">
      <c r="A46" s="58" t="s">
        <v>25</v>
      </c>
      <c r="B46" s="251" t="s">
        <v>88</v>
      </c>
      <c r="C46" s="29" t="str">
        <f t="shared" si="21"/>
        <v>NHSE regions - North East and Yorkshire</v>
      </c>
      <c r="D46" s="48">
        <f t="shared" si="22"/>
        <v>339951</v>
      </c>
      <c r="E46" s="48">
        <f t="shared" si="23"/>
        <v>323677</v>
      </c>
      <c r="F46" s="49">
        <f t="shared" si="24"/>
        <v>9257596</v>
      </c>
      <c r="G46" s="49">
        <f t="shared" si="25"/>
        <v>4636503</v>
      </c>
      <c r="H46" s="50">
        <f t="shared" si="26"/>
        <v>4621093</v>
      </c>
      <c r="I46" s="50">
        <f t="shared" si="27"/>
        <v>3723654</v>
      </c>
      <c r="J46" s="50">
        <f t="shared" si="28"/>
        <v>3752842</v>
      </c>
      <c r="K46" s="47">
        <f t="shared" si="29"/>
        <v>912849</v>
      </c>
      <c r="L46" s="48">
        <f t="shared" si="30"/>
        <v>868251</v>
      </c>
      <c r="M46" s="47">
        <v>39087</v>
      </c>
      <c r="N46" s="47">
        <v>41821</v>
      </c>
      <c r="O46" s="47">
        <v>42753</v>
      </c>
      <c r="P46" s="47">
        <v>44033</v>
      </c>
      <c r="Q46" s="47">
        <v>46417</v>
      </c>
      <c r="R46" s="47">
        <v>46156</v>
      </c>
      <c r="S46" s="47">
        <v>48327</v>
      </c>
      <c r="T46" s="47">
        <v>49811</v>
      </c>
      <c r="U46" s="47">
        <v>51643</v>
      </c>
      <c r="V46" s="47">
        <v>53610</v>
      </c>
      <c r="W46" s="47">
        <v>54733</v>
      </c>
      <c r="X46" s="47">
        <v>54507</v>
      </c>
      <c r="Y46" s="47">
        <v>55275</v>
      </c>
      <c r="Z46" s="47">
        <v>56779</v>
      </c>
      <c r="AA46" s="47">
        <v>57231</v>
      </c>
      <c r="AB46" s="47">
        <v>57415</v>
      </c>
      <c r="AC46" s="47">
        <v>56769</v>
      </c>
      <c r="AD46" s="47">
        <v>56482</v>
      </c>
      <c r="AE46" s="47">
        <v>57453</v>
      </c>
      <c r="AF46" s="47">
        <v>58612</v>
      </c>
      <c r="AG46" s="47">
        <v>58248</v>
      </c>
      <c r="AH46" s="47">
        <v>57922</v>
      </c>
      <c r="AI46" s="47">
        <v>57282</v>
      </c>
      <c r="AJ46" s="47">
        <v>56079</v>
      </c>
      <c r="AK46" s="47">
        <v>57086</v>
      </c>
      <c r="AL46" s="47">
        <v>58948</v>
      </c>
      <c r="AM46" s="47">
        <v>61708</v>
      </c>
      <c r="AN46" s="47">
        <v>62464</v>
      </c>
      <c r="AO46" s="47">
        <v>63965</v>
      </c>
      <c r="AP46" s="47">
        <v>64698</v>
      </c>
      <c r="AQ46" s="47">
        <v>64407</v>
      </c>
      <c r="AR46" s="47">
        <v>64683</v>
      </c>
      <c r="AS46" s="47">
        <v>66004</v>
      </c>
      <c r="AT46" s="47">
        <v>67162</v>
      </c>
      <c r="AU46" s="47">
        <v>68877</v>
      </c>
      <c r="AV46" s="47">
        <v>69110</v>
      </c>
      <c r="AW46" s="47">
        <v>68236</v>
      </c>
      <c r="AX46" s="47">
        <v>67178</v>
      </c>
      <c r="AY46" s="47">
        <v>67740</v>
      </c>
      <c r="AZ46" s="47">
        <v>65853</v>
      </c>
      <c r="BA46" s="47">
        <v>66229</v>
      </c>
      <c r="BB46" s="47">
        <v>63891</v>
      </c>
      <c r="BC46" s="47">
        <v>62755</v>
      </c>
      <c r="BD46" s="47">
        <v>61416</v>
      </c>
      <c r="BE46" s="47">
        <v>60808</v>
      </c>
      <c r="BF46" s="47">
        <v>61224</v>
      </c>
      <c r="BG46" s="47">
        <v>60329</v>
      </c>
      <c r="BH46" s="47">
        <v>56885</v>
      </c>
      <c r="BI46" s="47">
        <v>52102</v>
      </c>
      <c r="BJ46" s="47">
        <v>51266</v>
      </c>
      <c r="BK46" s="47">
        <v>52849</v>
      </c>
      <c r="BL46" s="47">
        <v>53526</v>
      </c>
      <c r="BM46" s="47">
        <v>54425</v>
      </c>
      <c r="BN46" s="47">
        <v>57322</v>
      </c>
      <c r="BO46" s="47">
        <v>60245</v>
      </c>
      <c r="BP46" s="47">
        <v>62151</v>
      </c>
      <c r="BQ46" s="47">
        <v>59822</v>
      </c>
      <c r="BR46" s="47">
        <v>61203</v>
      </c>
      <c r="BS46" s="47">
        <v>60932</v>
      </c>
      <c r="BT46" s="47">
        <v>61378</v>
      </c>
      <c r="BU46" s="47">
        <v>61214</v>
      </c>
      <c r="BV46" s="47">
        <v>61857</v>
      </c>
      <c r="BW46" s="47">
        <v>60298</v>
      </c>
      <c r="BX46" s="47">
        <v>59328</v>
      </c>
      <c r="BY46" s="47">
        <v>57572</v>
      </c>
      <c r="BZ46" s="47">
        <v>54982</v>
      </c>
      <c r="CA46" s="47">
        <v>52613</v>
      </c>
      <c r="CB46" s="47">
        <v>51200</v>
      </c>
      <c r="CC46" s="47">
        <v>50110</v>
      </c>
      <c r="CD46" s="47">
        <v>47090</v>
      </c>
      <c r="CE46" s="47">
        <v>44695</v>
      </c>
      <c r="CF46" s="47">
        <v>42237</v>
      </c>
      <c r="CG46" s="47">
        <v>42389</v>
      </c>
      <c r="CH46" s="47">
        <v>40069</v>
      </c>
      <c r="CI46" s="47">
        <v>38495</v>
      </c>
      <c r="CJ46" s="47">
        <v>37880</v>
      </c>
      <c r="CK46" s="47">
        <v>37159</v>
      </c>
      <c r="CL46" s="47">
        <v>37465</v>
      </c>
      <c r="CM46" s="47">
        <v>38903</v>
      </c>
      <c r="CN46" s="47">
        <v>39053</v>
      </c>
      <c r="CO46" s="47">
        <v>27221</v>
      </c>
      <c r="CP46" s="47">
        <v>26832</v>
      </c>
      <c r="CQ46" s="47">
        <v>24072</v>
      </c>
      <c r="CR46" s="47">
        <v>20656</v>
      </c>
      <c r="CS46" s="47">
        <v>16845</v>
      </c>
      <c r="CT46" s="47">
        <v>14610</v>
      </c>
      <c r="CU46" s="47">
        <v>13961</v>
      </c>
      <c r="CV46" s="47">
        <v>12508</v>
      </c>
      <c r="CW46" s="47">
        <v>10882</v>
      </c>
      <c r="CX46" s="47">
        <v>9069</v>
      </c>
      <c r="CY46" s="48">
        <v>27916</v>
      </c>
      <c r="CZ46" s="47">
        <v>36909</v>
      </c>
      <c r="DA46" s="47">
        <v>39483</v>
      </c>
      <c r="DB46" s="47">
        <v>41065</v>
      </c>
      <c r="DC46" s="47">
        <v>41490</v>
      </c>
      <c r="DD46" s="47">
        <v>44269</v>
      </c>
      <c r="DE46" s="47">
        <v>43657</v>
      </c>
      <c r="DF46" s="47">
        <v>46017</v>
      </c>
      <c r="DG46" s="47">
        <v>47666</v>
      </c>
      <c r="DH46" s="47">
        <v>49456</v>
      </c>
      <c r="DI46" s="47">
        <v>51024</v>
      </c>
      <c r="DJ46" s="47">
        <v>51600</v>
      </c>
      <c r="DK46" s="47">
        <v>51938</v>
      </c>
      <c r="DL46" s="47">
        <v>52275</v>
      </c>
      <c r="DM46" s="47">
        <v>54188</v>
      </c>
      <c r="DN46" s="47">
        <v>55049</v>
      </c>
      <c r="DO46" s="47">
        <v>54198</v>
      </c>
      <c r="DP46" s="47">
        <v>54189</v>
      </c>
      <c r="DQ46" s="47">
        <v>53778</v>
      </c>
      <c r="DR46" s="47">
        <v>56002</v>
      </c>
      <c r="DS46" s="47">
        <v>57955</v>
      </c>
      <c r="DT46" s="47">
        <v>58434</v>
      </c>
      <c r="DU46" s="47">
        <v>57907</v>
      </c>
      <c r="DV46" s="47">
        <v>56706</v>
      </c>
      <c r="DW46" s="47">
        <v>56252</v>
      </c>
      <c r="DX46" s="47">
        <v>56378</v>
      </c>
      <c r="DY46" s="47">
        <v>55456</v>
      </c>
      <c r="DZ46" s="47">
        <v>57237</v>
      </c>
      <c r="EA46" s="47">
        <v>57957</v>
      </c>
      <c r="EB46" s="47">
        <v>59262</v>
      </c>
      <c r="EC46" s="47">
        <v>60931</v>
      </c>
      <c r="ED46" s="47">
        <v>60699</v>
      </c>
      <c r="EE46" s="47">
        <v>61290</v>
      </c>
      <c r="EF46" s="47">
        <v>62915</v>
      </c>
      <c r="EG46" s="47">
        <v>63493</v>
      </c>
      <c r="EH46" s="47">
        <v>65146</v>
      </c>
      <c r="EI46" s="47">
        <v>65738</v>
      </c>
      <c r="EJ46" s="47">
        <v>64336</v>
      </c>
      <c r="EK46" s="47">
        <v>64279</v>
      </c>
      <c r="EL46" s="47">
        <v>65381</v>
      </c>
      <c r="EM46" s="47">
        <v>63511</v>
      </c>
      <c r="EN46" s="47">
        <v>62674</v>
      </c>
      <c r="EO46" s="47">
        <v>61419</v>
      </c>
      <c r="EP46" s="47">
        <v>59474</v>
      </c>
      <c r="EQ46" s="47">
        <v>58414</v>
      </c>
      <c r="ER46" s="47">
        <v>57954</v>
      </c>
      <c r="ES46" s="47">
        <v>58395</v>
      </c>
      <c r="ET46" s="47">
        <v>57369</v>
      </c>
      <c r="EU46" s="47">
        <v>53799</v>
      </c>
      <c r="EV46" s="47">
        <v>49077</v>
      </c>
      <c r="EW46" s="47">
        <v>48606</v>
      </c>
      <c r="EX46" s="47">
        <v>50573</v>
      </c>
      <c r="EY46" s="47">
        <v>51138</v>
      </c>
      <c r="EZ46" s="47">
        <v>52769</v>
      </c>
      <c r="FA46" s="47">
        <v>55570</v>
      </c>
      <c r="FB46" s="47">
        <v>59318</v>
      </c>
      <c r="FC46" s="47">
        <v>61407</v>
      </c>
      <c r="FD46" s="47">
        <v>59552</v>
      </c>
      <c r="FE46" s="47">
        <v>61147</v>
      </c>
      <c r="FF46" s="47">
        <v>60840</v>
      </c>
      <c r="FG46" s="47">
        <v>61082</v>
      </c>
      <c r="FH46" s="47">
        <v>60967</v>
      </c>
      <c r="FI46" s="47">
        <v>61602</v>
      </c>
      <c r="FJ46" s="47">
        <v>61013</v>
      </c>
      <c r="FK46" s="47">
        <v>60016</v>
      </c>
      <c r="FL46" s="47">
        <v>58481</v>
      </c>
      <c r="FM46" s="47">
        <v>56221</v>
      </c>
      <c r="FN46" s="47">
        <v>53984</v>
      </c>
      <c r="FO46" s="47">
        <v>52882</v>
      </c>
      <c r="FP46" s="47">
        <v>52177</v>
      </c>
      <c r="FQ46" s="47">
        <v>49093</v>
      </c>
      <c r="FR46" s="47">
        <v>47008</v>
      </c>
      <c r="FS46" s="47">
        <v>44904</v>
      </c>
      <c r="FT46" s="47">
        <v>44455</v>
      </c>
      <c r="FU46" s="47">
        <v>42891</v>
      </c>
      <c r="FV46" s="47">
        <v>41444</v>
      </c>
      <c r="FW46" s="47">
        <v>41536</v>
      </c>
      <c r="FX46" s="47">
        <v>41983</v>
      </c>
      <c r="FY46" s="47">
        <v>41646</v>
      </c>
      <c r="FZ46" s="47">
        <v>44298</v>
      </c>
      <c r="GA46" s="47">
        <v>44618</v>
      </c>
      <c r="GB46" s="47">
        <v>32224</v>
      </c>
      <c r="GC46" s="47">
        <v>32104</v>
      </c>
      <c r="GD46" s="47">
        <v>28752</v>
      </c>
      <c r="GE46" s="47">
        <v>25909</v>
      </c>
      <c r="GF46" s="47">
        <v>22205</v>
      </c>
      <c r="GG46" s="47">
        <v>19798</v>
      </c>
      <c r="GH46" s="47">
        <v>19889</v>
      </c>
      <c r="GI46" s="47">
        <v>18157</v>
      </c>
      <c r="GJ46" s="47">
        <v>16585</v>
      </c>
      <c r="GK46" s="47">
        <v>14210</v>
      </c>
      <c r="GL46" s="48">
        <v>53948</v>
      </c>
    </row>
    <row r="47" spans="1:194" s="1" customFormat="1" x14ac:dyDescent="0.25">
      <c r="A47" s="58" t="s">
        <v>25</v>
      </c>
      <c r="B47" s="251" t="s">
        <v>89</v>
      </c>
      <c r="C47" s="29" t="str">
        <f t="shared" si="21"/>
        <v>NHSE regions - North West</v>
      </c>
      <c r="D47" s="48">
        <f t="shared" si="22"/>
        <v>300275</v>
      </c>
      <c r="E47" s="48">
        <f t="shared" si="23"/>
        <v>284954</v>
      </c>
      <c r="F47" s="49">
        <f t="shared" si="24"/>
        <v>7978600</v>
      </c>
      <c r="G47" s="49">
        <f t="shared" si="25"/>
        <v>4007065</v>
      </c>
      <c r="H47" s="50">
        <f t="shared" si="26"/>
        <v>3971535</v>
      </c>
      <c r="I47" s="50">
        <f t="shared" si="27"/>
        <v>3196218</v>
      </c>
      <c r="J47" s="50">
        <f t="shared" si="28"/>
        <v>3201421</v>
      </c>
      <c r="K47" s="47">
        <f t="shared" si="29"/>
        <v>810847</v>
      </c>
      <c r="L47" s="48">
        <f t="shared" si="30"/>
        <v>770114</v>
      </c>
      <c r="M47" s="47">
        <v>34569</v>
      </c>
      <c r="N47" s="47">
        <v>36931</v>
      </c>
      <c r="O47" s="47">
        <v>38052</v>
      </c>
      <c r="P47" s="47">
        <v>39350</v>
      </c>
      <c r="Q47" s="47">
        <v>41352</v>
      </c>
      <c r="R47" s="47">
        <v>41106</v>
      </c>
      <c r="S47" s="47">
        <v>43158</v>
      </c>
      <c r="T47" s="47">
        <v>44718</v>
      </c>
      <c r="U47" s="47">
        <v>45835</v>
      </c>
      <c r="V47" s="47">
        <v>48125</v>
      </c>
      <c r="W47" s="47">
        <v>48629</v>
      </c>
      <c r="X47" s="47">
        <v>48747</v>
      </c>
      <c r="Y47" s="47">
        <v>49025</v>
      </c>
      <c r="Z47" s="47">
        <v>50139</v>
      </c>
      <c r="AA47" s="47">
        <v>50637</v>
      </c>
      <c r="AB47" s="47">
        <v>50461</v>
      </c>
      <c r="AC47" s="47">
        <v>49975</v>
      </c>
      <c r="AD47" s="47">
        <v>50038</v>
      </c>
      <c r="AE47" s="47">
        <v>50531</v>
      </c>
      <c r="AF47" s="47">
        <v>50396</v>
      </c>
      <c r="AG47" s="47">
        <v>49986</v>
      </c>
      <c r="AH47" s="47">
        <v>50085</v>
      </c>
      <c r="AI47" s="47">
        <v>49290</v>
      </c>
      <c r="AJ47" s="47">
        <v>49593</v>
      </c>
      <c r="AK47" s="47">
        <v>50589</v>
      </c>
      <c r="AL47" s="47">
        <v>53252</v>
      </c>
      <c r="AM47" s="47">
        <v>55177</v>
      </c>
      <c r="AN47" s="47">
        <v>56355</v>
      </c>
      <c r="AO47" s="47">
        <v>57225</v>
      </c>
      <c r="AP47" s="47">
        <v>58674</v>
      </c>
      <c r="AQ47" s="47">
        <v>56986</v>
      </c>
      <c r="AR47" s="47">
        <v>58293</v>
      </c>
      <c r="AS47" s="47">
        <v>58971</v>
      </c>
      <c r="AT47" s="47">
        <v>59613</v>
      </c>
      <c r="AU47" s="47">
        <v>61126</v>
      </c>
      <c r="AV47" s="47">
        <v>61966</v>
      </c>
      <c r="AW47" s="47">
        <v>60624</v>
      </c>
      <c r="AX47" s="47">
        <v>59994</v>
      </c>
      <c r="AY47" s="47">
        <v>60781</v>
      </c>
      <c r="AZ47" s="47">
        <v>58581</v>
      </c>
      <c r="BA47" s="47">
        <v>58401</v>
      </c>
      <c r="BB47" s="47">
        <v>57581</v>
      </c>
      <c r="BC47" s="47">
        <v>55924</v>
      </c>
      <c r="BD47" s="47">
        <v>55155</v>
      </c>
      <c r="BE47" s="47">
        <v>54521</v>
      </c>
      <c r="BF47" s="47">
        <v>54112</v>
      </c>
      <c r="BG47" s="47">
        <v>53656</v>
      </c>
      <c r="BH47" s="47">
        <v>50235</v>
      </c>
      <c r="BI47" s="47">
        <v>46576</v>
      </c>
      <c r="BJ47" s="47">
        <v>45279</v>
      </c>
      <c r="BK47" s="47">
        <v>46778</v>
      </c>
      <c r="BL47" s="47">
        <v>47644</v>
      </c>
      <c r="BM47" s="47">
        <v>47479</v>
      </c>
      <c r="BN47" s="47">
        <v>49483</v>
      </c>
      <c r="BO47" s="47">
        <v>51966</v>
      </c>
      <c r="BP47" s="47">
        <v>52923</v>
      </c>
      <c r="BQ47" s="47">
        <v>51221</v>
      </c>
      <c r="BR47" s="47">
        <v>52182</v>
      </c>
      <c r="BS47" s="47">
        <v>51390</v>
      </c>
      <c r="BT47" s="47">
        <v>51512</v>
      </c>
      <c r="BU47" s="47">
        <v>51149</v>
      </c>
      <c r="BV47" s="47">
        <v>51760</v>
      </c>
      <c r="BW47" s="47">
        <v>50703</v>
      </c>
      <c r="BX47" s="47">
        <v>49601</v>
      </c>
      <c r="BY47" s="47">
        <v>47709</v>
      </c>
      <c r="BZ47" s="47">
        <v>45451</v>
      </c>
      <c r="CA47" s="47">
        <v>42631</v>
      </c>
      <c r="CB47" s="47">
        <v>40929</v>
      </c>
      <c r="CC47" s="47">
        <v>40155</v>
      </c>
      <c r="CD47" s="47">
        <v>37235</v>
      </c>
      <c r="CE47" s="47">
        <v>35292</v>
      </c>
      <c r="CF47" s="47">
        <v>33264</v>
      </c>
      <c r="CG47" s="47">
        <v>33350</v>
      </c>
      <c r="CH47" s="47">
        <v>31931</v>
      </c>
      <c r="CI47" s="47">
        <v>30318</v>
      </c>
      <c r="CJ47" s="47">
        <v>29743</v>
      </c>
      <c r="CK47" s="47">
        <v>29555</v>
      </c>
      <c r="CL47" s="47">
        <v>29662</v>
      </c>
      <c r="CM47" s="47">
        <v>30865</v>
      </c>
      <c r="CN47" s="47">
        <v>30560</v>
      </c>
      <c r="CO47" s="47">
        <v>21568</v>
      </c>
      <c r="CP47" s="47">
        <v>20889</v>
      </c>
      <c r="CQ47" s="47">
        <v>19231</v>
      </c>
      <c r="CR47" s="47">
        <v>16888</v>
      </c>
      <c r="CS47" s="47">
        <v>13725</v>
      </c>
      <c r="CT47" s="47">
        <v>11896</v>
      </c>
      <c r="CU47" s="47">
        <v>11270</v>
      </c>
      <c r="CV47" s="47">
        <v>9888</v>
      </c>
      <c r="CW47" s="47">
        <v>8663</v>
      </c>
      <c r="CX47" s="47">
        <v>6890</v>
      </c>
      <c r="CY47" s="48">
        <v>21341</v>
      </c>
      <c r="CZ47" s="47">
        <v>32775</v>
      </c>
      <c r="DA47" s="47">
        <v>35294</v>
      </c>
      <c r="DB47" s="47">
        <v>35756</v>
      </c>
      <c r="DC47" s="47">
        <v>37213</v>
      </c>
      <c r="DD47" s="47">
        <v>39774</v>
      </c>
      <c r="DE47" s="47">
        <v>39178</v>
      </c>
      <c r="DF47" s="47">
        <v>41177</v>
      </c>
      <c r="DG47" s="47">
        <v>42511</v>
      </c>
      <c r="DH47" s="47">
        <v>43691</v>
      </c>
      <c r="DI47" s="47">
        <v>45056</v>
      </c>
      <c r="DJ47" s="47">
        <v>46407</v>
      </c>
      <c r="DK47" s="47">
        <v>46328</v>
      </c>
      <c r="DL47" s="47">
        <v>46796</v>
      </c>
      <c r="DM47" s="47">
        <v>47636</v>
      </c>
      <c r="DN47" s="47">
        <v>48297</v>
      </c>
      <c r="DO47" s="47">
        <v>48156</v>
      </c>
      <c r="DP47" s="47">
        <v>47046</v>
      </c>
      <c r="DQ47" s="47">
        <v>47023</v>
      </c>
      <c r="DR47" s="47">
        <v>48448</v>
      </c>
      <c r="DS47" s="47">
        <v>49866</v>
      </c>
      <c r="DT47" s="47">
        <v>49691</v>
      </c>
      <c r="DU47" s="47">
        <v>49673</v>
      </c>
      <c r="DV47" s="47">
        <v>49567</v>
      </c>
      <c r="DW47" s="47">
        <v>50069</v>
      </c>
      <c r="DX47" s="47">
        <v>51565</v>
      </c>
      <c r="DY47" s="47">
        <v>52278</v>
      </c>
      <c r="DZ47" s="47">
        <v>53184</v>
      </c>
      <c r="EA47" s="47">
        <v>54662</v>
      </c>
      <c r="EB47" s="47">
        <v>54361</v>
      </c>
      <c r="EC47" s="47">
        <v>56077</v>
      </c>
      <c r="ED47" s="47">
        <v>54786</v>
      </c>
      <c r="EE47" s="47">
        <v>54985</v>
      </c>
      <c r="EF47" s="47">
        <v>56040</v>
      </c>
      <c r="EG47" s="47">
        <v>57004</v>
      </c>
      <c r="EH47" s="47">
        <v>58194</v>
      </c>
      <c r="EI47" s="47">
        <v>58622</v>
      </c>
      <c r="EJ47" s="47">
        <v>57422</v>
      </c>
      <c r="EK47" s="47">
        <v>57768</v>
      </c>
      <c r="EL47" s="47">
        <v>58464</v>
      </c>
      <c r="EM47" s="47">
        <v>56383</v>
      </c>
      <c r="EN47" s="47">
        <v>55734</v>
      </c>
      <c r="EO47" s="47">
        <v>54814</v>
      </c>
      <c r="EP47" s="47">
        <v>53532</v>
      </c>
      <c r="EQ47" s="47">
        <v>52442</v>
      </c>
      <c r="ER47" s="47">
        <v>51436</v>
      </c>
      <c r="ES47" s="47">
        <v>50974</v>
      </c>
      <c r="ET47" s="47">
        <v>50180</v>
      </c>
      <c r="EU47" s="47">
        <v>47050</v>
      </c>
      <c r="EV47" s="47">
        <v>43706</v>
      </c>
      <c r="EW47" s="47">
        <v>42446</v>
      </c>
      <c r="EX47" s="47">
        <v>43507</v>
      </c>
      <c r="EY47" s="47">
        <v>44137</v>
      </c>
      <c r="EZ47" s="47">
        <v>44724</v>
      </c>
      <c r="FA47" s="47">
        <v>47291</v>
      </c>
      <c r="FB47" s="47">
        <v>49622</v>
      </c>
      <c r="FC47" s="47">
        <v>50921</v>
      </c>
      <c r="FD47" s="47">
        <v>49634</v>
      </c>
      <c r="FE47" s="47">
        <v>50673</v>
      </c>
      <c r="FF47" s="47">
        <v>50112</v>
      </c>
      <c r="FG47" s="47">
        <v>50244</v>
      </c>
      <c r="FH47" s="47">
        <v>50206</v>
      </c>
      <c r="FI47" s="47">
        <v>51308</v>
      </c>
      <c r="FJ47" s="47">
        <v>49937</v>
      </c>
      <c r="FK47" s="47">
        <v>49099</v>
      </c>
      <c r="FL47" s="47">
        <v>47806</v>
      </c>
      <c r="FM47" s="47">
        <v>45699</v>
      </c>
      <c r="FN47" s="47">
        <v>43748</v>
      </c>
      <c r="FO47" s="47">
        <v>41733</v>
      </c>
      <c r="FP47" s="47">
        <v>40832</v>
      </c>
      <c r="FQ47" s="47">
        <v>39031</v>
      </c>
      <c r="FR47" s="47">
        <v>36879</v>
      </c>
      <c r="FS47" s="47">
        <v>35589</v>
      </c>
      <c r="FT47" s="47">
        <v>35137</v>
      </c>
      <c r="FU47" s="47">
        <v>33832</v>
      </c>
      <c r="FV47" s="47">
        <v>33065</v>
      </c>
      <c r="FW47" s="47">
        <v>32763</v>
      </c>
      <c r="FX47" s="47">
        <v>33061</v>
      </c>
      <c r="FY47" s="47">
        <v>32795</v>
      </c>
      <c r="FZ47" s="47">
        <v>35279</v>
      </c>
      <c r="GA47" s="47">
        <v>35508</v>
      </c>
      <c r="GB47" s="47">
        <v>25652</v>
      </c>
      <c r="GC47" s="47">
        <v>25080</v>
      </c>
      <c r="GD47" s="47">
        <v>23522</v>
      </c>
      <c r="GE47" s="47">
        <v>21469</v>
      </c>
      <c r="GF47" s="47">
        <v>18162</v>
      </c>
      <c r="GG47" s="47">
        <v>16193</v>
      </c>
      <c r="GH47" s="47">
        <v>15863</v>
      </c>
      <c r="GI47" s="47">
        <v>14209</v>
      </c>
      <c r="GJ47" s="47">
        <v>12879</v>
      </c>
      <c r="GK47" s="47">
        <v>10944</v>
      </c>
      <c r="GL47" s="48">
        <v>41853</v>
      </c>
    </row>
    <row r="48" spans="1:194" s="1" customFormat="1" x14ac:dyDescent="0.25">
      <c r="A48" s="58" t="s">
        <v>25</v>
      </c>
      <c r="B48" s="251" t="s">
        <v>90</v>
      </c>
      <c r="C48" s="29" t="str">
        <f t="shared" si="21"/>
        <v>NHSE regions - South East</v>
      </c>
      <c r="D48" s="48">
        <f t="shared" si="22"/>
        <v>377066</v>
      </c>
      <c r="E48" s="48">
        <f t="shared" si="23"/>
        <v>356681</v>
      </c>
      <c r="F48" s="49">
        <f t="shared" si="24"/>
        <v>9853024</v>
      </c>
      <c r="G48" s="49">
        <f t="shared" si="25"/>
        <v>4888510</v>
      </c>
      <c r="H48" s="50">
        <f t="shared" si="26"/>
        <v>4964514</v>
      </c>
      <c r="I48" s="50">
        <f t="shared" si="27"/>
        <v>3896270</v>
      </c>
      <c r="J48" s="50">
        <f t="shared" si="28"/>
        <v>4022780</v>
      </c>
      <c r="K48" s="47">
        <f t="shared" si="29"/>
        <v>992240</v>
      </c>
      <c r="L48" s="48">
        <f t="shared" si="30"/>
        <v>941734</v>
      </c>
      <c r="M48" s="47">
        <v>41264</v>
      </c>
      <c r="N48" s="47">
        <v>43704</v>
      </c>
      <c r="O48" s="47">
        <v>45360</v>
      </c>
      <c r="P48" s="47">
        <v>46823</v>
      </c>
      <c r="Q48" s="47">
        <v>49750</v>
      </c>
      <c r="R48" s="47">
        <v>49971</v>
      </c>
      <c r="S48" s="47">
        <v>52043</v>
      </c>
      <c r="T48" s="47">
        <v>54119</v>
      </c>
      <c r="U48" s="47">
        <v>56069</v>
      </c>
      <c r="V48" s="47">
        <v>57267</v>
      </c>
      <c r="W48" s="47">
        <v>59285</v>
      </c>
      <c r="X48" s="47">
        <v>59519</v>
      </c>
      <c r="Y48" s="47">
        <v>60327</v>
      </c>
      <c r="Z48" s="47">
        <v>62352</v>
      </c>
      <c r="AA48" s="47">
        <v>64207</v>
      </c>
      <c r="AB48" s="47">
        <v>63683</v>
      </c>
      <c r="AC48" s="47">
        <v>63174</v>
      </c>
      <c r="AD48" s="47">
        <v>63323</v>
      </c>
      <c r="AE48" s="47">
        <v>62444</v>
      </c>
      <c r="AF48" s="47">
        <v>58298</v>
      </c>
      <c r="AG48" s="47">
        <v>56401</v>
      </c>
      <c r="AH48" s="47">
        <v>55616</v>
      </c>
      <c r="AI48" s="47">
        <v>55416</v>
      </c>
      <c r="AJ48" s="47">
        <v>54796</v>
      </c>
      <c r="AK48" s="47">
        <v>54952</v>
      </c>
      <c r="AL48" s="47">
        <v>57146</v>
      </c>
      <c r="AM48" s="47">
        <v>59194</v>
      </c>
      <c r="AN48" s="47">
        <v>59825</v>
      </c>
      <c r="AO48" s="47">
        <v>61039</v>
      </c>
      <c r="AP48" s="47">
        <v>61230</v>
      </c>
      <c r="AQ48" s="47">
        <v>61469</v>
      </c>
      <c r="AR48" s="47">
        <v>62608</v>
      </c>
      <c r="AS48" s="47">
        <v>64240</v>
      </c>
      <c r="AT48" s="47">
        <v>65232</v>
      </c>
      <c r="AU48" s="47">
        <v>67793</v>
      </c>
      <c r="AV48" s="47">
        <v>69218</v>
      </c>
      <c r="AW48" s="47">
        <v>69777</v>
      </c>
      <c r="AX48" s="47">
        <v>70089</v>
      </c>
      <c r="AY48" s="47">
        <v>71273</v>
      </c>
      <c r="AZ48" s="47">
        <v>69458</v>
      </c>
      <c r="BA48" s="47">
        <v>68842</v>
      </c>
      <c r="BB48" s="47">
        <v>68712</v>
      </c>
      <c r="BC48" s="47">
        <v>67611</v>
      </c>
      <c r="BD48" s="47">
        <v>67831</v>
      </c>
      <c r="BE48" s="47">
        <v>68166</v>
      </c>
      <c r="BF48" s="47">
        <v>69035</v>
      </c>
      <c r="BG48" s="47">
        <v>68718</v>
      </c>
      <c r="BH48" s="47">
        <v>65602</v>
      </c>
      <c r="BI48" s="47">
        <v>62251</v>
      </c>
      <c r="BJ48" s="47">
        <v>61214</v>
      </c>
      <c r="BK48" s="47">
        <v>61240</v>
      </c>
      <c r="BL48" s="47">
        <v>62269</v>
      </c>
      <c r="BM48" s="47">
        <v>62914</v>
      </c>
      <c r="BN48" s="47">
        <v>64176</v>
      </c>
      <c r="BO48" s="47">
        <v>65487</v>
      </c>
      <c r="BP48" s="47">
        <v>66248</v>
      </c>
      <c r="BQ48" s="47">
        <v>64106</v>
      </c>
      <c r="BR48" s="47">
        <v>64604</v>
      </c>
      <c r="BS48" s="47">
        <v>64795</v>
      </c>
      <c r="BT48" s="47">
        <v>65256</v>
      </c>
      <c r="BU48" s="47">
        <v>65201</v>
      </c>
      <c r="BV48" s="47">
        <v>64791</v>
      </c>
      <c r="BW48" s="47">
        <v>63796</v>
      </c>
      <c r="BX48" s="47">
        <v>61165</v>
      </c>
      <c r="BY48" s="47">
        <v>59058</v>
      </c>
      <c r="BZ48" s="47">
        <v>56335</v>
      </c>
      <c r="CA48" s="47">
        <v>52933</v>
      </c>
      <c r="CB48" s="47">
        <v>51388</v>
      </c>
      <c r="CC48" s="47">
        <v>49497</v>
      </c>
      <c r="CD48" s="47">
        <v>46522</v>
      </c>
      <c r="CE48" s="47">
        <v>44500</v>
      </c>
      <c r="CF48" s="47">
        <v>42673</v>
      </c>
      <c r="CG48" s="47">
        <v>41867</v>
      </c>
      <c r="CH48" s="47">
        <v>40040</v>
      </c>
      <c r="CI48" s="47">
        <v>38636</v>
      </c>
      <c r="CJ48" s="47">
        <v>37780</v>
      </c>
      <c r="CK48" s="47">
        <v>38091</v>
      </c>
      <c r="CL48" s="47">
        <v>38880</v>
      </c>
      <c r="CM48" s="47">
        <v>41991</v>
      </c>
      <c r="CN48" s="47">
        <v>42805</v>
      </c>
      <c r="CO48" s="47">
        <v>31126</v>
      </c>
      <c r="CP48" s="47">
        <v>30443</v>
      </c>
      <c r="CQ48" s="47">
        <v>27805</v>
      </c>
      <c r="CR48" s="47">
        <v>24344</v>
      </c>
      <c r="CS48" s="47">
        <v>19810</v>
      </c>
      <c r="CT48" s="47">
        <v>16897</v>
      </c>
      <c r="CU48" s="47">
        <v>16522</v>
      </c>
      <c r="CV48" s="47">
        <v>14718</v>
      </c>
      <c r="CW48" s="47">
        <v>12823</v>
      </c>
      <c r="CX48" s="47">
        <v>10877</v>
      </c>
      <c r="CY48" s="48">
        <v>36365</v>
      </c>
      <c r="CZ48" s="47">
        <v>38751</v>
      </c>
      <c r="DA48" s="47">
        <v>41623</v>
      </c>
      <c r="DB48" s="47">
        <v>43215</v>
      </c>
      <c r="DC48" s="47">
        <v>44807</v>
      </c>
      <c r="DD48" s="47">
        <v>47675</v>
      </c>
      <c r="DE48" s="47">
        <v>47371</v>
      </c>
      <c r="DF48" s="47">
        <v>49479</v>
      </c>
      <c r="DG48" s="47">
        <v>51312</v>
      </c>
      <c r="DH48" s="47">
        <v>53019</v>
      </c>
      <c r="DI48" s="47">
        <v>54836</v>
      </c>
      <c r="DJ48" s="47">
        <v>56235</v>
      </c>
      <c r="DK48" s="47">
        <v>56730</v>
      </c>
      <c r="DL48" s="47">
        <v>56844</v>
      </c>
      <c r="DM48" s="47">
        <v>59049</v>
      </c>
      <c r="DN48" s="47">
        <v>60424</v>
      </c>
      <c r="DO48" s="47">
        <v>60368</v>
      </c>
      <c r="DP48" s="47">
        <v>60366</v>
      </c>
      <c r="DQ48" s="47">
        <v>59630</v>
      </c>
      <c r="DR48" s="47">
        <v>59539</v>
      </c>
      <c r="DS48" s="47">
        <v>55404</v>
      </c>
      <c r="DT48" s="47">
        <v>53242</v>
      </c>
      <c r="DU48" s="47">
        <v>53653</v>
      </c>
      <c r="DV48" s="47">
        <v>54358</v>
      </c>
      <c r="DW48" s="47">
        <v>53841</v>
      </c>
      <c r="DX48" s="47">
        <v>54622</v>
      </c>
      <c r="DY48" s="47">
        <v>55347</v>
      </c>
      <c r="DZ48" s="47">
        <v>56262</v>
      </c>
      <c r="EA48" s="47">
        <v>58881</v>
      </c>
      <c r="EB48" s="47">
        <v>59712</v>
      </c>
      <c r="EC48" s="47">
        <v>60611</v>
      </c>
      <c r="ED48" s="47">
        <v>60570</v>
      </c>
      <c r="EE48" s="47">
        <v>62489</v>
      </c>
      <c r="EF48" s="47">
        <v>64310</v>
      </c>
      <c r="EG48" s="47">
        <v>66479</v>
      </c>
      <c r="EH48" s="47">
        <v>68214</v>
      </c>
      <c r="EI48" s="47">
        <v>70030</v>
      </c>
      <c r="EJ48" s="47">
        <v>70427</v>
      </c>
      <c r="EK48" s="47">
        <v>70847</v>
      </c>
      <c r="EL48" s="47">
        <v>71072</v>
      </c>
      <c r="EM48" s="47">
        <v>69823</v>
      </c>
      <c r="EN48" s="47">
        <v>69366</v>
      </c>
      <c r="EO48" s="47">
        <v>68206</v>
      </c>
      <c r="EP48" s="47">
        <v>67286</v>
      </c>
      <c r="EQ48" s="47">
        <v>67316</v>
      </c>
      <c r="ER48" s="47">
        <v>67384</v>
      </c>
      <c r="ES48" s="47">
        <v>67875</v>
      </c>
      <c r="ET48" s="47">
        <v>67269</v>
      </c>
      <c r="EU48" s="47">
        <v>63936</v>
      </c>
      <c r="EV48" s="47">
        <v>60613</v>
      </c>
      <c r="EW48" s="47">
        <v>59716</v>
      </c>
      <c r="EX48" s="47">
        <v>59610</v>
      </c>
      <c r="EY48" s="47">
        <v>60945</v>
      </c>
      <c r="EZ48" s="47">
        <v>61134</v>
      </c>
      <c r="FA48" s="47">
        <v>63165</v>
      </c>
      <c r="FB48" s="47">
        <v>64630</v>
      </c>
      <c r="FC48" s="47">
        <v>66182</v>
      </c>
      <c r="FD48" s="47">
        <v>63143</v>
      </c>
      <c r="FE48" s="47">
        <v>65113</v>
      </c>
      <c r="FF48" s="47">
        <v>65125</v>
      </c>
      <c r="FG48" s="47">
        <v>65151</v>
      </c>
      <c r="FH48" s="47">
        <v>65204</v>
      </c>
      <c r="FI48" s="47">
        <v>65120</v>
      </c>
      <c r="FJ48" s="47">
        <v>63704</v>
      </c>
      <c r="FK48" s="47">
        <v>62010</v>
      </c>
      <c r="FL48" s="47">
        <v>59372</v>
      </c>
      <c r="FM48" s="47">
        <v>57555</v>
      </c>
      <c r="FN48" s="47">
        <v>54485</v>
      </c>
      <c r="FO48" s="47">
        <v>53902</v>
      </c>
      <c r="FP48" s="47">
        <v>51575</v>
      </c>
      <c r="FQ48" s="47">
        <v>49165</v>
      </c>
      <c r="FR48" s="47">
        <v>47253</v>
      </c>
      <c r="FS48" s="47">
        <v>46494</v>
      </c>
      <c r="FT48" s="47">
        <v>45616</v>
      </c>
      <c r="FU48" s="47">
        <v>44449</v>
      </c>
      <c r="FV48" s="47">
        <v>44059</v>
      </c>
      <c r="FW48" s="47">
        <v>43335</v>
      </c>
      <c r="FX48" s="47">
        <v>44647</v>
      </c>
      <c r="FY48" s="47">
        <v>45509</v>
      </c>
      <c r="FZ48" s="47">
        <v>48977</v>
      </c>
      <c r="GA48" s="47">
        <v>50378</v>
      </c>
      <c r="GB48" s="47">
        <v>37472</v>
      </c>
      <c r="GC48" s="47">
        <v>36888</v>
      </c>
      <c r="GD48" s="47">
        <v>34285</v>
      </c>
      <c r="GE48" s="47">
        <v>31399</v>
      </c>
      <c r="GF48" s="47">
        <v>25909</v>
      </c>
      <c r="GG48" s="47">
        <v>22377</v>
      </c>
      <c r="GH48" s="47">
        <v>23093</v>
      </c>
      <c r="GI48" s="47">
        <v>21214</v>
      </c>
      <c r="GJ48" s="47">
        <v>19003</v>
      </c>
      <c r="GK48" s="47">
        <v>16290</v>
      </c>
      <c r="GL48" s="48">
        <v>69143</v>
      </c>
    </row>
    <row r="49" spans="1:194" s="1" customFormat="1" x14ac:dyDescent="0.25">
      <c r="A49" s="114" t="s">
        <v>25</v>
      </c>
      <c r="B49" s="251" t="s">
        <v>91</v>
      </c>
      <c r="C49" s="29" t="str">
        <f t="shared" si="21"/>
        <v>NHSE regions - South West</v>
      </c>
      <c r="D49" s="48">
        <f t="shared" si="22"/>
        <v>217264</v>
      </c>
      <c r="E49" s="48">
        <f t="shared" si="23"/>
        <v>207475</v>
      </c>
      <c r="F49" s="49">
        <f t="shared" si="24"/>
        <v>6135713</v>
      </c>
      <c r="G49" s="49">
        <f t="shared" si="25"/>
        <v>3032311</v>
      </c>
      <c r="H49" s="50">
        <f t="shared" si="26"/>
        <v>3103402</v>
      </c>
      <c r="I49" s="50">
        <f t="shared" si="27"/>
        <v>2467124</v>
      </c>
      <c r="J49" s="50">
        <f t="shared" si="28"/>
        <v>2565520</v>
      </c>
      <c r="K49" s="47">
        <f t="shared" si="29"/>
        <v>565187</v>
      </c>
      <c r="L49" s="48">
        <f t="shared" si="30"/>
        <v>537882</v>
      </c>
      <c r="M49" s="47">
        <v>22860</v>
      </c>
      <c r="N49" s="47">
        <v>24276</v>
      </c>
      <c r="O49" s="47">
        <v>25227</v>
      </c>
      <c r="P49" s="47">
        <v>25839</v>
      </c>
      <c r="Q49" s="47">
        <v>28293</v>
      </c>
      <c r="R49" s="47">
        <v>28037</v>
      </c>
      <c r="S49" s="47">
        <v>29529</v>
      </c>
      <c r="T49" s="47">
        <v>30626</v>
      </c>
      <c r="U49" s="47">
        <v>32028</v>
      </c>
      <c r="V49" s="47">
        <v>32827</v>
      </c>
      <c r="W49" s="47">
        <v>34311</v>
      </c>
      <c r="X49" s="47">
        <v>34070</v>
      </c>
      <c r="Y49" s="47">
        <v>34754</v>
      </c>
      <c r="Z49" s="47">
        <v>36242</v>
      </c>
      <c r="AA49" s="47">
        <v>37355</v>
      </c>
      <c r="AB49" s="47">
        <v>36795</v>
      </c>
      <c r="AC49" s="47">
        <v>36169</v>
      </c>
      <c r="AD49" s="47">
        <v>35949</v>
      </c>
      <c r="AE49" s="47">
        <v>36876</v>
      </c>
      <c r="AF49" s="47">
        <v>36639</v>
      </c>
      <c r="AG49" s="47">
        <v>35811</v>
      </c>
      <c r="AH49" s="47">
        <v>35339</v>
      </c>
      <c r="AI49" s="47">
        <v>34962</v>
      </c>
      <c r="AJ49" s="47">
        <v>34161</v>
      </c>
      <c r="AK49" s="47">
        <v>33371</v>
      </c>
      <c r="AL49" s="47">
        <v>34717</v>
      </c>
      <c r="AM49" s="47">
        <v>35727</v>
      </c>
      <c r="AN49" s="47">
        <v>36587</v>
      </c>
      <c r="AO49" s="47">
        <v>37918</v>
      </c>
      <c r="AP49" s="47">
        <v>38448</v>
      </c>
      <c r="AQ49" s="47">
        <v>38007</v>
      </c>
      <c r="AR49" s="47">
        <v>38638</v>
      </c>
      <c r="AS49" s="47">
        <v>39998</v>
      </c>
      <c r="AT49" s="47">
        <v>40152</v>
      </c>
      <c r="AU49" s="47">
        <v>41287</v>
      </c>
      <c r="AV49" s="47">
        <v>41849</v>
      </c>
      <c r="AW49" s="47">
        <v>41789</v>
      </c>
      <c r="AX49" s="47">
        <v>41669</v>
      </c>
      <c r="AY49" s="47">
        <v>41941</v>
      </c>
      <c r="AZ49" s="47">
        <v>40472</v>
      </c>
      <c r="BA49" s="47">
        <v>40379</v>
      </c>
      <c r="BB49" s="47">
        <v>39613</v>
      </c>
      <c r="BC49" s="47">
        <v>39195</v>
      </c>
      <c r="BD49" s="47">
        <v>39091</v>
      </c>
      <c r="BE49" s="47">
        <v>39097</v>
      </c>
      <c r="BF49" s="47">
        <v>39279</v>
      </c>
      <c r="BG49" s="47">
        <v>38629</v>
      </c>
      <c r="BH49" s="47">
        <v>37059</v>
      </c>
      <c r="BI49" s="47">
        <v>34362</v>
      </c>
      <c r="BJ49" s="47">
        <v>33924</v>
      </c>
      <c r="BK49" s="47">
        <v>34604</v>
      </c>
      <c r="BL49" s="47">
        <v>35690</v>
      </c>
      <c r="BM49" s="47">
        <v>36745</v>
      </c>
      <c r="BN49" s="47">
        <v>38146</v>
      </c>
      <c r="BO49" s="47">
        <v>39640</v>
      </c>
      <c r="BP49" s="47">
        <v>40527</v>
      </c>
      <c r="BQ49" s="47">
        <v>40300</v>
      </c>
      <c r="BR49" s="47">
        <v>41294</v>
      </c>
      <c r="BS49" s="47">
        <v>41155</v>
      </c>
      <c r="BT49" s="47">
        <v>42043</v>
      </c>
      <c r="BU49" s="47">
        <v>42501</v>
      </c>
      <c r="BV49" s="47">
        <v>42687</v>
      </c>
      <c r="BW49" s="47">
        <v>42445</v>
      </c>
      <c r="BX49" s="47">
        <v>40919</v>
      </c>
      <c r="BY49" s="47">
        <v>39927</v>
      </c>
      <c r="BZ49" s="47">
        <v>38584</v>
      </c>
      <c r="CA49" s="47">
        <v>36522</v>
      </c>
      <c r="CB49" s="47">
        <v>35862</v>
      </c>
      <c r="CC49" s="47">
        <v>34617</v>
      </c>
      <c r="CD49" s="47">
        <v>33194</v>
      </c>
      <c r="CE49" s="47">
        <v>31632</v>
      </c>
      <c r="CF49" s="47">
        <v>30395</v>
      </c>
      <c r="CG49" s="47">
        <v>30332</v>
      </c>
      <c r="CH49" s="47">
        <v>29217</v>
      </c>
      <c r="CI49" s="47">
        <v>28542</v>
      </c>
      <c r="CJ49" s="47">
        <v>28341</v>
      </c>
      <c r="CK49" s="47">
        <v>28663</v>
      </c>
      <c r="CL49" s="47">
        <v>29017</v>
      </c>
      <c r="CM49" s="47">
        <v>30425</v>
      </c>
      <c r="CN49" s="47">
        <v>31345</v>
      </c>
      <c r="CO49" s="47">
        <v>22569</v>
      </c>
      <c r="CP49" s="47">
        <v>22429</v>
      </c>
      <c r="CQ49" s="47">
        <v>20303</v>
      </c>
      <c r="CR49" s="47">
        <v>18362</v>
      </c>
      <c r="CS49" s="47">
        <v>14613</v>
      </c>
      <c r="CT49" s="47">
        <v>12215</v>
      </c>
      <c r="CU49" s="47">
        <v>11843</v>
      </c>
      <c r="CV49" s="47">
        <v>10546</v>
      </c>
      <c r="CW49" s="47">
        <v>9120</v>
      </c>
      <c r="CX49" s="47">
        <v>7675</v>
      </c>
      <c r="CY49" s="48">
        <v>25152</v>
      </c>
      <c r="CZ49" s="47">
        <v>21695</v>
      </c>
      <c r="DA49" s="47">
        <v>22903</v>
      </c>
      <c r="DB49" s="47">
        <v>24000</v>
      </c>
      <c r="DC49" s="47">
        <v>24764</v>
      </c>
      <c r="DD49" s="47">
        <v>26578</v>
      </c>
      <c r="DE49" s="47">
        <v>26719</v>
      </c>
      <c r="DF49" s="47">
        <v>27970</v>
      </c>
      <c r="DG49" s="47">
        <v>29010</v>
      </c>
      <c r="DH49" s="47">
        <v>30271</v>
      </c>
      <c r="DI49" s="47">
        <v>31227</v>
      </c>
      <c r="DJ49" s="47">
        <v>32429</v>
      </c>
      <c r="DK49" s="47">
        <v>32841</v>
      </c>
      <c r="DL49" s="47">
        <v>33327</v>
      </c>
      <c r="DM49" s="47">
        <v>34173</v>
      </c>
      <c r="DN49" s="47">
        <v>35325</v>
      </c>
      <c r="DO49" s="47">
        <v>35111</v>
      </c>
      <c r="DP49" s="47">
        <v>35002</v>
      </c>
      <c r="DQ49" s="47">
        <v>34537</v>
      </c>
      <c r="DR49" s="47">
        <v>35805</v>
      </c>
      <c r="DS49" s="47">
        <v>36356</v>
      </c>
      <c r="DT49" s="47">
        <v>35463</v>
      </c>
      <c r="DU49" s="47">
        <v>35670</v>
      </c>
      <c r="DV49" s="47">
        <v>34729</v>
      </c>
      <c r="DW49" s="47">
        <v>34121</v>
      </c>
      <c r="DX49" s="47">
        <v>33223</v>
      </c>
      <c r="DY49" s="47">
        <v>33893</v>
      </c>
      <c r="DZ49" s="47">
        <v>34593</v>
      </c>
      <c r="EA49" s="47">
        <v>35837</v>
      </c>
      <c r="EB49" s="47">
        <v>36905</v>
      </c>
      <c r="EC49" s="47">
        <v>37335</v>
      </c>
      <c r="ED49" s="47">
        <v>37432</v>
      </c>
      <c r="EE49" s="47">
        <v>38129</v>
      </c>
      <c r="EF49" s="47">
        <v>39488</v>
      </c>
      <c r="EG49" s="47">
        <v>39898</v>
      </c>
      <c r="EH49" s="47">
        <v>41002</v>
      </c>
      <c r="EI49" s="47">
        <v>41723</v>
      </c>
      <c r="EJ49" s="47">
        <v>41615</v>
      </c>
      <c r="EK49" s="47">
        <v>41358</v>
      </c>
      <c r="EL49" s="47">
        <v>41879</v>
      </c>
      <c r="EM49" s="47">
        <v>40692</v>
      </c>
      <c r="EN49" s="47">
        <v>40074</v>
      </c>
      <c r="EO49" s="47">
        <v>39853</v>
      </c>
      <c r="EP49" s="47">
        <v>38851</v>
      </c>
      <c r="EQ49" s="47">
        <v>38120</v>
      </c>
      <c r="ER49" s="47">
        <v>38238</v>
      </c>
      <c r="ES49" s="47">
        <v>38693</v>
      </c>
      <c r="ET49" s="47">
        <v>37891</v>
      </c>
      <c r="EU49" s="47">
        <v>36115</v>
      </c>
      <c r="EV49" s="47">
        <v>34048</v>
      </c>
      <c r="EW49" s="47">
        <v>33634</v>
      </c>
      <c r="EX49" s="47">
        <v>34331</v>
      </c>
      <c r="EY49" s="47">
        <v>35823</v>
      </c>
      <c r="EZ49" s="47">
        <v>36796</v>
      </c>
      <c r="FA49" s="47">
        <v>38414</v>
      </c>
      <c r="FB49" s="47">
        <v>40483</v>
      </c>
      <c r="FC49" s="47">
        <v>41380</v>
      </c>
      <c r="FD49" s="47">
        <v>40849</v>
      </c>
      <c r="FE49" s="47">
        <v>41991</v>
      </c>
      <c r="FF49" s="47">
        <v>41650</v>
      </c>
      <c r="FG49" s="47">
        <v>43176</v>
      </c>
      <c r="FH49" s="47">
        <v>43731</v>
      </c>
      <c r="FI49" s="47">
        <v>43656</v>
      </c>
      <c r="FJ49" s="47">
        <v>43415</v>
      </c>
      <c r="FK49" s="47">
        <v>42147</v>
      </c>
      <c r="FL49" s="47">
        <v>40874</v>
      </c>
      <c r="FM49" s="47">
        <v>39902</v>
      </c>
      <c r="FN49" s="47">
        <v>38044</v>
      </c>
      <c r="FO49" s="47">
        <v>37552</v>
      </c>
      <c r="FP49" s="47">
        <v>36901</v>
      </c>
      <c r="FQ49" s="47">
        <v>34865</v>
      </c>
      <c r="FR49" s="47">
        <v>33480</v>
      </c>
      <c r="FS49" s="47">
        <v>32979</v>
      </c>
      <c r="FT49" s="47">
        <v>33608</v>
      </c>
      <c r="FU49" s="47">
        <v>32485</v>
      </c>
      <c r="FV49" s="47">
        <v>31790</v>
      </c>
      <c r="FW49" s="47">
        <v>31444</v>
      </c>
      <c r="FX49" s="47">
        <v>32250</v>
      </c>
      <c r="FY49" s="47">
        <v>32768</v>
      </c>
      <c r="FZ49" s="47">
        <v>34831</v>
      </c>
      <c r="GA49" s="47">
        <v>35359</v>
      </c>
      <c r="GB49" s="47">
        <v>26540</v>
      </c>
      <c r="GC49" s="47">
        <v>26574</v>
      </c>
      <c r="GD49" s="47">
        <v>24565</v>
      </c>
      <c r="GE49" s="47">
        <v>22060</v>
      </c>
      <c r="GF49" s="47">
        <v>18595</v>
      </c>
      <c r="GG49" s="47">
        <v>16182</v>
      </c>
      <c r="GH49" s="47">
        <v>15786</v>
      </c>
      <c r="GI49" s="47">
        <v>14437</v>
      </c>
      <c r="GJ49" s="47">
        <v>13006</v>
      </c>
      <c r="GK49" s="47">
        <v>11335</v>
      </c>
      <c r="GL49" s="48">
        <v>46803</v>
      </c>
    </row>
    <row r="50" spans="1:194" s="95" customFormat="1" x14ac:dyDescent="0.25">
      <c r="A50" s="97"/>
      <c r="B50" s="252"/>
      <c r="C50" s="92"/>
      <c r="D50" s="733">
        <f>SUM(D43:D49)</f>
        <v>2352910</v>
      </c>
      <c r="E50" s="733">
        <f>SUM(E43:E49)</f>
        <v>2238034</v>
      </c>
      <c r="F50" s="733">
        <f t="shared" ref="F50:L50" si="31">SUM(F43:F49)</f>
        <v>63602865</v>
      </c>
      <c r="G50" s="733">
        <f t="shared" si="31"/>
        <v>31839856</v>
      </c>
      <c r="H50" s="733">
        <f t="shared" si="31"/>
        <v>31763009</v>
      </c>
      <c r="I50" s="733">
        <f t="shared" si="31"/>
        <v>25525974</v>
      </c>
      <c r="J50" s="733">
        <f t="shared" si="31"/>
        <v>25756902</v>
      </c>
      <c r="K50" s="733">
        <f t="shared" si="31"/>
        <v>6313882</v>
      </c>
      <c r="L50" s="733">
        <f t="shared" si="31"/>
        <v>6006107</v>
      </c>
      <c r="M50" s="733"/>
      <c r="N50" s="687"/>
      <c r="O50" s="687"/>
      <c r="P50" s="687"/>
      <c r="Q50" s="687"/>
      <c r="R50" s="687"/>
      <c r="S50" s="687"/>
      <c r="T50" s="687"/>
      <c r="U50" s="687"/>
      <c r="V50" s="687"/>
      <c r="W50" s="687"/>
      <c r="X50" s="687"/>
      <c r="Y50" s="687"/>
      <c r="Z50" s="687"/>
      <c r="AA50" s="687"/>
      <c r="AB50" s="687"/>
      <c r="AC50" s="687"/>
      <c r="AD50" s="687"/>
      <c r="AE50" s="687"/>
      <c r="AF50" s="687"/>
      <c r="AG50" s="687"/>
      <c r="AH50" s="687"/>
      <c r="AI50" s="687"/>
      <c r="AJ50" s="687"/>
      <c r="AK50" s="687"/>
      <c r="AL50" s="687"/>
      <c r="AM50" s="687"/>
      <c r="AN50" s="687"/>
      <c r="AO50" s="687"/>
      <c r="AP50" s="687"/>
      <c r="AQ50" s="687"/>
      <c r="AR50" s="687"/>
      <c r="AS50" s="687"/>
      <c r="AT50" s="687"/>
      <c r="AU50" s="687"/>
      <c r="AV50" s="687"/>
      <c r="AW50" s="687"/>
      <c r="AX50" s="687"/>
      <c r="AY50" s="687"/>
      <c r="AZ50" s="687"/>
      <c r="BA50" s="687"/>
      <c r="BB50" s="687"/>
      <c r="BC50" s="687"/>
      <c r="BD50" s="687"/>
      <c r="BE50" s="687"/>
      <c r="BF50" s="687"/>
      <c r="BG50" s="687"/>
      <c r="BH50" s="687"/>
      <c r="BI50" s="687"/>
      <c r="BJ50" s="687"/>
      <c r="BK50" s="687"/>
      <c r="BL50" s="687"/>
      <c r="BM50" s="687"/>
      <c r="BN50" s="687"/>
      <c r="BO50" s="687"/>
      <c r="BP50" s="687"/>
      <c r="BQ50" s="687"/>
      <c r="BR50" s="687"/>
      <c r="BS50" s="687"/>
      <c r="BT50" s="687"/>
      <c r="BU50" s="687"/>
      <c r="BV50" s="687"/>
      <c r="BW50" s="687"/>
      <c r="BX50" s="687"/>
      <c r="BY50" s="687"/>
      <c r="BZ50" s="687"/>
      <c r="CA50" s="687"/>
      <c r="CB50" s="687"/>
      <c r="CC50" s="687"/>
      <c r="CD50" s="687"/>
      <c r="CE50" s="687"/>
      <c r="CF50" s="687"/>
      <c r="CG50" s="687"/>
      <c r="CH50" s="687"/>
      <c r="CI50" s="687"/>
      <c r="CJ50" s="687"/>
      <c r="CK50" s="687"/>
      <c r="CL50" s="687"/>
      <c r="CM50" s="687"/>
      <c r="CN50" s="687"/>
      <c r="CO50" s="687"/>
      <c r="CP50" s="687"/>
      <c r="CQ50" s="687"/>
      <c r="CR50" s="687"/>
      <c r="CS50" s="687"/>
      <c r="CT50" s="687"/>
      <c r="CU50" s="687"/>
      <c r="CV50" s="687"/>
      <c r="CW50" s="687"/>
      <c r="CX50" s="687"/>
      <c r="CY50" s="688"/>
      <c r="CZ50" s="733"/>
      <c r="DA50" s="687"/>
      <c r="DB50" s="687"/>
      <c r="DC50" s="687"/>
      <c r="DD50" s="687"/>
      <c r="DE50" s="687"/>
      <c r="DF50" s="687"/>
      <c r="DG50" s="687"/>
      <c r="DH50" s="687"/>
      <c r="DI50" s="687"/>
      <c r="DJ50" s="687"/>
      <c r="DK50" s="687"/>
      <c r="DL50" s="687"/>
      <c r="DM50" s="687"/>
      <c r="DN50" s="687"/>
      <c r="DO50" s="687"/>
      <c r="DP50" s="687"/>
      <c r="DQ50" s="687"/>
      <c r="DR50" s="687"/>
      <c r="DS50" s="687"/>
      <c r="DT50" s="687"/>
      <c r="DU50" s="687"/>
      <c r="DV50" s="687"/>
      <c r="DW50" s="687"/>
      <c r="DX50" s="687"/>
      <c r="DY50" s="687"/>
      <c r="DZ50" s="687"/>
      <c r="EA50" s="687"/>
      <c r="EB50" s="687"/>
      <c r="EC50" s="687"/>
      <c r="ED50" s="687"/>
      <c r="EE50" s="687"/>
      <c r="EF50" s="687"/>
      <c r="EG50" s="687"/>
      <c r="EH50" s="687"/>
      <c r="EI50" s="687"/>
      <c r="EJ50" s="687"/>
      <c r="EK50" s="687"/>
      <c r="EL50" s="687"/>
      <c r="EM50" s="687"/>
      <c r="EN50" s="687"/>
      <c r="EO50" s="687"/>
      <c r="EP50" s="687"/>
      <c r="EQ50" s="687"/>
      <c r="ER50" s="687"/>
      <c r="ES50" s="687"/>
      <c r="ET50" s="687"/>
      <c r="EU50" s="687"/>
      <c r="EV50" s="687"/>
      <c r="EW50" s="687"/>
      <c r="EX50" s="687"/>
      <c r="EY50" s="687"/>
      <c r="EZ50" s="687"/>
      <c r="FA50" s="687"/>
      <c r="FB50" s="687"/>
      <c r="FC50" s="687"/>
      <c r="FD50" s="687"/>
      <c r="FE50" s="687"/>
      <c r="FF50" s="687"/>
      <c r="FG50" s="687"/>
      <c r="FH50" s="687"/>
      <c r="FI50" s="687"/>
      <c r="FJ50" s="687"/>
      <c r="FK50" s="687"/>
      <c r="FL50" s="687"/>
      <c r="FM50" s="687"/>
      <c r="FN50" s="687"/>
      <c r="FO50" s="687"/>
      <c r="FP50" s="687"/>
      <c r="FQ50" s="687"/>
      <c r="FR50" s="687"/>
      <c r="FS50" s="687"/>
      <c r="FT50" s="687"/>
      <c r="FU50" s="687"/>
      <c r="FV50" s="687"/>
      <c r="FW50" s="687"/>
      <c r="FX50" s="687"/>
      <c r="FY50" s="687"/>
      <c r="FZ50" s="687"/>
      <c r="GA50" s="687"/>
      <c r="GB50" s="687"/>
      <c r="GC50" s="687"/>
      <c r="GD50" s="687"/>
      <c r="GE50" s="687"/>
      <c r="GF50" s="687"/>
      <c r="GG50" s="687"/>
      <c r="GH50" s="687"/>
      <c r="GI50" s="687"/>
      <c r="GJ50" s="687"/>
      <c r="GK50" s="687"/>
      <c r="GL50" s="688"/>
    </row>
    <row r="51" spans="1:194" s="1" customFormat="1" x14ac:dyDescent="0.25">
      <c r="A51" s="734" t="s">
        <v>17</v>
      </c>
      <c r="B51" s="253" t="s">
        <v>92</v>
      </c>
      <c r="C51" s="735" t="str">
        <f t="shared" ref="C51:C86" si="32">CONCATENATE(A51," - ",B51)</f>
        <v>England ICB - NHS Bath and North East Somerset, Swindon and Wiltshire ICB</v>
      </c>
      <c r="D51" s="69">
        <f t="shared" ref="D51:D86" si="33">SUM(Y51:AD51)</f>
        <v>38082</v>
      </c>
      <c r="E51" s="69">
        <f t="shared" ref="E51:E86" si="34">SUM(DL51:DQ51)</f>
        <v>36364</v>
      </c>
      <c r="F51" s="736">
        <f t="shared" ref="F51:F86" si="35">G51+H51</f>
        <v>1010959</v>
      </c>
      <c r="G51" s="730">
        <f t="shared" ref="G51:G86" si="36">SUM(M51:CY51)</f>
        <v>497509</v>
      </c>
      <c r="H51" s="731">
        <f t="shared" ref="H51:H86" si="37">SUM(CZ51:GL51)</f>
        <v>513450</v>
      </c>
      <c r="I51" s="730">
        <f t="shared" ref="I51:I86" si="38">SUM(AE51:CY51)</f>
        <v>398592</v>
      </c>
      <c r="J51" s="86">
        <f t="shared" ref="J51:J86" si="39">SUM(DR51:GL51)</f>
        <v>419290</v>
      </c>
      <c r="K51" s="737">
        <f t="shared" ref="K51:K86" si="40">SUM(M51:AD51)</f>
        <v>98917</v>
      </c>
      <c r="L51" s="729">
        <f t="shared" ref="L51:L86" si="41">SUM(CZ51:DQ51)</f>
        <v>94160</v>
      </c>
      <c r="M51" s="737">
        <v>4006</v>
      </c>
      <c r="N51" s="732">
        <v>4151</v>
      </c>
      <c r="O51" s="732">
        <v>4433</v>
      </c>
      <c r="P51" s="732">
        <v>4477</v>
      </c>
      <c r="Q51" s="732">
        <v>4932</v>
      </c>
      <c r="R51" s="732">
        <v>4862</v>
      </c>
      <c r="S51" s="732">
        <v>5196</v>
      </c>
      <c r="T51" s="732">
        <v>5342</v>
      </c>
      <c r="U51" s="732">
        <v>5631</v>
      </c>
      <c r="V51" s="732">
        <v>5703</v>
      </c>
      <c r="W51" s="732">
        <v>6064</v>
      </c>
      <c r="X51" s="732">
        <v>6038</v>
      </c>
      <c r="Y51" s="732">
        <v>6091</v>
      </c>
      <c r="Z51" s="732">
        <v>6384</v>
      </c>
      <c r="AA51" s="732">
        <v>6591</v>
      </c>
      <c r="AB51" s="732">
        <v>6469</v>
      </c>
      <c r="AC51" s="732">
        <v>6301</v>
      </c>
      <c r="AD51" s="732">
        <v>6246</v>
      </c>
      <c r="AE51" s="732">
        <v>6394</v>
      </c>
      <c r="AF51" s="732">
        <v>6396</v>
      </c>
      <c r="AG51" s="732">
        <v>6234</v>
      </c>
      <c r="AH51" s="732">
        <v>6024</v>
      </c>
      <c r="AI51" s="732">
        <v>5860</v>
      </c>
      <c r="AJ51" s="732">
        <v>5682</v>
      </c>
      <c r="AK51" s="732">
        <v>5378</v>
      </c>
      <c r="AL51" s="732">
        <v>5491</v>
      </c>
      <c r="AM51" s="732">
        <v>5626</v>
      </c>
      <c r="AN51" s="732">
        <v>5742</v>
      </c>
      <c r="AO51" s="732">
        <v>5838</v>
      </c>
      <c r="AP51" s="732">
        <v>5834</v>
      </c>
      <c r="AQ51" s="732">
        <v>5873</v>
      </c>
      <c r="AR51" s="732">
        <v>6106</v>
      </c>
      <c r="AS51" s="732">
        <v>6235</v>
      </c>
      <c r="AT51" s="732">
        <v>6246</v>
      </c>
      <c r="AU51" s="732">
        <v>6590</v>
      </c>
      <c r="AV51" s="732">
        <v>6591</v>
      </c>
      <c r="AW51" s="732">
        <v>6662</v>
      </c>
      <c r="AX51" s="732">
        <v>6780</v>
      </c>
      <c r="AY51" s="732">
        <v>6772</v>
      </c>
      <c r="AZ51" s="732">
        <v>6513</v>
      </c>
      <c r="BA51" s="732">
        <v>6609</v>
      </c>
      <c r="BB51" s="732">
        <v>6359</v>
      </c>
      <c r="BC51" s="732">
        <v>6375</v>
      </c>
      <c r="BD51" s="732">
        <v>6361</v>
      </c>
      <c r="BE51" s="732">
        <v>6395</v>
      </c>
      <c r="BF51" s="732">
        <v>6408</v>
      </c>
      <c r="BG51" s="732">
        <v>6378</v>
      </c>
      <c r="BH51" s="732">
        <v>6245</v>
      </c>
      <c r="BI51" s="732">
        <v>5767</v>
      </c>
      <c r="BJ51" s="732">
        <v>5624</v>
      </c>
      <c r="BK51" s="732">
        <v>5810</v>
      </c>
      <c r="BL51" s="732">
        <v>6198</v>
      </c>
      <c r="BM51" s="732">
        <v>6251</v>
      </c>
      <c r="BN51" s="732">
        <v>6700</v>
      </c>
      <c r="BO51" s="732">
        <v>6885</v>
      </c>
      <c r="BP51" s="732">
        <v>6893</v>
      </c>
      <c r="BQ51" s="732">
        <v>6893</v>
      </c>
      <c r="BR51" s="732">
        <v>6837</v>
      </c>
      <c r="BS51" s="732">
        <v>6796</v>
      </c>
      <c r="BT51" s="732">
        <v>7074</v>
      </c>
      <c r="BU51" s="732">
        <v>7092</v>
      </c>
      <c r="BV51" s="732">
        <v>7156</v>
      </c>
      <c r="BW51" s="732">
        <v>7026</v>
      </c>
      <c r="BX51" s="732">
        <v>6615</v>
      </c>
      <c r="BY51" s="732">
        <v>6563</v>
      </c>
      <c r="BZ51" s="732">
        <v>6273</v>
      </c>
      <c r="CA51" s="732">
        <v>6057</v>
      </c>
      <c r="CB51" s="732">
        <v>5826</v>
      </c>
      <c r="CC51" s="732">
        <v>5432</v>
      </c>
      <c r="CD51" s="732">
        <v>5137</v>
      </c>
      <c r="CE51" s="732">
        <v>4862</v>
      </c>
      <c r="CF51" s="732">
        <v>4769</v>
      </c>
      <c r="CG51" s="732">
        <v>4704</v>
      </c>
      <c r="CH51" s="732">
        <v>4445</v>
      </c>
      <c r="CI51" s="732">
        <v>4329</v>
      </c>
      <c r="CJ51" s="732">
        <v>4223</v>
      </c>
      <c r="CK51" s="732">
        <v>4271</v>
      </c>
      <c r="CL51" s="732">
        <v>4308</v>
      </c>
      <c r="CM51" s="732">
        <v>4643</v>
      </c>
      <c r="CN51" s="732">
        <v>4702</v>
      </c>
      <c r="CO51" s="732">
        <v>3287</v>
      </c>
      <c r="CP51" s="732">
        <v>3440</v>
      </c>
      <c r="CQ51" s="732">
        <v>2984</v>
      </c>
      <c r="CR51" s="732">
        <v>2708</v>
      </c>
      <c r="CS51" s="732">
        <v>2252</v>
      </c>
      <c r="CT51" s="732">
        <v>1862</v>
      </c>
      <c r="CU51" s="732">
        <v>1814</v>
      </c>
      <c r="CV51" s="732">
        <v>1631</v>
      </c>
      <c r="CW51" s="732">
        <v>1358</v>
      </c>
      <c r="CX51" s="732">
        <v>1203</v>
      </c>
      <c r="CY51" s="729">
        <v>3895</v>
      </c>
      <c r="CZ51" s="737">
        <v>3729</v>
      </c>
      <c r="DA51" s="732">
        <v>3997</v>
      </c>
      <c r="DB51" s="732">
        <v>4191</v>
      </c>
      <c r="DC51" s="732">
        <v>4413</v>
      </c>
      <c r="DD51" s="732">
        <v>4659</v>
      </c>
      <c r="DE51" s="732">
        <v>4731</v>
      </c>
      <c r="DF51" s="732">
        <v>4906</v>
      </c>
      <c r="DG51" s="732">
        <v>5067</v>
      </c>
      <c r="DH51" s="732">
        <v>5227</v>
      </c>
      <c r="DI51" s="732">
        <v>5522</v>
      </c>
      <c r="DJ51" s="732">
        <v>5611</v>
      </c>
      <c r="DK51" s="732">
        <v>5743</v>
      </c>
      <c r="DL51" s="732">
        <v>5771</v>
      </c>
      <c r="DM51" s="732">
        <v>6030</v>
      </c>
      <c r="DN51" s="732">
        <v>6180</v>
      </c>
      <c r="DO51" s="732">
        <v>6223</v>
      </c>
      <c r="DP51" s="732">
        <v>6060</v>
      </c>
      <c r="DQ51" s="732">
        <v>6100</v>
      </c>
      <c r="DR51" s="732">
        <v>6357</v>
      </c>
      <c r="DS51" s="732">
        <v>6428</v>
      </c>
      <c r="DT51" s="732">
        <v>5971</v>
      </c>
      <c r="DU51" s="732">
        <v>5807</v>
      </c>
      <c r="DV51" s="732">
        <v>5863</v>
      </c>
      <c r="DW51" s="732">
        <v>5443</v>
      </c>
      <c r="DX51" s="732">
        <v>5278</v>
      </c>
      <c r="DY51" s="732">
        <v>5556</v>
      </c>
      <c r="DZ51" s="732">
        <v>5618</v>
      </c>
      <c r="EA51" s="732">
        <v>5693</v>
      </c>
      <c r="EB51" s="732">
        <v>5917</v>
      </c>
      <c r="EC51" s="732">
        <v>6187</v>
      </c>
      <c r="ED51" s="732">
        <v>5958</v>
      </c>
      <c r="EE51" s="732">
        <v>6198</v>
      </c>
      <c r="EF51" s="732">
        <v>6620</v>
      </c>
      <c r="EG51" s="732">
        <v>6749</v>
      </c>
      <c r="EH51" s="732">
        <v>6742</v>
      </c>
      <c r="EI51" s="732">
        <v>7018</v>
      </c>
      <c r="EJ51" s="732">
        <v>6992</v>
      </c>
      <c r="EK51" s="732">
        <v>6895</v>
      </c>
      <c r="EL51" s="732">
        <v>6989</v>
      </c>
      <c r="EM51" s="732">
        <v>6943</v>
      </c>
      <c r="EN51" s="732">
        <v>6773</v>
      </c>
      <c r="EO51" s="732">
        <v>6795</v>
      </c>
      <c r="EP51" s="732">
        <v>6630</v>
      </c>
      <c r="EQ51" s="732">
        <v>6422</v>
      </c>
      <c r="ER51" s="732">
        <v>6591</v>
      </c>
      <c r="ES51" s="732">
        <v>6644</v>
      </c>
      <c r="ET51" s="732">
        <v>6308</v>
      </c>
      <c r="EU51" s="732">
        <v>5996</v>
      </c>
      <c r="EV51" s="732">
        <v>5904</v>
      </c>
      <c r="EW51" s="732">
        <v>5808</v>
      </c>
      <c r="EX51" s="732">
        <v>6005</v>
      </c>
      <c r="EY51" s="732">
        <v>6256</v>
      </c>
      <c r="EZ51" s="732">
        <v>6530</v>
      </c>
      <c r="FA51" s="732">
        <v>6835</v>
      </c>
      <c r="FB51" s="732">
        <v>7057</v>
      </c>
      <c r="FC51" s="732">
        <v>6957</v>
      </c>
      <c r="FD51" s="732">
        <v>6864</v>
      </c>
      <c r="FE51" s="732">
        <v>7057</v>
      </c>
      <c r="FF51" s="732">
        <v>7007</v>
      </c>
      <c r="FG51" s="732">
        <v>7216</v>
      </c>
      <c r="FH51" s="732">
        <v>7164</v>
      </c>
      <c r="FI51" s="732">
        <v>7095</v>
      </c>
      <c r="FJ51" s="732">
        <v>7091</v>
      </c>
      <c r="FK51" s="732">
        <v>6894</v>
      </c>
      <c r="FL51" s="732">
        <v>6492</v>
      </c>
      <c r="FM51" s="732">
        <v>6548</v>
      </c>
      <c r="FN51" s="732">
        <v>5968</v>
      </c>
      <c r="FO51" s="732">
        <v>5916</v>
      </c>
      <c r="FP51" s="732">
        <v>5754</v>
      </c>
      <c r="FQ51" s="732">
        <v>5393</v>
      </c>
      <c r="FR51" s="732">
        <v>5247</v>
      </c>
      <c r="FS51" s="732">
        <v>5020</v>
      </c>
      <c r="FT51" s="732">
        <v>5134</v>
      </c>
      <c r="FU51" s="732">
        <v>5012</v>
      </c>
      <c r="FV51" s="732">
        <v>4847</v>
      </c>
      <c r="FW51" s="732">
        <v>4752</v>
      </c>
      <c r="FX51" s="732">
        <v>4845</v>
      </c>
      <c r="FY51" s="732">
        <v>4939</v>
      </c>
      <c r="FZ51" s="732">
        <v>5201</v>
      </c>
      <c r="GA51" s="732">
        <v>5188</v>
      </c>
      <c r="GB51" s="732">
        <v>3993</v>
      </c>
      <c r="GC51" s="732">
        <v>3979</v>
      </c>
      <c r="GD51" s="732">
        <v>3781</v>
      </c>
      <c r="GE51" s="732">
        <v>3299</v>
      </c>
      <c r="GF51" s="732">
        <v>2809</v>
      </c>
      <c r="GG51" s="732">
        <v>2460</v>
      </c>
      <c r="GH51" s="732">
        <v>2456</v>
      </c>
      <c r="GI51" s="732">
        <v>2278</v>
      </c>
      <c r="GJ51" s="732">
        <v>1977</v>
      </c>
      <c r="GK51" s="732">
        <v>1724</v>
      </c>
      <c r="GL51" s="729">
        <v>7157</v>
      </c>
    </row>
    <row r="52" spans="1:194" s="1" customFormat="1" x14ac:dyDescent="0.25">
      <c r="A52" s="89" t="s">
        <v>17</v>
      </c>
      <c r="B52" s="254" t="s">
        <v>93</v>
      </c>
      <c r="C52" s="111" t="str">
        <f t="shared" si="32"/>
        <v>England ICB - NHS Birmingham and Solihull ICB</v>
      </c>
      <c r="D52" s="70">
        <f t="shared" si="33"/>
        <v>70183</v>
      </c>
      <c r="E52" s="70">
        <f t="shared" si="34"/>
        <v>66423</v>
      </c>
      <c r="F52" s="85">
        <f t="shared" si="35"/>
        <v>1639360</v>
      </c>
      <c r="G52" s="49">
        <f t="shared" si="36"/>
        <v>837764</v>
      </c>
      <c r="H52" s="50">
        <f t="shared" si="37"/>
        <v>801596</v>
      </c>
      <c r="I52" s="49">
        <f t="shared" si="38"/>
        <v>649892</v>
      </c>
      <c r="J52" s="87">
        <f t="shared" si="39"/>
        <v>623071</v>
      </c>
      <c r="K52" s="88">
        <f t="shared" si="40"/>
        <v>187872</v>
      </c>
      <c r="L52" s="48">
        <f t="shared" si="41"/>
        <v>178525</v>
      </c>
      <c r="M52" s="88">
        <v>8197</v>
      </c>
      <c r="N52" s="47">
        <v>8763</v>
      </c>
      <c r="O52" s="47">
        <v>8852</v>
      </c>
      <c r="P52" s="47">
        <v>9045</v>
      </c>
      <c r="Q52" s="47">
        <v>9232</v>
      </c>
      <c r="R52" s="47">
        <v>9414</v>
      </c>
      <c r="S52" s="47">
        <v>9751</v>
      </c>
      <c r="T52" s="47">
        <v>10137</v>
      </c>
      <c r="U52" s="47">
        <v>10569</v>
      </c>
      <c r="V52" s="47">
        <v>11122</v>
      </c>
      <c r="W52" s="47">
        <v>11133</v>
      </c>
      <c r="X52" s="47">
        <v>11474</v>
      </c>
      <c r="Y52" s="47">
        <v>11511</v>
      </c>
      <c r="Z52" s="47">
        <v>11832</v>
      </c>
      <c r="AA52" s="47">
        <v>11804</v>
      </c>
      <c r="AB52" s="47">
        <v>11718</v>
      </c>
      <c r="AC52" s="47">
        <v>11508</v>
      </c>
      <c r="AD52" s="47">
        <v>11810</v>
      </c>
      <c r="AE52" s="47">
        <v>12170</v>
      </c>
      <c r="AF52" s="47">
        <v>12094</v>
      </c>
      <c r="AG52" s="47">
        <v>11783</v>
      </c>
      <c r="AH52" s="47">
        <v>12080</v>
      </c>
      <c r="AI52" s="47">
        <v>12488</v>
      </c>
      <c r="AJ52" s="47">
        <v>12646</v>
      </c>
      <c r="AK52" s="47">
        <v>13104</v>
      </c>
      <c r="AL52" s="47">
        <v>13453</v>
      </c>
      <c r="AM52" s="47">
        <v>14111</v>
      </c>
      <c r="AN52" s="47">
        <v>13872</v>
      </c>
      <c r="AO52" s="47">
        <v>13762</v>
      </c>
      <c r="AP52" s="47">
        <v>13643</v>
      </c>
      <c r="AQ52" s="47">
        <v>13289</v>
      </c>
      <c r="AR52" s="47">
        <v>13111</v>
      </c>
      <c r="AS52" s="47">
        <v>13184</v>
      </c>
      <c r="AT52" s="47">
        <v>13428</v>
      </c>
      <c r="AU52" s="47">
        <v>13372</v>
      </c>
      <c r="AV52" s="47">
        <v>13370</v>
      </c>
      <c r="AW52" s="47">
        <v>13557</v>
      </c>
      <c r="AX52" s="47">
        <v>13183</v>
      </c>
      <c r="AY52" s="47">
        <v>13400</v>
      </c>
      <c r="AZ52" s="47">
        <v>12868</v>
      </c>
      <c r="BA52" s="47">
        <v>12851</v>
      </c>
      <c r="BB52" s="47">
        <v>12564</v>
      </c>
      <c r="BC52" s="47">
        <v>12414</v>
      </c>
      <c r="BD52" s="47">
        <v>12155</v>
      </c>
      <c r="BE52" s="47">
        <v>12037</v>
      </c>
      <c r="BF52" s="47">
        <v>12019</v>
      </c>
      <c r="BG52" s="47">
        <v>11823</v>
      </c>
      <c r="BH52" s="47">
        <v>10889</v>
      </c>
      <c r="BI52" s="47">
        <v>10444</v>
      </c>
      <c r="BJ52" s="47">
        <v>10323</v>
      </c>
      <c r="BK52" s="47">
        <v>10126</v>
      </c>
      <c r="BL52" s="47">
        <v>10000</v>
      </c>
      <c r="BM52" s="47">
        <v>9812</v>
      </c>
      <c r="BN52" s="47">
        <v>10016</v>
      </c>
      <c r="BO52" s="47">
        <v>9972</v>
      </c>
      <c r="BP52" s="47">
        <v>10064</v>
      </c>
      <c r="BQ52" s="47">
        <v>9760</v>
      </c>
      <c r="BR52" s="47">
        <v>9761</v>
      </c>
      <c r="BS52" s="47">
        <v>9355</v>
      </c>
      <c r="BT52" s="47">
        <v>8899</v>
      </c>
      <c r="BU52" s="47">
        <v>8876</v>
      </c>
      <c r="BV52" s="47">
        <v>8733</v>
      </c>
      <c r="BW52" s="47">
        <v>8347</v>
      </c>
      <c r="BX52" s="47">
        <v>8034</v>
      </c>
      <c r="BY52" s="47">
        <v>7720</v>
      </c>
      <c r="BZ52" s="47">
        <v>7244</v>
      </c>
      <c r="CA52" s="47">
        <v>6921</v>
      </c>
      <c r="CB52" s="47">
        <v>6601</v>
      </c>
      <c r="CC52" s="47">
        <v>6356</v>
      </c>
      <c r="CD52" s="47">
        <v>5907</v>
      </c>
      <c r="CE52" s="47">
        <v>5417</v>
      </c>
      <c r="CF52" s="47">
        <v>5288</v>
      </c>
      <c r="CG52" s="47">
        <v>5026</v>
      </c>
      <c r="CH52" s="47">
        <v>4870</v>
      </c>
      <c r="CI52" s="47">
        <v>4581</v>
      </c>
      <c r="CJ52" s="47">
        <v>4342</v>
      </c>
      <c r="CK52" s="47">
        <v>4142</v>
      </c>
      <c r="CL52" s="47">
        <v>4141</v>
      </c>
      <c r="CM52" s="47">
        <v>4148</v>
      </c>
      <c r="CN52" s="47">
        <v>4091</v>
      </c>
      <c r="CO52" s="47">
        <v>3045</v>
      </c>
      <c r="CP52" s="47">
        <v>3183</v>
      </c>
      <c r="CQ52" s="47">
        <v>2933</v>
      </c>
      <c r="CR52" s="47">
        <v>2605</v>
      </c>
      <c r="CS52" s="47">
        <v>2155</v>
      </c>
      <c r="CT52" s="47">
        <v>1821</v>
      </c>
      <c r="CU52" s="47">
        <v>1764</v>
      </c>
      <c r="CV52" s="47">
        <v>1658</v>
      </c>
      <c r="CW52" s="47">
        <v>1368</v>
      </c>
      <c r="CX52" s="47">
        <v>1244</v>
      </c>
      <c r="CY52" s="48">
        <v>4079</v>
      </c>
      <c r="CZ52" s="88">
        <v>7785</v>
      </c>
      <c r="DA52" s="47">
        <v>8460</v>
      </c>
      <c r="DB52" s="47">
        <v>8205</v>
      </c>
      <c r="DC52" s="47">
        <v>8416</v>
      </c>
      <c r="DD52" s="47">
        <v>9000</v>
      </c>
      <c r="DE52" s="47">
        <v>8976</v>
      </c>
      <c r="DF52" s="47">
        <v>9382</v>
      </c>
      <c r="DG52" s="47">
        <v>9603</v>
      </c>
      <c r="DH52" s="47">
        <v>10108</v>
      </c>
      <c r="DI52" s="47">
        <v>10649</v>
      </c>
      <c r="DJ52" s="47">
        <v>10769</v>
      </c>
      <c r="DK52" s="47">
        <v>10749</v>
      </c>
      <c r="DL52" s="47">
        <v>10935</v>
      </c>
      <c r="DM52" s="47">
        <v>11124</v>
      </c>
      <c r="DN52" s="47">
        <v>11226</v>
      </c>
      <c r="DO52" s="47">
        <v>11069</v>
      </c>
      <c r="DP52" s="47">
        <v>10867</v>
      </c>
      <c r="DQ52" s="47">
        <v>11202</v>
      </c>
      <c r="DR52" s="47">
        <v>11213</v>
      </c>
      <c r="DS52" s="47">
        <v>11590</v>
      </c>
      <c r="DT52" s="47">
        <v>11833</v>
      </c>
      <c r="DU52" s="47">
        <v>12103</v>
      </c>
      <c r="DV52" s="47">
        <v>11960</v>
      </c>
      <c r="DW52" s="47">
        <v>12505</v>
      </c>
      <c r="DX52" s="47">
        <v>12709</v>
      </c>
      <c r="DY52" s="47">
        <v>12277</v>
      </c>
      <c r="DZ52" s="47">
        <v>12426</v>
      </c>
      <c r="EA52" s="47">
        <v>12442</v>
      </c>
      <c r="EB52" s="47">
        <v>12383</v>
      </c>
      <c r="EC52" s="47">
        <v>12355</v>
      </c>
      <c r="ED52" s="47">
        <v>12416</v>
      </c>
      <c r="EE52" s="47">
        <v>12128</v>
      </c>
      <c r="EF52" s="47">
        <v>11925</v>
      </c>
      <c r="EG52" s="47">
        <v>11811</v>
      </c>
      <c r="EH52" s="47">
        <v>11980</v>
      </c>
      <c r="EI52" s="47">
        <v>11975</v>
      </c>
      <c r="EJ52" s="47">
        <v>12158</v>
      </c>
      <c r="EK52" s="47">
        <v>12056</v>
      </c>
      <c r="EL52" s="47">
        <v>12359</v>
      </c>
      <c r="EM52" s="47">
        <v>12111</v>
      </c>
      <c r="EN52" s="47">
        <v>11753</v>
      </c>
      <c r="EO52" s="47">
        <v>11491</v>
      </c>
      <c r="EP52" s="47">
        <v>11411</v>
      </c>
      <c r="EQ52" s="47">
        <v>11389</v>
      </c>
      <c r="ER52" s="47">
        <v>11108</v>
      </c>
      <c r="ES52" s="47">
        <v>10776</v>
      </c>
      <c r="ET52" s="47">
        <v>10757</v>
      </c>
      <c r="EU52" s="47">
        <v>9824</v>
      </c>
      <c r="EV52" s="47">
        <v>9185</v>
      </c>
      <c r="EW52" s="47">
        <v>9041</v>
      </c>
      <c r="EX52" s="47">
        <v>8949</v>
      </c>
      <c r="EY52" s="47">
        <v>8548</v>
      </c>
      <c r="EZ52" s="47">
        <v>8523</v>
      </c>
      <c r="FA52" s="47">
        <v>8576</v>
      </c>
      <c r="FB52" s="47">
        <v>8963</v>
      </c>
      <c r="FC52" s="47">
        <v>9006</v>
      </c>
      <c r="FD52" s="47">
        <v>8860</v>
      </c>
      <c r="FE52" s="47">
        <v>8769</v>
      </c>
      <c r="FF52" s="47">
        <v>8649</v>
      </c>
      <c r="FG52" s="47">
        <v>8371</v>
      </c>
      <c r="FH52" s="47">
        <v>8292</v>
      </c>
      <c r="FI52" s="47">
        <v>8184</v>
      </c>
      <c r="FJ52" s="47">
        <v>8033</v>
      </c>
      <c r="FK52" s="47">
        <v>7946</v>
      </c>
      <c r="FL52" s="47">
        <v>7624</v>
      </c>
      <c r="FM52" s="47">
        <v>7356</v>
      </c>
      <c r="FN52" s="47">
        <v>7051</v>
      </c>
      <c r="FO52" s="47">
        <v>6597</v>
      </c>
      <c r="FP52" s="47">
        <v>6351</v>
      </c>
      <c r="FQ52" s="47">
        <v>6050</v>
      </c>
      <c r="FR52" s="47">
        <v>5735</v>
      </c>
      <c r="FS52" s="47">
        <v>5428</v>
      </c>
      <c r="FT52" s="47">
        <v>5545</v>
      </c>
      <c r="FU52" s="47">
        <v>5345</v>
      </c>
      <c r="FV52" s="47">
        <v>5040</v>
      </c>
      <c r="FW52" s="47">
        <v>4816</v>
      </c>
      <c r="FX52" s="47">
        <v>4962</v>
      </c>
      <c r="FY52" s="47">
        <v>4896</v>
      </c>
      <c r="FZ52" s="47">
        <v>4918</v>
      </c>
      <c r="GA52" s="47">
        <v>5000</v>
      </c>
      <c r="GB52" s="47">
        <v>3787</v>
      </c>
      <c r="GC52" s="47">
        <v>3887</v>
      </c>
      <c r="GD52" s="47">
        <v>3790</v>
      </c>
      <c r="GE52" s="47">
        <v>3421</v>
      </c>
      <c r="GF52" s="47">
        <v>2888</v>
      </c>
      <c r="GG52" s="47">
        <v>2572</v>
      </c>
      <c r="GH52" s="47">
        <v>2530</v>
      </c>
      <c r="GI52" s="47">
        <v>2343</v>
      </c>
      <c r="GJ52" s="47">
        <v>2112</v>
      </c>
      <c r="GK52" s="47">
        <v>1870</v>
      </c>
      <c r="GL52" s="48">
        <v>8038</v>
      </c>
    </row>
    <row r="53" spans="1:194" s="1" customFormat="1" x14ac:dyDescent="0.25">
      <c r="A53" s="89" t="s">
        <v>17</v>
      </c>
      <c r="B53" s="254" t="s">
        <v>94</v>
      </c>
      <c r="C53" s="111" t="str">
        <f t="shared" si="32"/>
        <v>England ICB - NHS Black Country ICB</v>
      </c>
      <c r="D53" s="70">
        <f t="shared" si="33"/>
        <v>55804</v>
      </c>
      <c r="E53" s="70">
        <f t="shared" si="34"/>
        <v>52634</v>
      </c>
      <c r="F53" s="85">
        <f t="shared" si="35"/>
        <v>1336708</v>
      </c>
      <c r="G53" s="49">
        <f t="shared" si="36"/>
        <v>671322</v>
      </c>
      <c r="H53" s="50">
        <f t="shared" si="37"/>
        <v>665386</v>
      </c>
      <c r="I53" s="49">
        <f t="shared" si="38"/>
        <v>518814</v>
      </c>
      <c r="J53" s="87">
        <f t="shared" si="39"/>
        <v>520577</v>
      </c>
      <c r="K53" s="88">
        <f t="shared" si="40"/>
        <v>152508</v>
      </c>
      <c r="L53" s="48">
        <f t="shared" si="41"/>
        <v>144809</v>
      </c>
      <c r="M53" s="88">
        <v>6675</v>
      </c>
      <c r="N53" s="47">
        <v>7497</v>
      </c>
      <c r="O53" s="47">
        <v>7505</v>
      </c>
      <c r="P53" s="47">
        <v>7515</v>
      </c>
      <c r="Q53" s="47">
        <v>7868</v>
      </c>
      <c r="R53" s="47">
        <v>7777</v>
      </c>
      <c r="S53" s="47">
        <v>8103</v>
      </c>
      <c r="T53" s="47">
        <v>8541</v>
      </c>
      <c r="U53" s="47">
        <v>8597</v>
      </c>
      <c r="V53" s="47">
        <v>8766</v>
      </c>
      <c r="W53" s="47">
        <v>9001</v>
      </c>
      <c r="X53" s="47">
        <v>8859</v>
      </c>
      <c r="Y53" s="47">
        <v>9221</v>
      </c>
      <c r="Z53" s="47">
        <v>9444</v>
      </c>
      <c r="AA53" s="47">
        <v>9520</v>
      </c>
      <c r="AB53" s="47">
        <v>9221</v>
      </c>
      <c r="AC53" s="47">
        <v>9248</v>
      </c>
      <c r="AD53" s="47">
        <v>9150</v>
      </c>
      <c r="AE53" s="47">
        <v>9066</v>
      </c>
      <c r="AF53" s="47">
        <v>8280</v>
      </c>
      <c r="AG53" s="47">
        <v>8428</v>
      </c>
      <c r="AH53" s="47">
        <v>8316</v>
      </c>
      <c r="AI53" s="47">
        <v>8474</v>
      </c>
      <c r="AJ53" s="47">
        <v>8369</v>
      </c>
      <c r="AK53" s="47">
        <v>8678</v>
      </c>
      <c r="AL53" s="47">
        <v>9104</v>
      </c>
      <c r="AM53" s="47">
        <v>9147</v>
      </c>
      <c r="AN53" s="47">
        <v>9108</v>
      </c>
      <c r="AO53" s="47">
        <v>9345</v>
      </c>
      <c r="AP53" s="47">
        <v>9493</v>
      </c>
      <c r="AQ53" s="47">
        <v>9405</v>
      </c>
      <c r="AR53" s="47">
        <v>9550</v>
      </c>
      <c r="AS53" s="47">
        <v>9647</v>
      </c>
      <c r="AT53" s="47">
        <v>9837</v>
      </c>
      <c r="AU53" s="47">
        <v>10044</v>
      </c>
      <c r="AV53" s="47">
        <v>10285</v>
      </c>
      <c r="AW53" s="47">
        <v>10048</v>
      </c>
      <c r="AX53" s="47">
        <v>9794</v>
      </c>
      <c r="AY53" s="47">
        <v>10104</v>
      </c>
      <c r="AZ53" s="47">
        <v>9846</v>
      </c>
      <c r="BA53" s="47">
        <v>9521</v>
      </c>
      <c r="BB53" s="47">
        <v>9464</v>
      </c>
      <c r="BC53" s="47">
        <v>9171</v>
      </c>
      <c r="BD53" s="47">
        <v>9020</v>
      </c>
      <c r="BE53" s="47">
        <v>8819</v>
      </c>
      <c r="BF53" s="47">
        <v>9043</v>
      </c>
      <c r="BG53" s="47">
        <v>8864</v>
      </c>
      <c r="BH53" s="47">
        <v>8571</v>
      </c>
      <c r="BI53" s="47">
        <v>7974</v>
      </c>
      <c r="BJ53" s="47">
        <v>7801</v>
      </c>
      <c r="BK53" s="47">
        <v>8031</v>
      </c>
      <c r="BL53" s="47">
        <v>7941</v>
      </c>
      <c r="BM53" s="47">
        <v>8065</v>
      </c>
      <c r="BN53" s="47">
        <v>8246</v>
      </c>
      <c r="BO53" s="47">
        <v>8645</v>
      </c>
      <c r="BP53" s="47">
        <v>8753</v>
      </c>
      <c r="BQ53" s="47">
        <v>8749</v>
      </c>
      <c r="BR53" s="47">
        <v>8665</v>
      </c>
      <c r="BS53" s="47">
        <v>8511</v>
      </c>
      <c r="BT53" s="47">
        <v>8286</v>
      </c>
      <c r="BU53" s="47">
        <v>8142</v>
      </c>
      <c r="BV53" s="47">
        <v>7741</v>
      </c>
      <c r="BW53" s="47">
        <v>7581</v>
      </c>
      <c r="BX53" s="47">
        <v>7522</v>
      </c>
      <c r="BY53" s="47">
        <v>7286</v>
      </c>
      <c r="BZ53" s="47">
        <v>6954</v>
      </c>
      <c r="CA53" s="47">
        <v>6285</v>
      </c>
      <c r="CB53" s="47">
        <v>6052</v>
      </c>
      <c r="CC53" s="47">
        <v>6027</v>
      </c>
      <c r="CD53" s="47">
        <v>5665</v>
      </c>
      <c r="CE53" s="47">
        <v>5229</v>
      </c>
      <c r="CF53" s="47">
        <v>5160</v>
      </c>
      <c r="CG53" s="47">
        <v>5019</v>
      </c>
      <c r="CH53" s="47">
        <v>4874</v>
      </c>
      <c r="CI53" s="47">
        <v>4574</v>
      </c>
      <c r="CJ53" s="47">
        <v>4373</v>
      </c>
      <c r="CK53" s="47">
        <v>4294</v>
      </c>
      <c r="CL53" s="47">
        <v>4289</v>
      </c>
      <c r="CM53" s="47">
        <v>4319</v>
      </c>
      <c r="CN53" s="47">
        <v>4292</v>
      </c>
      <c r="CO53" s="47">
        <v>3230</v>
      </c>
      <c r="CP53" s="47">
        <v>3245</v>
      </c>
      <c r="CQ53" s="47">
        <v>3087</v>
      </c>
      <c r="CR53" s="47">
        <v>2752</v>
      </c>
      <c r="CS53" s="47">
        <v>2291</v>
      </c>
      <c r="CT53" s="47">
        <v>2027</v>
      </c>
      <c r="CU53" s="47">
        <v>1874</v>
      </c>
      <c r="CV53" s="47">
        <v>1735</v>
      </c>
      <c r="CW53" s="47">
        <v>1444</v>
      </c>
      <c r="CX53" s="47">
        <v>1155</v>
      </c>
      <c r="CY53" s="48">
        <v>3788</v>
      </c>
      <c r="CZ53" s="88">
        <v>6398</v>
      </c>
      <c r="DA53" s="47">
        <v>7013</v>
      </c>
      <c r="DB53" s="47">
        <v>7116</v>
      </c>
      <c r="DC53" s="47">
        <v>7239</v>
      </c>
      <c r="DD53" s="47">
        <v>7518</v>
      </c>
      <c r="DE53" s="47">
        <v>7327</v>
      </c>
      <c r="DF53" s="47">
        <v>7799</v>
      </c>
      <c r="DG53" s="47">
        <v>7860</v>
      </c>
      <c r="DH53" s="47">
        <v>8303</v>
      </c>
      <c r="DI53" s="47">
        <v>8552</v>
      </c>
      <c r="DJ53" s="47">
        <v>8539</v>
      </c>
      <c r="DK53" s="47">
        <v>8511</v>
      </c>
      <c r="DL53" s="47">
        <v>8737</v>
      </c>
      <c r="DM53" s="47">
        <v>8755</v>
      </c>
      <c r="DN53" s="47">
        <v>8996</v>
      </c>
      <c r="DO53" s="47">
        <v>8956</v>
      </c>
      <c r="DP53" s="47">
        <v>8568</v>
      </c>
      <c r="DQ53" s="47">
        <v>8622</v>
      </c>
      <c r="DR53" s="47">
        <v>8375</v>
      </c>
      <c r="DS53" s="47">
        <v>7741</v>
      </c>
      <c r="DT53" s="47">
        <v>7508</v>
      </c>
      <c r="DU53" s="47">
        <v>7432</v>
      </c>
      <c r="DV53" s="47">
        <v>7563</v>
      </c>
      <c r="DW53" s="47">
        <v>7917</v>
      </c>
      <c r="DX53" s="47">
        <v>8317</v>
      </c>
      <c r="DY53" s="47">
        <v>8494</v>
      </c>
      <c r="DZ53" s="47">
        <v>8544</v>
      </c>
      <c r="EA53" s="47">
        <v>8970</v>
      </c>
      <c r="EB53" s="47">
        <v>9270</v>
      </c>
      <c r="EC53" s="47">
        <v>9519</v>
      </c>
      <c r="ED53" s="47">
        <v>9378</v>
      </c>
      <c r="EE53" s="47">
        <v>9446</v>
      </c>
      <c r="EF53" s="47">
        <v>9600</v>
      </c>
      <c r="EG53" s="47">
        <v>9770</v>
      </c>
      <c r="EH53" s="47">
        <v>9914</v>
      </c>
      <c r="EI53" s="47">
        <v>9938</v>
      </c>
      <c r="EJ53" s="47">
        <v>10005</v>
      </c>
      <c r="EK53" s="47">
        <v>9740</v>
      </c>
      <c r="EL53" s="47">
        <v>9746</v>
      </c>
      <c r="EM53" s="47">
        <v>9760</v>
      </c>
      <c r="EN53" s="47">
        <v>9617</v>
      </c>
      <c r="EO53" s="47">
        <v>9422</v>
      </c>
      <c r="EP53" s="47">
        <v>9167</v>
      </c>
      <c r="EQ53" s="47">
        <v>9117</v>
      </c>
      <c r="ER53" s="47">
        <v>8804</v>
      </c>
      <c r="ES53" s="47">
        <v>8693</v>
      </c>
      <c r="ET53" s="47">
        <v>8721</v>
      </c>
      <c r="EU53" s="47">
        <v>7858</v>
      </c>
      <c r="EV53" s="47">
        <v>7317</v>
      </c>
      <c r="EW53" s="47">
        <v>7325</v>
      </c>
      <c r="EX53" s="47">
        <v>7362</v>
      </c>
      <c r="EY53" s="47">
        <v>7268</v>
      </c>
      <c r="EZ53" s="47">
        <v>7475</v>
      </c>
      <c r="FA53" s="47">
        <v>7595</v>
      </c>
      <c r="FB53" s="47">
        <v>8252</v>
      </c>
      <c r="FC53" s="47">
        <v>8528</v>
      </c>
      <c r="FD53" s="47">
        <v>8191</v>
      </c>
      <c r="FE53" s="47">
        <v>8124</v>
      </c>
      <c r="FF53" s="47">
        <v>8117</v>
      </c>
      <c r="FG53" s="47">
        <v>7933</v>
      </c>
      <c r="FH53" s="47">
        <v>7839</v>
      </c>
      <c r="FI53" s="47">
        <v>7897</v>
      </c>
      <c r="FJ53" s="47">
        <v>7712</v>
      </c>
      <c r="FK53" s="47">
        <v>7474</v>
      </c>
      <c r="FL53" s="47">
        <v>7152</v>
      </c>
      <c r="FM53" s="47">
        <v>6888</v>
      </c>
      <c r="FN53" s="47">
        <v>6458</v>
      </c>
      <c r="FO53" s="47">
        <v>6272</v>
      </c>
      <c r="FP53" s="47">
        <v>6106</v>
      </c>
      <c r="FQ53" s="47">
        <v>5922</v>
      </c>
      <c r="FR53" s="47">
        <v>5661</v>
      </c>
      <c r="FS53" s="47">
        <v>5415</v>
      </c>
      <c r="FT53" s="47">
        <v>5303</v>
      </c>
      <c r="FU53" s="47">
        <v>5124</v>
      </c>
      <c r="FV53" s="47">
        <v>5124</v>
      </c>
      <c r="FW53" s="47">
        <v>5023</v>
      </c>
      <c r="FX53" s="47">
        <v>4866</v>
      </c>
      <c r="FY53" s="47">
        <v>5021</v>
      </c>
      <c r="FZ53" s="47">
        <v>4932</v>
      </c>
      <c r="GA53" s="47">
        <v>4866</v>
      </c>
      <c r="GB53" s="47">
        <v>3877</v>
      </c>
      <c r="GC53" s="47">
        <v>4018</v>
      </c>
      <c r="GD53" s="47">
        <v>4016</v>
      </c>
      <c r="GE53" s="47">
        <v>3593</v>
      </c>
      <c r="GF53" s="47">
        <v>3056</v>
      </c>
      <c r="GG53" s="47">
        <v>2625</v>
      </c>
      <c r="GH53" s="47">
        <v>2594</v>
      </c>
      <c r="GI53" s="47">
        <v>2435</v>
      </c>
      <c r="GJ53" s="47">
        <v>2193</v>
      </c>
      <c r="GK53" s="47">
        <v>1872</v>
      </c>
      <c r="GL53" s="48">
        <v>7410</v>
      </c>
    </row>
    <row r="54" spans="1:194" s="1" customFormat="1" x14ac:dyDescent="0.25">
      <c r="A54" s="89" t="s">
        <v>17</v>
      </c>
      <c r="B54" s="254" t="s">
        <v>95</v>
      </c>
      <c r="C54" s="111" t="str">
        <f t="shared" si="32"/>
        <v>England ICB - NHS Bristol, North Somerset and South Gloucestershire ICB</v>
      </c>
      <c r="D54" s="70">
        <f t="shared" si="33"/>
        <v>38175</v>
      </c>
      <c r="E54" s="70">
        <f t="shared" si="34"/>
        <v>36225</v>
      </c>
      <c r="F54" s="85">
        <f t="shared" si="35"/>
        <v>1094269</v>
      </c>
      <c r="G54" s="49">
        <f t="shared" si="36"/>
        <v>549918</v>
      </c>
      <c r="H54" s="50">
        <f t="shared" si="37"/>
        <v>544351</v>
      </c>
      <c r="I54" s="49">
        <f t="shared" si="38"/>
        <v>446063</v>
      </c>
      <c r="J54" s="87">
        <f t="shared" si="39"/>
        <v>446189</v>
      </c>
      <c r="K54" s="88">
        <f t="shared" si="40"/>
        <v>103855</v>
      </c>
      <c r="L54" s="48">
        <f t="shared" si="41"/>
        <v>98162</v>
      </c>
      <c r="M54" s="88">
        <v>4661</v>
      </c>
      <c r="N54" s="47">
        <v>4834</v>
      </c>
      <c r="O54" s="47">
        <v>4951</v>
      </c>
      <c r="P54" s="47">
        <v>5044</v>
      </c>
      <c r="Q54" s="47">
        <v>5353</v>
      </c>
      <c r="R54" s="47">
        <v>5276</v>
      </c>
      <c r="S54" s="47">
        <v>5449</v>
      </c>
      <c r="T54" s="47">
        <v>5675</v>
      </c>
      <c r="U54" s="47">
        <v>5926</v>
      </c>
      <c r="V54" s="47">
        <v>6151</v>
      </c>
      <c r="W54" s="47">
        <v>6178</v>
      </c>
      <c r="X54" s="47">
        <v>6182</v>
      </c>
      <c r="Y54" s="47">
        <v>6184</v>
      </c>
      <c r="Z54" s="47">
        <v>6489</v>
      </c>
      <c r="AA54" s="47">
        <v>6512</v>
      </c>
      <c r="AB54" s="47">
        <v>6327</v>
      </c>
      <c r="AC54" s="47">
        <v>6428</v>
      </c>
      <c r="AD54" s="47">
        <v>6235</v>
      </c>
      <c r="AE54" s="47">
        <v>6772</v>
      </c>
      <c r="AF54" s="47">
        <v>7326</v>
      </c>
      <c r="AG54" s="47">
        <v>7759</v>
      </c>
      <c r="AH54" s="47">
        <v>7878</v>
      </c>
      <c r="AI54" s="47">
        <v>8002</v>
      </c>
      <c r="AJ54" s="47">
        <v>7823</v>
      </c>
      <c r="AK54" s="47">
        <v>7825</v>
      </c>
      <c r="AL54" s="47">
        <v>8244</v>
      </c>
      <c r="AM54" s="47">
        <v>8469</v>
      </c>
      <c r="AN54" s="47">
        <v>8696</v>
      </c>
      <c r="AO54" s="47">
        <v>9086</v>
      </c>
      <c r="AP54" s="47">
        <v>9255</v>
      </c>
      <c r="AQ54" s="47">
        <v>9171</v>
      </c>
      <c r="AR54" s="47">
        <v>9051</v>
      </c>
      <c r="AS54" s="47">
        <v>9250</v>
      </c>
      <c r="AT54" s="47">
        <v>9229</v>
      </c>
      <c r="AU54" s="47">
        <v>9380</v>
      </c>
      <c r="AV54" s="47">
        <v>9431</v>
      </c>
      <c r="AW54" s="47">
        <v>9195</v>
      </c>
      <c r="AX54" s="47">
        <v>9175</v>
      </c>
      <c r="AY54" s="47">
        <v>9133</v>
      </c>
      <c r="AZ54" s="47">
        <v>8711</v>
      </c>
      <c r="BA54" s="47">
        <v>8803</v>
      </c>
      <c r="BB54" s="47">
        <v>8440</v>
      </c>
      <c r="BC54" s="47">
        <v>8228</v>
      </c>
      <c r="BD54" s="47">
        <v>8126</v>
      </c>
      <c r="BE54" s="47">
        <v>7975</v>
      </c>
      <c r="BF54" s="47">
        <v>7746</v>
      </c>
      <c r="BG54" s="47">
        <v>7608</v>
      </c>
      <c r="BH54" s="47">
        <v>7233</v>
      </c>
      <c r="BI54" s="47">
        <v>6784</v>
      </c>
      <c r="BJ54" s="47">
        <v>6603</v>
      </c>
      <c r="BK54" s="47">
        <v>6461</v>
      </c>
      <c r="BL54" s="47">
        <v>6457</v>
      </c>
      <c r="BM54" s="47">
        <v>6404</v>
      </c>
      <c r="BN54" s="47">
        <v>6574</v>
      </c>
      <c r="BO54" s="47">
        <v>6587</v>
      </c>
      <c r="BP54" s="47">
        <v>6703</v>
      </c>
      <c r="BQ54" s="47">
        <v>6352</v>
      </c>
      <c r="BR54" s="47">
        <v>6501</v>
      </c>
      <c r="BS54" s="47">
        <v>6344</v>
      </c>
      <c r="BT54" s="47">
        <v>6423</v>
      </c>
      <c r="BU54" s="47">
        <v>6357</v>
      </c>
      <c r="BV54" s="47">
        <v>6398</v>
      </c>
      <c r="BW54" s="47">
        <v>6088</v>
      </c>
      <c r="BX54" s="47">
        <v>5920</v>
      </c>
      <c r="BY54" s="47">
        <v>5564</v>
      </c>
      <c r="BZ54" s="47">
        <v>5262</v>
      </c>
      <c r="CA54" s="47">
        <v>4845</v>
      </c>
      <c r="CB54" s="47">
        <v>4779</v>
      </c>
      <c r="CC54" s="47">
        <v>4581</v>
      </c>
      <c r="CD54" s="47">
        <v>4350</v>
      </c>
      <c r="CE54" s="47">
        <v>4132</v>
      </c>
      <c r="CF54" s="47">
        <v>4013</v>
      </c>
      <c r="CG54" s="47">
        <v>4005</v>
      </c>
      <c r="CH54" s="47">
        <v>3798</v>
      </c>
      <c r="CI54" s="47">
        <v>3622</v>
      </c>
      <c r="CJ54" s="47">
        <v>3660</v>
      </c>
      <c r="CK54" s="47">
        <v>3654</v>
      </c>
      <c r="CL54" s="47">
        <v>3601</v>
      </c>
      <c r="CM54" s="47">
        <v>3782</v>
      </c>
      <c r="CN54" s="47">
        <v>3921</v>
      </c>
      <c r="CO54" s="47">
        <v>2801</v>
      </c>
      <c r="CP54" s="47">
        <v>2792</v>
      </c>
      <c r="CQ54" s="47">
        <v>2647</v>
      </c>
      <c r="CR54" s="47">
        <v>2320</v>
      </c>
      <c r="CS54" s="47">
        <v>1870</v>
      </c>
      <c r="CT54" s="47">
        <v>1586</v>
      </c>
      <c r="CU54" s="47">
        <v>1559</v>
      </c>
      <c r="CV54" s="47">
        <v>1429</v>
      </c>
      <c r="CW54" s="47">
        <v>1207</v>
      </c>
      <c r="CX54" s="47">
        <v>969</v>
      </c>
      <c r="CY54" s="48">
        <v>3338</v>
      </c>
      <c r="CZ54" s="88">
        <v>4387</v>
      </c>
      <c r="DA54" s="47">
        <v>4585</v>
      </c>
      <c r="DB54" s="47">
        <v>4629</v>
      </c>
      <c r="DC54" s="47">
        <v>4634</v>
      </c>
      <c r="DD54" s="47">
        <v>5068</v>
      </c>
      <c r="DE54" s="47">
        <v>5088</v>
      </c>
      <c r="DF54" s="47">
        <v>5132</v>
      </c>
      <c r="DG54" s="47">
        <v>5389</v>
      </c>
      <c r="DH54" s="47">
        <v>5482</v>
      </c>
      <c r="DI54" s="47">
        <v>5735</v>
      </c>
      <c r="DJ54" s="47">
        <v>5815</v>
      </c>
      <c r="DK54" s="47">
        <v>5993</v>
      </c>
      <c r="DL54" s="47">
        <v>5867</v>
      </c>
      <c r="DM54" s="47">
        <v>6074</v>
      </c>
      <c r="DN54" s="47">
        <v>6248</v>
      </c>
      <c r="DO54" s="47">
        <v>6126</v>
      </c>
      <c r="DP54" s="47">
        <v>5953</v>
      </c>
      <c r="DQ54" s="47">
        <v>5957</v>
      </c>
      <c r="DR54" s="47">
        <v>6523</v>
      </c>
      <c r="DS54" s="47">
        <v>7606</v>
      </c>
      <c r="DT54" s="47">
        <v>8024</v>
      </c>
      <c r="DU54" s="47">
        <v>8334</v>
      </c>
      <c r="DV54" s="47">
        <v>8123</v>
      </c>
      <c r="DW54" s="47">
        <v>8466</v>
      </c>
      <c r="DX54" s="47">
        <v>8385</v>
      </c>
      <c r="DY54" s="47">
        <v>8330</v>
      </c>
      <c r="DZ54" s="47">
        <v>8509</v>
      </c>
      <c r="EA54" s="47">
        <v>8688</v>
      </c>
      <c r="EB54" s="47">
        <v>8741</v>
      </c>
      <c r="EC54" s="47">
        <v>8746</v>
      </c>
      <c r="ED54" s="47">
        <v>8784</v>
      </c>
      <c r="EE54" s="47">
        <v>8908</v>
      </c>
      <c r="EF54" s="47">
        <v>8808</v>
      </c>
      <c r="EG54" s="47">
        <v>8798</v>
      </c>
      <c r="EH54" s="47">
        <v>8787</v>
      </c>
      <c r="EI54" s="47">
        <v>8934</v>
      </c>
      <c r="EJ54" s="47">
        <v>8625</v>
      </c>
      <c r="EK54" s="47">
        <v>8573</v>
      </c>
      <c r="EL54" s="47">
        <v>8554</v>
      </c>
      <c r="EM54" s="47">
        <v>8245</v>
      </c>
      <c r="EN54" s="47">
        <v>8143</v>
      </c>
      <c r="EO54" s="47">
        <v>8018</v>
      </c>
      <c r="EP54" s="47">
        <v>7588</v>
      </c>
      <c r="EQ54" s="47">
        <v>7329</v>
      </c>
      <c r="ER54" s="47">
        <v>7167</v>
      </c>
      <c r="ES54" s="47">
        <v>7162</v>
      </c>
      <c r="ET54" s="47">
        <v>7083</v>
      </c>
      <c r="EU54" s="47">
        <v>6559</v>
      </c>
      <c r="EV54" s="47">
        <v>6230</v>
      </c>
      <c r="EW54" s="47">
        <v>6060</v>
      </c>
      <c r="EX54" s="47">
        <v>5949</v>
      </c>
      <c r="EY54" s="47">
        <v>6093</v>
      </c>
      <c r="EZ54" s="47">
        <v>5881</v>
      </c>
      <c r="FA54" s="47">
        <v>5960</v>
      </c>
      <c r="FB54" s="47">
        <v>6142</v>
      </c>
      <c r="FC54" s="47">
        <v>6276</v>
      </c>
      <c r="FD54" s="47">
        <v>6107</v>
      </c>
      <c r="FE54" s="47">
        <v>6112</v>
      </c>
      <c r="FF54" s="47">
        <v>5994</v>
      </c>
      <c r="FG54" s="47">
        <v>6155</v>
      </c>
      <c r="FH54" s="47">
        <v>6435</v>
      </c>
      <c r="FI54" s="47">
        <v>6104</v>
      </c>
      <c r="FJ54" s="47">
        <v>6068</v>
      </c>
      <c r="FK54" s="47">
        <v>5761</v>
      </c>
      <c r="FL54" s="47">
        <v>5482</v>
      </c>
      <c r="FM54" s="47">
        <v>5397</v>
      </c>
      <c r="FN54" s="47">
        <v>5096</v>
      </c>
      <c r="FO54" s="47">
        <v>5006</v>
      </c>
      <c r="FP54" s="47">
        <v>4975</v>
      </c>
      <c r="FQ54" s="47">
        <v>4433</v>
      </c>
      <c r="FR54" s="47">
        <v>4412</v>
      </c>
      <c r="FS54" s="47">
        <v>4310</v>
      </c>
      <c r="FT54" s="47">
        <v>4388</v>
      </c>
      <c r="FU54" s="47">
        <v>4212</v>
      </c>
      <c r="FV54" s="47">
        <v>4034</v>
      </c>
      <c r="FW54" s="47">
        <v>4002</v>
      </c>
      <c r="FX54" s="47">
        <v>4047</v>
      </c>
      <c r="FY54" s="47">
        <v>4229</v>
      </c>
      <c r="FZ54" s="47">
        <v>4511</v>
      </c>
      <c r="GA54" s="47">
        <v>4441</v>
      </c>
      <c r="GB54" s="47">
        <v>3435</v>
      </c>
      <c r="GC54" s="47">
        <v>3429</v>
      </c>
      <c r="GD54" s="47">
        <v>3238</v>
      </c>
      <c r="GE54" s="47">
        <v>2905</v>
      </c>
      <c r="GF54" s="47">
        <v>2472</v>
      </c>
      <c r="GG54" s="47">
        <v>2178</v>
      </c>
      <c r="GH54" s="47">
        <v>2131</v>
      </c>
      <c r="GI54" s="47">
        <v>1964</v>
      </c>
      <c r="GJ54" s="47">
        <v>1743</v>
      </c>
      <c r="GK54" s="47">
        <v>1587</v>
      </c>
      <c r="GL54" s="48">
        <v>6265</v>
      </c>
    </row>
    <row r="55" spans="1:194" s="1" customFormat="1" x14ac:dyDescent="0.25">
      <c r="A55" s="89" t="s">
        <v>17</v>
      </c>
      <c r="B55" s="254" t="s">
        <v>96</v>
      </c>
      <c r="C55" s="111" t="str">
        <f t="shared" si="32"/>
        <v>England ICB - NHS Central East ICB</v>
      </c>
      <c r="D55" s="70">
        <f t="shared" si="33"/>
        <v>140423</v>
      </c>
      <c r="E55" s="70">
        <f t="shared" si="34"/>
        <v>133480</v>
      </c>
      <c r="F55" s="85">
        <f t="shared" si="35"/>
        <v>3526152</v>
      </c>
      <c r="G55" s="49">
        <f t="shared" si="36"/>
        <v>1774263</v>
      </c>
      <c r="H55" s="50">
        <f t="shared" si="37"/>
        <v>1751889</v>
      </c>
      <c r="I55" s="49">
        <f t="shared" si="38"/>
        <v>1395329</v>
      </c>
      <c r="J55" s="87">
        <f t="shared" si="39"/>
        <v>1391880</v>
      </c>
      <c r="K55" s="88">
        <f t="shared" si="40"/>
        <v>378934</v>
      </c>
      <c r="L55" s="48">
        <f t="shared" si="41"/>
        <v>360009</v>
      </c>
      <c r="M55" s="88">
        <v>16144</v>
      </c>
      <c r="N55" s="47">
        <v>17408</v>
      </c>
      <c r="O55" s="47">
        <v>18205</v>
      </c>
      <c r="P55" s="47">
        <v>17847</v>
      </c>
      <c r="Q55" s="47">
        <v>19518</v>
      </c>
      <c r="R55" s="47">
        <v>19485</v>
      </c>
      <c r="S55" s="47">
        <v>20320</v>
      </c>
      <c r="T55" s="47">
        <v>20943</v>
      </c>
      <c r="U55" s="47">
        <v>21601</v>
      </c>
      <c r="V55" s="47">
        <v>21882</v>
      </c>
      <c r="W55" s="47">
        <v>22535</v>
      </c>
      <c r="X55" s="47">
        <v>22623</v>
      </c>
      <c r="Y55" s="47">
        <v>22923</v>
      </c>
      <c r="Z55" s="47">
        <v>23295</v>
      </c>
      <c r="AA55" s="47">
        <v>23718</v>
      </c>
      <c r="AB55" s="47">
        <v>23808</v>
      </c>
      <c r="AC55" s="47">
        <v>23451</v>
      </c>
      <c r="AD55" s="47">
        <v>23228</v>
      </c>
      <c r="AE55" s="47">
        <v>22826</v>
      </c>
      <c r="AF55" s="47">
        <v>20784</v>
      </c>
      <c r="AG55" s="47">
        <v>19742</v>
      </c>
      <c r="AH55" s="47">
        <v>19609</v>
      </c>
      <c r="AI55" s="47">
        <v>20191</v>
      </c>
      <c r="AJ55" s="47">
        <v>20282</v>
      </c>
      <c r="AK55" s="47">
        <v>21480</v>
      </c>
      <c r="AL55" s="47">
        <v>22140</v>
      </c>
      <c r="AM55" s="47">
        <v>23177</v>
      </c>
      <c r="AN55" s="47">
        <v>23166</v>
      </c>
      <c r="AO55" s="47">
        <v>24231</v>
      </c>
      <c r="AP55" s="47">
        <v>24657</v>
      </c>
      <c r="AQ55" s="47">
        <v>24831</v>
      </c>
      <c r="AR55" s="47">
        <v>25110</v>
      </c>
      <c r="AS55" s="47">
        <v>25973</v>
      </c>
      <c r="AT55" s="47">
        <v>26498</v>
      </c>
      <c r="AU55" s="47">
        <v>27422</v>
      </c>
      <c r="AV55" s="47">
        <v>28156</v>
      </c>
      <c r="AW55" s="47">
        <v>28121</v>
      </c>
      <c r="AX55" s="47">
        <v>28302</v>
      </c>
      <c r="AY55" s="47">
        <v>28600</v>
      </c>
      <c r="AZ55" s="47">
        <v>27753</v>
      </c>
      <c r="BA55" s="47">
        <v>27597</v>
      </c>
      <c r="BB55" s="47">
        <v>27384</v>
      </c>
      <c r="BC55" s="47">
        <v>26821</v>
      </c>
      <c r="BD55" s="47">
        <v>26889</v>
      </c>
      <c r="BE55" s="47">
        <v>26818</v>
      </c>
      <c r="BF55" s="47">
        <v>27107</v>
      </c>
      <c r="BG55" s="47">
        <v>26624</v>
      </c>
      <c r="BH55" s="47">
        <v>25667</v>
      </c>
      <c r="BI55" s="47">
        <v>24025</v>
      </c>
      <c r="BJ55" s="47">
        <v>23747</v>
      </c>
      <c r="BK55" s="47">
        <v>23288</v>
      </c>
      <c r="BL55" s="47">
        <v>23474</v>
      </c>
      <c r="BM55" s="47">
        <v>22999</v>
      </c>
      <c r="BN55" s="47">
        <v>22804</v>
      </c>
      <c r="BO55" s="47">
        <v>23067</v>
      </c>
      <c r="BP55" s="47">
        <v>23055</v>
      </c>
      <c r="BQ55" s="47">
        <v>22006</v>
      </c>
      <c r="BR55" s="47">
        <v>22283</v>
      </c>
      <c r="BS55" s="47">
        <v>21852</v>
      </c>
      <c r="BT55" s="47">
        <v>21498</v>
      </c>
      <c r="BU55" s="47">
        <v>21440</v>
      </c>
      <c r="BV55" s="47">
        <v>21270</v>
      </c>
      <c r="BW55" s="47">
        <v>20594</v>
      </c>
      <c r="BX55" s="47">
        <v>19764</v>
      </c>
      <c r="BY55" s="47">
        <v>18660</v>
      </c>
      <c r="BZ55" s="47">
        <v>17935</v>
      </c>
      <c r="CA55" s="47">
        <v>16848</v>
      </c>
      <c r="CB55" s="47">
        <v>16206</v>
      </c>
      <c r="CC55" s="47">
        <v>15683</v>
      </c>
      <c r="CD55" s="47">
        <v>14829</v>
      </c>
      <c r="CE55" s="47">
        <v>13835</v>
      </c>
      <c r="CF55" s="47">
        <v>13170</v>
      </c>
      <c r="CG55" s="47">
        <v>12615</v>
      </c>
      <c r="CH55" s="47">
        <v>12069</v>
      </c>
      <c r="CI55" s="47">
        <v>11545</v>
      </c>
      <c r="CJ55" s="47">
        <v>11435</v>
      </c>
      <c r="CK55" s="47">
        <v>11378</v>
      </c>
      <c r="CL55" s="47">
        <v>11185</v>
      </c>
      <c r="CM55" s="47">
        <v>11839</v>
      </c>
      <c r="CN55" s="47">
        <v>12066</v>
      </c>
      <c r="CO55" s="47">
        <v>8734</v>
      </c>
      <c r="CP55" s="47">
        <v>8694</v>
      </c>
      <c r="CQ55" s="47">
        <v>7833</v>
      </c>
      <c r="CR55" s="47">
        <v>6969</v>
      </c>
      <c r="CS55" s="47">
        <v>5547</v>
      </c>
      <c r="CT55" s="47">
        <v>4799</v>
      </c>
      <c r="CU55" s="47">
        <v>4623</v>
      </c>
      <c r="CV55" s="47">
        <v>4191</v>
      </c>
      <c r="CW55" s="47">
        <v>3758</v>
      </c>
      <c r="CX55" s="47">
        <v>3206</v>
      </c>
      <c r="CY55" s="48">
        <v>10553</v>
      </c>
      <c r="CZ55" s="88">
        <v>15276</v>
      </c>
      <c r="DA55" s="47">
        <v>16373</v>
      </c>
      <c r="DB55" s="47">
        <v>17155</v>
      </c>
      <c r="DC55" s="47">
        <v>17343</v>
      </c>
      <c r="DD55" s="47">
        <v>18702</v>
      </c>
      <c r="DE55" s="47">
        <v>18398</v>
      </c>
      <c r="DF55" s="47">
        <v>19072</v>
      </c>
      <c r="DG55" s="47">
        <v>19623</v>
      </c>
      <c r="DH55" s="47">
        <v>20554</v>
      </c>
      <c r="DI55" s="47">
        <v>20903</v>
      </c>
      <c r="DJ55" s="47">
        <v>21740</v>
      </c>
      <c r="DK55" s="47">
        <v>21390</v>
      </c>
      <c r="DL55" s="47">
        <v>21643</v>
      </c>
      <c r="DM55" s="47">
        <v>22266</v>
      </c>
      <c r="DN55" s="47">
        <v>22473</v>
      </c>
      <c r="DO55" s="47">
        <v>22326</v>
      </c>
      <c r="DP55" s="47">
        <v>22386</v>
      </c>
      <c r="DQ55" s="47">
        <v>22386</v>
      </c>
      <c r="DR55" s="47">
        <v>21121</v>
      </c>
      <c r="DS55" s="47">
        <v>18641</v>
      </c>
      <c r="DT55" s="47">
        <v>17545</v>
      </c>
      <c r="DU55" s="47">
        <v>17792</v>
      </c>
      <c r="DV55" s="47">
        <v>18748</v>
      </c>
      <c r="DW55" s="47">
        <v>19244</v>
      </c>
      <c r="DX55" s="47">
        <v>20099</v>
      </c>
      <c r="DY55" s="47">
        <v>20827</v>
      </c>
      <c r="DZ55" s="47">
        <v>21403</v>
      </c>
      <c r="EA55" s="47">
        <v>22711</v>
      </c>
      <c r="EB55" s="47">
        <v>23205</v>
      </c>
      <c r="EC55" s="47">
        <v>23432</v>
      </c>
      <c r="ED55" s="47">
        <v>24264</v>
      </c>
      <c r="EE55" s="47">
        <v>24558</v>
      </c>
      <c r="EF55" s="47">
        <v>25392</v>
      </c>
      <c r="EG55" s="47">
        <v>26132</v>
      </c>
      <c r="EH55" s="47">
        <v>26644</v>
      </c>
      <c r="EI55" s="47">
        <v>27077</v>
      </c>
      <c r="EJ55" s="47">
        <v>27435</v>
      </c>
      <c r="EK55" s="47">
        <v>27504</v>
      </c>
      <c r="EL55" s="47">
        <v>27738</v>
      </c>
      <c r="EM55" s="47">
        <v>27007</v>
      </c>
      <c r="EN55" s="47">
        <v>26583</v>
      </c>
      <c r="EO55" s="47">
        <v>26515</v>
      </c>
      <c r="EP55" s="47">
        <v>26041</v>
      </c>
      <c r="EQ55" s="47">
        <v>25569</v>
      </c>
      <c r="ER55" s="47">
        <v>25487</v>
      </c>
      <c r="ES55" s="47">
        <v>25964</v>
      </c>
      <c r="ET55" s="47">
        <v>25228</v>
      </c>
      <c r="EU55" s="47">
        <v>23853</v>
      </c>
      <c r="EV55" s="47">
        <v>22294</v>
      </c>
      <c r="EW55" s="47">
        <v>22032</v>
      </c>
      <c r="EX55" s="47">
        <v>21567</v>
      </c>
      <c r="EY55" s="47">
        <v>21854</v>
      </c>
      <c r="EZ55" s="47">
        <v>21255</v>
      </c>
      <c r="FA55" s="47">
        <v>22073</v>
      </c>
      <c r="FB55" s="47">
        <v>22166</v>
      </c>
      <c r="FC55" s="47">
        <v>22322</v>
      </c>
      <c r="FD55" s="47">
        <v>21220</v>
      </c>
      <c r="FE55" s="47">
        <v>21573</v>
      </c>
      <c r="FF55" s="47">
        <v>21400</v>
      </c>
      <c r="FG55" s="47">
        <v>21267</v>
      </c>
      <c r="FH55" s="47">
        <v>21227</v>
      </c>
      <c r="FI55" s="47">
        <v>20811</v>
      </c>
      <c r="FJ55" s="47">
        <v>20340</v>
      </c>
      <c r="FK55" s="47">
        <v>19794</v>
      </c>
      <c r="FL55" s="47">
        <v>18894</v>
      </c>
      <c r="FM55" s="47">
        <v>18143</v>
      </c>
      <c r="FN55" s="47">
        <v>17165</v>
      </c>
      <c r="FO55" s="47">
        <v>16751</v>
      </c>
      <c r="FP55" s="47">
        <v>15980</v>
      </c>
      <c r="FQ55" s="47">
        <v>15074</v>
      </c>
      <c r="FR55" s="47">
        <v>14822</v>
      </c>
      <c r="FS55" s="47">
        <v>14370</v>
      </c>
      <c r="FT55" s="47">
        <v>14130</v>
      </c>
      <c r="FU55" s="47">
        <v>13479</v>
      </c>
      <c r="FV55" s="47">
        <v>13127</v>
      </c>
      <c r="FW55" s="47">
        <v>13106</v>
      </c>
      <c r="FX55" s="47">
        <v>13028</v>
      </c>
      <c r="FY55" s="47">
        <v>13187</v>
      </c>
      <c r="FZ55" s="47">
        <v>13812</v>
      </c>
      <c r="GA55" s="47">
        <v>14442</v>
      </c>
      <c r="GB55" s="47">
        <v>10300</v>
      </c>
      <c r="GC55" s="47">
        <v>10408</v>
      </c>
      <c r="GD55" s="47">
        <v>9575</v>
      </c>
      <c r="GE55" s="47">
        <v>8859</v>
      </c>
      <c r="GF55" s="47">
        <v>7366</v>
      </c>
      <c r="GG55" s="47">
        <v>6367</v>
      </c>
      <c r="GH55" s="47">
        <v>6495</v>
      </c>
      <c r="GI55" s="47">
        <v>5969</v>
      </c>
      <c r="GJ55" s="47">
        <v>5420</v>
      </c>
      <c r="GK55" s="47">
        <v>4772</v>
      </c>
      <c r="GL55" s="48">
        <v>19885</v>
      </c>
    </row>
    <row r="56" spans="1:194" s="1" customFormat="1" x14ac:dyDescent="0.25">
      <c r="A56" s="89" t="s">
        <v>17</v>
      </c>
      <c r="B56" s="254" t="s">
        <v>97</v>
      </c>
      <c r="C56" s="111" t="str">
        <f t="shared" si="32"/>
        <v>England ICB - NHS Cheshire and Merseyside ICB</v>
      </c>
      <c r="D56" s="70">
        <f t="shared" si="33"/>
        <v>99603</v>
      </c>
      <c r="E56" s="70">
        <f t="shared" si="34"/>
        <v>94215</v>
      </c>
      <c r="F56" s="85">
        <f t="shared" si="35"/>
        <v>2804500</v>
      </c>
      <c r="G56" s="49">
        <f t="shared" si="36"/>
        <v>1400564</v>
      </c>
      <c r="H56" s="50">
        <f t="shared" si="37"/>
        <v>1403936</v>
      </c>
      <c r="I56" s="49">
        <f t="shared" si="38"/>
        <v>1130849</v>
      </c>
      <c r="J56" s="87">
        <f t="shared" si="39"/>
        <v>1148421</v>
      </c>
      <c r="K56" s="88">
        <f t="shared" si="40"/>
        <v>269715</v>
      </c>
      <c r="L56" s="48">
        <f t="shared" si="41"/>
        <v>255515</v>
      </c>
      <c r="M56" s="88">
        <v>11077</v>
      </c>
      <c r="N56" s="47">
        <v>11981</v>
      </c>
      <c r="O56" s="47">
        <v>12597</v>
      </c>
      <c r="P56" s="47">
        <v>13022</v>
      </c>
      <c r="Q56" s="47">
        <v>13916</v>
      </c>
      <c r="R56" s="47">
        <v>13643</v>
      </c>
      <c r="S56" s="47">
        <v>14475</v>
      </c>
      <c r="T56" s="47">
        <v>15027</v>
      </c>
      <c r="U56" s="47">
        <v>15646</v>
      </c>
      <c r="V56" s="47">
        <v>16058</v>
      </c>
      <c r="W56" s="47">
        <v>16356</v>
      </c>
      <c r="X56" s="47">
        <v>16314</v>
      </c>
      <c r="Y56" s="47">
        <v>16334</v>
      </c>
      <c r="Z56" s="47">
        <v>16731</v>
      </c>
      <c r="AA56" s="47">
        <v>17074</v>
      </c>
      <c r="AB56" s="47">
        <v>16602</v>
      </c>
      <c r="AC56" s="47">
        <v>16437</v>
      </c>
      <c r="AD56" s="47">
        <v>16425</v>
      </c>
      <c r="AE56" s="47">
        <v>16610</v>
      </c>
      <c r="AF56" s="47">
        <v>16484</v>
      </c>
      <c r="AG56" s="47">
        <v>16362</v>
      </c>
      <c r="AH56" s="47">
        <v>16074</v>
      </c>
      <c r="AI56" s="47">
        <v>15969</v>
      </c>
      <c r="AJ56" s="47">
        <v>16185</v>
      </c>
      <c r="AK56" s="47">
        <v>16515</v>
      </c>
      <c r="AL56" s="47">
        <v>17327</v>
      </c>
      <c r="AM56" s="47">
        <v>17973</v>
      </c>
      <c r="AN56" s="47">
        <v>18487</v>
      </c>
      <c r="AO56" s="47">
        <v>18831</v>
      </c>
      <c r="AP56" s="47">
        <v>19533</v>
      </c>
      <c r="AQ56" s="47">
        <v>19191</v>
      </c>
      <c r="AR56" s="47">
        <v>19859</v>
      </c>
      <c r="AS56" s="47">
        <v>20297</v>
      </c>
      <c r="AT56" s="47">
        <v>20501</v>
      </c>
      <c r="AU56" s="47">
        <v>21107</v>
      </c>
      <c r="AV56" s="47">
        <v>21510</v>
      </c>
      <c r="AW56" s="47">
        <v>20895</v>
      </c>
      <c r="AX56" s="47">
        <v>20844</v>
      </c>
      <c r="AY56" s="47">
        <v>21050</v>
      </c>
      <c r="AZ56" s="47">
        <v>20095</v>
      </c>
      <c r="BA56" s="47">
        <v>19900</v>
      </c>
      <c r="BB56" s="47">
        <v>20104</v>
      </c>
      <c r="BC56" s="47">
        <v>19348</v>
      </c>
      <c r="BD56" s="47">
        <v>18910</v>
      </c>
      <c r="BE56" s="47">
        <v>18926</v>
      </c>
      <c r="BF56" s="47">
        <v>18642</v>
      </c>
      <c r="BG56" s="47">
        <v>18535</v>
      </c>
      <c r="BH56" s="47">
        <v>17434</v>
      </c>
      <c r="BI56" s="47">
        <v>16005</v>
      </c>
      <c r="BJ56" s="47">
        <v>15502</v>
      </c>
      <c r="BK56" s="47">
        <v>16337</v>
      </c>
      <c r="BL56" s="47">
        <v>16522</v>
      </c>
      <c r="BM56" s="47">
        <v>16546</v>
      </c>
      <c r="BN56" s="47">
        <v>17830</v>
      </c>
      <c r="BO56" s="47">
        <v>18532</v>
      </c>
      <c r="BP56" s="47">
        <v>19058</v>
      </c>
      <c r="BQ56" s="47">
        <v>18278</v>
      </c>
      <c r="BR56" s="47">
        <v>18685</v>
      </c>
      <c r="BS56" s="47">
        <v>18562</v>
      </c>
      <c r="BT56" s="47">
        <v>18632</v>
      </c>
      <c r="BU56" s="47">
        <v>18699</v>
      </c>
      <c r="BV56" s="47">
        <v>19176</v>
      </c>
      <c r="BW56" s="47">
        <v>19027</v>
      </c>
      <c r="BX56" s="47">
        <v>18927</v>
      </c>
      <c r="BY56" s="47">
        <v>18266</v>
      </c>
      <c r="BZ56" s="47">
        <v>17429</v>
      </c>
      <c r="CA56" s="47">
        <v>16379</v>
      </c>
      <c r="CB56" s="47">
        <v>15570</v>
      </c>
      <c r="CC56" s="47">
        <v>15365</v>
      </c>
      <c r="CD56" s="47">
        <v>14148</v>
      </c>
      <c r="CE56" s="47">
        <v>13604</v>
      </c>
      <c r="CF56" s="47">
        <v>12851</v>
      </c>
      <c r="CG56" s="47">
        <v>12851</v>
      </c>
      <c r="CH56" s="47">
        <v>12265</v>
      </c>
      <c r="CI56" s="47">
        <v>11691</v>
      </c>
      <c r="CJ56" s="47">
        <v>11590</v>
      </c>
      <c r="CK56" s="47">
        <v>11345</v>
      </c>
      <c r="CL56" s="47">
        <v>11255</v>
      </c>
      <c r="CM56" s="47">
        <v>11548</v>
      </c>
      <c r="CN56" s="47">
        <v>11607</v>
      </c>
      <c r="CO56" s="47">
        <v>8284</v>
      </c>
      <c r="CP56" s="47">
        <v>8049</v>
      </c>
      <c r="CQ56" s="47">
        <v>7444</v>
      </c>
      <c r="CR56" s="47">
        <v>6373</v>
      </c>
      <c r="CS56" s="47">
        <v>5306</v>
      </c>
      <c r="CT56" s="47">
        <v>4713</v>
      </c>
      <c r="CU56" s="47">
        <v>4431</v>
      </c>
      <c r="CV56" s="47">
        <v>3885</v>
      </c>
      <c r="CW56" s="47">
        <v>3376</v>
      </c>
      <c r="CX56" s="47">
        <v>2772</v>
      </c>
      <c r="CY56" s="48">
        <v>8636</v>
      </c>
      <c r="CZ56" s="88">
        <v>10777</v>
      </c>
      <c r="DA56" s="47">
        <v>11425</v>
      </c>
      <c r="DB56" s="47">
        <v>11754</v>
      </c>
      <c r="DC56" s="47">
        <v>12337</v>
      </c>
      <c r="DD56" s="47">
        <v>13326</v>
      </c>
      <c r="DE56" s="47">
        <v>13041</v>
      </c>
      <c r="DF56" s="47">
        <v>13768</v>
      </c>
      <c r="DG56" s="47">
        <v>14274</v>
      </c>
      <c r="DH56" s="47">
        <v>14717</v>
      </c>
      <c r="DI56" s="47">
        <v>15030</v>
      </c>
      <c r="DJ56" s="47">
        <v>15382</v>
      </c>
      <c r="DK56" s="47">
        <v>15469</v>
      </c>
      <c r="DL56" s="47">
        <v>15376</v>
      </c>
      <c r="DM56" s="47">
        <v>15858</v>
      </c>
      <c r="DN56" s="47">
        <v>16052</v>
      </c>
      <c r="DO56" s="47">
        <v>15973</v>
      </c>
      <c r="DP56" s="47">
        <v>15410</v>
      </c>
      <c r="DQ56" s="47">
        <v>15546</v>
      </c>
      <c r="DR56" s="47">
        <v>16007</v>
      </c>
      <c r="DS56" s="47">
        <v>16506</v>
      </c>
      <c r="DT56" s="47">
        <v>16429</v>
      </c>
      <c r="DU56" s="47">
        <v>16601</v>
      </c>
      <c r="DV56" s="47">
        <v>16381</v>
      </c>
      <c r="DW56" s="47">
        <v>16137</v>
      </c>
      <c r="DX56" s="47">
        <v>16335</v>
      </c>
      <c r="DY56" s="47">
        <v>16424</v>
      </c>
      <c r="DZ56" s="47">
        <v>16913</v>
      </c>
      <c r="EA56" s="47">
        <v>17806</v>
      </c>
      <c r="EB56" s="47">
        <v>17849</v>
      </c>
      <c r="EC56" s="47">
        <v>18902</v>
      </c>
      <c r="ED56" s="47">
        <v>18371</v>
      </c>
      <c r="EE56" s="47">
        <v>18667</v>
      </c>
      <c r="EF56" s="47">
        <v>19241</v>
      </c>
      <c r="EG56" s="47">
        <v>19424</v>
      </c>
      <c r="EH56" s="47">
        <v>20080</v>
      </c>
      <c r="EI56" s="47">
        <v>20358</v>
      </c>
      <c r="EJ56" s="47">
        <v>19887</v>
      </c>
      <c r="EK56" s="47">
        <v>20072</v>
      </c>
      <c r="EL56" s="47">
        <v>20320</v>
      </c>
      <c r="EM56" s="47">
        <v>19634</v>
      </c>
      <c r="EN56" s="47">
        <v>19530</v>
      </c>
      <c r="EO56" s="47">
        <v>19174</v>
      </c>
      <c r="EP56" s="47">
        <v>18484</v>
      </c>
      <c r="EQ56" s="47">
        <v>18312</v>
      </c>
      <c r="ER56" s="47">
        <v>17904</v>
      </c>
      <c r="ES56" s="47">
        <v>17656</v>
      </c>
      <c r="ET56" s="47">
        <v>17552</v>
      </c>
      <c r="EU56" s="47">
        <v>16649</v>
      </c>
      <c r="EV56" s="47">
        <v>15292</v>
      </c>
      <c r="EW56" s="47">
        <v>14873</v>
      </c>
      <c r="EX56" s="47">
        <v>15529</v>
      </c>
      <c r="EY56" s="47">
        <v>15888</v>
      </c>
      <c r="EZ56" s="47">
        <v>16252</v>
      </c>
      <c r="FA56" s="47">
        <v>17209</v>
      </c>
      <c r="FB56" s="47">
        <v>18026</v>
      </c>
      <c r="FC56" s="47">
        <v>18761</v>
      </c>
      <c r="FD56" s="47">
        <v>18419</v>
      </c>
      <c r="FE56" s="47">
        <v>18762</v>
      </c>
      <c r="FF56" s="47">
        <v>18555</v>
      </c>
      <c r="FG56" s="47">
        <v>18691</v>
      </c>
      <c r="FH56" s="47">
        <v>19131</v>
      </c>
      <c r="FI56" s="47">
        <v>19623</v>
      </c>
      <c r="FJ56" s="47">
        <v>19219</v>
      </c>
      <c r="FK56" s="47">
        <v>19073</v>
      </c>
      <c r="FL56" s="47">
        <v>18469</v>
      </c>
      <c r="FM56" s="47">
        <v>17721</v>
      </c>
      <c r="FN56" s="47">
        <v>16878</v>
      </c>
      <c r="FO56" s="47">
        <v>16122</v>
      </c>
      <c r="FP56" s="47">
        <v>15983</v>
      </c>
      <c r="FQ56" s="47">
        <v>15043</v>
      </c>
      <c r="FR56" s="47">
        <v>14388</v>
      </c>
      <c r="FS56" s="47">
        <v>13841</v>
      </c>
      <c r="FT56" s="47">
        <v>13786</v>
      </c>
      <c r="FU56" s="47">
        <v>12924</v>
      </c>
      <c r="FV56" s="47">
        <v>12915</v>
      </c>
      <c r="FW56" s="47">
        <v>12896</v>
      </c>
      <c r="FX56" s="47">
        <v>12556</v>
      </c>
      <c r="FY56" s="47">
        <v>12539</v>
      </c>
      <c r="FZ56" s="47">
        <v>13656</v>
      </c>
      <c r="GA56" s="47">
        <v>13535</v>
      </c>
      <c r="GB56" s="47">
        <v>9882</v>
      </c>
      <c r="GC56" s="47">
        <v>9511</v>
      </c>
      <c r="GD56" s="47">
        <v>8958</v>
      </c>
      <c r="GE56" s="47">
        <v>8307</v>
      </c>
      <c r="GF56" s="47">
        <v>7038</v>
      </c>
      <c r="GG56" s="47">
        <v>6312</v>
      </c>
      <c r="GH56" s="47">
        <v>6233</v>
      </c>
      <c r="GI56" s="47">
        <v>5599</v>
      </c>
      <c r="GJ56" s="47">
        <v>5169</v>
      </c>
      <c r="GK56" s="47">
        <v>4432</v>
      </c>
      <c r="GL56" s="48">
        <v>16820</v>
      </c>
    </row>
    <row r="57" spans="1:194" s="1" customFormat="1" x14ac:dyDescent="0.25">
      <c r="A57" s="89" t="s">
        <v>17</v>
      </c>
      <c r="B57" s="254" t="s">
        <v>98</v>
      </c>
      <c r="C57" s="111" t="str">
        <f t="shared" si="32"/>
        <v>England ICB - NHS Cornwall and The Isles Of Scilly ICB</v>
      </c>
      <c r="D57" s="70">
        <f t="shared" si="33"/>
        <v>20793</v>
      </c>
      <c r="E57" s="70">
        <f t="shared" si="34"/>
        <v>19921</v>
      </c>
      <c r="F57" s="85">
        <f t="shared" si="35"/>
        <v>604892</v>
      </c>
      <c r="G57" s="49">
        <f t="shared" si="36"/>
        <v>296285</v>
      </c>
      <c r="H57" s="50">
        <f t="shared" si="37"/>
        <v>308607</v>
      </c>
      <c r="I57" s="49">
        <f t="shared" si="38"/>
        <v>243085</v>
      </c>
      <c r="J57" s="87">
        <f t="shared" si="39"/>
        <v>258108</v>
      </c>
      <c r="K57" s="88">
        <f t="shared" si="40"/>
        <v>53200</v>
      </c>
      <c r="L57" s="48">
        <f t="shared" si="41"/>
        <v>50499</v>
      </c>
      <c r="M57" s="88">
        <v>1980</v>
      </c>
      <c r="N57" s="47">
        <v>2206</v>
      </c>
      <c r="O57" s="47">
        <v>2230</v>
      </c>
      <c r="P57" s="47">
        <v>2378</v>
      </c>
      <c r="Q57" s="47">
        <v>2658</v>
      </c>
      <c r="R57" s="47">
        <v>2643</v>
      </c>
      <c r="S57" s="47">
        <v>2746</v>
      </c>
      <c r="T57" s="47">
        <v>2840</v>
      </c>
      <c r="U57" s="47">
        <v>3067</v>
      </c>
      <c r="V57" s="47">
        <v>3122</v>
      </c>
      <c r="W57" s="47">
        <v>3274</v>
      </c>
      <c r="X57" s="47">
        <v>3263</v>
      </c>
      <c r="Y57" s="47">
        <v>3314</v>
      </c>
      <c r="Z57" s="47">
        <v>3552</v>
      </c>
      <c r="AA57" s="47">
        <v>3572</v>
      </c>
      <c r="AB57" s="47">
        <v>3539</v>
      </c>
      <c r="AC57" s="47">
        <v>3415</v>
      </c>
      <c r="AD57" s="47">
        <v>3401</v>
      </c>
      <c r="AE57" s="47">
        <v>3487</v>
      </c>
      <c r="AF57" s="47">
        <v>3434</v>
      </c>
      <c r="AG57" s="47">
        <v>3214</v>
      </c>
      <c r="AH57" s="47">
        <v>3176</v>
      </c>
      <c r="AI57" s="47">
        <v>3032</v>
      </c>
      <c r="AJ57" s="47">
        <v>2904</v>
      </c>
      <c r="AK57" s="47">
        <v>2777</v>
      </c>
      <c r="AL57" s="47">
        <v>2947</v>
      </c>
      <c r="AM57" s="47">
        <v>2989</v>
      </c>
      <c r="AN57" s="47">
        <v>3046</v>
      </c>
      <c r="AO57" s="47">
        <v>3159</v>
      </c>
      <c r="AP57" s="47">
        <v>3152</v>
      </c>
      <c r="AQ57" s="47">
        <v>3147</v>
      </c>
      <c r="AR57" s="47">
        <v>3217</v>
      </c>
      <c r="AS57" s="47">
        <v>3375</v>
      </c>
      <c r="AT57" s="47">
        <v>3464</v>
      </c>
      <c r="AU57" s="47">
        <v>3625</v>
      </c>
      <c r="AV57" s="47">
        <v>3641</v>
      </c>
      <c r="AW57" s="47">
        <v>3771</v>
      </c>
      <c r="AX57" s="47">
        <v>3729</v>
      </c>
      <c r="AY57" s="47">
        <v>3860</v>
      </c>
      <c r="AZ57" s="47">
        <v>3541</v>
      </c>
      <c r="BA57" s="47">
        <v>3574</v>
      </c>
      <c r="BB57" s="47">
        <v>3605</v>
      </c>
      <c r="BC57" s="47">
        <v>3466</v>
      </c>
      <c r="BD57" s="47">
        <v>3508</v>
      </c>
      <c r="BE57" s="47">
        <v>3527</v>
      </c>
      <c r="BF57" s="47">
        <v>3809</v>
      </c>
      <c r="BG57" s="47">
        <v>3620</v>
      </c>
      <c r="BH57" s="47">
        <v>3421</v>
      </c>
      <c r="BI57" s="47">
        <v>3166</v>
      </c>
      <c r="BJ57" s="47">
        <v>3288</v>
      </c>
      <c r="BK57" s="47">
        <v>3299</v>
      </c>
      <c r="BL57" s="47">
        <v>3398</v>
      </c>
      <c r="BM57" s="47">
        <v>3656</v>
      </c>
      <c r="BN57" s="47">
        <v>3982</v>
      </c>
      <c r="BO57" s="47">
        <v>3981</v>
      </c>
      <c r="BP57" s="47">
        <v>4130</v>
      </c>
      <c r="BQ57" s="47">
        <v>4139</v>
      </c>
      <c r="BR57" s="47">
        <v>4262</v>
      </c>
      <c r="BS57" s="47">
        <v>4277</v>
      </c>
      <c r="BT57" s="47">
        <v>4410</v>
      </c>
      <c r="BU57" s="47">
        <v>4595</v>
      </c>
      <c r="BV57" s="47">
        <v>4619</v>
      </c>
      <c r="BW57" s="47">
        <v>4666</v>
      </c>
      <c r="BX57" s="47">
        <v>4381</v>
      </c>
      <c r="BY57" s="47">
        <v>4296</v>
      </c>
      <c r="BZ57" s="47">
        <v>4344</v>
      </c>
      <c r="CA57" s="47">
        <v>3999</v>
      </c>
      <c r="CB57" s="47">
        <v>4055</v>
      </c>
      <c r="CC57" s="47">
        <v>3926</v>
      </c>
      <c r="CD57" s="47">
        <v>3856</v>
      </c>
      <c r="CE57" s="47">
        <v>3679</v>
      </c>
      <c r="CF57" s="47">
        <v>3422</v>
      </c>
      <c r="CG57" s="47">
        <v>3420</v>
      </c>
      <c r="CH57" s="47">
        <v>3327</v>
      </c>
      <c r="CI57" s="47">
        <v>3246</v>
      </c>
      <c r="CJ57" s="47">
        <v>3257</v>
      </c>
      <c r="CK57" s="47">
        <v>3268</v>
      </c>
      <c r="CL57" s="47">
        <v>3431</v>
      </c>
      <c r="CM57" s="47">
        <v>3523</v>
      </c>
      <c r="CN57" s="47">
        <v>3691</v>
      </c>
      <c r="CO57" s="47">
        <v>2651</v>
      </c>
      <c r="CP57" s="47">
        <v>2556</v>
      </c>
      <c r="CQ57" s="47">
        <v>2262</v>
      </c>
      <c r="CR57" s="47">
        <v>2015</v>
      </c>
      <c r="CS57" s="47">
        <v>1514</v>
      </c>
      <c r="CT57" s="47">
        <v>1347</v>
      </c>
      <c r="CU57" s="47">
        <v>1312</v>
      </c>
      <c r="CV57" s="47">
        <v>1108</v>
      </c>
      <c r="CW57" s="47">
        <v>949</v>
      </c>
      <c r="CX57" s="47">
        <v>758</v>
      </c>
      <c r="CY57" s="48">
        <v>2407</v>
      </c>
      <c r="CZ57" s="88">
        <v>1897</v>
      </c>
      <c r="DA57" s="47">
        <v>1995</v>
      </c>
      <c r="DB57" s="47">
        <v>2200</v>
      </c>
      <c r="DC57" s="47">
        <v>2332</v>
      </c>
      <c r="DD57" s="47">
        <v>2413</v>
      </c>
      <c r="DE57" s="47">
        <v>2507</v>
      </c>
      <c r="DF57" s="47">
        <v>2612</v>
      </c>
      <c r="DG57" s="47">
        <v>2717</v>
      </c>
      <c r="DH57" s="47">
        <v>2853</v>
      </c>
      <c r="DI57" s="47">
        <v>2879</v>
      </c>
      <c r="DJ57" s="47">
        <v>3131</v>
      </c>
      <c r="DK57" s="47">
        <v>3042</v>
      </c>
      <c r="DL57" s="47">
        <v>3326</v>
      </c>
      <c r="DM57" s="47">
        <v>3332</v>
      </c>
      <c r="DN57" s="47">
        <v>3392</v>
      </c>
      <c r="DO57" s="47">
        <v>3391</v>
      </c>
      <c r="DP57" s="47">
        <v>3296</v>
      </c>
      <c r="DQ57" s="47">
        <v>3184</v>
      </c>
      <c r="DR57" s="47">
        <v>3256</v>
      </c>
      <c r="DS57" s="47">
        <v>3280</v>
      </c>
      <c r="DT57" s="47">
        <v>3243</v>
      </c>
      <c r="DU57" s="47">
        <v>3236</v>
      </c>
      <c r="DV57" s="47">
        <v>2962</v>
      </c>
      <c r="DW57" s="47">
        <v>2834</v>
      </c>
      <c r="DX57" s="47">
        <v>2821</v>
      </c>
      <c r="DY57" s="47">
        <v>2758</v>
      </c>
      <c r="DZ57" s="47">
        <v>2872</v>
      </c>
      <c r="EA57" s="47">
        <v>2978</v>
      </c>
      <c r="EB57" s="47">
        <v>3104</v>
      </c>
      <c r="EC57" s="47">
        <v>3151</v>
      </c>
      <c r="ED57" s="47">
        <v>3149</v>
      </c>
      <c r="EE57" s="47">
        <v>3302</v>
      </c>
      <c r="EF57" s="47">
        <v>3456</v>
      </c>
      <c r="EG57" s="47">
        <v>3488</v>
      </c>
      <c r="EH57" s="47">
        <v>3674</v>
      </c>
      <c r="EI57" s="47">
        <v>3760</v>
      </c>
      <c r="EJ57" s="47">
        <v>3739</v>
      </c>
      <c r="EK57" s="47">
        <v>3749</v>
      </c>
      <c r="EL57" s="47">
        <v>3952</v>
      </c>
      <c r="EM57" s="47">
        <v>3714</v>
      </c>
      <c r="EN57" s="47">
        <v>3551</v>
      </c>
      <c r="EO57" s="47">
        <v>3737</v>
      </c>
      <c r="EP57" s="47">
        <v>3593</v>
      </c>
      <c r="EQ57" s="47">
        <v>3593</v>
      </c>
      <c r="ER57" s="47">
        <v>3616</v>
      </c>
      <c r="ES57" s="47">
        <v>3725</v>
      </c>
      <c r="ET57" s="47">
        <v>3625</v>
      </c>
      <c r="EU57" s="47">
        <v>3549</v>
      </c>
      <c r="EV57" s="47">
        <v>3315</v>
      </c>
      <c r="EW57" s="47">
        <v>3334</v>
      </c>
      <c r="EX57" s="47">
        <v>3410</v>
      </c>
      <c r="EY57" s="47">
        <v>3674</v>
      </c>
      <c r="EZ57" s="47">
        <v>3854</v>
      </c>
      <c r="FA57" s="47">
        <v>4064</v>
      </c>
      <c r="FB57" s="47">
        <v>4339</v>
      </c>
      <c r="FC57" s="47">
        <v>4530</v>
      </c>
      <c r="FD57" s="47">
        <v>4396</v>
      </c>
      <c r="FE57" s="47">
        <v>4555</v>
      </c>
      <c r="FF57" s="47">
        <v>4515</v>
      </c>
      <c r="FG57" s="47">
        <v>4795</v>
      </c>
      <c r="FH57" s="47">
        <v>4909</v>
      </c>
      <c r="FI57" s="47">
        <v>4652</v>
      </c>
      <c r="FJ57" s="47">
        <v>4790</v>
      </c>
      <c r="FK57" s="47">
        <v>4630</v>
      </c>
      <c r="FL57" s="47">
        <v>4530</v>
      </c>
      <c r="FM57" s="47">
        <v>4381</v>
      </c>
      <c r="FN57" s="47">
        <v>4283</v>
      </c>
      <c r="FO57" s="47">
        <v>4161</v>
      </c>
      <c r="FP57" s="47">
        <v>4227</v>
      </c>
      <c r="FQ57" s="47">
        <v>4026</v>
      </c>
      <c r="FR57" s="47">
        <v>3845</v>
      </c>
      <c r="FS57" s="47">
        <v>3795</v>
      </c>
      <c r="FT57" s="47">
        <v>3854</v>
      </c>
      <c r="FU57" s="47">
        <v>3666</v>
      </c>
      <c r="FV57" s="47">
        <v>3685</v>
      </c>
      <c r="FW57" s="47">
        <v>3572</v>
      </c>
      <c r="FX57" s="47">
        <v>3753</v>
      </c>
      <c r="FY57" s="47">
        <v>3804</v>
      </c>
      <c r="FZ57" s="47">
        <v>3978</v>
      </c>
      <c r="GA57" s="47">
        <v>4082</v>
      </c>
      <c r="GB57" s="47">
        <v>3070</v>
      </c>
      <c r="GC57" s="47">
        <v>2966</v>
      </c>
      <c r="GD57" s="47">
        <v>2826</v>
      </c>
      <c r="GE57" s="47">
        <v>2442</v>
      </c>
      <c r="GF57" s="47">
        <v>2052</v>
      </c>
      <c r="GG57" s="47">
        <v>1752</v>
      </c>
      <c r="GH57" s="47">
        <v>1580</v>
      </c>
      <c r="GI57" s="47">
        <v>1448</v>
      </c>
      <c r="GJ57" s="47">
        <v>1311</v>
      </c>
      <c r="GK57" s="47">
        <v>1163</v>
      </c>
      <c r="GL57" s="48">
        <v>4627</v>
      </c>
    </row>
    <row r="58" spans="1:194" s="1" customFormat="1" x14ac:dyDescent="0.25">
      <c r="A58" s="89" t="s">
        <v>17</v>
      </c>
      <c r="B58" s="254" t="s">
        <v>99</v>
      </c>
      <c r="C58" s="111" t="str">
        <f t="shared" si="32"/>
        <v>England ICB - NHS Coventry and Warwickshire ICB</v>
      </c>
      <c r="D58" s="70">
        <f t="shared" si="33"/>
        <v>41371</v>
      </c>
      <c r="E58" s="70">
        <f t="shared" si="34"/>
        <v>39502</v>
      </c>
      <c r="F58" s="85">
        <f t="shared" si="35"/>
        <v>1117825</v>
      </c>
      <c r="G58" s="49">
        <f t="shared" si="36"/>
        <v>567740</v>
      </c>
      <c r="H58" s="50">
        <f t="shared" si="37"/>
        <v>550085</v>
      </c>
      <c r="I58" s="49">
        <f t="shared" si="38"/>
        <v>454218</v>
      </c>
      <c r="J58" s="87">
        <f t="shared" si="39"/>
        <v>441973</v>
      </c>
      <c r="K58" s="88">
        <f t="shared" si="40"/>
        <v>113522</v>
      </c>
      <c r="L58" s="48">
        <f t="shared" si="41"/>
        <v>108112</v>
      </c>
      <c r="M58" s="88">
        <v>4873</v>
      </c>
      <c r="N58" s="47">
        <v>5116</v>
      </c>
      <c r="O58" s="47">
        <v>5393</v>
      </c>
      <c r="P58" s="47">
        <v>5594</v>
      </c>
      <c r="Q58" s="47">
        <v>5964</v>
      </c>
      <c r="R58" s="47">
        <v>5962</v>
      </c>
      <c r="S58" s="47">
        <v>6199</v>
      </c>
      <c r="T58" s="47">
        <v>6417</v>
      </c>
      <c r="U58" s="47">
        <v>6481</v>
      </c>
      <c r="V58" s="47">
        <v>6582</v>
      </c>
      <c r="W58" s="47">
        <v>6839</v>
      </c>
      <c r="X58" s="47">
        <v>6731</v>
      </c>
      <c r="Y58" s="47">
        <v>6653</v>
      </c>
      <c r="Z58" s="47">
        <v>7038</v>
      </c>
      <c r="AA58" s="47">
        <v>7100</v>
      </c>
      <c r="AB58" s="47">
        <v>6950</v>
      </c>
      <c r="AC58" s="47">
        <v>6795</v>
      </c>
      <c r="AD58" s="47">
        <v>6835</v>
      </c>
      <c r="AE58" s="47">
        <v>7137</v>
      </c>
      <c r="AF58" s="47">
        <v>7915</v>
      </c>
      <c r="AG58" s="47">
        <v>7537</v>
      </c>
      <c r="AH58" s="47">
        <v>7559</v>
      </c>
      <c r="AI58" s="47">
        <v>7254</v>
      </c>
      <c r="AJ58" s="47">
        <v>7592</v>
      </c>
      <c r="AK58" s="47">
        <v>7921</v>
      </c>
      <c r="AL58" s="47">
        <v>8353</v>
      </c>
      <c r="AM58" s="47">
        <v>8797</v>
      </c>
      <c r="AN58" s="47">
        <v>8554</v>
      </c>
      <c r="AO58" s="47">
        <v>8655</v>
      </c>
      <c r="AP58" s="47">
        <v>8630</v>
      </c>
      <c r="AQ58" s="47">
        <v>8579</v>
      </c>
      <c r="AR58" s="47">
        <v>8370</v>
      </c>
      <c r="AS58" s="47">
        <v>8443</v>
      </c>
      <c r="AT58" s="47">
        <v>8434</v>
      </c>
      <c r="AU58" s="47">
        <v>8679</v>
      </c>
      <c r="AV58" s="47">
        <v>9132</v>
      </c>
      <c r="AW58" s="47">
        <v>9121</v>
      </c>
      <c r="AX58" s="47">
        <v>9001</v>
      </c>
      <c r="AY58" s="47">
        <v>8781</v>
      </c>
      <c r="AZ58" s="47">
        <v>8890</v>
      </c>
      <c r="BA58" s="47">
        <v>8566</v>
      </c>
      <c r="BB58" s="47">
        <v>8595</v>
      </c>
      <c r="BC58" s="47">
        <v>8140</v>
      </c>
      <c r="BD58" s="47">
        <v>8068</v>
      </c>
      <c r="BE58" s="47">
        <v>7921</v>
      </c>
      <c r="BF58" s="47">
        <v>7873</v>
      </c>
      <c r="BG58" s="47">
        <v>7739</v>
      </c>
      <c r="BH58" s="47">
        <v>7196</v>
      </c>
      <c r="BI58" s="47">
        <v>6826</v>
      </c>
      <c r="BJ58" s="47">
        <v>6572</v>
      </c>
      <c r="BK58" s="47">
        <v>6648</v>
      </c>
      <c r="BL58" s="47">
        <v>6888</v>
      </c>
      <c r="BM58" s="47">
        <v>6780</v>
      </c>
      <c r="BN58" s="47">
        <v>6860</v>
      </c>
      <c r="BO58" s="47">
        <v>7028</v>
      </c>
      <c r="BP58" s="47">
        <v>7111</v>
      </c>
      <c r="BQ58" s="47">
        <v>7052</v>
      </c>
      <c r="BR58" s="47">
        <v>7125</v>
      </c>
      <c r="BS58" s="47">
        <v>6906</v>
      </c>
      <c r="BT58" s="47">
        <v>6800</v>
      </c>
      <c r="BU58" s="47">
        <v>6893</v>
      </c>
      <c r="BV58" s="47">
        <v>6770</v>
      </c>
      <c r="BW58" s="47">
        <v>6543</v>
      </c>
      <c r="BX58" s="47">
        <v>6516</v>
      </c>
      <c r="BY58" s="47">
        <v>6191</v>
      </c>
      <c r="BZ58" s="47">
        <v>5856</v>
      </c>
      <c r="CA58" s="47">
        <v>5612</v>
      </c>
      <c r="CB58" s="47">
        <v>5300</v>
      </c>
      <c r="CC58" s="47">
        <v>5021</v>
      </c>
      <c r="CD58" s="47">
        <v>4763</v>
      </c>
      <c r="CE58" s="47">
        <v>4506</v>
      </c>
      <c r="CF58" s="47">
        <v>4378</v>
      </c>
      <c r="CG58" s="47">
        <v>4282</v>
      </c>
      <c r="CH58" s="47">
        <v>4101</v>
      </c>
      <c r="CI58" s="47">
        <v>3920</v>
      </c>
      <c r="CJ58" s="47">
        <v>3915</v>
      </c>
      <c r="CK58" s="47">
        <v>3911</v>
      </c>
      <c r="CL58" s="47">
        <v>3768</v>
      </c>
      <c r="CM58" s="47">
        <v>3928</v>
      </c>
      <c r="CN58" s="47">
        <v>3980</v>
      </c>
      <c r="CO58" s="47">
        <v>3128</v>
      </c>
      <c r="CP58" s="47">
        <v>3130</v>
      </c>
      <c r="CQ58" s="47">
        <v>2923</v>
      </c>
      <c r="CR58" s="47">
        <v>2445</v>
      </c>
      <c r="CS58" s="47">
        <v>1976</v>
      </c>
      <c r="CT58" s="47">
        <v>1634</v>
      </c>
      <c r="CU58" s="47">
        <v>1616</v>
      </c>
      <c r="CV58" s="47">
        <v>1521</v>
      </c>
      <c r="CW58" s="47">
        <v>1278</v>
      </c>
      <c r="CX58" s="47">
        <v>1039</v>
      </c>
      <c r="CY58" s="48">
        <v>3346</v>
      </c>
      <c r="CZ58" s="88">
        <v>4481</v>
      </c>
      <c r="DA58" s="47">
        <v>5078</v>
      </c>
      <c r="DB58" s="47">
        <v>5137</v>
      </c>
      <c r="DC58" s="47">
        <v>5265</v>
      </c>
      <c r="DD58" s="47">
        <v>5646</v>
      </c>
      <c r="DE58" s="47">
        <v>5665</v>
      </c>
      <c r="DF58" s="47">
        <v>5730</v>
      </c>
      <c r="DG58" s="47">
        <v>6073</v>
      </c>
      <c r="DH58" s="47">
        <v>6265</v>
      </c>
      <c r="DI58" s="47">
        <v>6332</v>
      </c>
      <c r="DJ58" s="47">
        <v>6478</v>
      </c>
      <c r="DK58" s="47">
        <v>6460</v>
      </c>
      <c r="DL58" s="47">
        <v>6524</v>
      </c>
      <c r="DM58" s="47">
        <v>6618</v>
      </c>
      <c r="DN58" s="47">
        <v>6821</v>
      </c>
      <c r="DO58" s="47">
        <v>6633</v>
      </c>
      <c r="DP58" s="47">
        <v>6455</v>
      </c>
      <c r="DQ58" s="47">
        <v>6451</v>
      </c>
      <c r="DR58" s="47">
        <v>6856</v>
      </c>
      <c r="DS58" s="47">
        <v>7259</v>
      </c>
      <c r="DT58" s="47">
        <v>6919</v>
      </c>
      <c r="DU58" s="47">
        <v>6964</v>
      </c>
      <c r="DV58" s="47">
        <v>6774</v>
      </c>
      <c r="DW58" s="47">
        <v>7193</v>
      </c>
      <c r="DX58" s="47">
        <v>7492</v>
      </c>
      <c r="DY58" s="47">
        <v>7665</v>
      </c>
      <c r="DZ58" s="47">
        <v>7617</v>
      </c>
      <c r="EA58" s="47">
        <v>7708</v>
      </c>
      <c r="EB58" s="47">
        <v>7687</v>
      </c>
      <c r="EC58" s="47">
        <v>8007</v>
      </c>
      <c r="ED58" s="47">
        <v>7741</v>
      </c>
      <c r="EE58" s="47">
        <v>7858</v>
      </c>
      <c r="EF58" s="47">
        <v>7955</v>
      </c>
      <c r="EG58" s="47">
        <v>8175</v>
      </c>
      <c r="EH58" s="47">
        <v>8501</v>
      </c>
      <c r="EI58" s="47">
        <v>8479</v>
      </c>
      <c r="EJ58" s="47">
        <v>8576</v>
      </c>
      <c r="EK58" s="47">
        <v>8361</v>
      </c>
      <c r="EL58" s="47">
        <v>8450</v>
      </c>
      <c r="EM58" s="47">
        <v>8011</v>
      </c>
      <c r="EN58" s="47">
        <v>7994</v>
      </c>
      <c r="EO58" s="47">
        <v>7574</v>
      </c>
      <c r="EP58" s="47">
        <v>7442</v>
      </c>
      <c r="EQ58" s="47">
        <v>7270</v>
      </c>
      <c r="ER58" s="47">
        <v>7217</v>
      </c>
      <c r="ES58" s="47">
        <v>7085</v>
      </c>
      <c r="ET58" s="47">
        <v>7165</v>
      </c>
      <c r="EU58" s="47">
        <v>6528</v>
      </c>
      <c r="EV58" s="47">
        <v>6134</v>
      </c>
      <c r="EW58" s="47">
        <v>6013</v>
      </c>
      <c r="EX58" s="47">
        <v>6103</v>
      </c>
      <c r="EY58" s="47">
        <v>6022</v>
      </c>
      <c r="EZ58" s="47">
        <v>6160</v>
      </c>
      <c r="FA58" s="47">
        <v>6406</v>
      </c>
      <c r="FB58" s="47">
        <v>6604</v>
      </c>
      <c r="FC58" s="47">
        <v>6783</v>
      </c>
      <c r="FD58" s="47">
        <v>6680</v>
      </c>
      <c r="FE58" s="47">
        <v>6727</v>
      </c>
      <c r="FF58" s="47">
        <v>6794</v>
      </c>
      <c r="FG58" s="47">
        <v>6698</v>
      </c>
      <c r="FH58" s="47">
        <v>6717</v>
      </c>
      <c r="FI58" s="47">
        <v>6544</v>
      </c>
      <c r="FJ58" s="47">
        <v>6433</v>
      </c>
      <c r="FK58" s="47">
        <v>6246</v>
      </c>
      <c r="FL58" s="47">
        <v>6089</v>
      </c>
      <c r="FM58" s="47">
        <v>5910</v>
      </c>
      <c r="FN58" s="47">
        <v>5290</v>
      </c>
      <c r="FO58" s="47">
        <v>5268</v>
      </c>
      <c r="FP58" s="47">
        <v>5065</v>
      </c>
      <c r="FQ58" s="47">
        <v>5048</v>
      </c>
      <c r="FR58" s="47">
        <v>4665</v>
      </c>
      <c r="FS58" s="47">
        <v>4622</v>
      </c>
      <c r="FT58" s="47">
        <v>4548</v>
      </c>
      <c r="FU58" s="47">
        <v>4327</v>
      </c>
      <c r="FV58" s="47">
        <v>4407</v>
      </c>
      <c r="FW58" s="47">
        <v>4332</v>
      </c>
      <c r="FX58" s="47">
        <v>4361</v>
      </c>
      <c r="FY58" s="47">
        <v>4404</v>
      </c>
      <c r="FZ58" s="47">
        <v>4600</v>
      </c>
      <c r="GA58" s="47">
        <v>4536</v>
      </c>
      <c r="GB58" s="47">
        <v>3671</v>
      </c>
      <c r="GC58" s="47">
        <v>3693</v>
      </c>
      <c r="GD58" s="47">
        <v>3560</v>
      </c>
      <c r="GE58" s="47">
        <v>3164</v>
      </c>
      <c r="GF58" s="47">
        <v>2509</v>
      </c>
      <c r="GG58" s="47">
        <v>2266</v>
      </c>
      <c r="GH58" s="47">
        <v>2224</v>
      </c>
      <c r="GI58" s="47">
        <v>2069</v>
      </c>
      <c r="GJ58" s="47">
        <v>1810</v>
      </c>
      <c r="GK58" s="47">
        <v>1605</v>
      </c>
      <c r="GL58" s="48">
        <v>6343</v>
      </c>
    </row>
    <row r="59" spans="1:194" s="1" customFormat="1" x14ac:dyDescent="0.25">
      <c r="A59" s="89" t="s">
        <v>17</v>
      </c>
      <c r="B59" s="254" t="s">
        <v>100</v>
      </c>
      <c r="C59" s="111" t="str">
        <f t="shared" si="32"/>
        <v>England ICB - NHS Derby and Derbyshire ICB</v>
      </c>
      <c r="D59" s="70">
        <f t="shared" si="33"/>
        <v>41067</v>
      </c>
      <c r="E59" s="70">
        <f t="shared" si="34"/>
        <v>39539</v>
      </c>
      <c r="F59" s="85">
        <f t="shared" si="35"/>
        <v>1143466</v>
      </c>
      <c r="G59" s="49">
        <f t="shared" si="36"/>
        <v>570461</v>
      </c>
      <c r="H59" s="50">
        <f t="shared" si="37"/>
        <v>573005</v>
      </c>
      <c r="I59" s="49">
        <f t="shared" si="38"/>
        <v>460063</v>
      </c>
      <c r="J59" s="87">
        <f t="shared" si="39"/>
        <v>467029</v>
      </c>
      <c r="K59" s="88">
        <f t="shared" si="40"/>
        <v>110398</v>
      </c>
      <c r="L59" s="48">
        <f t="shared" si="41"/>
        <v>105976</v>
      </c>
      <c r="M59" s="88">
        <v>4804</v>
      </c>
      <c r="N59" s="47">
        <v>5108</v>
      </c>
      <c r="O59" s="47">
        <v>5175</v>
      </c>
      <c r="P59" s="47">
        <v>5344</v>
      </c>
      <c r="Q59" s="47">
        <v>5712</v>
      </c>
      <c r="R59" s="47">
        <v>5549</v>
      </c>
      <c r="S59" s="47">
        <v>5840</v>
      </c>
      <c r="T59" s="47">
        <v>6071</v>
      </c>
      <c r="U59" s="47">
        <v>6123</v>
      </c>
      <c r="V59" s="47">
        <v>6381</v>
      </c>
      <c r="W59" s="47">
        <v>6527</v>
      </c>
      <c r="X59" s="47">
        <v>6697</v>
      </c>
      <c r="Y59" s="47">
        <v>6448</v>
      </c>
      <c r="Z59" s="47">
        <v>6908</v>
      </c>
      <c r="AA59" s="47">
        <v>7000</v>
      </c>
      <c r="AB59" s="47">
        <v>6999</v>
      </c>
      <c r="AC59" s="47">
        <v>6922</v>
      </c>
      <c r="AD59" s="47">
        <v>6790</v>
      </c>
      <c r="AE59" s="47">
        <v>6935</v>
      </c>
      <c r="AF59" s="47">
        <v>6409</v>
      </c>
      <c r="AG59" s="47">
        <v>6078</v>
      </c>
      <c r="AH59" s="47">
        <v>6082</v>
      </c>
      <c r="AI59" s="47">
        <v>6091</v>
      </c>
      <c r="AJ59" s="47">
        <v>5947</v>
      </c>
      <c r="AK59" s="47">
        <v>6161</v>
      </c>
      <c r="AL59" s="47">
        <v>6261</v>
      </c>
      <c r="AM59" s="47">
        <v>6733</v>
      </c>
      <c r="AN59" s="47">
        <v>7063</v>
      </c>
      <c r="AO59" s="47">
        <v>7157</v>
      </c>
      <c r="AP59" s="47">
        <v>7221</v>
      </c>
      <c r="AQ59" s="47">
        <v>7388</v>
      </c>
      <c r="AR59" s="47">
        <v>7610</v>
      </c>
      <c r="AS59" s="47">
        <v>7730</v>
      </c>
      <c r="AT59" s="47">
        <v>8087</v>
      </c>
      <c r="AU59" s="47">
        <v>8188</v>
      </c>
      <c r="AV59" s="47">
        <v>8497</v>
      </c>
      <c r="AW59" s="47">
        <v>8131</v>
      </c>
      <c r="AX59" s="47">
        <v>7884</v>
      </c>
      <c r="AY59" s="47">
        <v>8077</v>
      </c>
      <c r="AZ59" s="47">
        <v>7660</v>
      </c>
      <c r="BA59" s="47">
        <v>7722</v>
      </c>
      <c r="BB59" s="47">
        <v>7661</v>
      </c>
      <c r="BC59" s="47">
        <v>7537</v>
      </c>
      <c r="BD59" s="47">
        <v>7617</v>
      </c>
      <c r="BE59" s="47">
        <v>7279</v>
      </c>
      <c r="BF59" s="47">
        <v>7661</v>
      </c>
      <c r="BG59" s="47">
        <v>7261</v>
      </c>
      <c r="BH59" s="47">
        <v>6931</v>
      </c>
      <c r="BI59" s="47">
        <v>6500</v>
      </c>
      <c r="BJ59" s="47">
        <v>6486</v>
      </c>
      <c r="BK59" s="47">
        <v>6766</v>
      </c>
      <c r="BL59" s="47">
        <v>7055</v>
      </c>
      <c r="BM59" s="47">
        <v>7132</v>
      </c>
      <c r="BN59" s="47">
        <v>7629</v>
      </c>
      <c r="BO59" s="47">
        <v>8067</v>
      </c>
      <c r="BP59" s="47">
        <v>8275</v>
      </c>
      <c r="BQ59" s="47">
        <v>7956</v>
      </c>
      <c r="BR59" s="47">
        <v>8235</v>
      </c>
      <c r="BS59" s="47">
        <v>8253</v>
      </c>
      <c r="BT59" s="47">
        <v>8207</v>
      </c>
      <c r="BU59" s="47">
        <v>8180</v>
      </c>
      <c r="BV59" s="47">
        <v>8169</v>
      </c>
      <c r="BW59" s="47">
        <v>7902</v>
      </c>
      <c r="BX59" s="47">
        <v>7865</v>
      </c>
      <c r="BY59" s="47">
        <v>7361</v>
      </c>
      <c r="BZ59" s="47">
        <v>7243</v>
      </c>
      <c r="CA59" s="47">
        <v>6587</v>
      </c>
      <c r="CB59" s="47">
        <v>6432</v>
      </c>
      <c r="CC59" s="47">
        <v>6399</v>
      </c>
      <c r="CD59" s="47">
        <v>5942</v>
      </c>
      <c r="CE59" s="47">
        <v>5801</v>
      </c>
      <c r="CF59" s="47">
        <v>5310</v>
      </c>
      <c r="CG59" s="47">
        <v>5463</v>
      </c>
      <c r="CH59" s="47">
        <v>5192</v>
      </c>
      <c r="CI59" s="47">
        <v>5096</v>
      </c>
      <c r="CJ59" s="47">
        <v>5050</v>
      </c>
      <c r="CK59" s="47">
        <v>4954</v>
      </c>
      <c r="CL59" s="47">
        <v>4853</v>
      </c>
      <c r="CM59" s="47">
        <v>5078</v>
      </c>
      <c r="CN59" s="47">
        <v>5242</v>
      </c>
      <c r="CO59" s="47">
        <v>3841</v>
      </c>
      <c r="CP59" s="47">
        <v>3935</v>
      </c>
      <c r="CQ59" s="47">
        <v>3424</v>
      </c>
      <c r="CR59" s="47">
        <v>2944</v>
      </c>
      <c r="CS59" s="47">
        <v>2361</v>
      </c>
      <c r="CT59" s="47">
        <v>1985</v>
      </c>
      <c r="CU59" s="47">
        <v>1959</v>
      </c>
      <c r="CV59" s="47">
        <v>1715</v>
      </c>
      <c r="CW59" s="47">
        <v>1470</v>
      </c>
      <c r="CX59" s="47">
        <v>1130</v>
      </c>
      <c r="CY59" s="48">
        <v>3560</v>
      </c>
      <c r="CZ59" s="88">
        <v>4563</v>
      </c>
      <c r="DA59" s="47">
        <v>4928</v>
      </c>
      <c r="DB59" s="47">
        <v>5025</v>
      </c>
      <c r="DC59" s="47">
        <v>5209</v>
      </c>
      <c r="DD59" s="47">
        <v>5444</v>
      </c>
      <c r="DE59" s="47">
        <v>5428</v>
      </c>
      <c r="DF59" s="47">
        <v>5419</v>
      </c>
      <c r="DG59" s="47">
        <v>5840</v>
      </c>
      <c r="DH59" s="47">
        <v>5903</v>
      </c>
      <c r="DI59" s="47">
        <v>6152</v>
      </c>
      <c r="DJ59" s="47">
        <v>6309</v>
      </c>
      <c r="DK59" s="47">
        <v>6217</v>
      </c>
      <c r="DL59" s="47">
        <v>6386</v>
      </c>
      <c r="DM59" s="47">
        <v>6593</v>
      </c>
      <c r="DN59" s="47">
        <v>6954</v>
      </c>
      <c r="DO59" s="47">
        <v>6593</v>
      </c>
      <c r="DP59" s="47">
        <v>6587</v>
      </c>
      <c r="DQ59" s="47">
        <v>6426</v>
      </c>
      <c r="DR59" s="47">
        <v>6417</v>
      </c>
      <c r="DS59" s="47">
        <v>5738</v>
      </c>
      <c r="DT59" s="47">
        <v>5571</v>
      </c>
      <c r="DU59" s="47">
        <v>5470</v>
      </c>
      <c r="DV59" s="47">
        <v>5504</v>
      </c>
      <c r="DW59" s="47">
        <v>5596</v>
      </c>
      <c r="DX59" s="47">
        <v>5744</v>
      </c>
      <c r="DY59" s="47">
        <v>6094</v>
      </c>
      <c r="DZ59" s="47">
        <v>6516</v>
      </c>
      <c r="EA59" s="47">
        <v>6812</v>
      </c>
      <c r="EB59" s="47">
        <v>6971</v>
      </c>
      <c r="EC59" s="47">
        <v>7451</v>
      </c>
      <c r="ED59" s="47">
        <v>7273</v>
      </c>
      <c r="EE59" s="47">
        <v>7584</v>
      </c>
      <c r="EF59" s="47">
        <v>7802</v>
      </c>
      <c r="EG59" s="47">
        <v>7867</v>
      </c>
      <c r="EH59" s="47">
        <v>8166</v>
      </c>
      <c r="EI59" s="47">
        <v>8011</v>
      </c>
      <c r="EJ59" s="47">
        <v>7921</v>
      </c>
      <c r="EK59" s="47">
        <v>7774</v>
      </c>
      <c r="EL59" s="47">
        <v>7773</v>
      </c>
      <c r="EM59" s="47">
        <v>7734</v>
      </c>
      <c r="EN59" s="47">
        <v>7610</v>
      </c>
      <c r="EO59" s="47">
        <v>7631</v>
      </c>
      <c r="EP59" s="47">
        <v>7227</v>
      </c>
      <c r="EQ59" s="47">
        <v>7157</v>
      </c>
      <c r="ER59" s="47">
        <v>7059</v>
      </c>
      <c r="ES59" s="47">
        <v>7383</v>
      </c>
      <c r="ET59" s="47">
        <v>7116</v>
      </c>
      <c r="EU59" s="47">
        <v>6783</v>
      </c>
      <c r="EV59" s="47">
        <v>6259</v>
      </c>
      <c r="EW59" s="47">
        <v>6188</v>
      </c>
      <c r="EX59" s="47">
        <v>6528</v>
      </c>
      <c r="EY59" s="47">
        <v>6621</v>
      </c>
      <c r="EZ59" s="47">
        <v>6990</v>
      </c>
      <c r="FA59" s="47">
        <v>7526</v>
      </c>
      <c r="FB59" s="47">
        <v>7845</v>
      </c>
      <c r="FC59" s="47">
        <v>8223</v>
      </c>
      <c r="FD59" s="47">
        <v>7974</v>
      </c>
      <c r="FE59" s="47">
        <v>8259</v>
      </c>
      <c r="FF59" s="47">
        <v>8147</v>
      </c>
      <c r="FG59" s="47">
        <v>8150</v>
      </c>
      <c r="FH59" s="47">
        <v>8328</v>
      </c>
      <c r="FI59" s="47">
        <v>8276</v>
      </c>
      <c r="FJ59" s="47">
        <v>8143</v>
      </c>
      <c r="FK59" s="47">
        <v>7847</v>
      </c>
      <c r="FL59" s="47">
        <v>7371</v>
      </c>
      <c r="FM59" s="47">
        <v>7199</v>
      </c>
      <c r="FN59" s="47">
        <v>6919</v>
      </c>
      <c r="FO59" s="47">
        <v>6738</v>
      </c>
      <c r="FP59" s="47">
        <v>6547</v>
      </c>
      <c r="FQ59" s="47">
        <v>6207</v>
      </c>
      <c r="FR59" s="47">
        <v>5886</v>
      </c>
      <c r="FS59" s="47">
        <v>5750</v>
      </c>
      <c r="FT59" s="47">
        <v>5792</v>
      </c>
      <c r="FU59" s="47">
        <v>5465</v>
      </c>
      <c r="FV59" s="47">
        <v>5554</v>
      </c>
      <c r="FW59" s="47">
        <v>5271</v>
      </c>
      <c r="FX59" s="47">
        <v>5498</v>
      </c>
      <c r="FY59" s="47">
        <v>5580</v>
      </c>
      <c r="FZ59" s="47">
        <v>6041</v>
      </c>
      <c r="GA59" s="47">
        <v>5918</v>
      </c>
      <c r="GB59" s="47">
        <v>4365</v>
      </c>
      <c r="GC59" s="47">
        <v>4461</v>
      </c>
      <c r="GD59" s="47">
        <v>4250</v>
      </c>
      <c r="GE59" s="47">
        <v>3568</v>
      </c>
      <c r="GF59" s="47">
        <v>2980</v>
      </c>
      <c r="GG59" s="47">
        <v>2679</v>
      </c>
      <c r="GH59" s="47">
        <v>2624</v>
      </c>
      <c r="GI59" s="47">
        <v>2329</v>
      </c>
      <c r="GJ59" s="47">
        <v>2137</v>
      </c>
      <c r="GK59" s="47">
        <v>1767</v>
      </c>
      <c r="GL59" s="48">
        <v>7074</v>
      </c>
    </row>
    <row r="60" spans="1:194" s="1" customFormat="1" x14ac:dyDescent="0.25">
      <c r="A60" s="89" t="s">
        <v>17</v>
      </c>
      <c r="B60" s="254" t="s">
        <v>101</v>
      </c>
      <c r="C60" s="111" t="str">
        <f t="shared" si="32"/>
        <v>England ICB - NHS Devon ICB</v>
      </c>
      <c r="D60" s="70">
        <f t="shared" si="33"/>
        <v>44538</v>
      </c>
      <c r="E60" s="70">
        <f t="shared" si="34"/>
        <v>42028</v>
      </c>
      <c r="F60" s="85">
        <f t="shared" si="35"/>
        <v>1294196</v>
      </c>
      <c r="G60" s="49">
        <f t="shared" si="36"/>
        <v>635487</v>
      </c>
      <c r="H60" s="50">
        <f t="shared" si="37"/>
        <v>658709</v>
      </c>
      <c r="I60" s="49">
        <f t="shared" si="38"/>
        <v>521507</v>
      </c>
      <c r="J60" s="87">
        <f t="shared" si="39"/>
        <v>550617</v>
      </c>
      <c r="K60" s="88">
        <f t="shared" si="40"/>
        <v>113980</v>
      </c>
      <c r="L60" s="48">
        <f t="shared" si="41"/>
        <v>108092</v>
      </c>
      <c r="M60" s="88">
        <v>4458</v>
      </c>
      <c r="N60" s="47">
        <v>4718</v>
      </c>
      <c r="O60" s="47">
        <v>4978</v>
      </c>
      <c r="P60" s="47">
        <v>5059</v>
      </c>
      <c r="Q60" s="47">
        <v>5653</v>
      </c>
      <c r="R60" s="47">
        <v>5531</v>
      </c>
      <c r="S60" s="47">
        <v>5945</v>
      </c>
      <c r="T60" s="47">
        <v>6243</v>
      </c>
      <c r="U60" s="47">
        <v>6478</v>
      </c>
      <c r="V60" s="47">
        <v>6542</v>
      </c>
      <c r="W60" s="47">
        <v>6961</v>
      </c>
      <c r="X60" s="47">
        <v>6876</v>
      </c>
      <c r="Y60" s="47">
        <v>7223</v>
      </c>
      <c r="Z60" s="47">
        <v>7468</v>
      </c>
      <c r="AA60" s="47">
        <v>7604</v>
      </c>
      <c r="AB60" s="47">
        <v>7554</v>
      </c>
      <c r="AC60" s="47">
        <v>7399</v>
      </c>
      <c r="AD60" s="47">
        <v>7290</v>
      </c>
      <c r="AE60" s="47">
        <v>7592</v>
      </c>
      <c r="AF60" s="47">
        <v>8096</v>
      </c>
      <c r="AG60" s="47">
        <v>7801</v>
      </c>
      <c r="AH60" s="47">
        <v>7655</v>
      </c>
      <c r="AI60" s="47">
        <v>7322</v>
      </c>
      <c r="AJ60" s="47">
        <v>7248</v>
      </c>
      <c r="AK60" s="47">
        <v>6961</v>
      </c>
      <c r="AL60" s="47">
        <v>7260</v>
      </c>
      <c r="AM60" s="47">
        <v>7380</v>
      </c>
      <c r="AN60" s="47">
        <v>7485</v>
      </c>
      <c r="AO60" s="47">
        <v>7751</v>
      </c>
      <c r="AP60" s="47">
        <v>7869</v>
      </c>
      <c r="AQ60" s="47">
        <v>7741</v>
      </c>
      <c r="AR60" s="47">
        <v>7607</v>
      </c>
      <c r="AS60" s="47">
        <v>7987</v>
      </c>
      <c r="AT60" s="47">
        <v>7944</v>
      </c>
      <c r="AU60" s="47">
        <v>8162</v>
      </c>
      <c r="AV60" s="47">
        <v>8195</v>
      </c>
      <c r="AW60" s="47">
        <v>8132</v>
      </c>
      <c r="AX60" s="47">
        <v>8007</v>
      </c>
      <c r="AY60" s="47">
        <v>8178</v>
      </c>
      <c r="AZ60" s="47">
        <v>7833</v>
      </c>
      <c r="BA60" s="47">
        <v>7886</v>
      </c>
      <c r="BB60" s="47">
        <v>7616</v>
      </c>
      <c r="BC60" s="47">
        <v>7714</v>
      </c>
      <c r="BD60" s="47">
        <v>7433</v>
      </c>
      <c r="BE60" s="47">
        <v>7663</v>
      </c>
      <c r="BF60" s="47">
        <v>7708</v>
      </c>
      <c r="BG60" s="47">
        <v>7565</v>
      </c>
      <c r="BH60" s="47">
        <v>7328</v>
      </c>
      <c r="BI60" s="47">
        <v>6731</v>
      </c>
      <c r="BJ60" s="47">
        <v>6648</v>
      </c>
      <c r="BK60" s="47">
        <v>6980</v>
      </c>
      <c r="BL60" s="47">
        <v>7249</v>
      </c>
      <c r="BM60" s="47">
        <v>7517</v>
      </c>
      <c r="BN60" s="47">
        <v>7745</v>
      </c>
      <c r="BO60" s="47">
        <v>8260</v>
      </c>
      <c r="BP60" s="47">
        <v>8392</v>
      </c>
      <c r="BQ60" s="47">
        <v>8626</v>
      </c>
      <c r="BR60" s="47">
        <v>8869</v>
      </c>
      <c r="BS60" s="47">
        <v>8801</v>
      </c>
      <c r="BT60" s="47">
        <v>9023</v>
      </c>
      <c r="BU60" s="47">
        <v>9167</v>
      </c>
      <c r="BV60" s="47">
        <v>9317</v>
      </c>
      <c r="BW60" s="47">
        <v>9313</v>
      </c>
      <c r="BX60" s="47">
        <v>9027</v>
      </c>
      <c r="BY60" s="47">
        <v>8814</v>
      </c>
      <c r="BZ60" s="47">
        <v>8594</v>
      </c>
      <c r="CA60" s="47">
        <v>8266</v>
      </c>
      <c r="CB60" s="47">
        <v>8016</v>
      </c>
      <c r="CC60" s="47">
        <v>7994</v>
      </c>
      <c r="CD60" s="47">
        <v>7617</v>
      </c>
      <c r="CE60" s="47">
        <v>7346</v>
      </c>
      <c r="CF60" s="47">
        <v>6969</v>
      </c>
      <c r="CG60" s="47">
        <v>6979</v>
      </c>
      <c r="CH60" s="47">
        <v>6838</v>
      </c>
      <c r="CI60" s="47">
        <v>6584</v>
      </c>
      <c r="CJ60" s="47">
        <v>6492</v>
      </c>
      <c r="CK60" s="47">
        <v>6720</v>
      </c>
      <c r="CL60" s="47">
        <v>6741</v>
      </c>
      <c r="CM60" s="47">
        <v>7028</v>
      </c>
      <c r="CN60" s="47">
        <v>7341</v>
      </c>
      <c r="CO60" s="47">
        <v>5376</v>
      </c>
      <c r="CP60" s="47">
        <v>5249</v>
      </c>
      <c r="CQ60" s="47">
        <v>4817</v>
      </c>
      <c r="CR60" s="47">
        <v>4293</v>
      </c>
      <c r="CS60" s="47">
        <v>3326</v>
      </c>
      <c r="CT60" s="47">
        <v>2783</v>
      </c>
      <c r="CU60" s="47">
        <v>2672</v>
      </c>
      <c r="CV60" s="47">
        <v>2324</v>
      </c>
      <c r="CW60" s="47">
        <v>2065</v>
      </c>
      <c r="CX60" s="47">
        <v>1754</v>
      </c>
      <c r="CY60" s="48">
        <v>5725</v>
      </c>
      <c r="CZ60" s="88">
        <v>4276</v>
      </c>
      <c r="DA60" s="47">
        <v>4471</v>
      </c>
      <c r="DB60" s="47">
        <v>4785</v>
      </c>
      <c r="DC60" s="47">
        <v>4816</v>
      </c>
      <c r="DD60" s="47">
        <v>5314</v>
      </c>
      <c r="DE60" s="47">
        <v>5260</v>
      </c>
      <c r="DF60" s="47">
        <v>5665</v>
      </c>
      <c r="DG60" s="47">
        <v>5849</v>
      </c>
      <c r="DH60" s="47">
        <v>6085</v>
      </c>
      <c r="DI60" s="47">
        <v>6348</v>
      </c>
      <c r="DJ60" s="47">
        <v>6548</v>
      </c>
      <c r="DK60" s="47">
        <v>6647</v>
      </c>
      <c r="DL60" s="47">
        <v>6762</v>
      </c>
      <c r="DM60" s="47">
        <v>6952</v>
      </c>
      <c r="DN60" s="47">
        <v>7174</v>
      </c>
      <c r="DO60" s="47">
        <v>7072</v>
      </c>
      <c r="DP60" s="47">
        <v>7145</v>
      </c>
      <c r="DQ60" s="47">
        <v>6923</v>
      </c>
      <c r="DR60" s="47">
        <v>7582</v>
      </c>
      <c r="DS60" s="47">
        <v>8417</v>
      </c>
      <c r="DT60" s="47">
        <v>7986</v>
      </c>
      <c r="DU60" s="47">
        <v>7867</v>
      </c>
      <c r="DV60" s="47">
        <v>7470</v>
      </c>
      <c r="DW60" s="47">
        <v>7104</v>
      </c>
      <c r="DX60" s="47">
        <v>6871</v>
      </c>
      <c r="DY60" s="47">
        <v>6761</v>
      </c>
      <c r="DZ60" s="47">
        <v>6964</v>
      </c>
      <c r="EA60" s="47">
        <v>7157</v>
      </c>
      <c r="EB60" s="47">
        <v>7437</v>
      </c>
      <c r="EC60" s="47">
        <v>7367</v>
      </c>
      <c r="ED60" s="47">
        <v>7532</v>
      </c>
      <c r="EE60" s="47">
        <v>7491</v>
      </c>
      <c r="EF60" s="47">
        <v>7640</v>
      </c>
      <c r="EG60" s="47">
        <v>7781</v>
      </c>
      <c r="EH60" s="47">
        <v>8168</v>
      </c>
      <c r="EI60" s="47">
        <v>8179</v>
      </c>
      <c r="EJ60" s="47">
        <v>8292</v>
      </c>
      <c r="EK60" s="47">
        <v>8003</v>
      </c>
      <c r="EL60" s="47">
        <v>8255</v>
      </c>
      <c r="EM60" s="47">
        <v>8061</v>
      </c>
      <c r="EN60" s="47">
        <v>8032</v>
      </c>
      <c r="EO60" s="47">
        <v>7707</v>
      </c>
      <c r="EP60" s="47">
        <v>7802</v>
      </c>
      <c r="EQ60" s="47">
        <v>7638</v>
      </c>
      <c r="ER60" s="47">
        <v>7683</v>
      </c>
      <c r="ES60" s="47">
        <v>7741</v>
      </c>
      <c r="ET60" s="47">
        <v>7860</v>
      </c>
      <c r="EU60" s="47">
        <v>7342</v>
      </c>
      <c r="EV60" s="47">
        <v>6889</v>
      </c>
      <c r="EW60" s="47">
        <v>6830</v>
      </c>
      <c r="EX60" s="47">
        <v>7165</v>
      </c>
      <c r="EY60" s="47">
        <v>7345</v>
      </c>
      <c r="EZ60" s="47">
        <v>7642</v>
      </c>
      <c r="FA60" s="47">
        <v>8156</v>
      </c>
      <c r="FB60" s="47">
        <v>8610</v>
      </c>
      <c r="FC60" s="47">
        <v>8899</v>
      </c>
      <c r="FD60" s="47">
        <v>8882</v>
      </c>
      <c r="FE60" s="47">
        <v>9280</v>
      </c>
      <c r="FF60" s="47">
        <v>9087</v>
      </c>
      <c r="FG60" s="47">
        <v>9618</v>
      </c>
      <c r="FH60" s="47">
        <v>9597</v>
      </c>
      <c r="FI60" s="47">
        <v>9799</v>
      </c>
      <c r="FJ60" s="47">
        <v>9717</v>
      </c>
      <c r="FK60" s="47">
        <v>9519</v>
      </c>
      <c r="FL60" s="47">
        <v>9233</v>
      </c>
      <c r="FM60" s="47">
        <v>9077</v>
      </c>
      <c r="FN60" s="47">
        <v>8774</v>
      </c>
      <c r="FO60" s="47">
        <v>8622</v>
      </c>
      <c r="FP60" s="47">
        <v>8412</v>
      </c>
      <c r="FQ60" s="47">
        <v>8099</v>
      </c>
      <c r="FR60" s="47">
        <v>7765</v>
      </c>
      <c r="FS60" s="47">
        <v>7566</v>
      </c>
      <c r="FT60" s="47">
        <v>7789</v>
      </c>
      <c r="FU60" s="47">
        <v>7561</v>
      </c>
      <c r="FV60" s="47">
        <v>7327</v>
      </c>
      <c r="FW60" s="47">
        <v>7296</v>
      </c>
      <c r="FX60" s="47">
        <v>7392</v>
      </c>
      <c r="FY60" s="47">
        <v>7551</v>
      </c>
      <c r="FZ60" s="47">
        <v>8098</v>
      </c>
      <c r="GA60" s="47">
        <v>8245</v>
      </c>
      <c r="GB60" s="47">
        <v>6244</v>
      </c>
      <c r="GC60" s="47">
        <v>6227</v>
      </c>
      <c r="GD60" s="47">
        <v>5571</v>
      </c>
      <c r="GE60" s="47">
        <v>5187</v>
      </c>
      <c r="GF60" s="47">
        <v>4258</v>
      </c>
      <c r="GG60" s="47">
        <v>3778</v>
      </c>
      <c r="GH60" s="47">
        <v>3711</v>
      </c>
      <c r="GI60" s="47">
        <v>3269</v>
      </c>
      <c r="GJ60" s="47">
        <v>2967</v>
      </c>
      <c r="GK60" s="47">
        <v>2600</v>
      </c>
      <c r="GL60" s="48">
        <v>10773</v>
      </c>
    </row>
    <row r="61" spans="1:194" s="1" customFormat="1" x14ac:dyDescent="0.25">
      <c r="A61" s="89" t="s">
        <v>17</v>
      </c>
      <c r="B61" s="254" t="s">
        <v>102</v>
      </c>
      <c r="C61" s="111" t="str">
        <f t="shared" si="32"/>
        <v>England ICB - NHS Dorset ICB</v>
      </c>
      <c r="D61" s="70">
        <f t="shared" si="33"/>
        <v>28332</v>
      </c>
      <c r="E61" s="70">
        <f t="shared" si="34"/>
        <v>26998</v>
      </c>
      <c r="F61" s="85">
        <f t="shared" si="35"/>
        <v>827513</v>
      </c>
      <c r="G61" s="49">
        <f t="shared" si="36"/>
        <v>409620</v>
      </c>
      <c r="H61" s="50">
        <f t="shared" si="37"/>
        <v>417893</v>
      </c>
      <c r="I61" s="49">
        <f t="shared" si="38"/>
        <v>338405</v>
      </c>
      <c r="J61" s="87">
        <f t="shared" si="39"/>
        <v>349849</v>
      </c>
      <c r="K61" s="88">
        <f t="shared" si="40"/>
        <v>71215</v>
      </c>
      <c r="L61" s="48">
        <f t="shared" si="41"/>
        <v>68044</v>
      </c>
      <c r="M61" s="88">
        <v>2778</v>
      </c>
      <c r="N61" s="47">
        <v>2922</v>
      </c>
      <c r="O61" s="47">
        <v>2952</v>
      </c>
      <c r="P61" s="47">
        <v>3160</v>
      </c>
      <c r="Q61" s="47">
        <v>3412</v>
      </c>
      <c r="R61" s="47">
        <v>3541</v>
      </c>
      <c r="S61" s="47">
        <v>3641</v>
      </c>
      <c r="T61" s="47">
        <v>3774</v>
      </c>
      <c r="U61" s="47">
        <v>3974</v>
      </c>
      <c r="V61" s="47">
        <v>4124</v>
      </c>
      <c r="W61" s="47">
        <v>4326</v>
      </c>
      <c r="X61" s="47">
        <v>4279</v>
      </c>
      <c r="Y61" s="47">
        <v>4362</v>
      </c>
      <c r="Z61" s="47">
        <v>4623</v>
      </c>
      <c r="AA61" s="47">
        <v>5017</v>
      </c>
      <c r="AB61" s="47">
        <v>4859</v>
      </c>
      <c r="AC61" s="47">
        <v>4736</v>
      </c>
      <c r="AD61" s="47">
        <v>4735</v>
      </c>
      <c r="AE61" s="47">
        <v>4835</v>
      </c>
      <c r="AF61" s="47">
        <v>4446</v>
      </c>
      <c r="AG61" s="47">
        <v>4361</v>
      </c>
      <c r="AH61" s="47">
        <v>4506</v>
      </c>
      <c r="AI61" s="47">
        <v>4410</v>
      </c>
      <c r="AJ61" s="47">
        <v>4260</v>
      </c>
      <c r="AK61" s="47">
        <v>4182</v>
      </c>
      <c r="AL61" s="47">
        <v>4224</v>
      </c>
      <c r="AM61" s="47">
        <v>4474</v>
      </c>
      <c r="AN61" s="47">
        <v>4500</v>
      </c>
      <c r="AO61" s="47">
        <v>4755</v>
      </c>
      <c r="AP61" s="47">
        <v>4871</v>
      </c>
      <c r="AQ61" s="47">
        <v>4650</v>
      </c>
      <c r="AR61" s="47">
        <v>4779</v>
      </c>
      <c r="AS61" s="47">
        <v>4922</v>
      </c>
      <c r="AT61" s="47">
        <v>4983</v>
      </c>
      <c r="AU61" s="47">
        <v>5037</v>
      </c>
      <c r="AV61" s="47">
        <v>5386</v>
      </c>
      <c r="AW61" s="47">
        <v>5359</v>
      </c>
      <c r="AX61" s="47">
        <v>5347</v>
      </c>
      <c r="AY61" s="47">
        <v>5413</v>
      </c>
      <c r="AZ61" s="47">
        <v>5355</v>
      </c>
      <c r="BA61" s="47">
        <v>5227</v>
      </c>
      <c r="BB61" s="47">
        <v>5285</v>
      </c>
      <c r="BC61" s="47">
        <v>5244</v>
      </c>
      <c r="BD61" s="47">
        <v>5313</v>
      </c>
      <c r="BE61" s="47">
        <v>5302</v>
      </c>
      <c r="BF61" s="47">
        <v>5558</v>
      </c>
      <c r="BG61" s="47">
        <v>5385</v>
      </c>
      <c r="BH61" s="47">
        <v>5143</v>
      </c>
      <c r="BI61" s="47">
        <v>4764</v>
      </c>
      <c r="BJ61" s="47">
        <v>4718</v>
      </c>
      <c r="BK61" s="47">
        <v>4773</v>
      </c>
      <c r="BL61" s="47">
        <v>4893</v>
      </c>
      <c r="BM61" s="47">
        <v>4933</v>
      </c>
      <c r="BN61" s="47">
        <v>5073</v>
      </c>
      <c r="BO61" s="47">
        <v>5413</v>
      </c>
      <c r="BP61" s="47">
        <v>5636</v>
      </c>
      <c r="BQ61" s="47">
        <v>5478</v>
      </c>
      <c r="BR61" s="47">
        <v>5656</v>
      </c>
      <c r="BS61" s="47">
        <v>5727</v>
      </c>
      <c r="BT61" s="47">
        <v>5791</v>
      </c>
      <c r="BU61" s="47">
        <v>5855</v>
      </c>
      <c r="BV61" s="47">
        <v>5872</v>
      </c>
      <c r="BW61" s="47">
        <v>6027</v>
      </c>
      <c r="BX61" s="47">
        <v>5756</v>
      </c>
      <c r="BY61" s="47">
        <v>5847</v>
      </c>
      <c r="BZ61" s="47">
        <v>5498</v>
      </c>
      <c r="CA61" s="47">
        <v>5197</v>
      </c>
      <c r="CB61" s="47">
        <v>5254</v>
      </c>
      <c r="CC61" s="47">
        <v>5065</v>
      </c>
      <c r="CD61" s="47">
        <v>5009</v>
      </c>
      <c r="CE61" s="47">
        <v>4646</v>
      </c>
      <c r="CF61" s="47">
        <v>4406</v>
      </c>
      <c r="CG61" s="47">
        <v>4435</v>
      </c>
      <c r="CH61" s="47">
        <v>4351</v>
      </c>
      <c r="CI61" s="47">
        <v>4306</v>
      </c>
      <c r="CJ61" s="47">
        <v>4269</v>
      </c>
      <c r="CK61" s="47">
        <v>4277</v>
      </c>
      <c r="CL61" s="47">
        <v>4337</v>
      </c>
      <c r="CM61" s="47">
        <v>4730</v>
      </c>
      <c r="CN61" s="47">
        <v>4929</v>
      </c>
      <c r="CO61" s="47">
        <v>3539</v>
      </c>
      <c r="CP61" s="47">
        <v>3521</v>
      </c>
      <c r="CQ61" s="47">
        <v>3129</v>
      </c>
      <c r="CR61" s="47">
        <v>2923</v>
      </c>
      <c r="CS61" s="47">
        <v>2254</v>
      </c>
      <c r="CT61" s="47">
        <v>1925</v>
      </c>
      <c r="CU61" s="47">
        <v>1814</v>
      </c>
      <c r="CV61" s="47">
        <v>1678</v>
      </c>
      <c r="CW61" s="47">
        <v>1547</v>
      </c>
      <c r="CX61" s="47">
        <v>1277</v>
      </c>
      <c r="CY61" s="48">
        <v>4365</v>
      </c>
      <c r="CZ61" s="88">
        <v>2584</v>
      </c>
      <c r="DA61" s="47">
        <v>2746</v>
      </c>
      <c r="DB61" s="47">
        <v>2813</v>
      </c>
      <c r="DC61" s="47">
        <v>3036</v>
      </c>
      <c r="DD61" s="47">
        <v>3242</v>
      </c>
      <c r="DE61" s="47">
        <v>3354</v>
      </c>
      <c r="DF61" s="47">
        <v>3476</v>
      </c>
      <c r="DG61" s="47">
        <v>3584</v>
      </c>
      <c r="DH61" s="47">
        <v>3847</v>
      </c>
      <c r="DI61" s="47">
        <v>3956</v>
      </c>
      <c r="DJ61" s="47">
        <v>4201</v>
      </c>
      <c r="DK61" s="47">
        <v>4207</v>
      </c>
      <c r="DL61" s="47">
        <v>4262</v>
      </c>
      <c r="DM61" s="47">
        <v>4354</v>
      </c>
      <c r="DN61" s="47">
        <v>4618</v>
      </c>
      <c r="DO61" s="47">
        <v>4560</v>
      </c>
      <c r="DP61" s="47">
        <v>4625</v>
      </c>
      <c r="DQ61" s="47">
        <v>4579</v>
      </c>
      <c r="DR61" s="47">
        <v>4526</v>
      </c>
      <c r="DS61" s="47">
        <v>4340</v>
      </c>
      <c r="DT61" s="47">
        <v>4350</v>
      </c>
      <c r="DU61" s="47">
        <v>4492</v>
      </c>
      <c r="DV61" s="47">
        <v>4237</v>
      </c>
      <c r="DW61" s="47">
        <v>4160</v>
      </c>
      <c r="DX61" s="47">
        <v>3903</v>
      </c>
      <c r="DY61" s="47">
        <v>4090</v>
      </c>
      <c r="DZ61" s="47">
        <v>4070</v>
      </c>
      <c r="EA61" s="47">
        <v>4407</v>
      </c>
      <c r="EB61" s="47">
        <v>4373</v>
      </c>
      <c r="EC61" s="47">
        <v>4456</v>
      </c>
      <c r="ED61" s="47">
        <v>4475</v>
      </c>
      <c r="EE61" s="47">
        <v>4533</v>
      </c>
      <c r="EF61" s="47">
        <v>4816</v>
      </c>
      <c r="EG61" s="47">
        <v>4972</v>
      </c>
      <c r="EH61" s="47">
        <v>5045</v>
      </c>
      <c r="EI61" s="47">
        <v>5236</v>
      </c>
      <c r="EJ61" s="47">
        <v>5213</v>
      </c>
      <c r="EK61" s="47">
        <v>5189</v>
      </c>
      <c r="EL61" s="47">
        <v>5362</v>
      </c>
      <c r="EM61" s="47">
        <v>5176</v>
      </c>
      <c r="EN61" s="47">
        <v>5221</v>
      </c>
      <c r="EO61" s="47">
        <v>5226</v>
      </c>
      <c r="EP61" s="47">
        <v>5038</v>
      </c>
      <c r="EQ61" s="47">
        <v>5098</v>
      </c>
      <c r="ER61" s="47">
        <v>5156</v>
      </c>
      <c r="ES61" s="47">
        <v>5194</v>
      </c>
      <c r="ET61" s="47">
        <v>5050</v>
      </c>
      <c r="EU61" s="47">
        <v>4901</v>
      </c>
      <c r="EV61" s="47">
        <v>4560</v>
      </c>
      <c r="EW61" s="47">
        <v>4500</v>
      </c>
      <c r="EX61" s="47">
        <v>4485</v>
      </c>
      <c r="EY61" s="47">
        <v>4780</v>
      </c>
      <c r="EZ61" s="47">
        <v>4900</v>
      </c>
      <c r="FA61" s="47">
        <v>5149</v>
      </c>
      <c r="FB61" s="47">
        <v>5466</v>
      </c>
      <c r="FC61" s="47">
        <v>5632</v>
      </c>
      <c r="FD61" s="47">
        <v>5555</v>
      </c>
      <c r="FE61" s="47">
        <v>5666</v>
      </c>
      <c r="FF61" s="47">
        <v>5744</v>
      </c>
      <c r="FG61" s="47">
        <v>5867</v>
      </c>
      <c r="FH61" s="47">
        <v>5932</v>
      </c>
      <c r="FI61" s="47">
        <v>6134</v>
      </c>
      <c r="FJ61" s="47">
        <v>6159</v>
      </c>
      <c r="FK61" s="47">
        <v>5945</v>
      </c>
      <c r="FL61" s="47">
        <v>5894</v>
      </c>
      <c r="FM61" s="47">
        <v>5672</v>
      </c>
      <c r="FN61" s="47">
        <v>5481</v>
      </c>
      <c r="FO61" s="47">
        <v>5585</v>
      </c>
      <c r="FP61" s="47">
        <v>5478</v>
      </c>
      <c r="FQ61" s="47">
        <v>5179</v>
      </c>
      <c r="FR61" s="47">
        <v>4909</v>
      </c>
      <c r="FS61" s="47">
        <v>5016</v>
      </c>
      <c r="FT61" s="47">
        <v>4975</v>
      </c>
      <c r="FU61" s="47">
        <v>4782</v>
      </c>
      <c r="FV61" s="47">
        <v>4742</v>
      </c>
      <c r="FW61" s="47">
        <v>4830</v>
      </c>
      <c r="FX61" s="47">
        <v>5057</v>
      </c>
      <c r="FY61" s="47">
        <v>5052</v>
      </c>
      <c r="FZ61" s="47">
        <v>5418</v>
      </c>
      <c r="GA61" s="47">
        <v>5624</v>
      </c>
      <c r="GB61" s="47">
        <v>4055</v>
      </c>
      <c r="GC61" s="47">
        <v>4190</v>
      </c>
      <c r="GD61" s="47">
        <v>3784</v>
      </c>
      <c r="GE61" s="47">
        <v>3304</v>
      </c>
      <c r="GF61" s="47">
        <v>2918</v>
      </c>
      <c r="GG61" s="47">
        <v>2460</v>
      </c>
      <c r="GH61" s="47">
        <v>2429</v>
      </c>
      <c r="GI61" s="47">
        <v>2323</v>
      </c>
      <c r="GJ61" s="47">
        <v>2201</v>
      </c>
      <c r="GK61" s="47">
        <v>1833</v>
      </c>
      <c r="GL61" s="48">
        <v>7879</v>
      </c>
    </row>
    <row r="62" spans="1:194" s="1" customFormat="1" x14ac:dyDescent="0.25">
      <c r="A62" s="89" t="s">
        <v>17</v>
      </c>
      <c r="B62" s="254" t="s">
        <v>103</v>
      </c>
      <c r="C62" s="111" t="str">
        <f t="shared" si="32"/>
        <v>England ICB - NHS Essex ICB</v>
      </c>
      <c r="D62" s="70">
        <f t="shared" si="33"/>
        <v>76594</v>
      </c>
      <c r="E62" s="70">
        <f t="shared" si="34"/>
        <v>73170</v>
      </c>
      <c r="F62" s="85">
        <f t="shared" si="35"/>
        <v>2014924</v>
      </c>
      <c r="G62" s="49">
        <f t="shared" si="36"/>
        <v>996388</v>
      </c>
      <c r="H62" s="50">
        <f t="shared" si="37"/>
        <v>1018536</v>
      </c>
      <c r="I62" s="49">
        <f t="shared" si="38"/>
        <v>784272</v>
      </c>
      <c r="J62" s="87">
        <f t="shared" si="39"/>
        <v>816417</v>
      </c>
      <c r="K62" s="88">
        <f t="shared" si="40"/>
        <v>212116</v>
      </c>
      <c r="L62" s="48">
        <f t="shared" si="41"/>
        <v>202119</v>
      </c>
      <c r="M62" s="88">
        <v>8851</v>
      </c>
      <c r="N62" s="47">
        <v>9822</v>
      </c>
      <c r="O62" s="47">
        <v>10172</v>
      </c>
      <c r="P62" s="47">
        <v>10520</v>
      </c>
      <c r="Q62" s="47">
        <v>11326</v>
      </c>
      <c r="R62" s="47">
        <v>10974</v>
      </c>
      <c r="S62" s="47">
        <v>11594</v>
      </c>
      <c r="T62" s="47">
        <v>11871</v>
      </c>
      <c r="U62" s="47">
        <v>12301</v>
      </c>
      <c r="V62" s="47">
        <v>12520</v>
      </c>
      <c r="W62" s="47">
        <v>12933</v>
      </c>
      <c r="X62" s="47">
        <v>12638</v>
      </c>
      <c r="Y62" s="47">
        <v>12636</v>
      </c>
      <c r="Z62" s="47">
        <v>12906</v>
      </c>
      <c r="AA62" s="47">
        <v>13040</v>
      </c>
      <c r="AB62" s="47">
        <v>12927</v>
      </c>
      <c r="AC62" s="47">
        <v>12574</v>
      </c>
      <c r="AD62" s="47">
        <v>12511</v>
      </c>
      <c r="AE62" s="47">
        <v>12473</v>
      </c>
      <c r="AF62" s="47">
        <v>11059</v>
      </c>
      <c r="AG62" s="47">
        <v>10761</v>
      </c>
      <c r="AH62" s="47">
        <v>10500</v>
      </c>
      <c r="AI62" s="47">
        <v>10782</v>
      </c>
      <c r="AJ62" s="47">
        <v>10673</v>
      </c>
      <c r="AK62" s="47">
        <v>10798</v>
      </c>
      <c r="AL62" s="47">
        <v>11137</v>
      </c>
      <c r="AM62" s="47">
        <v>11665</v>
      </c>
      <c r="AN62" s="47">
        <v>11890</v>
      </c>
      <c r="AO62" s="47">
        <v>12302</v>
      </c>
      <c r="AP62" s="47">
        <v>12528</v>
      </c>
      <c r="AQ62" s="47">
        <v>12558</v>
      </c>
      <c r="AR62" s="47">
        <v>12813</v>
      </c>
      <c r="AS62" s="47">
        <v>13374</v>
      </c>
      <c r="AT62" s="47">
        <v>13846</v>
      </c>
      <c r="AU62" s="47">
        <v>13950</v>
      </c>
      <c r="AV62" s="47">
        <v>14199</v>
      </c>
      <c r="AW62" s="47">
        <v>14408</v>
      </c>
      <c r="AX62" s="47">
        <v>14412</v>
      </c>
      <c r="AY62" s="47">
        <v>14466</v>
      </c>
      <c r="AZ62" s="47">
        <v>14205</v>
      </c>
      <c r="BA62" s="47">
        <v>14144</v>
      </c>
      <c r="BB62" s="47">
        <v>13953</v>
      </c>
      <c r="BC62" s="47">
        <v>13588</v>
      </c>
      <c r="BD62" s="47">
        <v>13485</v>
      </c>
      <c r="BE62" s="47">
        <v>13720</v>
      </c>
      <c r="BF62" s="47">
        <v>13626</v>
      </c>
      <c r="BG62" s="47">
        <v>13570</v>
      </c>
      <c r="BH62" s="47">
        <v>12751</v>
      </c>
      <c r="BI62" s="47">
        <v>12211</v>
      </c>
      <c r="BJ62" s="47">
        <v>12050</v>
      </c>
      <c r="BK62" s="47">
        <v>12028</v>
      </c>
      <c r="BL62" s="47">
        <v>12478</v>
      </c>
      <c r="BM62" s="47">
        <v>12408</v>
      </c>
      <c r="BN62" s="47">
        <v>12763</v>
      </c>
      <c r="BO62" s="47">
        <v>13326</v>
      </c>
      <c r="BP62" s="47">
        <v>13538</v>
      </c>
      <c r="BQ62" s="47">
        <v>12959</v>
      </c>
      <c r="BR62" s="47">
        <v>13280</v>
      </c>
      <c r="BS62" s="47">
        <v>13082</v>
      </c>
      <c r="BT62" s="47">
        <v>13634</v>
      </c>
      <c r="BU62" s="47">
        <v>13004</v>
      </c>
      <c r="BV62" s="47">
        <v>13176</v>
      </c>
      <c r="BW62" s="47">
        <v>12475</v>
      </c>
      <c r="BX62" s="47">
        <v>12052</v>
      </c>
      <c r="BY62" s="47">
        <v>12181</v>
      </c>
      <c r="BZ62" s="47">
        <v>11529</v>
      </c>
      <c r="CA62" s="47">
        <v>10910</v>
      </c>
      <c r="CB62" s="47">
        <v>10380</v>
      </c>
      <c r="CC62" s="47">
        <v>10027</v>
      </c>
      <c r="CD62" s="47">
        <v>9366</v>
      </c>
      <c r="CE62" s="47">
        <v>9102</v>
      </c>
      <c r="CF62" s="47">
        <v>8475</v>
      </c>
      <c r="CG62" s="47">
        <v>8266</v>
      </c>
      <c r="CH62" s="47">
        <v>8212</v>
      </c>
      <c r="CI62" s="47">
        <v>7810</v>
      </c>
      <c r="CJ62" s="47">
        <v>7736</v>
      </c>
      <c r="CK62" s="47">
        <v>7737</v>
      </c>
      <c r="CL62" s="47">
        <v>8318</v>
      </c>
      <c r="CM62" s="47">
        <v>8797</v>
      </c>
      <c r="CN62" s="47">
        <v>9165</v>
      </c>
      <c r="CO62" s="47">
        <v>6371</v>
      </c>
      <c r="CP62" s="47">
        <v>6184</v>
      </c>
      <c r="CQ62" s="47">
        <v>5633</v>
      </c>
      <c r="CR62" s="47">
        <v>4979</v>
      </c>
      <c r="CS62" s="47">
        <v>3929</v>
      </c>
      <c r="CT62" s="47">
        <v>3228</v>
      </c>
      <c r="CU62" s="47">
        <v>3341</v>
      </c>
      <c r="CV62" s="47">
        <v>2964</v>
      </c>
      <c r="CW62" s="47">
        <v>2530</v>
      </c>
      <c r="CX62" s="47">
        <v>2157</v>
      </c>
      <c r="CY62" s="48">
        <v>6845</v>
      </c>
      <c r="CZ62" s="88">
        <v>8421</v>
      </c>
      <c r="DA62" s="47">
        <v>9192</v>
      </c>
      <c r="DB62" s="47">
        <v>9888</v>
      </c>
      <c r="DC62" s="47">
        <v>9880</v>
      </c>
      <c r="DD62" s="47">
        <v>10831</v>
      </c>
      <c r="DE62" s="47">
        <v>10531</v>
      </c>
      <c r="DF62" s="47">
        <v>11028</v>
      </c>
      <c r="DG62" s="47">
        <v>11419</v>
      </c>
      <c r="DH62" s="47">
        <v>11881</v>
      </c>
      <c r="DI62" s="47">
        <v>11859</v>
      </c>
      <c r="DJ62" s="47">
        <v>12051</v>
      </c>
      <c r="DK62" s="47">
        <v>11968</v>
      </c>
      <c r="DL62" s="47">
        <v>12081</v>
      </c>
      <c r="DM62" s="47">
        <v>12391</v>
      </c>
      <c r="DN62" s="47">
        <v>12209</v>
      </c>
      <c r="DO62" s="47">
        <v>12196</v>
      </c>
      <c r="DP62" s="47">
        <v>12221</v>
      </c>
      <c r="DQ62" s="47">
        <v>12072</v>
      </c>
      <c r="DR62" s="47">
        <v>11393</v>
      </c>
      <c r="DS62" s="47">
        <v>10174</v>
      </c>
      <c r="DT62" s="47">
        <v>9598</v>
      </c>
      <c r="DU62" s="47">
        <v>9793</v>
      </c>
      <c r="DV62" s="47">
        <v>10105</v>
      </c>
      <c r="DW62" s="47">
        <v>10036</v>
      </c>
      <c r="DX62" s="47">
        <v>10314</v>
      </c>
      <c r="DY62" s="47">
        <v>10681</v>
      </c>
      <c r="DZ62" s="47">
        <v>11077</v>
      </c>
      <c r="EA62" s="47">
        <v>11557</v>
      </c>
      <c r="EB62" s="47">
        <v>12094</v>
      </c>
      <c r="EC62" s="47">
        <v>12379</v>
      </c>
      <c r="ED62" s="47">
        <v>12674</v>
      </c>
      <c r="EE62" s="47">
        <v>13200</v>
      </c>
      <c r="EF62" s="47">
        <v>13860</v>
      </c>
      <c r="EG62" s="47">
        <v>13926</v>
      </c>
      <c r="EH62" s="47">
        <v>14594</v>
      </c>
      <c r="EI62" s="47">
        <v>14909</v>
      </c>
      <c r="EJ62" s="47">
        <v>14823</v>
      </c>
      <c r="EK62" s="47">
        <v>14888</v>
      </c>
      <c r="EL62" s="47">
        <v>14976</v>
      </c>
      <c r="EM62" s="47">
        <v>14528</v>
      </c>
      <c r="EN62" s="47">
        <v>14327</v>
      </c>
      <c r="EO62" s="47">
        <v>14377</v>
      </c>
      <c r="EP62" s="47">
        <v>13819</v>
      </c>
      <c r="EQ62" s="47">
        <v>13483</v>
      </c>
      <c r="ER62" s="47">
        <v>13757</v>
      </c>
      <c r="ES62" s="47">
        <v>13832</v>
      </c>
      <c r="ET62" s="47">
        <v>13408</v>
      </c>
      <c r="EU62" s="47">
        <v>12850</v>
      </c>
      <c r="EV62" s="47">
        <v>11946</v>
      </c>
      <c r="EW62" s="47">
        <v>11779</v>
      </c>
      <c r="EX62" s="47">
        <v>11988</v>
      </c>
      <c r="EY62" s="47">
        <v>12293</v>
      </c>
      <c r="EZ62" s="47">
        <v>12228</v>
      </c>
      <c r="FA62" s="47">
        <v>12798</v>
      </c>
      <c r="FB62" s="47">
        <v>12805</v>
      </c>
      <c r="FC62" s="47">
        <v>13399</v>
      </c>
      <c r="FD62" s="47">
        <v>12959</v>
      </c>
      <c r="FE62" s="47">
        <v>13484</v>
      </c>
      <c r="FF62" s="47">
        <v>13312</v>
      </c>
      <c r="FG62" s="47">
        <v>13555</v>
      </c>
      <c r="FH62" s="47">
        <v>13328</v>
      </c>
      <c r="FI62" s="47">
        <v>13168</v>
      </c>
      <c r="FJ62" s="47">
        <v>12895</v>
      </c>
      <c r="FK62" s="47">
        <v>12646</v>
      </c>
      <c r="FL62" s="47">
        <v>12129</v>
      </c>
      <c r="FM62" s="47">
        <v>11894</v>
      </c>
      <c r="FN62" s="47">
        <v>10916</v>
      </c>
      <c r="FO62" s="47">
        <v>10786</v>
      </c>
      <c r="FP62" s="47">
        <v>10611</v>
      </c>
      <c r="FQ62" s="47">
        <v>10111</v>
      </c>
      <c r="FR62" s="47">
        <v>9577</v>
      </c>
      <c r="FS62" s="47">
        <v>9528</v>
      </c>
      <c r="FT62" s="47">
        <v>9594</v>
      </c>
      <c r="FU62" s="47">
        <v>9136</v>
      </c>
      <c r="FV62" s="47">
        <v>9020</v>
      </c>
      <c r="FW62" s="47">
        <v>9055</v>
      </c>
      <c r="FX62" s="47">
        <v>9170</v>
      </c>
      <c r="FY62" s="47">
        <v>9423</v>
      </c>
      <c r="FZ62" s="47">
        <v>10436</v>
      </c>
      <c r="GA62" s="47">
        <v>11028</v>
      </c>
      <c r="GB62" s="47">
        <v>7697</v>
      </c>
      <c r="GC62" s="47">
        <v>7590</v>
      </c>
      <c r="GD62" s="47">
        <v>7079</v>
      </c>
      <c r="GE62" s="47">
        <v>6307</v>
      </c>
      <c r="GF62" s="47">
        <v>5229</v>
      </c>
      <c r="GG62" s="47">
        <v>4577</v>
      </c>
      <c r="GH62" s="47">
        <v>4629</v>
      </c>
      <c r="GI62" s="47">
        <v>4307</v>
      </c>
      <c r="GJ62" s="47">
        <v>3798</v>
      </c>
      <c r="GK62" s="47">
        <v>3182</v>
      </c>
      <c r="GL62" s="48">
        <v>13593</v>
      </c>
    </row>
    <row r="63" spans="1:194" s="1" customFormat="1" x14ac:dyDescent="0.25">
      <c r="A63" s="89" t="s">
        <v>17</v>
      </c>
      <c r="B63" s="254" t="s">
        <v>104</v>
      </c>
      <c r="C63" s="111" t="str">
        <f t="shared" si="32"/>
        <v>England ICB - NHS Gloucestershire ICB</v>
      </c>
      <c r="D63" s="70">
        <f t="shared" si="33"/>
        <v>25550</v>
      </c>
      <c r="E63" s="70">
        <f t="shared" si="34"/>
        <v>25126</v>
      </c>
      <c r="F63" s="85">
        <f t="shared" si="35"/>
        <v>698451</v>
      </c>
      <c r="G63" s="49">
        <f t="shared" si="36"/>
        <v>344416</v>
      </c>
      <c r="H63" s="50">
        <f t="shared" si="37"/>
        <v>354035</v>
      </c>
      <c r="I63" s="49">
        <f t="shared" si="38"/>
        <v>276671</v>
      </c>
      <c r="J63" s="87">
        <f t="shared" si="39"/>
        <v>288771</v>
      </c>
      <c r="K63" s="88">
        <f t="shared" si="40"/>
        <v>67745</v>
      </c>
      <c r="L63" s="48">
        <f t="shared" si="41"/>
        <v>65264</v>
      </c>
      <c r="M63" s="88">
        <v>2804</v>
      </c>
      <c r="N63" s="47">
        <v>3030</v>
      </c>
      <c r="O63" s="47">
        <v>3227</v>
      </c>
      <c r="P63" s="47">
        <v>3109</v>
      </c>
      <c r="Q63" s="47">
        <v>3519</v>
      </c>
      <c r="R63" s="47">
        <v>3311</v>
      </c>
      <c r="S63" s="47">
        <v>3563</v>
      </c>
      <c r="T63" s="47">
        <v>3718</v>
      </c>
      <c r="U63" s="47">
        <v>3856</v>
      </c>
      <c r="V63" s="47">
        <v>3971</v>
      </c>
      <c r="W63" s="47">
        <v>4089</v>
      </c>
      <c r="X63" s="47">
        <v>3998</v>
      </c>
      <c r="Y63" s="47">
        <v>4085</v>
      </c>
      <c r="Z63" s="47">
        <v>4267</v>
      </c>
      <c r="AA63" s="47">
        <v>4402</v>
      </c>
      <c r="AB63" s="47">
        <v>4352</v>
      </c>
      <c r="AC63" s="47">
        <v>4174</v>
      </c>
      <c r="AD63" s="47">
        <v>4270</v>
      </c>
      <c r="AE63" s="47">
        <v>4125</v>
      </c>
      <c r="AF63" s="47">
        <v>3794</v>
      </c>
      <c r="AG63" s="47">
        <v>3557</v>
      </c>
      <c r="AH63" s="47">
        <v>3314</v>
      </c>
      <c r="AI63" s="47">
        <v>3537</v>
      </c>
      <c r="AJ63" s="47">
        <v>3479</v>
      </c>
      <c r="AK63" s="47">
        <v>3485</v>
      </c>
      <c r="AL63" s="47">
        <v>3718</v>
      </c>
      <c r="AM63" s="47">
        <v>3804</v>
      </c>
      <c r="AN63" s="47">
        <v>3958</v>
      </c>
      <c r="AO63" s="47">
        <v>4156</v>
      </c>
      <c r="AP63" s="47">
        <v>4137</v>
      </c>
      <c r="AQ63" s="47">
        <v>4190</v>
      </c>
      <c r="AR63" s="47">
        <v>4458</v>
      </c>
      <c r="AS63" s="47">
        <v>4527</v>
      </c>
      <c r="AT63" s="47">
        <v>4566</v>
      </c>
      <c r="AU63" s="47">
        <v>4684</v>
      </c>
      <c r="AV63" s="47">
        <v>4766</v>
      </c>
      <c r="AW63" s="47">
        <v>4775</v>
      </c>
      <c r="AX63" s="47">
        <v>4725</v>
      </c>
      <c r="AY63" s="47">
        <v>4602</v>
      </c>
      <c r="AZ63" s="47">
        <v>4718</v>
      </c>
      <c r="BA63" s="47">
        <v>4535</v>
      </c>
      <c r="BB63" s="47">
        <v>4585</v>
      </c>
      <c r="BC63" s="47">
        <v>4507</v>
      </c>
      <c r="BD63" s="47">
        <v>4586</v>
      </c>
      <c r="BE63" s="47">
        <v>4628</v>
      </c>
      <c r="BF63" s="47">
        <v>4469</v>
      </c>
      <c r="BG63" s="47">
        <v>4458</v>
      </c>
      <c r="BH63" s="47">
        <v>4293</v>
      </c>
      <c r="BI63" s="47">
        <v>3914</v>
      </c>
      <c r="BJ63" s="47">
        <v>3875</v>
      </c>
      <c r="BK63" s="47">
        <v>4035</v>
      </c>
      <c r="BL63" s="47">
        <v>4041</v>
      </c>
      <c r="BM63" s="47">
        <v>4278</v>
      </c>
      <c r="BN63" s="47">
        <v>4327</v>
      </c>
      <c r="BO63" s="47">
        <v>4492</v>
      </c>
      <c r="BP63" s="47">
        <v>4568</v>
      </c>
      <c r="BQ63" s="47">
        <v>4639</v>
      </c>
      <c r="BR63" s="47">
        <v>4829</v>
      </c>
      <c r="BS63" s="47">
        <v>4836</v>
      </c>
      <c r="BT63" s="47">
        <v>4920</v>
      </c>
      <c r="BU63" s="47">
        <v>4934</v>
      </c>
      <c r="BV63" s="47">
        <v>4882</v>
      </c>
      <c r="BW63" s="47">
        <v>4863</v>
      </c>
      <c r="BX63" s="47">
        <v>4782</v>
      </c>
      <c r="BY63" s="47">
        <v>4569</v>
      </c>
      <c r="BZ63" s="47">
        <v>4436</v>
      </c>
      <c r="CA63" s="47">
        <v>4270</v>
      </c>
      <c r="CB63" s="47">
        <v>4079</v>
      </c>
      <c r="CC63" s="47">
        <v>3902</v>
      </c>
      <c r="CD63" s="47">
        <v>3605</v>
      </c>
      <c r="CE63" s="47">
        <v>3576</v>
      </c>
      <c r="CF63" s="47">
        <v>3425</v>
      </c>
      <c r="CG63" s="47">
        <v>3431</v>
      </c>
      <c r="CH63" s="47">
        <v>3232</v>
      </c>
      <c r="CI63" s="47">
        <v>3190</v>
      </c>
      <c r="CJ63" s="47">
        <v>3073</v>
      </c>
      <c r="CK63" s="47">
        <v>3272</v>
      </c>
      <c r="CL63" s="47">
        <v>3260</v>
      </c>
      <c r="CM63" s="47">
        <v>3285</v>
      </c>
      <c r="CN63" s="47">
        <v>3338</v>
      </c>
      <c r="CO63" s="47">
        <v>2418</v>
      </c>
      <c r="CP63" s="47">
        <v>2410</v>
      </c>
      <c r="CQ63" s="47">
        <v>2214</v>
      </c>
      <c r="CR63" s="47">
        <v>2041</v>
      </c>
      <c r="CS63" s="47">
        <v>1708</v>
      </c>
      <c r="CT63" s="47">
        <v>1404</v>
      </c>
      <c r="CU63" s="47">
        <v>1343</v>
      </c>
      <c r="CV63" s="47">
        <v>1233</v>
      </c>
      <c r="CW63" s="47">
        <v>1006</v>
      </c>
      <c r="CX63" s="47">
        <v>896</v>
      </c>
      <c r="CY63" s="48">
        <v>2704</v>
      </c>
      <c r="CZ63" s="88">
        <v>2684</v>
      </c>
      <c r="DA63" s="47">
        <v>2866</v>
      </c>
      <c r="DB63" s="47">
        <v>2978</v>
      </c>
      <c r="DC63" s="47">
        <v>3041</v>
      </c>
      <c r="DD63" s="47">
        <v>3268</v>
      </c>
      <c r="DE63" s="47">
        <v>3137</v>
      </c>
      <c r="DF63" s="47">
        <v>3358</v>
      </c>
      <c r="DG63" s="47">
        <v>3538</v>
      </c>
      <c r="DH63" s="47">
        <v>3705</v>
      </c>
      <c r="DI63" s="47">
        <v>3677</v>
      </c>
      <c r="DJ63" s="47">
        <v>3920</v>
      </c>
      <c r="DK63" s="47">
        <v>3966</v>
      </c>
      <c r="DL63" s="47">
        <v>4069</v>
      </c>
      <c r="DM63" s="47">
        <v>4056</v>
      </c>
      <c r="DN63" s="47">
        <v>4177</v>
      </c>
      <c r="DO63" s="47">
        <v>4196</v>
      </c>
      <c r="DP63" s="47">
        <v>4324</v>
      </c>
      <c r="DQ63" s="47">
        <v>4304</v>
      </c>
      <c r="DR63" s="47">
        <v>4133</v>
      </c>
      <c r="DS63" s="47">
        <v>3465</v>
      </c>
      <c r="DT63" s="47">
        <v>3253</v>
      </c>
      <c r="DU63" s="47">
        <v>3370</v>
      </c>
      <c r="DV63" s="47">
        <v>3449</v>
      </c>
      <c r="DW63" s="47">
        <v>3412</v>
      </c>
      <c r="DX63" s="47">
        <v>3319</v>
      </c>
      <c r="DY63" s="47">
        <v>3634</v>
      </c>
      <c r="DZ63" s="47">
        <v>3622</v>
      </c>
      <c r="EA63" s="47">
        <v>3927</v>
      </c>
      <c r="EB63" s="47">
        <v>4029</v>
      </c>
      <c r="EC63" s="47">
        <v>4238</v>
      </c>
      <c r="ED63" s="47">
        <v>4233</v>
      </c>
      <c r="EE63" s="47">
        <v>4279</v>
      </c>
      <c r="EF63" s="47">
        <v>4407</v>
      </c>
      <c r="EG63" s="47">
        <v>4480</v>
      </c>
      <c r="EH63" s="47">
        <v>4745</v>
      </c>
      <c r="EI63" s="47">
        <v>4793</v>
      </c>
      <c r="EJ63" s="47">
        <v>4812</v>
      </c>
      <c r="EK63" s="47">
        <v>4955</v>
      </c>
      <c r="EL63" s="47">
        <v>5021</v>
      </c>
      <c r="EM63" s="47">
        <v>4804</v>
      </c>
      <c r="EN63" s="47">
        <v>4733</v>
      </c>
      <c r="EO63" s="47">
        <v>4651</v>
      </c>
      <c r="EP63" s="47">
        <v>4543</v>
      </c>
      <c r="EQ63" s="47">
        <v>4524</v>
      </c>
      <c r="ER63" s="47">
        <v>4547</v>
      </c>
      <c r="ES63" s="47">
        <v>4559</v>
      </c>
      <c r="ET63" s="47">
        <v>4499</v>
      </c>
      <c r="EU63" s="47">
        <v>4371</v>
      </c>
      <c r="EV63" s="47">
        <v>3949</v>
      </c>
      <c r="EW63" s="47">
        <v>3882</v>
      </c>
      <c r="EX63" s="47">
        <v>3952</v>
      </c>
      <c r="EY63" s="47">
        <v>4126</v>
      </c>
      <c r="EZ63" s="47">
        <v>4416</v>
      </c>
      <c r="FA63" s="47">
        <v>4438</v>
      </c>
      <c r="FB63" s="47">
        <v>4682</v>
      </c>
      <c r="FC63" s="47">
        <v>4748</v>
      </c>
      <c r="FD63" s="47">
        <v>4760</v>
      </c>
      <c r="FE63" s="47">
        <v>4859</v>
      </c>
      <c r="FF63" s="47">
        <v>4923</v>
      </c>
      <c r="FG63" s="47">
        <v>5057</v>
      </c>
      <c r="FH63" s="47">
        <v>5092</v>
      </c>
      <c r="FI63" s="47">
        <v>5202</v>
      </c>
      <c r="FJ63" s="47">
        <v>4970</v>
      </c>
      <c r="FK63" s="47">
        <v>4812</v>
      </c>
      <c r="FL63" s="47">
        <v>4753</v>
      </c>
      <c r="FM63" s="47">
        <v>4587</v>
      </c>
      <c r="FN63" s="47">
        <v>4419</v>
      </c>
      <c r="FO63" s="47">
        <v>4216</v>
      </c>
      <c r="FP63" s="47">
        <v>4076</v>
      </c>
      <c r="FQ63" s="47">
        <v>3893</v>
      </c>
      <c r="FR63" s="47">
        <v>3702</v>
      </c>
      <c r="FS63" s="47">
        <v>3686</v>
      </c>
      <c r="FT63" s="47">
        <v>3685</v>
      </c>
      <c r="FU63" s="47">
        <v>3599</v>
      </c>
      <c r="FV63" s="47">
        <v>3542</v>
      </c>
      <c r="FW63" s="47">
        <v>3445</v>
      </c>
      <c r="FX63" s="47">
        <v>3574</v>
      </c>
      <c r="FY63" s="47">
        <v>3528</v>
      </c>
      <c r="FZ63" s="47">
        <v>3774</v>
      </c>
      <c r="GA63" s="47">
        <v>3834</v>
      </c>
      <c r="GB63" s="47">
        <v>2900</v>
      </c>
      <c r="GC63" s="47">
        <v>2812</v>
      </c>
      <c r="GD63" s="47">
        <v>2767</v>
      </c>
      <c r="GE63" s="47">
        <v>2400</v>
      </c>
      <c r="GF63" s="47">
        <v>2046</v>
      </c>
      <c r="GG63" s="47">
        <v>1773</v>
      </c>
      <c r="GH63" s="47">
        <v>1785</v>
      </c>
      <c r="GI63" s="47">
        <v>1623</v>
      </c>
      <c r="GJ63" s="47">
        <v>1410</v>
      </c>
      <c r="GK63" s="47">
        <v>1197</v>
      </c>
      <c r="GL63" s="48">
        <v>5070</v>
      </c>
    </row>
    <row r="64" spans="1:194" s="1" customFormat="1" x14ac:dyDescent="0.25">
      <c r="A64" s="89" t="s">
        <v>17</v>
      </c>
      <c r="B64" s="254" t="s">
        <v>105</v>
      </c>
      <c r="C64" s="111" t="str">
        <f t="shared" si="32"/>
        <v>England ICB - NHS Greater Manchester ICB</v>
      </c>
      <c r="D64" s="70">
        <f t="shared" si="33"/>
        <v>130985</v>
      </c>
      <c r="E64" s="70">
        <f t="shared" si="34"/>
        <v>124531</v>
      </c>
      <c r="F64" s="85">
        <f t="shared" si="35"/>
        <v>3303442</v>
      </c>
      <c r="G64" s="49">
        <f t="shared" si="36"/>
        <v>1668828</v>
      </c>
      <c r="H64" s="50">
        <f t="shared" si="37"/>
        <v>1634614</v>
      </c>
      <c r="I64" s="49">
        <f t="shared" si="38"/>
        <v>1313654</v>
      </c>
      <c r="J64" s="87">
        <f t="shared" si="39"/>
        <v>1297043</v>
      </c>
      <c r="K64" s="88">
        <f t="shared" si="40"/>
        <v>355174</v>
      </c>
      <c r="L64" s="48">
        <f t="shared" si="41"/>
        <v>337571</v>
      </c>
      <c r="M64" s="88">
        <v>15517</v>
      </c>
      <c r="N64" s="47">
        <v>16551</v>
      </c>
      <c r="O64" s="47">
        <v>16720</v>
      </c>
      <c r="P64" s="47">
        <v>17308</v>
      </c>
      <c r="Q64" s="47">
        <v>18058</v>
      </c>
      <c r="R64" s="47">
        <v>18010</v>
      </c>
      <c r="S64" s="47">
        <v>18966</v>
      </c>
      <c r="T64" s="47">
        <v>19516</v>
      </c>
      <c r="U64" s="47">
        <v>19934</v>
      </c>
      <c r="V64" s="47">
        <v>21063</v>
      </c>
      <c r="W64" s="47">
        <v>21282</v>
      </c>
      <c r="X64" s="47">
        <v>21264</v>
      </c>
      <c r="Y64" s="47">
        <v>21498</v>
      </c>
      <c r="Z64" s="47">
        <v>21799</v>
      </c>
      <c r="AA64" s="47">
        <v>21981</v>
      </c>
      <c r="AB64" s="47">
        <v>22085</v>
      </c>
      <c r="AC64" s="47">
        <v>21803</v>
      </c>
      <c r="AD64" s="47">
        <v>21819</v>
      </c>
      <c r="AE64" s="47">
        <v>22272</v>
      </c>
      <c r="AF64" s="47">
        <v>22354</v>
      </c>
      <c r="AG64" s="47">
        <v>22240</v>
      </c>
      <c r="AH64" s="47">
        <v>22326</v>
      </c>
      <c r="AI64" s="47">
        <v>22062</v>
      </c>
      <c r="AJ64" s="47">
        <v>22501</v>
      </c>
      <c r="AK64" s="47">
        <v>22931</v>
      </c>
      <c r="AL64" s="47">
        <v>24263</v>
      </c>
      <c r="AM64" s="47">
        <v>25614</v>
      </c>
      <c r="AN64" s="47">
        <v>25979</v>
      </c>
      <c r="AO64" s="47">
        <v>26290</v>
      </c>
      <c r="AP64" s="47">
        <v>26799</v>
      </c>
      <c r="AQ64" s="47">
        <v>25963</v>
      </c>
      <c r="AR64" s="47">
        <v>26316</v>
      </c>
      <c r="AS64" s="47">
        <v>26264</v>
      </c>
      <c r="AT64" s="47">
        <v>26683</v>
      </c>
      <c r="AU64" s="47">
        <v>27066</v>
      </c>
      <c r="AV64" s="47">
        <v>27274</v>
      </c>
      <c r="AW64" s="47">
        <v>26860</v>
      </c>
      <c r="AX64" s="47">
        <v>26231</v>
      </c>
      <c r="AY64" s="47">
        <v>26684</v>
      </c>
      <c r="AZ64" s="47">
        <v>25775</v>
      </c>
      <c r="BA64" s="47">
        <v>25975</v>
      </c>
      <c r="BB64" s="47">
        <v>25090</v>
      </c>
      <c r="BC64" s="47">
        <v>24277</v>
      </c>
      <c r="BD64" s="47">
        <v>24277</v>
      </c>
      <c r="BE64" s="47">
        <v>23854</v>
      </c>
      <c r="BF64" s="47">
        <v>23565</v>
      </c>
      <c r="BG64" s="47">
        <v>23200</v>
      </c>
      <c r="BH64" s="47">
        <v>21785</v>
      </c>
      <c r="BI64" s="47">
        <v>20103</v>
      </c>
      <c r="BJ64" s="47">
        <v>19496</v>
      </c>
      <c r="BK64" s="47">
        <v>19793</v>
      </c>
      <c r="BL64" s="47">
        <v>19996</v>
      </c>
      <c r="BM64" s="47">
        <v>19691</v>
      </c>
      <c r="BN64" s="47">
        <v>19956</v>
      </c>
      <c r="BO64" s="47">
        <v>21076</v>
      </c>
      <c r="BP64" s="47">
        <v>21021</v>
      </c>
      <c r="BQ64" s="47">
        <v>20174</v>
      </c>
      <c r="BR64" s="47">
        <v>20422</v>
      </c>
      <c r="BS64" s="47">
        <v>19877</v>
      </c>
      <c r="BT64" s="47">
        <v>19965</v>
      </c>
      <c r="BU64" s="47">
        <v>19478</v>
      </c>
      <c r="BV64" s="47">
        <v>19372</v>
      </c>
      <c r="BW64" s="47">
        <v>18737</v>
      </c>
      <c r="BX64" s="47">
        <v>18039</v>
      </c>
      <c r="BY64" s="47">
        <v>17088</v>
      </c>
      <c r="BZ64" s="47">
        <v>16212</v>
      </c>
      <c r="CA64" s="47">
        <v>15038</v>
      </c>
      <c r="CB64" s="47">
        <v>14662</v>
      </c>
      <c r="CC64" s="47">
        <v>14344</v>
      </c>
      <c r="CD64" s="47">
        <v>13204</v>
      </c>
      <c r="CE64" s="47">
        <v>12368</v>
      </c>
      <c r="CF64" s="47">
        <v>11521</v>
      </c>
      <c r="CG64" s="47">
        <v>11685</v>
      </c>
      <c r="CH64" s="47">
        <v>11098</v>
      </c>
      <c r="CI64" s="47">
        <v>10544</v>
      </c>
      <c r="CJ64" s="47">
        <v>10329</v>
      </c>
      <c r="CK64" s="47">
        <v>10171</v>
      </c>
      <c r="CL64" s="47">
        <v>10124</v>
      </c>
      <c r="CM64" s="47">
        <v>10733</v>
      </c>
      <c r="CN64" s="47">
        <v>10398</v>
      </c>
      <c r="CO64" s="47">
        <v>7251</v>
      </c>
      <c r="CP64" s="47">
        <v>7035</v>
      </c>
      <c r="CQ64" s="47">
        <v>6481</v>
      </c>
      <c r="CR64" s="47">
        <v>5779</v>
      </c>
      <c r="CS64" s="47">
        <v>4613</v>
      </c>
      <c r="CT64" s="47">
        <v>3876</v>
      </c>
      <c r="CU64" s="47">
        <v>3802</v>
      </c>
      <c r="CV64" s="47">
        <v>3347</v>
      </c>
      <c r="CW64" s="47">
        <v>2862</v>
      </c>
      <c r="CX64" s="47">
        <v>2232</v>
      </c>
      <c r="CY64" s="48">
        <v>6891</v>
      </c>
      <c r="CZ64" s="88">
        <v>14521</v>
      </c>
      <c r="DA64" s="47">
        <v>15777</v>
      </c>
      <c r="DB64" s="47">
        <v>15894</v>
      </c>
      <c r="DC64" s="47">
        <v>16347</v>
      </c>
      <c r="DD64" s="47">
        <v>17392</v>
      </c>
      <c r="DE64" s="47">
        <v>17224</v>
      </c>
      <c r="DF64" s="47">
        <v>17986</v>
      </c>
      <c r="DG64" s="47">
        <v>18487</v>
      </c>
      <c r="DH64" s="47">
        <v>19111</v>
      </c>
      <c r="DI64" s="47">
        <v>19727</v>
      </c>
      <c r="DJ64" s="47">
        <v>20357</v>
      </c>
      <c r="DK64" s="47">
        <v>20217</v>
      </c>
      <c r="DL64" s="47">
        <v>20657</v>
      </c>
      <c r="DM64" s="47">
        <v>20814</v>
      </c>
      <c r="DN64" s="47">
        <v>20903</v>
      </c>
      <c r="DO64" s="47">
        <v>21119</v>
      </c>
      <c r="DP64" s="47">
        <v>20606</v>
      </c>
      <c r="DQ64" s="47">
        <v>20432</v>
      </c>
      <c r="DR64" s="47">
        <v>21085</v>
      </c>
      <c r="DS64" s="47">
        <v>22157</v>
      </c>
      <c r="DT64" s="47">
        <v>22263</v>
      </c>
      <c r="DU64" s="47">
        <v>22056</v>
      </c>
      <c r="DV64" s="47">
        <v>22508</v>
      </c>
      <c r="DW64" s="47">
        <v>23595</v>
      </c>
      <c r="DX64" s="47">
        <v>24500</v>
      </c>
      <c r="DY64" s="47">
        <v>25120</v>
      </c>
      <c r="DZ64" s="47">
        <v>25504</v>
      </c>
      <c r="EA64" s="47">
        <v>25966</v>
      </c>
      <c r="EB64" s="47">
        <v>25302</v>
      </c>
      <c r="EC64" s="47">
        <v>25810</v>
      </c>
      <c r="ED64" s="47">
        <v>24975</v>
      </c>
      <c r="EE64" s="47">
        <v>24898</v>
      </c>
      <c r="EF64" s="47">
        <v>24776</v>
      </c>
      <c r="EG64" s="47">
        <v>25224</v>
      </c>
      <c r="EH64" s="47">
        <v>25588</v>
      </c>
      <c r="EI64" s="47">
        <v>25457</v>
      </c>
      <c r="EJ64" s="47">
        <v>25092</v>
      </c>
      <c r="EK64" s="47">
        <v>25085</v>
      </c>
      <c r="EL64" s="47">
        <v>25285</v>
      </c>
      <c r="EM64" s="47">
        <v>24262</v>
      </c>
      <c r="EN64" s="47">
        <v>23884</v>
      </c>
      <c r="EO64" s="47">
        <v>23584</v>
      </c>
      <c r="EP64" s="47">
        <v>23209</v>
      </c>
      <c r="EQ64" s="47">
        <v>22551</v>
      </c>
      <c r="ER64" s="47">
        <v>22059</v>
      </c>
      <c r="ES64" s="47">
        <v>21845</v>
      </c>
      <c r="ET64" s="47">
        <v>21272</v>
      </c>
      <c r="EU64" s="47">
        <v>19905</v>
      </c>
      <c r="EV64" s="47">
        <v>18549</v>
      </c>
      <c r="EW64" s="47">
        <v>17699</v>
      </c>
      <c r="EX64" s="47">
        <v>17755</v>
      </c>
      <c r="EY64" s="47">
        <v>17852</v>
      </c>
      <c r="EZ64" s="47">
        <v>17641</v>
      </c>
      <c r="FA64" s="47">
        <v>18609</v>
      </c>
      <c r="FB64" s="47">
        <v>19286</v>
      </c>
      <c r="FC64" s="47">
        <v>19452</v>
      </c>
      <c r="FD64" s="47">
        <v>18863</v>
      </c>
      <c r="FE64" s="47">
        <v>19024</v>
      </c>
      <c r="FF64" s="47">
        <v>18791</v>
      </c>
      <c r="FG64" s="47">
        <v>18745</v>
      </c>
      <c r="FH64" s="47">
        <v>18467</v>
      </c>
      <c r="FI64" s="47">
        <v>18623</v>
      </c>
      <c r="FJ64" s="47">
        <v>17936</v>
      </c>
      <c r="FK64" s="47">
        <v>17353</v>
      </c>
      <c r="FL64" s="47">
        <v>16999</v>
      </c>
      <c r="FM64" s="47">
        <v>16231</v>
      </c>
      <c r="FN64" s="47">
        <v>15514</v>
      </c>
      <c r="FO64" s="47">
        <v>14756</v>
      </c>
      <c r="FP64" s="47">
        <v>14222</v>
      </c>
      <c r="FQ64" s="47">
        <v>13666</v>
      </c>
      <c r="FR64" s="47">
        <v>12782</v>
      </c>
      <c r="FS64" s="47">
        <v>12351</v>
      </c>
      <c r="FT64" s="47">
        <v>12191</v>
      </c>
      <c r="FU64" s="47">
        <v>12033</v>
      </c>
      <c r="FV64" s="47">
        <v>11474</v>
      </c>
      <c r="FW64" s="47">
        <v>11185</v>
      </c>
      <c r="FX64" s="47">
        <v>11622</v>
      </c>
      <c r="FY64" s="47">
        <v>11165</v>
      </c>
      <c r="FZ64" s="47">
        <v>12142</v>
      </c>
      <c r="GA64" s="47">
        <v>12373</v>
      </c>
      <c r="GB64" s="47">
        <v>8778</v>
      </c>
      <c r="GC64" s="47">
        <v>8831</v>
      </c>
      <c r="GD64" s="47">
        <v>8207</v>
      </c>
      <c r="GE64" s="47">
        <v>7399</v>
      </c>
      <c r="GF64" s="47">
        <v>6229</v>
      </c>
      <c r="GG64" s="47">
        <v>5583</v>
      </c>
      <c r="GH64" s="47">
        <v>5337</v>
      </c>
      <c r="GI64" s="47">
        <v>4788</v>
      </c>
      <c r="GJ64" s="47">
        <v>4332</v>
      </c>
      <c r="GK64" s="47">
        <v>3641</v>
      </c>
      <c r="GL64" s="48">
        <v>13750</v>
      </c>
    </row>
    <row r="65" spans="1:194" s="1" customFormat="1" x14ac:dyDescent="0.25">
      <c r="A65" s="89" t="s">
        <v>17</v>
      </c>
      <c r="B65" s="254" t="s">
        <v>106</v>
      </c>
      <c r="C65" s="111" t="str">
        <f t="shared" si="32"/>
        <v>England ICB - NHS Hampshire and Isle of Wight ICB</v>
      </c>
      <c r="D65" s="70">
        <f t="shared" si="33"/>
        <v>77259</v>
      </c>
      <c r="E65" s="70">
        <f t="shared" si="34"/>
        <v>73047</v>
      </c>
      <c r="F65" s="85">
        <f t="shared" si="35"/>
        <v>2157709</v>
      </c>
      <c r="G65" s="49">
        <f t="shared" si="36"/>
        <v>1071648</v>
      </c>
      <c r="H65" s="50">
        <f t="shared" si="37"/>
        <v>1086061</v>
      </c>
      <c r="I65" s="49">
        <f t="shared" si="38"/>
        <v>865101</v>
      </c>
      <c r="J65" s="87">
        <f t="shared" si="39"/>
        <v>889774</v>
      </c>
      <c r="K65" s="88">
        <f t="shared" si="40"/>
        <v>206547</v>
      </c>
      <c r="L65" s="48">
        <f t="shared" si="41"/>
        <v>196287</v>
      </c>
      <c r="M65" s="88">
        <v>8541</v>
      </c>
      <c r="N65" s="47">
        <v>9120</v>
      </c>
      <c r="O65" s="47">
        <v>9617</v>
      </c>
      <c r="P65" s="47">
        <v>9889</v>
      </c>
      <c r="Q65" s="47">
        <v>10425</v>
      </c>
      <c r="R65" s="47">
        <v>10517</v>
      </c>
      <c r="S65" s="47">
        <v>11099</v>
      </c>
      <c r="T65" s="47">
        <v>11443</v>
      </c>
      <c r="U65" s="47">
        <v>11477</v>
      </c>
      <c r="V65" s="47">
        <v>12048</v>
      </c>
      <c r="W65" s="47">
        <v>12513</v>
      </c>
      <c r="X65" s="47">
        <v>12599</v>
      </c>
      <c r="Y65" s="47">
        <v>12615</v>
      </c>
      <c r="Z65" s="47">
        <v>12975</v>
      </c>
      <c r="AA65" s="47">
        <v>13267</v>
      </c>
      <c r="AB65" s="47">
        <v>13078</v>
      </c>
      <c r="AC65" s="47">
        <v>12724</v>
      </c>
      <c r="AD65" s="47">
        <v>12600</v>
      </c>
      <c r="AE65" s="47">
        <v>12741</v>
      </c>
      <c r="AF65" s="47">
        <v>12721</v>
      </c>
      <c r="AG65" s="47">
        <v>12676</v>
      </c>
      <c r="AH65" s="47">
        <v>12464</v>
      </c>
      <c r="AI65" s="47">
        <v>12214</v>
      </c>
      <c r="AJ65" s="47">
        <v>12204</v>
      </c>
      <c r="AK65" s="47">
        <v>12426</v>
      </c>
      <c r="AL65" s="47">
        <v>13339</v>
      </c>
      <c r="AM65" s="47">
        <v>13820</v>
      </c>
      <c r="AN65" s="47">
        <v>13929</v>
      </c>
      <c r="AO65" s="47">
        <v>14003</v>
      </c>
      <c r="AP65" s="47">
        <v>14093</v>
      </c>
      <c r="AQ65" s="47">
        <v>13994</v>
      </c>
      <c r="AR65" s="47">
        <v>14196</v>
      </c>
      <c r="AS65" s="47">
        <v>14466</v>
      </c>
      <c r="AT65" s="47">
        <v>14505</v>
      </c>
      <c r="AU65" s="47">
        <v>15058</v>
      </c>
      <c r="AV65" s="47">
        <v>15484</v>
      </c>
      <c r="AW65" s="47">
        <v>15351</v>
      </c>
      <c r="AX65" s="47">
        <v>15433</v>
      </c>
      <c r="AY65" s="47">
        <v>15400</v>
      </c>
      <c r="AZ65" s="47">
        <v>14948</v>
      </c>
      <c r="BA65" s="47">
        <v>14842</v>
      </c>
      <c r="BB65" s="47">
        <v>14833</v>
      </c>
      <c r="BC65" s="47">
        <v>14352</v>
      </c>
      <c r="BD65" s="47">
        <v>14425</v>
      </c>
      <c r="BE65" s="47">
        <v>14270</v>
      </c>
      <c r="BF65" s="47">
        <v>14418</v>
      </c>
      <c r="BG65" s="47">
        <v>14282</v>
      </c>
      <c r="BH65" s="47">
        <v>13474</v>
      </c>
      <c r="BI65" s="47">
        <v>12844</v>
      </c>
      <c r="BJ65" s="47">
        <v>12598</v>
      </c>
      <c r="BK65" s="47">
        <v>12786</v>
      </c>
      <c r="BL65" s="47">
        <v>12899</v>
      </c>
      <c r="BM65" s="47">
        <v>13204</v>
      </c>
      <c r="BN65" s="47">
        <v>13685</v>
      </c>
      <c r="BO65" s="47">
        <v>13872</v>
      </c>
      <c r="BP65" s="47">
        <v>14366</v>
      </c>
      <c r="BQ65" s="47">
        <v>13928</v>
      </c>
      <c r="BR65" s="47">
        <v>13910</v>
      </c>
      <c r="BS65" s="47">
        <v>14136</v>
      </c>
      <c r="BT65" s="47">
        <v>14372</v>
      </c>
      <c r="BU65" s="47">
        <v>14363</v>
      </c>
      <c r="BV65" s="47">
        <v>14373</v>
      </c>
      <c r="BW65" s="47">
        <v>14277</v>
      </c>
      <c r="BX65" s="47">
        <v>13901</v>
      </c>
      <c r="BY65" s="47">
        <v>13629</v>
      </c>
      <c r="BZ65" s="47">
        <v>13059</v>
      </c>
      <c r="CA65" s="47">
        <v>12210</v>
      </c>
      <c r="CB65" s="47">
        <v>11950</v>
      </c>
      <c r="CC65" s="47">
        <v>11480</v>
      </c>
      <c r="CD65" s="47">
        <v>10947</v>
      </c>
      <c r="CE65" s="47">
        <v>10415</v>
      </c>
      <c r="CF65" s="47">
        <v>9946</v>
      </c>
      <c r="CG65" s="47">
        <v>9754</v>
      </c>
      <c r="CH65" s="47">
        <v>9187</v>
      </c>
      <c r="CI65" s="47">
        <v>9009</v>
      </c>
      <c r="CJ65" s="47">
        <v>8729</v>
      </c>
      <c r="CK65" s="47">
        <v>8948</v>
      </c>
      <c r="CL65" s="47">
        <v>9203</v>
      </c>
      <c r="CM65" s="47">
        <v>9743</v>
      </c>
      <c r="CN65" s="47">
        <v>10157</v>
      </c>
      <c r="CO65" s="47">
        <v>7553</v>
      </c>
      <c r="CP65" s="47">
        <v>7264</v>
      </c>
      <c r="CQ65" s="47">
        <v>6628</v>
      </c>
      <c r="CR65" s="47">
        <v>5723</v>
      </c>
      <c r="CS65" s="47">
        <v>4629</v>
      </c>
      <c r="CT65" s="47">
        <v>3986</v>
      </c>
      <c r="CU65" s="47">
        <v>3940</v>
      </c>
      <c r="CV65" s="47">
        <v>3368</v>
      </c>
      <c r="CW65" s="47">
        <v>2995</v>
      </c>
      <c r="CX65" s="47">
        <v>2419</v>
      </c>
      <c r="CY65" s="48">
        <v>8355</v>
      </c>
      <c r="CZ65" s="88">
        <v>8243</v>
      </c>
      <c r="DA65" s="47">
        <v>8814</v>
      </c>
      <c r="DB65" s="47">
        <v>8952</v>
      </c>
      <c r="DC65" s="47">
        <v>9445</v>
      </c>
      <c r="DD65" s="47">
        <v>9981</v>
      </c>
      <c r="DE65" s="47">
        <v>10022</v>
      </c>
      <c r="DF65" s="47">
        <v>10443</v>
      </c>
      <c r="DG65" s="47">
        <v>10875</v>
      </c>
      <c r="DH65" s="47">
        <v>11133</v>
      </c>
      <c r="DI65" s="47">
        <v>11482</v>
      </c>
      <c r="DJ65" s="47">
        <v>11877</v>
      </c>
      <c r="DK65" s="47">
        <v>11973</v>
      </c>
      <c r="DL65" s="47">
        <v>11848</v>
      </c>
      <c r="DM65" s="47">
        <v>12436</v>
      </c>
      <c r="DN65" s="47">
        <v>12302</v>
      </c>
      <c r="DO65" s="47">
        <v>12268</v>
      </c>
      <c r="DP65" s="47">
        <v>12285</v>
      </c>
      <c r="DQ65" s="47">
        <v>11908</v>
      </c>
      <c r="DR65" s="47">
        <v>12273</v>
      </c>
      <c r="DS65" s="47">
        <v>12255</v>
      </c>
      <c r="DT65" s="47">
        <v>11940</v>
      </c>
      <c r="DU65" s="47">
        <v>11839</v>
      </c>
      <c r="DV65" s="47">
        <v>11848</v>
      </c>
      <c r="DW65" s="47">
        <v>11852</v>
      </c>
      <c r="DX65" s="47">
        <v>12832</v>
      </c>
      <c r="DY65" s="47">
        <v>13026</v>
      </c>
      <c r="DZ65" s="47">
        <v>12975</v>
      </c>
      <c r="EA65" s="47">
        <v>13583</v>
      </c>
      <c r="EB65" s="47">
        <v>13311</v>
      </c>
      <c r="EC65" s="47">
        <v>13615</v>
      </c>
      <c r="ED65" s="47">
        <v>13561</v>
      </c>
      <c r="EE65" s="47">
        <v>14005</v>
      </c>
      <c r="EF65" s="47">
        <v>13993</v>
      </c>
      <c r="EG65" s="47">
        <v>14744</v>
      </c>
      <c r="EH65" s="47">
        <v>14901</v>
      </c>
      <c r="EI65" s="47">
        <v>15283</v>
      </c>
      <c r="EJ65" s="47">
        <v>15212</v>
      </c>
      <c r="EK65" s="47">
        <v>15368</v>
      </c>
      <c r="EL65" s="47">
        <v>15212</v>
      </c>
      <c r="EM65" s="47">
        <v>15016</v>
      </c>
      <c r="EN65" s="47">
        <v>14679</v>
      </c>
      <c r="EO65" s="47">
        <v>14322</v>
      </c>
      <c r="EP65" s="47">
        <v>13993</v>
      </c>
      <c r="EQ65" s="47">
        <v>14032</v>
      </c>
      <c r="ER65" s="47">
        <v>13709</v>
      </c>
      <c r="ES65" s="47">
        <v>13975</v>
      </c>
      <c r="ET65" s="47">
        <v>13786</v>
      </c>
      <c r="EU65" s="47">
        <v>13098</v>
      </c>
      <c r="EV65" s="47">
        <v>12489</v>
      </c>
      <c r="EW65" s="47">
        <v>12272</v>
      </c>
      <c r="EX65" s="47">
        <v>12465</v>
      </c>
      <c r="EY65" s="47">
        <v>12671</v>
      </c>
      <c r="EZ65" s="47">
        <v>12866</v>
      </c>
      <c r="FA65" s="47">
        <v>13286</v>
      </c>
      <c r="FB65" s="47">
        <v>13878</v>
      </c>
      <c r="FC65" s="47">
        <v>14519</v>
      </c>
      <c r="FD65" s="47">
        <v>13671</v>
      </c>
      <c r="FE65" s="47">
        <v>14299</v>
      </c>
      <c r="FF65" s="47">
        <v>14473</v>
      </c>
      <c r="FG65" s="47">
        <v>14585</v>
      </c>
      <c r="FH65" s="47">
        <v>14579</v>
      </c>
      <c r="FI65" s="47">
        <v>14896</v>
      </c>
      <c r="FJ65" s="47">
        <v>14427</v>
      </c>
      <c r="FK65" s="47">
        <v>14294</v>
      </c>
      <c r="FL65" s="47">
        <v>13573</v>
      </c>
      <c r="FM65" s="47">
        <v>13331</v>
      </c>
      <c r="FN65" s="47">
        <v>12598</v>
      </c>
      <c r="FO65" s="47">
        <v>12459</v>
      </c>
      <c r="FP65" s="47">
        <v>11883</v>
      </c>
      <c r="FQ65" s="47">
        <v>11442</v>
      </c>
      <c r="FR65" s="47">
        <v>10703</v>
      </c>
      <c r="FS65" s="47">
        <v>10681</v>
      </c>
      <c r="FT65" s="47">
        <v>10502</v>
      </c>
      <c r="FU65" s="47">
        <v>10415</v>
      </c>
      <c r="FV65" s="47">
        <v>10264</v>
      </c>
      <c r="FW65" s="47">
        <v>10054</v>
      </c>
      <c r="FX65" s="47">
        <v>10450</v>
      </c>
      <c r="FY65" s="47">
        <v>10488</v>
      </c>
      <c r="FZ65" s="47">
        <v>11450</v>
      </c>
      <c r="GA65" s="47">
        <v>11664</v>
      </c>
      <c r="GB65" s="47">
        <v>8858</v>
      </c>
      <c r="GC65" s="47">
        <v>8627</v>
      </c>
      <c r="GD65" s="47">
        <v>7896</v>
      </c>
      <c r="GE65" s="47">
        <v>7234</v>
      </c>
      <c r="GF65" s="47">
        <v>6047</v>
      </c>
      <c r="GG65" s="47">
        <v>5158</v>
      </c>
      <c r="GH65" s="47">
        <v>5324</v>
      </c>
      <c r="GI65" s="47">
        <v>4870</v>
      </c>
      <c r="GJ65" s="47">
        <v>4447</v>
      </c>
      <c r="GK65" s="47">
        <v>3680</v>
      </c>
      <c r="GL65" s="48">
        <v>15768</v>
      </c>
    </row>
    <row r="66" spans="1:194" s="1" customFormat="1" x14ac:dyDescent="0.25">
      <c r="A66" s="89" t="s">
        <v>17</v>
      </c>
      <c r="B66" s="254" t="s">
        <v>107</v>
      </c>
      <c r="C66" s="111" t="str">
        <f t="shared" si="32"/>
        <v>England ICB - NHS Herefordshire and Worcestershire ICB</v>
      </c>
      <c r="D66" s="70">
        <f t="shared" si="33"/>
        <v>29584</v>
      </c>
      <c r="E66" s="70">
        <f t="shared" si="34"/>
        <v>27945</v>
      </c>
      <c r="F66" s="85">
        <f t="shared" si="35"/>
        <v>833081</v>
      </c>
      <c r="G66" s="49">
        <f t="shared" si="36"/>
        <v>412472</v>
      </c>
      <c r="H66" s="50">
        <f t="shared" si="37"/>
        <v>420609</v>
      </c>
      <c r="I66" s="49">
        <f t="shared" si="38"/>
        <v>334765</v>
      </c>
      <c r="J66" s="87">
        <f t="shared" si="39"/>
        <v>347055</v>
      </c>
      <c r="K66" s="88">
        <f t="shared" si="40"/>
        <v>77707</v>
      </c>
      <c r="L66" s="48">
        <f t="shared" si="41"/>
        <v>73554</v>
      </c>
      <c r="M66" s="88">
        <v>3198</v>
      </c>
      <c r="N66" s="47">
        <v>3335</v>
      </c>
      <c r="O66" s="47">
        <v>3572</v>
      </c>
      <c r="P66" s="47">
        <v>3717</v>
      </c>
      <c r="Q66" s="47">
        <v>3886</v>
      </c>
      <c r="R66" s="47">
        <v>3855</v>
      </c>
      <c r="S66" s="47">
        <v>4053</v>
      </c>
      <c r="T66" s="47">
        <v>4213</v>
      </c>
      <c r="U66" s="47">
        <v>4419</v>
      </c>
      <c r="V66" s="47">
        <v>4491</v>
      </c>
      <c r="W66" s="47">
        <v>4673</v>
      </c>
      <c r="X66" s="47">
        <v>4711</v>
      </c>
      <c r="Y66" s="47">
        <v>4658</v>
      </c>
      <c r="Z66" s="47">
        <v>4996</v>
      </c>
      <c r="AA66" s="47">
        <v>4952</v>
      </c>
      <c r="AB66" s="47">
        <v>5049</v>
      </c>
      <c r="AC66" s="47">
        <v>4884</v>
      </c>
      <c r="AD66" s="47">
        <v>5045</v>
      </c>
      <c r="AE66" s="47">
        <v>4836</v>
      </c>
      <c r="AF66" s="47">
        <v>4477</v>
      </c>
      <c r="AG66" s="47">
        <v>4188</v>
      </c>
      <c r="AH66" s="47">
        <v>4204</v>
      </c>
      <c r="AI66" s="47">
        <v>4213</v>
      </c>
      <c r="AJ66" s="47">
        <v>4090</v>
      </c>
      <c r="AK66" s="47">
        <v>4036</v>
      </c>
      <c r="AL66" s="47">
        <v>4085</v>
      </c>
      <c r="AM66" s="47">
        <v>4299</v>
      </c>
      <c r="AN66" s="47">
        <v>4374</v>
      </c>
      <c r="AO66" s="47">
        <v>4632</v>
      </c>
      <c r="AP66" s="47">
        <v>4730</v>
      </c>
      <c r="AQ66" s="47">
        <v>4711</v>
      </c>
      <c r="AR66" s="47">
        <v>4784</v>
      </c>
      <c r="AS66" s="47">
        <v>5078</v>
      </c>
      <c r="AT66" s="47">
        <v>5046</v>
      </c>
      <c r="AU66" s="47">
        <v>5352</v>
      </c>
      <c r="AV66" s="47">
        <v>5484</v>
      </c>
      <c r="AW66" s="47">
        <v>5465</v>
      </c>
      <c r="AX66" s="47">
        <v>5448</v>
      </c>
      <c r="AY66" s="47">
        <v>5505</v>
      </c>
      <c r="AZ66" s="47">
        <v>5297</v>
      </c>
      <c r="BA66" s="47">
        <v>5249</v>
      </c>
      <c r="BB66" s="47">
        <v>5210</v>
      </c>
      <c r="BC66" s="47">
        <v>5148</v>
      </c>
      <c r="BD66" s="47">
        <v>5075</v>
      </c>
      <c r="BE66" s="47">
        <v>5149</v>
      </c>
      <c r="BF66" s="47">
        <v>5267</v>
      </c>
      <c r="BG66" s="47">
        <v>5211</v>
      </c>
      <c r="BH66" s="47">
        <v>4970</v>
      </c>
      <c r="BI66" s="47">
        <v>4633</v>
      </c>
      <c r="BJ66" s="47">
        <v>4621</v>
      </c>
      <c r="BK66" s="47">
        <v>4741</v>
      </c>
      <c r="BL66" s="47">
        <v>4962</v>
      </c>
      <c r="BM66" s="47">
        <v>5144</v>
      </c>
      <c r="BN66" s="47">
        <v>5279</v>
      </c>
      <c r="BO66" s="47">
        <v>5504</v>
      </c>
      <c r="BP66" s="47">
        <v>5810</v>
      </c>
      <c r="BQ66" s="47">
        <v>5803</v>
      </c>
      <c r="BR66" s="47">
        <v>5911</v>
      </c>
      <c r="BS66" s="47">
        <v>5971</v>
      </c>
      <c r="BT66" s="47">
        <v>6227</v>
      </c>
      <c r="BU66" s="47">
        <v>6112</v>
      </c>
      <c r="BV66" s="47">
        <v>6183</v>
      </c>
      <c r="BW66" s="47">
        <v>5910</v>
      </c>
      <c r="BX66" s="47">
        <v>5892</v>
      </c>
      <c r="BY66" s="47">
        <v>5860</v>
      </c>
      <c r="BZ66" s="47">
        <v>5461</v>
      </c>
      <c r="CA66" s="47">
        <v>5262</v>
      </c>
      <c r="CB66" s="47">
        <v>5087</v>
      </c>
      <c r="CC66" s="47">
        <v>4988</v>
      </c>
      <c r="CD66" s="47">
        <v>4665</v>
      </c>
      <c r="CE66" s="47">
        <v>4536</v>
      </c>
      <c r="CF66" s="47">
        <v>4430</v>
      </c>
      <c r="CG66" s="47">
        <v>4424</v>
      </c>
      <c r="CH66" s="47">
        <v>4330</v>
      </c>
      <c r="CI66" s="47">
        <v>4236</v>
      </c>
      <c r="CJ66" s="47">
        <v>4184</v>
      </c>
      <c r="CK66" s="47">
        <v>4201</v>
      </c>
      <c r="CL66" s="47">
        <v>4416</v>
      </c>
      <c r="CM66" s="47">
        <v>4468</v>
      </c>
      <c r="CN66" s="47">
        <v>4513</v>
      </c>
      <c r="CO66" s="47">
        <v>3236</v>
      </c>
      <c r="CP66" s="47">
        <v>3296</v>
      </c>
      <c r="CQ66" s="47">
        <v>3077</v>
      </c>
      <c r="CR66" s="47">
        <v>2651</v>
      </c>
      <c r="CS66" s="47">
        <v>2191</v>
      </c>
      <c r="CT66" s="47">
        <v>1843</v>
      </c>
      <c r="CU66" s="47">
        <v>1737</v>
      </c>
      <c r="CV66" s="47">
        <v>1537</v>
      </c>
      <c r="CW66" s="47">
        <v>1307</v>
      </c>
      <c r="CX66" s="47">
        <v>1142</v>
      </c>
      <c r="CY66" s="48">
        <v>3371</v>
      </c>
      <c r="CZ66" s="88">
        <v>3091</v>
      </c>
      <c r="DA66" s="47">
        <v>3221</v>
      </c>
      <c r="DB66" s="47">
        <v>3402</v>
      </c>
      <c r="DC66" s="47">
        <v>3512</v>
      </c>
      <c r="DD66" s="47">
        <v>3679</v>
      </c>
      <c r="DE66" s="47">
        <v>3708</v>
      </c>
      <c r="DF66" s="47">
        <v>3810</v>
      </c>
      <c r="DG66" s="47">
        <v>4061</v>
      </c>
      <c r="DH66" s="47">
        <v>4086</v>
      </c>
      <c r="DI66" s="47">
        <v>4348</v>
      </c>
      <c r="DJ66" s="47">
        <v>4345</v>
      </c>
      <c r="DK66" s="47">
        <v>4346</v>
      </c>
      <c r="DL66" s="47">
        <v>4505</v>
      </c>
      <c r="DM66" s="47">
        <v>4790</v>
      </c>
      <c r="DN66" s="47">
        <v>4689</v>
      </c>
      <c r="DO66" s="47">
        <v>4770</v>
      </c>
      <c r="DP66" s="47">
        <v>4579</v>
      </c>
      <c r="DQ66" s="47">
        <v>4612</v>
      </c>
      <c r="DR66" s="47">
        <v>4525</v>
      </c>
      <c r="DS66" s="47">
        <v>4107</v>
      </c>
      <c r="DT66" s="47">
        <v>3892</v>
      </c>
      <c r="DU66" s="47">
        <v>3890</v>
      </c>
      <c r="DV66" s="47">
        <v>3954</v>
      </c>
      <c r="DW66" s="47">
        <v>3820</v>
      </c>
      <c r="DX66" s="47">
        <v>4044</v>
      </c>
      <c r="DY66" s="47">
        <v>4085</v>
      </c>
      <c r="DZ66" s="47">
        <v>4205</v>
      </c>
      <c r="EA66" s="47">
        <v>4302</v>
      </c>
      <c r="EB66" s="47">
        <v>4628</v>
      </c>
      <c r="EC66" s="47">
        <v>4797</v>
      </c>
      <c r="ED66" s="47">
        <v>4671</v>
      </c>
      <c r="EE66" s="47">
        <v>4892</v>
      </c>
      <c r="EF66" s="47">
        <v>4936</v>
      </c>
      <c r="EG66" s="47">
        <v>5120</v>
      </c>
      <c r="EH66" s="47">
        <v>5437</v>
      </c>
      <c r="EI66" s="47">
        <v>5592</v>
      </c>
      <c r="EJ66" s="47">
        <v>5472</v>
      </c>
      <c r="EK66" s="47">
        <v>5503</v>
      </c>
      <c r="EL66" s="47">
        <v>5503</v>
      </c>
      <c r="EM66" s="47">
        <v>5358</v>
      </c>
      <c r="EN66" s="47">
        <v>5381</v>
      </c>
      <c r="EO66" s="47">
        <v>5114</v>
      </c>
      <c r="EP66" s="47">
        <v>5073</v>
      </c>
      <c r="EQ66" s="47">
        <v>5051</v>
      </c>
      <c r="ER66" s="47">
        <v>4997</v>
      </c>
      <c r="ES66" s="47">
        <v>5254</v>
      </c>
      <c r="ET66" s="47">
        <v>5156</v>
      </c>
      <c r="EU66" s="47">
        <v>4958</v>
      </c>
      <c r="EV66" s="47">
        <v>4529</v>
      </c>
      <c r="EW66" s="47">
        <v>4513</v>
      </c>
      <c r="EX66" s="47">
        <v>4629</v>
      </c>
      <c r="EY66" s="47">
        <v>4969</v>
      </c>
      <c r="EZ66" s="47">
        <v>5038</v>
      </c>
      <c r="FA66" s="47">
        <v>5417</v>
      </c>
      <c r="FB66" s="47">
        <v>5747</v>
      </c>
      <c r="FC66" s="47">
        <v>5967</v>
      </c>
      <c r="FD66" s="47">
        <v>5758</v>
      </c>
      <c r="FE66" s="47">
        <v>6102</v>
      </c>
      <c r="FF66" s="47">
        <v>6137</v>
      </c>
      <c r="FG66" s="47">
        <v>6153</v>
      </c>
      <c r="FH66" s="47">
        <v>6204</v>
      </c>
      <c r="FI66" s="47">
        <v>6277</v>
      </c>
      <c r="FJ66" s="47">
        <v>6124</v>
      </c>
      <c r="FK66" s="47">
        <v>5985</v>
      </c>
      <c r="FL66" s="47">
        <v>5814</v>
      </c>
      <c r="FM66" s="47">
        <v>5608</v>
      </c>
      <c r="FN66" s="47">
        <v>5344</v>
      </c>
      <c r="FO66" s="47">
        <v>5254</v>
      </c>
      <c r="FP66" s="47">
        <v>5393</v>
      </c>
      <c r="FQ66" s="47">
        <v>5027</v>
      </c>
      <c r="FR66" s="47">
        <v>4891</v>
      </c>
      <c r="FS66" s="47">
        <v>4782</v>
      </c>
      <c r="FT66" s="47">
        <v>4978</v>
      </c>
      <c r="FU66" s="47">
        <v>4792</v>
      </c>
      <c r="FV66" s="47">
        <v>4562</v>
      </c>
      <c r="FW66" s="47">
        <v>4622</v>
      </c>
      <c r="FX66" s="47">
        <v>4673</v>
      </c>
      <c r="FY66" s="47">
        <v>4757</v>
      </c>
      <c r="FZ66" s="47">
        <v>4945</v>
      </c>
      <c r="GA66" s="47">
        <v>4928</v>
      </c>
      <c r="GB66" s="47">
        <v>3831</v>
      </c>
      <c r="GC66" s="47">
        <v>3887</v>
      </c>
      <c r="GD66" s="47">
        <v>3642</v>
      </c>
      <c r="GE66" s="47">
        <v>3089</v>
      </c>
      <c r="GF66" s="47">
        <v>2655</v>
      </c>
      <c r="GG66" s="47">
        <v>2287</v>
      </c>
      <c r="GH66" s="47">
        <v>2225</v>
      </c>
      <c r="GI66" s="47">
        <v>2085</v>
      </c>
      <c r="GJ66" s="47">
        <v>1829</v>
      </c>
      <c r="GK66" s="47">
        <v>1678</v>
      </c>
      <c r="GL66" s="48">
        <v>6211</v>
      </c>
    </row>
    <row r="67" spans="1:194" s="1" customFormat="1" x14ac:dyDescent="0.25">
      <c r="A67" s="89" t="s">
        <v>17</v>
      </c>
      <c r="B67" s="254" t="s">
        <v>108</v>
      </c>
      <c r="C67" s="111" t="str">
        <f t="shared" si="32"/>
        <v>England ICB - NHS Humber and North Yorkshire ICB</v>
      </c>
      <c r="D67" s="70">
        <f t="shared" si="33"/>
        <v>63455</v>
      </c>
      <c r="E67" s="70">
        <f t="shared" si="34"/>
        <v>60810</v>
      </c>
      <c r="F67" s="85">
        <f t="shared" si="35"/>
        <v>1811294</v>
      </c>
      <c r="G67" s="49">
        <f t="shared" si="36"/>
        <v>898776</v>
      </c>
      <c r="H67" s="50">
        <f t="shared" si="37"/>
        <v>912518</v>
      </c>
      <c r="I67" s="49">
        <f t="shared" si="38"/>
        <v>731168</v>
      </c>
      <c r="J67" s="87">
        <f t="shared" si="39"/>
        <v>752916</v>
      </c>
      <c r="K67" s="88">
        <f t="shared" si="40"/>
        <v>167608</v>
      </c>
      <c r="L67" s="48">
        <f t="shared" si="41"/>
        <v>159602</v>
      </c>
      <c r="M67" s="88">
        <v>6903</v>
      </c>
      <c r="N67" s="47">
        <v>7383</v>
      </c>
      <c r="O67" s="47">
        <v>7605</v>
      </c>
      <c r="P67" s="47">
        <v>7988</v>
      </c>
      <c r="Q67" s="47">
        <v>8313</v>
      </c>
      <c r="R67" s="47">
        <v>8409</v>
      </c>
      <c r="S67" s="47">
        <v>8819</v>
      </c>
      <c r="T67" s="47">
        <v>9069</v>
      </c>
      <c r="U67" s="47">
        <v>9488</v>
      </c>
      <c r="V67" s="47">
        <v>9950</v>
      </c>
      <c r="W67" s="47">
        <v>10136</v>
      </c>
      <c r="X67" s="47">
        <v>10090</v>
      </c>
      <c r="Y67" s="47">
        <v>10194</v>
      </c>
      <c r="Z67" s="47">
        <v>10534</v>
      </c>
      <c r="AA67" s="47">
        <v>10773</v>
      </c>
      <c r="AB67" s="47">
        <v>10732</v>
      </c>
      <c r="AC67" s="47">
        <v>10541</v>
      </c>
      <c r="AD67" s="47">
        <v>10681</v>
      </c>
      <c r="AE67" s="47">
        <v>10604</v>
      </c>
      <c r="AF67" s="47">
        <v>10527</v>
      </c>
      <c r="AG67" s="47">
        <v>10195</v>
      </c>
      <c r="AH67" s="47">
        <v>10219</v>
      </c>
      <c r="AI67" s="47">
        <v>9731</v>
      </c>
      <c r="AJ67" s="47">
        <v>9350</v>
      </c>
      <c r="AK67" s="47">
        <v>9374</v>
      </c>
      <c r="AL67" s="47">
        <v>9686</v>
      </c>
      <c r="AM67" s="47">
        <v>10135</v>
      </c>
      <c r="AN67" s="47">
        <v>10319</v>
      </c>
      <c r="AO67" s="47">
        <v>10474</v>
      </c>
      <c r="AP67" s="47">
        <v>10758</v>
      </c>
      <c r="AQ67" s="47">
        <v>10864</v>
      </c>
      <c r="AR67" s="47">
        <v>11057</v>
      </c>
      <c r="AS67" s="47">
        <v>11496</v>
      </c>
      <c r="AT67" s="47">
        <v>11827</v>
      </c>
      <c r="AU67" s="47">
        <v>12176</v>
      </c>
      <c r="AV67" s="47">
        <v>12356</v>
      </c>
      <c r="AW67" s="47">
        <v>12288</v>
      </c>
      <c r="AX67" s="47">
        <v>12210</v>
      </c>
      <c r="AY67" s="47">
        <v>12190</v>
      </c>
      <c r="AZ67" s="47">
        <v>11979</v>
      </c>
      <c r="BA67" s="47">
        <v>12063</v>
      </c>
      <c r="BB67" s="47">
        <v>11733</v>
      </c>
      <c r="BC67" s="47">
        <v>11482</v>
      </c>
      <c r="BD67" s="47">
        <v>11238</v>
      </c>
      <c r="BE67" s="47">
        <v>11429</v>
      </c>
      <c r="BF67" s="47">
        <v>11388</v>
      </c>
      <c r="BG67" s="47">
        <v>11064</v>
      </c>
      <c r="BH67" s="47">
        <v>10628</v>
      </c>
      <c r="BI67" s="47">
        <v>9770</v>
      </c>
      <c r="BJ67" s="47">
        <v>10062</v>
      </c>
      <c r="BK67" s="47">
        <v>10288</v>
      </c>
      <c r="BL67" s="47">
        <v>10702</v>
      </c>
      <c r="BM67" s="47">
        <v>10820</v>
      </c>
      <c r="BN67" s="47">
        <v>11364</v>
      </c>
      <c r="BO67" s="47">
        <v>12138</v>
      </c>
      <c r="BP67" s="47">
        <v>12595</v>
      </c>
      <c r="BQ67" s="47">
        <v>12221</v>
      </c>
      <c r="BR67" s="47">
        <v>12746</v>
      </c>
      <c r="BS67" s="47">
        <v>12712</v>
      </c>
      <c r="BT67" s="47">
        <v>12949</v>
      </c>
      <c r="BU67" s="47">
        <v>12985</v>
      </c>
      <c r="BV67" s="47">
        <v>13265</v>
      </c>
      <c r="BW67" s="47">
        <v>13255</v>
      </c>
      <c r="BX67" s="47">
        <v>13044</v>
      </c>
      <c r="BY67" s="47">
        <v>12658</v>
      </c>
      <c r="BZ67" s="47">
        <v>12216</v>
      </c>
      <c r="CA67" s="47">
        <v>11724</v>
      </c>
      <c r="CB67" s="47">
        <v>11313</v>
      </c>
      <c r="CC67" s="47">
        <v>10981</v>
      </c>
      <c r="CD67" s="47">
        <v>10427</v>
      </c>
      <c r="CE67" s="47">
        <v>9911</v>
      </c>
      <c r="CF67" s="47">
        <v>9459</v>
      </c>
      <c r="CG67" s="47">
        <v>9478</v>
      </c>
      <c r="CH67" s="47">
        <v>8921</v>
      </c>
      <c r="CI67" s="47">
        <v>8744</v>
      </c>
      <c r="CJ67" s="47">
        <v>8743</v>
      </c>
      <c r="CK67" s="47">
        <v>8595</v>
      </c>
      <c r="CL67" s="47">
        <v>8633</v>
      </c>
      <c r="CM67" s="47">
        <v>9227</v>
      </c>
      <c r="CN67" s="47">
        <v>9577</v>
      </c>
      <c r="CO67" s="47">
        <v>6483</v>
      </c>
      <c r="CP67" s="47">
        <v>6322</v>
      </c>
      <c r="CQ67" s="47">
        <v>5728</v>
      </c>
      <c r="CR67" s="47">
        <v>4960</v>
      </c>
      <c r="CS67" s="47">
        <v>3959</v>
      </c>
      <c r="CT67" s="47">
        <v>3436</v>
      </c>
      <c r="CU67" s="47">
        <v>3338</v>
      </c>
      <c r="CV67" s="47">
        <v>3057</v>
      </c>
      <c r="CW67" s="47">
        <v>2635</v>
      </c>
      <c r="CX67" s="47">
        <v>2130</v>
      </c>
      <c r="CY67" s="48">
        <v>6757</v>
      </c>
      <c r="CZ67" s="88">
        <v>6470</v>
      </c>
      <c r="DA67" s="47">
        <v>7093</v>
      </c>
      <c r="DB67" s="47">
        <v>7300</v>
      </c>
      <c r="DC67" s="47">
        <v>7491</v>
      </c>
      <c r="DD67" s="47">
        <v>8024</v>
      </c>
      <c r="DE67" s="47">
        <v>8004</v>
      </c>
      <c r="DF67" s="47">
        <v>8374</v>
      </c>
      <c r="DG67" s="47">
        <v>8603</v>
      </c>
      <c r="DH67" s="47">
        <v>9015</v>
      </c>
      <c r="DI67" s="47">
        <v>9219</v>
      </c>
      <c r="DJ67" s="47">
        <v>9524</v>
      </c>
      <c r="DK67" s="47">
        <v>9675</v>
      </c>
      <c r="DL67" s="47">
        <v>9624</v>
      </c>
      <c r="DM67" s="47">
        <v>10178</v>
      </c>
      <c r="DN67" s="47">
        <v>10312</v>
      </c>
      <c r="DO67" s="47">
        <v>10039</v>
      </c>
      <c r="DP67" s="47">
        <v>10380</v>
      </c>
      <c r="DQ67" s="47">
        <v>10277</v>
      </c>
      <c r="DR67" s="47">
        <v>10570</v>
      </c>
      <c r="DS67" s="47">
        <v>10623</v>
      </c>
      <c r="DT67" s="47">
        <v>10628</v>
      </c>
      <c r="DU67" s="47">
        <v>10401</v>
      </c>
      <c r="DV67" s="47">
        <v>9767</v>
      </c>
      <c r="DW67" s="47">
        <v>9301</v>
      </c>
      <c r="DX67" s="47">
        <v>9191</v>
      </c>
      <c r="DY67" s="47">
        <v>9240</v>
      </c>
      <c r="DZ67" s="47">
        <v>9556</v>
      </c>
      <c r="EA67" s="47">
        <v>9774</v>
      </c>
      <c r="EB67" s="47">
        <v>10200</v>
      </c>
      <c r="EC67" s="47">
        <v>10543</v>
      </c>
      <c r="ED67" s="47">
        <v>10739</v>
      </c>
      <c r="EE67" s="47">
        <v>10912</v>
      </c>
      <c r="EF67" s="47">
        <v>11361</v>
      </c>
      <c r="EG67" s="47">
        <v>11547</v>
      </c>
      <c r="EH67" s="47">
        <v>11874</v>
      </c>
      <c r="EI67" s="47">
        <v>12193</v>
      </c>
      <c r="EJ67" s="47">
        <v>11977</v>
      </c>
      <c r="EK67" s="47">
        <v>11830</v>
      </c>
      <c r="EL67" s="47">
        <v>12331</v>
      </c>
      <c r="EM67" s="47">
        <v>11749</v>
      </c>
      <c r="EN67" s="47">
        <v>11631</v>
      </c>
      <c r="EO67" s="47">
        <v>11471</v>
      </c>
      <c r="EP67" s="47">
        <v>11134</v>
      </c>
      <c r="EQ67" s="47">
        <v>10851</v>
      </c>
      <c r="ER67" s="47">
        <v>10697</v>
      </c>
      <c r="ES67" s="47">
        <v>11188</v>
      </c>
      <c r="ET67" s="47">
        <v>10668</v>
      </c>
      <c r="EU67" s="47">
        <v>10334</v>
      </c>
      <c r="EV67" s="47">
        <v>9585</v>
      </c>
      <c r="EW67" s="47">
        <v>9532</v>
      </c>
      <c r="EX67" s="47">
        <v>10065</v>
      </c>
      <c r="EY67" s="47">
        <v>10422</v>
      </c>
      <c r="EZ67" s="47">
        <v>10794</v>
      </c>
      <c r="FA67" s="47">
        <v>11487</v>
      </c>
      <c r="FB67" s="47">
        <v>12297</v>
      </c>
      <c r="FC67" s="47">
        <v>12661</v>
      </c>
      <c r="FD67" s="47">
        <v>12536</v>
      </c>
      <c r="FE67" s="47">
        <v>13226</v>
      </c>
      <c r="FF67" s="47">
        <v>12926</v>
      </c>
      <c r="FG67" s="47">
        <v>12966</v>
      </c>
      <c r="FH67" s="47">
        <v>13268</v>
      </c>
      <c r="FI67" s="47">
        <v>13450</v>
      </c>
      <c r="FJ67" s="47">
        <v>13457</v>
      </c>
      <c r="FK67" s="47">
        <v>13197</v>
      </c>
      <c r="FL67" s="47">
        <v>12912</v>
      </c>
      <c r="FM67" s="47">
        <v>12457</v>
      </c>
      <c r="FN67" s="47">
        <v>11907</v>
      </c>
      <c r="FO67" s="47">
        <v>11525</v>
      </c>
      <c r="FP67" s="47">
        <v>11433</v>
      </c>
      <c r="FQ67" s="47">
        <v>10671</v>
      </c>
      <c r="FR67" s="47">
        <v>10601</v>
      </c>
      <c r="FS67" s="47">
        <v>10044</v>
      </c>
      <c r="FT67" s="47">
        <v>10049</v>
      </c>
      <c r="FU67" s="47">
        <v>9552</v>
      </c>
      <c r="FV67" s="47">
        <v>9452</v>
      </c>
      <c r="FW67" s="47">
        <v>9441</v>
      </c>
      <c r="FX67" s="47">
        <v>9621</v>
      </c>
      <c r="FY67" s="47">
        <v>9524</v>
      </c>
      <c r="FZ67" s="47">
        <v>10308</v>
      </c>
      <c r="GA67" s="47">
        <v>10666</v>
      </c>
      <c r="GB67" s="47">
        <v>7597</v>
      </c>
      <c r="GC67" s="47">
        <v>7440</v>
      </c>
      <c r="GD67" s="47">
        <v>6652</v>
      </c>
      <c r="GE67" s="47">
        <v>6152</v>
      </c>
      <c r="GF67" s="47">
        <v>5251</v>
      </c>
      <c r="GG67" s="47">
        <v>4682</v>
      </c>
      <c r="GH67" s="47">
        <v>4671</v>
      </c>
      <c r="GI67" s="47">
        <v>4302</v>
      </c>
      <c r="GJ67" s="47">
        <v>3764</v>
      </c>
      <c r="GK67" s="47">
        <v>3416</v>
      </c>
      <c r="GL67" s="48">
        <v>12676</v>
      </c>
    </row>
    <row r="68" spans="1:194" s="1" customFormat="1" x14ac:dyDescent="0.25">
      <c r="A68" s="89" t="s">
        <v>17</v>
      </c>
      <c r="B68" s="254" t="s">
        <v>109</v>
      </c>
      <c r="C68" s="111" t="str">
        <f t="shared" si="32"/>
        <v>England ICB - NHS Kent and Medway ICB</v>
      </c>
      <c r="D68" s="70">
        <f t="shared" si="33"/>
        <v>82884</v>
      </c>
      <c r="E68" s="70">
        <f t="shared" si="34"/>
        <v>77365</v>
      </c>
      <c r="F68" s="85">
        <f t="shared" si="35"/>
        <v>2041504</v>
      </c>
      <c r="G68" s="49">
        <f t="shared" si="36"/>
        <v>1008152</v>
      </c>
      <c r="H68" s="50">
        <f t="shared" si="37"/>
        <v>1033352</v>
      </c>
      <c r="I68" s="49">
        <f t="shared" si="38"/>
        <v>787822</v>
      </c>
      <c r="J68" s="87">
        <f t="shared" si="39"/>
        <v>825627</v>
      </c>
      <c r="K68" s="88">
        <f t="shared" si="40"/>
        <v>220330</v>
      </c>
      <c r="L68" s="48">
        <f t="shared" si="41"/>
        <v>207725</v>
      </c>
      <c r="M68" s="88">
        <v>9154</v>
      </c>
      <c r="N68" s="47">
        <v>9921</v>
      </c>
      <c r="O68" s="47">
        <v>9957</v>
      </c>
      <c r="P68" s="47">
        <v>10746</v>
      </c>
      <c r="Q68" s="47">
        <v>11111</v>
      </c>
      <c r="R68" s="47">
        <v>11160</v>
      </c>
      <c r="S68" s="47">
        <v>11664</v>
      </c>
      <c r="T68" s="47">
        <v>12031</v>
      </c>
      <c r="U68" s="47">
        <v>12850</v>
      </c>
      <c r="V68" s="47">
        <v>12701</v>
      </c>
      <c r="W68" s="47">
        <v>13154</v>
      </c>
      <c r="X68" s="47">
        <v>12997</v>
      </c>
      <c r="Y68" s="47">
        <v>13282</v>
      </c>
      <c r="Z68" s="47">
        <v>13618</v>
      </c>
      <c r="AA68" s="47">
        <v>14120</v>
      </c>
      <c r="AB68" s="47">
        <v>13856</v>
      </c>
      <c r="AC68" s="47">
        <v>13947</v>
      </c>
      <c r="AD68" s="47">
        <v>14061</v>
      </c>
      <c r="AE68" s="47">
        <v>13237</v>
      </c>
      <c r="AF68" s="47">
        <v>12083</v>
      </c>
      <c r="AG68" s="47">
        <v>11138</v>
      </c>
      <c r="AH68" s="47">
        <v>10706</v>
      </c>
      <c r="AI68" s="47">
        <v>10809</v>
      </c>
      <c r="AJ68" s="47">
        <v>10614</v>
      </c>
      <c r="AK68" s="47">
        <v>10751</v>
      </c>
      <c r="AL68" s="47">
        <v>10743</v>
      </c>
      <c r="AM68" s="47">
        <v>11505</v>
      </c>
      <c r="AN68" s="47">
        <v>11726</v>
      </c>
      <c r="AO68" s="47">
        <v>12061</v>
      </c>
      <c r="AP68" s="47">
        <v>12172</v>
      </c>
      <c r="AQ68" s="47">
        <v>12219</v>
      </c>
      <c r="AR68" s="47">
        <v>12399</v>
      </c>
      <c r="AS68" s="47">
        <v>13063</v>
      </c>
      <c r="AT68" s="47">
        <v>13258</v>
      </c>
      <c r="AU68" s="47">
        <v>13876</v>
      </c>
      <c r="AV68" s="47">
        <v>14007</v>
      </c>
      <c r="AW68" s="47">
        <v>14084</v>
      </c>
      <c r="AX68" s="47">
        <v>14232</v>
      </c>
      <c r="AY68" s="47">
        <v>14607</v>
      </c>
      <c r="AZ68" s="47">
        <v>14310</v>
      </c>
      <c r="BA68" s="47">
        <v>14140</v>
      </c>
      <c r="BB68" s="47">
        <v>14123</v>
      </c>
      <c r="BC68" s="47">
        <v>13724</v>
      </c>
      <c r="BD68" s="47">
        <v>13480</v>
      </c>
      <c r="BE68" s="47">
        <v>13461</v>
      </c>
      <c r="BF68" s="47">
        <v>13852</v>
      </c>
      <c r="BG68" s="47">
        <v>13695</v>
      </c>
      <c r="BH68" s="47">
        <v>13062</v>
      </c>
      <c r="BI68" s="47">
        <v>12294</v>
      </c>
      <c r="BJ68" s="47">
        <v>12089</v>
      </c>
      <c r="BK68" s="47">
        <v>12117</v>
      </c>
      <c r="BL68" s="47">
        <v>12394</v>
      </c>
      <c r="BM68" s="47">
        <v>12396</v>
      </c>
      <c r="BN68" s="47">
        <v>12824</v>
      </c>
      <c r="BO68" s="47">
        <v>13046</v>
      </c>
      <c r="BP68" s="47">
        <v>13533</v>
      </c>
      <c r="BQ68" s="47">
        <v>13143</v>
      </c>
      <c r="BR68" s="47">
        <v>13338</v>
      </c>
      <c r="BS68" s="47">
        <v>13380</v>
      </c>
      <c r="BT68" s="47">
        <v>13401</v>
      </c>
      <c r="BU68" s="47">
        <v>13565</v>
      </c>
      <c r="BV68" s="47">
        <v>13333</v>
      </c>
      <c r="BW68" s="47">
        <v>12990</v>
      </c>
      <c r="BX68" s="47">
        <v>12578</v>
      </c>
      <c r="BY68" s="47">
        <v>12194</v>
      </c>
      <c r="BZ68" s="47">
        <v>11431</v>
      </c>
      <c r="CA68" s="47">
        <v>10796</v>
      </c>
      <c r="CB68" s="47">
        <v>10687</v>
      </c>
      <c r="CC68" s="47">
        <v>10250</v>
      </c>
      <c r="CD68" s="47">
        <v>9639</v>
      </c>
      <c r="CE68" s="47">
        <v>9060</v>
      </c>
      <c r="CF68" s="47">
        <v>8913</v>
      </c>
      <c r="CG68" s="47">
        <v>8748</v>
      </c>
      <c r="CH68" s="47">
        <v>8267</v>
      </c>
      <c r="CI68" s="47">
        <v>8010</v>
      </c>
      <c r="CJ68" s="47">
        <v>7900</v>
      </c>
      <c r="CK68" s="47">
        <v>8007</v>
      </c>
      <c r="CL68" s="47">
        <v>8090</v>
      </c>
      <c r="CM68" s="47">
        <v>8990</v>
      </c>
      <c r="CN68" s="47">
        <v>9088</v>
      </c>
      <c r="CO68" s="47">
        <v>6493</v>
      </c>
      <c r="CP68" s="47">
        <v>6304</v>
      </c>
      <c r="CQ68" s="47">
        <v>5649</v>
      </c>
      <c r="CR68" s="47">
        <v>4865</v>
      </c>
      <c r="CS68" s="47">
        <v>4059</v>
      </c>
      <c r="CT68" s="47">
        <v>3446</v>
      </c>
      <c r="CU68" s="47">
        <v>3255</v>
      </c>
      <c r="CV68" s="47">
        <v>2997</v>
      </c>
      <c r="CW68" s="47">
        <v>2479</v>
      </c>
      <c r="CX68" s="47">
        <v>2091</v>
      </c>
      <c r="CY68" s="48">
        <v>6556</v>
      </c>
      <c r="CZ68" s="88">
        <v>8429</v>
      </c>
      <c r="DA68" s="47">
        <v>9298</v>
      </c>
      <c r="DB68" s="47">
        <v>9671</v>
      </c>
      <c r="DC68" s="47">
        <v>10005</v>
      </c>
      <c r="DD68" s="47">
        <v>10693</v>
      </c>
      <c r="DE68" s="47">
        <v>10592</v>
      </c>
      <c r="DF68" s="47">
        <v>11078</v>
      </c>
      <c r="DG68" s="47">
        <v>11416</v>
      </c>
      <c r="DH68" s="47">
        <v>11889</v>
      </c>
      <c r="DI68" s="47">
        <v>12213</v>
      </c>
      <c r="DJ68" s="47">
        <v>12514</v>
      </c>
      <c r="DK68" s="47">
        <v>12562</v>
      </c>
      <c r="DL68" s="47">
        <v>12367</v>
      </c>
      <c r="DM68" s="47">
        <v>12808</v>
      </c>
      <c r="DN68" s="47">
        <v>13053</v>
      </c>
      <c r="DO68" s="47">
        <v>13047</v>
      </c>
      <c r="DP68" s="47">
        <v>13155</v>
      </c>
      <c r="DQ68" s="47">
        <v>12935</v>
      </c>
      <c r="DR68" s="47">
        <v>12532</v>
      </c>
      <c r="DS68" s="47">
        <v>10971</v>
      </c>
      <c r="DT68" s="47">
        <v>10251</v>
      </c>
      <c r="DU68" s="47">
        <v>10103</v>
      </c>
      <c r="DV68" s="47">
        <v>10543</v>
      </c>
      <c r="DW68" s="47">
        <v>10206</v>
      </c>
      <c r="DX68" s="47">
        <v>10291</v>
      </c>
      <c r="DY68" s="47">
        <v>10623</v>
      </c>
      <c r="DZ68" s="47">
        <v>10873</v>
      </c>
      <c r="EA68" s="47">
        <v>11682</v>
      </c>
      <c r="EB68" s="47">
        <v>12222</v>
      </c>
      <c r="EC68" s="47">
        <v>12326</v>
      </c>
      <c r="ED68" s="47">
        <v>12495</v>
      </c>
      <c r="EE68" s="47">
        <v>12913</v>
      </c>
      <c r="EF68" s="47">
        <v>13685</v>
      </c>
      <c r="EG68" s="47">
        <v>14077</v>
      </c>
      <c r="EH68" s="47">
        <v>14327</v>
      </c>
      <c r="EI68" s="47">
        <v>14868</v>
      </c>
      <c r="EJ68" s="47">
        <v>15042</v>
      </c>
      <c r="EK68" s="47">
        <v>15066</v>
      </c>
      <c r="EL68" s="47">
        <v>14991</v>
      </c>
      <c r="EM68" s="47">
        <v>14807</v>
      </c>
      <c r="EN68" s="47">
        <v>14589</v>
      </c>
      <c r="EO68" s="47">
        <v>14380</v>
      </c>
      <c r="EP68" s="47">
        <v>14037</v>
      </c>
      <c r="EQ68" s="47">
        <v>13926</v>
      </c>
      <c r="ER68" s="47">
        <v>13970</v>
      </c>
      <c r="ES68" s="47">
        <v>13970</v>
      </c>
      <c r="ET68" s="47">
        <v>13698</v>
      </c>
      <c r="EU68" s="47">
        <v>12998</v>
      </c>
      <c r="EV68" s="47">
        <v>12047</v>
      </c>
      <c r="EW68" s="47">
        <v>12121</v>
      </c>
      <c r="EX68" s="47">
        <v>12056</v>
      </c>
      <c r="EY68" s="47">
        <v>12313</v>
      </c>
      <c r="EZ68" s="47">
        <v>12503</v>
      </c>
      <c r="FA68" s="47">
        <v>12900</v>
      </c>
      <c r="FB68" s="47">
        <v>13217</v>
      </c>
      <c r="FC68" s="47">
        <v>13517</v>
      </c>
      <c r="FD68" s="47">
        <v>13203</v>
      </c>
      <c r="FE68" s="47">
        <v>13578</v>
      </c>
      <c r="FF68" s="47">
        <v>13528</v>
      </c>
      <c r="FG68" s="47">
        <v>13425</v>
      </c>
      <c r="FH68" s="47">
        <v>13722</v>
      </c>
      <c r="FI68" s="47">
        <v>13551</v>
      </c>
      <c r="FJ68" s="47">
        <v>13147</v>
      </c>
      <c r="FK68" s="47">
        <v>12830</v>
      </c>
      <c r="FL68" s="47">
        <v>12463</v>
      </c>
      <c r="FM68" s="47">
        <v>11915</v>
      </c>
      <c r="FN68" s="47">
        <v>11375</v>
      </c>
      <c r="FO68" s="47">
        <v>11172</v>
      </c>
      <c r="FP68" s="47">
        <v>10785</v>
      </c>
      <c r="FQ68" s="47">
        <v>10249</v>
      </c>
      <c r="FR68" s="47">
        <v>10017</v>
      </c>
      <c r="FS68" s="47">
        <v>9722</v>
      </c>
      <c r="FT68" s="47">
        <v>9561</v>
      </c>
      <c r="FU68" s="47">
        <v>9260</v>
      </c>
      <c r="FV68" s="47">
        <v>9170</v>
      </c>
      <c r="FW68" s="47">
        <v>9032</v>
      </c>
      <c r="FX68" s="47">
        <v>9169</v>
      </c>
      <c r="FY68" s="47">
        <v>9619</v>
      </c>
      <c r="FZ68" s="47">
        <v>10369</v>
      </c>
      <c r="GA68" s="47">
        <v>10836</v>
      </c>
      <c r="GB68" s="47">
        <v>7749</v>
      </c>
      <c r="GC68" s="47">
        <v>7466</v>
      </c>
      <c r="GD68" s="47">
        <v>6953</v>
      </c>
      <c r="GE68" s="47">
        <v>6322</v>
      </c>
      <c r="GF68" s="47">
        <v>5310</v>
      </c>
      <c r="GG68" s="47">
        <v>4447</v>
      </c>
      <c r="GH68" s="47">
        <v>4572</v>
      </c>
      <c r="GI68" s="47">
        <v>4112</v>
      </c>
      <c r="GJ68" s="47">
        <v>3742</v>
      </c>
      <c r="GK68" s="47">
        <v>3243</v>
      </c>
      <c r="GL68" s="48">
        <v>12877</v>
      </c>
    </row>
    <row r="69" spans="1:194" s="1" customFormat="1" x14ac:dyDescent="0.25">
      <c r="A69" s="89" t="s">
        <v>17</v>
      </c>
      <c r="B69" s="254" t="s">
        <v>110</v>
      </c>
      <c r="C69" s="111" t="str">
        <f t="shared" si="32"/>
        <v>England ICB - NHS Lancashire and South Cumbria ICB</v>
      </c>
      <c r="D69" s="70">
        <f t="shared" si="33"/>
        <v>69687</v>
      </c>
      <c r="E69" s="70">
        <f t="shared" si="34"/>
        <v>66208</v>
      </c>
      <c r="F69" s="85">
        <f t="shared" si="35"/>
        <v>1870658</v>
      </c>
      <c r="G69" s="49">
        <f t="shared" si="36"/>
        <v>937673</v>
      </c>
      <c r="H69" s="50">
        <f t="shared" si="37"/>
        <v>932985</v>
      </c>
      <c r="I69" s="49">
        <f t="shared" si="38"/>
        <v>751715</v>
      </c>
      <c r="J69" s="87">
        <f t="shared" si="39"/>
        <v>755957</v>
      </c>
      <c r="K69" s="88">
        <f t="shared" si="40"/>
        <v>185958</v>
      </c>
      <c r="L69" s="48">
        <f t="shared" si="41"/>
        <v>177028</v>
      </c>
      <c r="M69" s="88">
        <v>7975</v>
      </c>
      <c r="N69" s="47">
        <v>8399</v>
      </c>
      <c r="O69" s="47">
        <v>8735</v>
      </c>
      <c r="P69" s="47">
        <v>9020</v>
      </c>
      <c r="Q69" s="47">
        <v>9378</v>
      </c>
      <c r="R69" s="47">
        <v>9453</v>
      </c>
      <c r="S69" s="47">
        <v>9717</v>
      </c>
      <c r="T69" s="47">
        <v>10175</v>
      </c>
      <c r="U69" s="47">
        <v>10255</v>
      </c>
      <c r="V69" s="47">
        <v>11004</v>
      </c>
      <c r="W69" s="47">
        <v>10991</v>
      </c>
      <c r="X69" s="47">
        <v>11169</v>
      </c>
      <c r="Y69" s="47">
        <v>11193</v>
      </c>
      <c r="Z69" s="47">
        <v>11609</v>
      </c>
      <c r="AA69" s="47">
        <v>11582</v>
      </c>
      <c r="AB69" s="47">
        <v>11774</v>
      </c>
      <c r="AC69" s="47">
        <v>11735</v>
      </c>
      <c r="AD69" s="47">
        <v>11794</v>
      </c>
      <c r="AE69" s="47">
        <v>11649</v>
      </c>
      <c r="AF69" s="47">
        <v>11558</v>
      </c>
      <c r="AG69" s="47">
        <v>11384</v>
      </c>
      <c r="AH69" s="47">
        <v>11685</v>
      </c>
      <c r="AI69" s="47">
        <v>11259</v>
      </c>
      <c r="AJ69" s="47">
        <v>10907</v>
      </c>
      <c r="AK69" s="47">
        <v>11143</v>
      </c>
      <c r="AL69" s="47">
        <v>11662</v>
      </c>
      <c r="AM69" s="47">
        <v>11590</v>
      </c>
      <c r="AN69" s="47">
        <v>11889</v>
      </c>
      <c r="AO69" s="47">
        <v>12104</v>
      </c>
      <c r="AP69" s="47">
        <v>12342</v>
      </c>
      <c r="AQ69" s="47">
        <v>11832</v>
      </c>
      <c r="AR69" s="47">
        <v>12118</v>
      </c>
      <c r="AS69" s="47">
        <v>12410</v>
      </c>
      <c r="AT69" s="47">
        <v>12429</v>
      </c>
      <c r="AU69" s="47">
        <v>12953</v>
      </c>
      <c r="AV69" s="47">
        <v>13182</v>
      </c>
      <c r="AW69" s="47">
        <v>12869</v>
      </c>
      <c r="AX69" s="47">
        <v>12919</v>
      </c>
      <c r="AY69" s="47">
        <v>13047</v>
      </c>
      <c r="AZ69" s="47">
        <v>12711</v>
      </c>
      <c r="BA69" s="47">
        <v>12526</v>
      </c>
      <c r="BB69" s="47">
        <v>12387</v>
      </c>
      <c r="BC69" s="47">
        <v>12299</v>
      </c>
      <c r="BD69" s="47">
        <v>11968</v>
      </c>
      <c r="BE69" s="47">
        <v>11741</v>
      </c>
      <c r="BF69" s="47">
        <v>11905</v>
      </c>
      <c r="BG69" s="47">
        <v>11921</v>
      </c>
      <c r="BH69" s="47">
        <v>11016</v>
      </c>
      <c r="BI69" s="47">
        <v>10468</v>
      </c>
      <c r="BJ69" s="47">
        <v>10281</v>
      </c>
      <c r="BK69" s="47">
        <v>10648</v>
      </c>
      <c r="BL69" s="47">
        <v>11126</v>
      </c>
      <c r="BM69" s="47">
        <v>11242</v>
      </c>
      <c r="BN69" s="47">
        <v>11697</v>
      </c>
      <c r="BO69" s="47">
        <v>12358</v>
      </c>
      <c r="BP69" s="47">
        <v>12844</v>
      </c>
      <c r="BQ69" s="47">
        <v>12769</v>
      </c>
      <c r="BR69" s="47">
        <v>13075</v>
      </c>
      <c r="BS69" s="47">
        <v>12951</v>
      </c>
      <c r="BT69" s="47">
        <v>12915</v>
      </c>
      <c r="BU69" s="47">
        <v>12972</v>
      </c>
      <c r="BV69" s="47">
        <v>13212</v>
      </c>
      <c r="BW69" s="47">
        <v>12939</v>
      </c>
      <c r="BX69" s="47">
        <v>12635</v>
      </c>
      <c r="BY69" s="47">
        <v>12355</v>
      </c>
      <c r="BZ69" s="47">
        <v>11810</v>
      </c>
      <c r="CA69" s="47">
        <v>11214</v>
      </c>
      <c r="CB69" s="47">
        <v>10697</v>
      </c>
      <c r="CC69" s="47">
        <v>10446</v>
      </c>
      <c r="CD69" s="47">
        <v>9883</v>
      </c>
      <c r="CE69" s="47">
        <v>9320</v>
      </c>
      <c r="CF69" s="47">
        <v>8892</v>
      </c>
      <c r="CG69" s="47">
        <v>8814</v>
      </c>
      <c r="CH69" s="47">
        <v>8568</v>
      </c>
      <c r="CI69" s="47">
        <v>8083</v>
      </c>
      <c r="CJ69" s="47">
        <v>7824</v>
      </c>
      <c r="CK69" s="47">
        <v>8039</v>
      </c>
      <c r="CL69" s="47">
        <v>8283</v>
      </c>
      <c r="CM69" s="47">
        <v>8584</v>
      </c>
      <c r="CN69" s="47">
        <v>8555</v>
      </c>
      <c r="CO69" s="47">
        <v>6033</v>
      </c>
      <c r="CP69" s="47">
        <v>5805</v>
      </c>
      <c r="CQ69" s="47">
        <v>5306</v>
      </c>
      <c r="CR69" s="47">
        <v>4736</v>
      </c>
      <c r="CS69" s="47">
        <v>3806</v>
      </c>
      <c r="CT69" s="47">
        <v>3307</v>
      </c>
      <c r="CU69" s="47">
        <v>3037</v>
      </c>
      <c r="CV69" s="47">
        <v>2656</v>
      </c>
      <c r="CW69" s="47">
        <v>2425</v>
      </c>
      <c r="CX69" s="47">
        <v>1886</v>
      </c>
      <c r="CY69" s="48">
        <v>5814</v>
      </c>
      <c r="CZ69" s="88">
        <v>7477</v>
      </c>
      <c r="DA69" s="47">
        <v>8092</v>
      </c>
      <c r="DB69" s="47">
        <v>8108</v>
      </c>
      <c r="DC69" s="47">
        <v>8529</v>
      </c>
      <c r="DD69" s="47">
        <v>9056</v>
      </c>
      <c r="DE69" s="47">
        <v>8913</v>
      </c>
      <c r="DF69" s="47">
        <v>9423</v>
      </c>
      <c r="DG69" s="47">
        <v>9750</v>
      </c>
      <c r="DH69" s="47">
        <v>9863</v>
      </c>
      <c r="DI69" s="47">
        <v>10299</v>
      </c>
      <c r="DJ69" s="47">
        <v>10668</v>
      </c>
      <c r="DK69" s="47">
        <v>10642</v>
      </c>
      <c r="DL69" s="47">
        <v>10763</v>
      </c>
      <c r="DM69" s="47">
        <v>10964</v>
      </c>
      <c r="DN69" s="47">
        <v>11342</v>
      </c>
      <c r="DO69" s="47">
        <v>11064</v>
      </c>
      <c r="DP69" s="47">
        <v>11030</v>
      </c>
      <c r="DQ69" s="47">
        <v>11045</v>
      </c>
      <c r="DR69" s="47">
        <v>11356</v>
      </c>
      <c r="DS69" s="47">
        <v>11203</v>
      </c>
      <c r="DT69" s="47">
        <v>10999</v>
      </c>
      <c r="DU69" s="47">
        <v>11016</v>
      </c>
      <c r="DV69" s="47">
        <v>10678</v>
      </c>
      <c r="DW69" s="47">
        <v>10337</v>
      </c>
      <c r="DX69" s="47">
        <v>10730</v>
      </c>
      <c r="DY69" s="47">
        <v>10734</v>
      </c>
      <c r="DZ69" s="47">
        <v>10767</v>
      </c>
      <c r="EA69" s="47">
        <v>10890</v>
      </c>
      <c r="EB69" s="47">
        <v>11210</v>
      </c>
      <c r="EC69" s="47">
        <v>11365</v>
      </c>
      <c r="ED69" s="47">
        <v>11440</v>
      </c>
      <c r="EE69" s="47">
        <v>11420</v>
      </c>
      <c r="EF69" s="47">
        <v>12023</v>
      </c>
      <c r="EG69" s="47">
        <v>12356</v>
      </c>
      <c r="EH69" s="47">
        <v>12526</v>
      </c>
      <c r="EI69" s="47">
        <v>12807</v>
      </c>
      <c r="EJ69" s="47">
        <v>12443</v>
      </c>
      <c r="EK69" s="47">
        <v>12611</v>
      </c>
      <c r="EL69" s="47">
        <v>12859</v>
      </c>
      <c r="EM69" s="47">
        <v>12487</v>
      </c>
      <c r="EN69" s="47">
        <v>12320</v>
      </c>
      <c r="EO69" s="47">
        <v>12056</v>
      </c>
      <c r="EP69" s="47">
        <v>11839</v>
      </c>
      <c r="EQ69" s="47">
        <v>11579</v>
      </c>
      <c r="ER69" s="47">
        <v>11473</v>
      </c>
      <c r="ES69" s="47">
        <v>11473</v>
      </c>
      <c r="ET69" s="47">
        <v>11356</v>
      </c>
      <c r="EU69" s="47">
        <v>10496</v>
      </c>
      <c r="EV69" s="47">
        <v>9865</v>
      </c>
      <c r="EW69" s="47">
        <v>9874</v>
      </c>
      <c r="EX69" s="47">
        <v>10223</v>
      </c>
      <c r="EY69" s="47">
        <v>10397</v>
      </c>
      <c r="EZ69" s="47">
        <v>10831</v>
      </c>
      <c r="FA69" s="47">
        <v>11473</v>
      </c>
      <c r="FB69" s="47">
        <v>12310</v>
      </c>
      <c r="FC69" s="47">
        <v>12708</v>
      </c>
      <c r="FD69" s="47">
        <v>12352</v>
      </c>
      <c r="FE69" s="47">
        <v>12887</v>
      </c>
      <c r="FF69" s="47">
        <v>12766</v>
      </c>
      <c r="FG69" s="47">
        <v>12808</v>
      </c>
      <c r="FH69" s="47">
        <v>12608</v>
      </c>
      <c r="FI69" s="47">
        <v>13062</v>
      </c>
      <c r="FJ69" s="47">
        <v>12782</v>
      </c>
      <c r="FK69" s="47">
        <v>12673</v>
      </c>
      <c r="FL69" s="47">
        <v>12338</v>
      </c>
      <c r="FM69" s="47">
        <v>11747</v>
      </c>
      <c r="FN69" s="47">
        <v>11356</v>
      </c>
      <c r="FO69" s="47">
        <v>10855</v>
      </c>
      <c r="FP69" s="47">
        <v>10627</v>
      </c>
      <c r="FQ69" s="47">
        <v>10322</v>
      </c>
      <c r="FR69" s="47">
        <v>9709</v>
      </c>
      <c r="FS69" s="47">
        <v>9397</v>
      </c>
      <c r="FT69" s="47">
        <v>9160</v>
      </c>
      <c r="FU69" s="47">
        <v>8875</v>
      </c>
      <c r="FV69" s="47">
        <v>8676</v>
      </c>
      <c r="FW69" s="47">
        <v>8682</v>
      </c>
      <c r="FX69" s="47">
        <v>8883</v>
      </c>
      <c r="FY69" s="47">
        <v>9091</v>
      </c>
      <c r="FZ69" s="47">
        <v>9481</v>
      </c>
      <c r="GA69" s="47">
        <v>9600</v>
      </c>
      <c r="GB69" s="47">
        <v>6992</v>
      </c>
      <c r="GC69" s="47">
        <v>6738</v>
      </c>
      <c r="GD69" s="47">
        <v>6357</v>
      </c>
      <c r="GE69" s="47">
        <v>5763</v>
      </c>
      <c r="GF69" s="47">
        <v>4895</v>
      </c>
      <c r="GG69" s="47">
        <v>4298</v>
      </c>
      <c r="GH69" s="47">
        <v>4293</v>
      </c>
      <c r="GI69" s="47">
        <v>3822</v>
      </c>
      <c r="GJ69" s="47">
        <v>3378</v>
      </c>
      <c r="GK69" s="47">
        <v>2871</v>
      </c>
      <c r="GL69" s="48">
        <v>11283</v>
      </c>
    </row>
    <row r="70" spans="1:194" s="1" customFormat="1" x14ac:dyDescent="0.25">
      <c r="A70" s="89" t="s">
        <v>17</v>
      </c>
      <c r="B70" s="254" t="s">
        <v>111</v>
      </c>
      <c r="C70" s="111" t="str">
        <f t="shared" si="32"/>
        <v>England ICB - NHS Leicester, Leicestershire and Rutland ICB</v>
      </c>
      <c r="D70" s="70">
        <f t="shared" si="33"/>
        <v>46777</v>
      </c>
      <c r="E70" s="70">
        <f t="shared" si="34"/>
        <v>44142</v>
      </c>
      <c r="F70" s="85">
        <f t="shared" si="35"/>
        <v>1230675</v>
      </c>
      <c r="G70" s="49">
        <f t="shared" si="36"/>
        <v>621894</v>
      </c>
      <c r="H70" s="50">
        <f t="shared" si="37"/>
        <v>608781</v>
      </c>
      <c r="I70" s="49">
        <f t="shared" si="38"/>
        <v>496674</v>
      </c>
      <c r="J70" s="87">
        <f t="shared" si="39"/>
        <v>490931</v>
      </c>
      <c r="K70" s="88">
        <f t="shared" si="40"/>
        <v>125220</v>
      </c>
      <c r="L70" s="48">
        <f t="shared" si="41"/>
        <v>117850</v>
      </c>
      <c r="M70" s="88">
        <v>5326</v>
      </c>
      <c r="N70" s="47">
        <v>5667</v>
      </c>
      <c r="O70" s="47">
        <v>5860</v>
      </c>
      <c r="P70" s="47">
        <v>5980</v>
      </c>
      <c r="Q70" s="47">
        <v>6268</v>
      </c>
      <c r="R70" s="47">
        <v>6217</v>
      </c>
      <c r="S70" s="47">
        <v>6670</v>
      </c>
      <c r="T70" s="47">
        <v>6844</v>
      </c>
      <c r="U70" s="47">
        <v>7164</v>
      </c>
      <c r="V70" s="47">
        <v>7374</v>
      </c>
      <c r="W70" s="47">
        <v>7445</v>
      </c>
      <c r="X70" s="47">
        <v>7628</v>
      </c>
      <c r="Y70" s="47">
        <v>7521</v>
      </c>
      <c r="Z70" s="47">
        <v>7800</v>
      </c>
      <c r="AA70" s="47">
        <v>7897</v>
      </c>
      <c r="AB70" s="47">
        <v>7862</v>
      </c>
      <c r="AC70" s="47">
        <v>7737</v>
      </c>
      <c r="AD70" s="47">
        <v>7960</v>
      </c>
      <c r="AE70" s="47">
        <v>8284</v>
      </c>
      <c r="AF70" s="47">
        <v>8560</v>
      </c>
      <c r="AG70" s="47">
        <v>8763</v>
      </c>
      <c r="AH70" s="47">
        <v>8718</v>
      </c>
      <c r="AI70" s="47">
        <v>8825</v>
      </c>
      <c r="AJ70" s="47">
        <v>8582</v>
      </c>
      <c r="AK70" s="47">
        <v>8563</v>
      </c>
      <c r="AL70" s="47">
        <v>8839</v>
      </c>
      <c r="AM70" s="47">
        <v>8964</v>
      </c>
      <c r="AN70" s="47">
        <v>9170</v>
      </c>
      <c r="AO70" s="47">
        <v>9208</v>
      </c>
      <c r="AP70" s="47">
        <v>9381</v>
      </c>
      <c r="AQ70" s="47">
        <v>9044</v>
      </c>
      <c r="AR70" s="47">
        <v>9118</v>
      </c>
      <c r="AS70" s="47">
        <v>9178</v>
      </c>
      <c r="AT70" s="47">
        <v>9148</v>
      </c>
      <c r="AU70" s="47">
        <v>9116</v>
      </c>
      <c r="AV70" s="47">
        <v>9305</v>
      </c>
      <c r="AW70" s="47">
        <v>9233</v>
      </c>
      <c r="AX70" s="47">
        <v>8998</v>
      </c>
      <c r="AY70" s="47">
        <v>9062</v>
      </c>
      <c r="AZ70" s="47">
        <v>8797</v>
      </c>
      <c r="BA70" s="47">
        <v>8743</v>
      </c>
      <c r="BB70" s="47">
        <v>8959</v>
      </c>
      <c r="BC70" s="47">
        <v>8467</v>
      </c>
      <c r="BD70" s="47">
        <v>8329</v>
      </c>
      <c r="BE70" s="47">
        <v>8345</v>
      </c>
      <c r="BF70" s="47">
        <v>8468</v>
      </c>
      <c r="BG70" s="47">
        <v>8279</v>
      </c>
      <c r="BH70" s="47">
        <v>7773</v>
      </c>
      <c r="BI70" s="47">
        <v>7249</v>
      </c>
      <c r="BJ70" s="47">
        <v>7275</v>
      </c>
      <c r="BK70" s="47">
        <v>7280</v>
      </c>
      <c r="BL70" s="47">
        <v>7249</v>
      </c>
      <c r="BM70" s="47">
        <v>7223</v>
      </c>
      <c r="BN70" s="47">
        <v>7566</v>
      </c>
      <c r="BO70" s="47">
        <v>7880</v>
      </c>
      <c r="BP70" s="47">
        <v>8008</v>
      </c>
      <c r="BQ70" s="47">
        <v>7746</v>
      </c>
      <c r="BR70" s="47">
        <v>7770</v>
      </c>
      <c r="BS70" s="47">
        <v>7677</v>
      </c>
      <c r="BT70" s="47">
        <v>7624</v>
      </c>
      <c r="BU70" s="47">
        <v>7391</v>
      </c>
      <c r="BV70" s="47">
        <v>7594</v>
      </c>
      <c r="BW70" s="47">
        <v>7267</v>
      </c>
      <c r="BX70" s="47">
        <v>7137</v>
      </c>
      <c r="BY70" s="47">
        <v>6886</v>
      </c>
      <c r="BZ70" s="47">
        <v>6899</v>
      </c>
      <c r="CA70" s="47">
        <v>6429</v>
      </c>
      <c r="CB70" s="47">
        <v>6256</v>
      </c>
      <c r="CC70" s="47">
        <v>5931</v>
      </c>
      <c r="CD70" s="47">
        <v>5574</v>
      </c>
      <c r="CE70" s="47">
        <v>5478</v>
      </c>
      <c r="CF70" s="47">
        <v>5090</v>
      </c>
      <c r="CG70" s="47">
        <v>5109</v>
      </c>
      <c r="CH70" s="47">
        <v>4946</v>
      </c>
      <c r="CI70" s="47">
        <v>4761</v>
      </c>
      <c r="CJ70" s="47">
        <v>4681</v>
      </c>
      <c r="CK70" s="47">
        <v>4602</v>
      </c>
      <c r="CL70" s="47">
        <v>4564</v>
      </c>
      <c r="CM70" s="47">
        <v>4739</v>
      </c>
      <c r="CN70" s="47">
        <v>4634</v>
      </c>
      <c r="CO70" s="47">
        <v>3439</v>
      </c>
      <c r="CP70" s="47">
        <v>3419</v>
      </c>
      <c r="CQ70" s="47">
        <v>3038</v>
      </c>
      <c r="CR70" s="47">
        <v>2777</v>
      </c>
      <c r="CS70" s="47">
        <v>2074</v>
      </c>
      <c r="CT70" s="47">
        <v>1855</v>
      </c>
      <c r="CU70" s="47">
        <v>1747</v>
      </c>
      <c r="CV70" s="47">
        <v>1563</v>
      </c>
      <c r="CW70" s="47">
        <v>1353</v>
      </c>
      <c r="CX70" s="47">
        <v>1090</v>
      </c>
      <c r="CY70" s="48">
        <v>3585</v>
      </c>
      <c r="CZ70" s="88">
        <v>4995</v>
      </c>
      <c r="DA70" s="47">
        <v>5237</v>
      </c>
      <c r="DB70" s="47">
        <v>5440</v>
      </c>
      <c r="DC70" s="47">
        <v>5621</v>
      </c>
      <c r="DD70" s="47">
        <v>5998</v>
      </c>
      <c r="DE70" s="47">
        <v>6050</v>
      </c>
      <c r="DF70" s="47">
        <v>6300</v>
      </c>
      <c r="DG70" s="47">
        <v>6373</v>
      </c>
      <c r="DH70" s="47">
        <v>6760</v>
      </c>
      <c r="DI70" s="47">
        <v>6765</v>
      </c>
      <c r="DJ70" s="47">
        <v>7110</v>
      </c>
      <c r="DK70" s="47">
        <v>7059</v>
      </c>
      <c r="DL70" s="47">
        <v>7114</v>
      </c>
      <c r="DM70" s="47">
        <v>7263</v>
      </c>
      <c r="DN70" s="47">
        <v>7452</v>
      </c>
      <c r="DO70" s="47">
        <v>7667</v>
      </c>
      <c r="DP70" s="47">
        <v>7284</v>
      </c>
      <c r="DQ70" s="47">
        <v>7362</v>
      </c>
      <c r="DR70" s="47">
        <v>7750</v>
      </c>
      <c r="DS70" s="47">
        <v>8276</v>
      </c>
      <c r="DT70" s="47">
        <v>8080</v>
      </c>
      <c r="DU70" s="47">
        <v>8025</v>
      </c>
      <c r="DV70" s="47">
        <v>8075</v>
      </c>
      <c r="DW70" s="47">
        <v>7862</v>
      </c>
      <c r="DX70" s="47">
        <v>7931</v>
      </c>
      <c r="DY70" s="47">
        <v>7627</v>
      </c>
      <c r="DZ70" s="47">
        <v>7980</v>
      </c>
      <c r="EA70" s="47">
        <v>8151</v>
      </c>
      <c r="EB70" s="47">
        <v>8304</v>
      </c>
      <c r="EC70" s="47">
        <v>8283</v>
      </c>
      <c r="ED70" s="47">
        <v>8196</v>
      </c>
      <c r="EE70" s="47">
        <v>8308</v>
      </c>
      <c r="EF70" s="47">
        <v>8277</v>
      </c>
      <c r="EG70" s="47">
        <v>8474</v>
      </c>
      <c r="EH70" s="47">
        <v>8459</v>
      </c>
      <c r="EI70" s="47">
        <v>8886</v>
      </c>
      <c r="EJ70" s="47">
        <v>8759</v>
      </c>
      <c r="EK70" s="47">
        <v>8441</v>
      </c>
      <c r="EL70" s="47">
        <v>8801</v>
      </c>
      <c r="EM70" s="47">
        <v>8575</v>
      </c>
      <c r="EN70" s="47">
        <v>8500</v>
      </c>
      <c r="EO70" s="47">
        <v>8449</v>
      </c>
      <c r="EP70" s="47">
        <v>8241</v>
      </c>
      <c r="EQ70" s="47">
        <v>8066</v>
      </c>
      <c r="ER70" s="47">
        <v>8019</v>
      </c>
      <c r="ES70" s="47">
        <v>8005</v>
      </c>
      <c r="ET70" s="47">
        <v>7852</v>
      </c>
      <c r="EU70" s="47">
        <v>7496</v>
      </c>
      <c r="EV70" s="47">
        <v>6893</v>
      </c>
      <c r="EW70" s="47">
        <v>6524</v>
      </c>
      <c r="EX70" s="47">
        <v>7095</v>
      </c>
      <c r="EY70" s="47">
        <v>7181</v>
      </c>
      <c r="EZ70" s="47">
        <v>7098</v>
      </c>
      <c r="FA70" s="47">
        <v>7438</v>
      </c>
      <c r="FB70" s="47">
        <v>7607</v>
      </c>
      <c r="FC70" s="47">
        <v>7865</v>
      </c>
      <c r="FD70" s="47">
        <v>7658</v>
      </c>
      <c r="FE70" s="47">
        <v>7873</v>
      </c>
      <c r="FF70" s="47">
        <v>7708</v>
      </c>
      <c r="FG70" s="47">
        <v>7551</v>
      </c>
      <c r="FH70" s="47">
        <v>7472</v>
      </c>
      <c r="FI70" s="47">
        <v>7520</v>
      </c>
      <c r="FJ70" s="47">
        <v>7372</v>
      </c>
      <c r="FK70" s="47">
        <v>7288</v>
      </c>
      <c r="FL70" s="47">
        <v>7090</v>
      </c>
      <c r="FM70" s="47">
        <v>6923</v>
      </c>
      <c r="FN70" s="47">
        <v>6607</v>
      </c>
      <c r="FO70" s="47">
        <v>6360</v>
      </c>
      <c r="FP70" s="47">
        <v>6151</v>
      </c>
      <c r="FQ70" s="47">
        <v>5810</v>
      </c>
      <c r="FR70" s="47">
        <v>5571</v>
      </c>
      <c r="FS70" s="47">
        <v>5351</v>
      </c>
      <c r="FT70" s="47">
        <v>5433</v>
      </c>
      <c r="FU70" s="47">
        <v>5427</v>
      </c>
      <c r="FV70" s="47">
        <v>5249</v>
      </c>
      <c r="FW70" s="47">
        <v>4926</v>
      </c>
      <c r="FX70" s="47">
        <v>5286</v>
      </c>
      <c r="FY70" s="47">
        <v>5143</v>
      </c>
      <c r="FZ70" s="47">
        <v>5361</v>
      </c>
      <c r="GA70" s="47">
        <v>5099</v>
      </c>
      <c r="GB70" s="47">
        <v>3895</v>
      </c>
      <c r="GC70" s="47">
        <v>4020</v>
      </c>
      <c r="GD70" s="47">
        <v>3816</v>
      </c>
      <c r="GE70" s="47">
        <v>3283</v>
      </c>
      <c r="GF70" s="47">
        <v>2614</v>
      </c>
      <c r="GG70" s="47">
        <v>2352</v>
      </c>
      <c r="GH70" s="47">
        <v>2275</v>
      </c>
      <c r="GI70" s="47">
        <v>2214</v>
      </c>
      <c r="GJ70" s="47">
        <v>1973</v>
      </c>
      <c r="GK70" s="47">
        <v>1639</v>
      </c>
      <c r="GL70" s="48">
        <v>6772</v>
      </c>
    </row>
    <row r="71" spans="1:194" s="1" customFormat="1" x14ac:dyDescent="0.25">
      <c r="A71" s="89" t="s">
        <v>17</v>
      </c>
      <c r="B71" s="254" t="s">
        <v>112</v>
      </c>
      <c r="C71" s="111" t="str">
        <f t="shared" si="32"/>
        <v>England ICB - NHS Lincolnshire ICB</v>
      </c>
      <c r="D71" s="70">
        <f t="shared" si="33"/>
        <v>29163</v>
      </c>
      <c r="E71" s="70">
        <f t="shared" si="34"/>
        <v>28105</v>
      </c>
      <c r="F71" s="85">
        <f t="shared" si="35"/>
        <v>824385</v>
      </c>
      <c r="G71" s="49">
        <f t="shared" si="36"/>
        <v>409127</v>
      </c>
      <c r="H71" s="50">
        <f t="shared" si="37"/>
        <v>415258</v>
      </c>
      <c r="I71" s="49">
        <f t="shared" si="38"/>
        <v>333315</v>
      </c>
      <c r="J71" s="87">
        <f t="shared" si="39"/>
        <v>343088</v>
      </c>
      <c r="K71" s="88">
        <f t="shared" si="40"/>
        <v>75812</v>
      </c>
      <c r="L71" s="48">
        <f t="shared" si="41"/>
        <v>72170</v>
      </c>
      <c r="M71" s="88">
        <v>2962</v>
      </c>
      <c r="N71" s="47">
        <v>3125</v>
      </c>
      <c r="O71" s="47">
        <v>3179</v>
      </c>
      <c r="P71" s="47">
        <v>3414</v>
      </c>
      <c r="Q71" s="47">
        <v>3670</v>
      </c>
      <c r="R71" s="47">
        <v>3844</v>
      </c>
      <c r="S71" s="47">
        <v>3964</v>
      </c>
      <c r="T71" s="47">
        <v>4109</v>
      </c>
      <c r="U71" s="47">
        <v>4483</v>
      </c>
      <c r="V71" s="47">
        <v>4505</v>
      </c>
      <c r="W71" s="47">
        <v>4655</v>
      </c>
      <c r="X71" s="47">
        <v>4739</v>
      </c>
      <c r="Y71" s="47">
        <v>4697</v>
      </c>
      <c r="Z71" s="47">
        <v>4788</v>
      </c>
      <c r="AA71" s="47">
        <v>5000</v>
      </c>
      <c r="AB71" s="47">
        <v>4931</v>
      </c>
      <c r="AC71" s="47">
        <v>4880</v>
      </c>
      <c r="AD71" s="47">
        <v>4867</v>
      </c>
      <c r="AE71" s="47">
        <v>4722</v>
      </c>
      <c r="AF71" s="47">
        <v>4302</v>
      </c>
      <c r="AG71" s="47">
        <v>4253</v>
      </c>
      <c r="AH71" s="47">
        <v>4187</v>
      </c>
      <c r="AI71" s="47">
        <v>4265</v>
      </c>
      <c r="AJ71" s="47">
        <v>4049</v>
      </c>
      <c r="AK71" s="47">
        <v>4175</v>
      </c>
      <c r="AL71" s="47">
        <v>4373</v>
      </c>
      <c r="AM71" s="47">
        <v>4589</v>
      </c>
      <c r="AN71" s="47">
        <v>4768</v>
      </c>
      <c r="AO71" s="47">
        <v>4802</v>
      </c>
      <c r="AP71" s="47">
        <v>4961</v>
      </c>
      <c r="AQ71" s="47">
        <v>4990</v>
      </c>
      <c r="AR71" s="47">
        <v>5175</v>
      </c>
      <c r="AS71" s="47">
        <v>5253</v>
      </c>
      <c r="AT71" s="47">
        <v>5250</v>
      </c>
      <c r="AU71" s="47">
        <v>5293</v>
      </c>
      <c r="AV71" s="47">
        <v>5321</v>
      </c>
      <c r="AW71" s="47">
        <v>5467</v>
      </c>
      <c r="AX71" s="47">
        <v>5415</v>
      </c>
      <c r="AY71" s="47">
        <v>5518</v>
      </c>
      <c r="AZ71" s="47">
        <v>5176</v>
      </c>
      <c r="BA71" s="47">
        <v>5194</v>
      </c>
      <c r="BB71" s="47">
        <v>5201</v>
      </c>
      <c r="BC71" s="47">
        <v>5024</v>
      </c>
      <c r="BD71" s="47">
        <v>4986</v>
      </c>
      <c r="BE71" s="47">
        <v>4971</v>
      </c>
      <c r="BF71" s="47">
        <v>5033</v>
      </c>
      <c r="BG71" s="47">
        <v>5036</v>
      </c>
      <c r="BH71" s="47">
        <v>4695</v>
      </c>
      <c r="BI71" s="47">
        <v>4397</v>
      </c>
      <c r="BJ71" s="47">
        <v>4384</v>
      </c>
      <c r="BK71" s="47">
        <v>4444</v>
      </c>
      <c r="BL71" s="47">
        <v>4628</v>
      </c>
      <c r="BM71" s="47">
        <v>4783</v>
      </c>
      <c r="BN71" s="47">
        <v>5114</v>
      </c>
      <c r="BO71" s="47">
        <v>5668</v>
      </c>
      <c r="BP71" s="47">
        <v>5655</v>
      </c>
      <c r="BQ71" s="47">
        <v>5579</v>
      </c>
      <c r="BR71" s="47">
        <v>5806</v>
      </c>
      <c r="BS71" s="47">
        <v>5853</v>
      </c>
      <c r="BT71" s="47">
        <v>5910</v>
      </c>
      <c r="BU71" s="47">
        <v>6007</v>
      </c>
      <c r="BV71" s="47">
        <v>6194</v>
      </c>
      <c r="BW71" s="47">
        <v>6128</v>
      </c>
      <c r="BX71" s="47">
        <v>6022</v>
      </c>
      <c r="BY71" s="47">
        <v>5885</v>
      </c>
      <c r="BZ71" s="47">
        <v>5718</v>
      </c>
      <c r="CA71" s="47">
        <v>5380</v>
      </c>
      <c r="CB71" s="47">
        <v>5180</v>
      </c>
      <c r="CC71" s="47">
        <v>4977</v>
      </c>
      <c r="CD71" s="47">
        <v>4856</v>
      </c>
      <c r="CE71" s="47">
        <v>4604</v>
      </c>
      <c r="CF71" s="47">
        <v>4572</v>
      </c>
      <c r="CG71" s="47">
        <v>4321</v>
      </c>
      <c r="CH71" s="47">
        <v>4299</v>
      </c>
      <c r="CI71" s="47">
        <v>4163</v>
      </c>
      <c r="CJ71" s="47">
        <v>4174</v>
      </c>
      <c r="CK71" s="47">
        <v>4173</v>
      </c>
      <c r="CL71" s="47">
        <v>4147</v>
      </c>
      <c r="CM71" s="47">
        <v>4475</v>
      </c>
      <c r="CN71" s="47">
        <v>4605</v>
      </c>
      <c r="CO71" s="47">
        <v>3411</v>
      </c>
      <c r="CP71" s="47">
        <v>3267</v>
      </c>
      <c r="CQ71" s="47">
        <v>2901</v>
      </c>
      <c r="CR71" s="47">
        <v>2594</v>
      </c>
      <c r="CS71" s="47">
        <v>2120</v>
      </c>
      <c r="CT71" s="47">
        <v>1779</v>
      </c>
      <c r="CU71" s="47">
        <v>1685</v>
      </c>
      <c r="CV71" s="47">
        <v>1474</v>
      </c>
      <c r="CW71" s="47">
        <v>1285</v>
      </c>
      <c r="CX71" s="47">
        <v>1000</v>
      </c>
      <c r="CY71" s="48">
        <v>3254</v>
      </c>
      <c r="CZ71" s="88">
        <v>2766</v>
      </c>
      <c r="DA71" s="47">
        <v>3047</v>
      </c>
      <c r="DB71" s="47">
        <v>3128</v>
      </c>
      <c r="DC71" s="47">
        <v>3308</v>
      </c>
      <c r="DD71" s="47">
        <v>3562</v>
      </c>
      <c r="DE71" s="47">
        <v>3493</v>
      </c>
      <c r="DF71" s="47">
        <v>3710</v>
      </c>
      <c r="DG71" s="47">
        <v>3745</v>
      </c>
      <c r="DH71" s="47">
        <v>4074</v>
      </c>
      <c r="DI71" s="47">
        <v>4180</v>
      </c>
      <c r="DJ71" s="47">
        <v>4548</v>
      </c>
      <c r="DK71" s="47">
        <v>4504</v>
      </c>
      <c r="DL71" s="47">
        <v>4589</v>
      </c>
      <c r="DM71" s="47">
        <v>4746</v>
      </c>
      <c r="DN71" s="47">
        <v>4700</v>
      </c>
      <c r="DO71" s="47">
        <v>4754</v>
      </c>
      <c r="DP71" s="47">
        <v>4689</v>
      </c>
      <c r="DQ71" s="47">
        <v>4627</v>
      </c>
      <c r="DR71" s="47">
        <v>4554</v>
      </c>
      <c r="DS71" s="47">
        <v>4280</v>
      </c>
      <c r="DT71" s="47">
        <v>4276</v>
      </c>
      <c r="DU71" s="47">
        <v>4150</v>
      </c>
      <c r="DV71" s="47">
        <v>4110</v>
      </c>
      <c r="DW71" s="47">
        <v>3920</v>
      </c>
      <c r="DX71" s="47">
        <v>4081</v>
      </c>
      <c r="DY71" s="47">
        <v>4116</v>
      </c>
      <c r="DZ71" s="47">
        <v>4367</v>
      </c>
      <c r="EA71" s="47">
        <v>4498</v>
      </c>
      <c r="EB71" s="47">
        <v>4497</v>
      </c>
      <c r="EC71" s="47">
        <v>4584</v>
      </c>
      <c r="ED71" s="47">
        <v>4688</v>
      </c>
      <c r="EE71" s="47">
        <v>4830</v>
      </c>
      <c r="EF71" s="47">
        <v>4939</v>
      </c>
      <c r="EG71" s="47">
        <v>5090</v>
      </c>
      <c r="EH71" s="47">
        <v>5113</v>
      </c>
      <c r="EI71" s="47">
        <v>5309</v>
      </c>
      <c r="EJ71" s="47">
        <v>5176</v>
      </c>
      <c r="EK71" s="47">
        <v>5112</v>
      </c>
      <c r="EL71" s="47">
        <v>5368</v>
      </c>
      <c r="EM71" s="47">
        <v>5118</v>
      </c>
      <c r="EN71" s="47">
        <v>5167</v>
      </c>
      <c r="EO71" s="47">
        <v>5070</v>
      </c>
      <c r="EP71" s="47">
        <v>4929</v>
      </c>
      <c r="EQ71" s="47">
        <v>4914</v>
      </c>
      <c r="ER71" s="47">
        <v>4851</v>
      </c>
      <c r="ES71" s="47">
        <v>4985</v>
      </c>
      <c r="ET71" s="47">
        <v>4895</v>
      </c>
      <c r="EU71" s="47">
        <v>4619</v>
      </c>
      <c r="EV71" s="47">
        <v>4364</v>
      </c>
      <c r="EW71" s="47">
        <v>4330</v>
      </c>
      <c r="EX71" s="47">
        <v>4534</v>
      </c>
      <c r="EY71" s="47">
        <v>4750</v>
      </c>
      <c r="EZ71" s="47">
        <v>4956</v>
      </c>
      <c r="FA71" s="47">
        <v>5324</v>
      </c>
      <c r="FB71" s="47">
        <v>5703</v>
      </c>
      <c r="FC71" s="47">
        <v>6026</v>
      </c>
      <c r="FD71" s="47">
        <v>5968</v>
      </c>
      <c r="FE71" s="47">
        <v>6036</v>
      </c>
      <c r="FF71" s="47">
        <v>5903</v>
      </c>
      <c r="FG71" s="47">
        <v>6210</v>
      </c>
      <c r="FH71" s="47">
        <v>6313</v>
      </c>
      <c r="FI71" s="47">
        <v>6283</v>
      </c>
      <c r="FJ71" s="47">
        <v>6258</v>
      </c>
      <c r="FK71" s="47">
        <v>6194</v>
      </c>
      <c r="FL71" s="47">
        <v>6008</v>
      </c>
      <c r="FM71" s="47">
        <v>5808</v>
      </c>
      <c r="FN71" s="47">
        <v>5472</v>
      </c>
      <c r="FO71" s="47">
        <v>5448</v>
      </c>
      <c r="FP71" s="47">
        <v>5344</v>
      </c>
      <c r="FQ71" s="47">
        <v>5059</v>
      </c>
      <c r="FR71" s="47">
        <v>4837</v>
      </c>
      <c r="FS71" s="47">
        <v>4726</v>
      </c>
      <c r="FT71" s="47">
        <v>4666</v>
      </c>
      <c r="FU71" s="47">
        <v>4581</v>
      </c>
      <c r="FV71" s="47">
        <v>4514</v>
      </c>
      <c r="FW71" s="47">
        <v>4527</v>
      </c>
      <c r="FX71" s="47">
        <v>4630</v>
      </c>
      <c r="FY71" s="47">
        <v>4655</v>
      </c>
      <c r="FZ71" s="47">
        <v>4932</v>
      </c>
      <c r="GA71" s="47">
        <v>5049</v>
      </c>
      <c r="GB71" s="47">
        <v>3648</v>
      </c>
      <c r="GC71" s="47">
        <v>3855</v>
      </c>
      <c r="GD71" s="47">
        <v>3454</v>
      </c>
      <c r="GE71" s="47">
        <v>3033</v>
      </c>
      <c r="GF71" s="47">
        <v>2605</v>
      </c>
      <c r="GG71" s="47">
        <v>2266</v>
      </c>
      <c r="GH71" s="47">
        <v>2190</v>
      </c>
      <c r="GI71" s="47">
        <v>1950</v>
      </c>
      <c r="GJ71" s="47">
        <v>1711</v>
      </c>
      <c r="GK71" s="47">
        <v>1442</v>
      </c>
      <c r="GL71" s="48">
        <v>5920</v>
      </c>
    </row>
    <row r="72" spans="1:194" s="1" customFormat="1" x14ac:dyDescent="0.25">
      <c r="A72" s="89" t="s">
        <v>17</v>
      </c>
      <c r="B72" s="254" t="s">
        <v>113</v>
      </c>
      <c r="C72" s="111" t="str">
        <f t="shared" si="32"/>
        <v>England ICB - NHS Norfolk and Suffolk ICB</v>
      </c>
      <c r="D72" s="70">
        <f t="shared" si="33"/>
        <v>62440</v>
      </c>
      <c r="E72" s="70">
        <f t="shared" si="34"/>
        <v>59736</v>
      </c>
      <c r="F72" s="85">
        <f t="shared" si="35"/>
        <v>1797812</v>
      </c>
      <c r="G72" s="49">
        <f t="shared" si="36"/>
        <v>891393</v>
      </c>
      <c r="H72" s="50">
        <f t="shared" si="37"/>
        <v>906419</v>
      </c>
      <c r="I72" s="49">
        <f t="shared" si="38"/>
        <v>728218</v>
      </c>
      <c r="J72" s="87">
        <f t="shared" si="39"/>
        <v>750795</v>
      </c>
      <c r="K72" s="88">
        <f t="shared" si="40"/>
        <v>163175</v>
      </c>
      <c r="L72" s="48">
        <f t="shared" si="41"/>
        <v>155624</v>
      </c>
      <c r="M72" s="88">
        <v>6574</v>
      </c>
      <c r="N72" s="47">
        <v>7037</v>
      </c>
      <c r="O72" s="47">
        <v>7234</v>
      </c>
      <c r="P72" s="47">
        <v>7551</v>
      </c>
      <c r="Q72" s="47">
        <v>8060</v>
      </c>
      <c r="R72" s="47">
        <v>8039</v>
      </c>
      <c r="S72" s="47">
        <v>8502</v>
      </c>
      <c r="T72" s="47">
        <v>8940</v>
      </c>
      <c r="U72" s="47">
        <v>9329</v>
      </c>
      <c r="V72" s="47">
        <v>9593</v>
      </c>
      <c r="W72" s="47">
        <v>9920</v>
      </c>
      <c r="X72" s="47">
        <v>9956</v>
      </c>
      <c r="Y72" s="47">
        <v>10029</v>
      </c>
      <c r="Z72" s="47">
        <v>10423</v>
      </c>
      <c r="AA72" s="47">
        <v>10580</v>
      </c>
      <c r="AB72" s="47">
        <v>10608</v>
      </c>
      <c r="AC72" s="47">
        <v>10370</v>
      </c>
      <c r="AD72" s="47">
        <v>10430</v>
      </c>
      <c r="AE72" s="47">
        <v>10310</v>
      </c>
      <c r="AF72" s="47">
        <v>9732</v>
      </c>
      <c r="AG72" s="47">
        <v>9482</v>
      </c>
      <c r="AH72" s="47">
        <v>9237</v>
      </c>
      <c r="AI72" s="47">
        <v>9292</v>
      </c>
      <c r="AJ72" s="47">
        <v>9211</v>
      </c>
      <c r="AK72" s="47">
        <v>8961</v>
      </c>
      <c r="AL72" s="47">
        <v>9268</v>
      </c>
      <c r="AM72" s="47">
        <v>9723</v>
      </c>
      <c r="AN72" s="47">
        <v>9969</v>
      </c>
      <c r="AO72" s="47">
        <v>10299</v>
      </c>
      <c r="AP72" s="47">
        <v>10599</v>
      </c>
      <c r="AQ72" s="47">
        <v>10700</v>
      </c>
      <c r="AR72" s="47">
        <v>10938</v>
      </c>
      <c r="AS72" s="47">
        <v>11381</v>
      </c>
      <c r="AT72" s="47">
        <v>11310</v>
      </c>
      <c r="AU72" s="47">
        <v>11626</v>
      </c>
      <c r="AV72" s="47">
        <v>11830</v>
      </c>
      <c r="AW72" s="47">
        <v>11966</v>
      </c>
      <c r="AX72" s="47">
        <v>11803</v>
      </c>
      <c r="AY72" s="47">
        <v>12130</v>
      </c>
      <c r="AZ72" s="47">
        <v>11796</v>
      </c>
      <c r="BA72" s="47">
        <v>11661</v>
      </c>
      <c r="BB72" s="47">
        <v>11336</v>
      </c>
      <c r="BC72" s="47">
        <v>11238</v>
      </c>
      <c r="BD72" s="47">
        <v>11035</v>
      </c>
      <c r="BE72" s="47">
        <v>11263</v>
      </c>
      <c r="BF72" s="47">
        <v>11224</v>
      </c>
      <c r="BG72" s="47">
        <v>11261</v>
      </c>
      <c r="BH72" s="47">
        <v>10814</v>
      </c>
      <c r="BI72" s="47">
        <v>9985</v>
      </c>
      <c r="BJ72" s="47">
        <v>9884</v>
      </c>
      <c r="BK72" s="47">
        <v>10124</v>
      </c>
      <c r="BL72" s="47">
        <v>10544</v>
      </c>
      <c r="BM72" s="47">
        <v>11008</v>
      </c>
      <c r="BN72" s="47">
        <v>11505</v>
      </c>
      <c r="BO72" s="47">
        <v>12101</v>
      </c>
      <c r="BP72" s="47">
        <v>12087</v>
      </c>
      <c r="BQ72" s="47">
        <v>12293</v>
      </c>
      <c r="BR72" s="47">
        <v>12527</v>
      </c>
      <c r="BS72" s="47">
        <v>12226</v>
      </c>
      <c r="BT72" s="47">
        <v>12646</v>
      </c>
      <c r="BU72" s="47">
        <v>12892</v>
      </c>
      <c r="BV72" s="47">
        <v>12830</v>
      </c>
      <c r="BW72" s="47">
        <v>12815</v>
      </c>
      <c r="BX72" s="47">
        <v>12427</v>
      </c>
      <c r="BY72" s="47">
        <v>12091</v>
      </c>
      <c r="BZ72" s="47">
        <v>11873</v>
      </c>
      <c r="CA72" s="47">
        <v>11065</v>
      </c>
      <c r="CB72" s="47">
        <v>10919</v>
      </c>
      <c r="CC72" s="47">
        <v>10845</v>
      </c>
      <c r="CD72" s="47">
        <v>10213</v>
      </c>
      <c r="CE72" s="47">
        <v>9732</v>
      </c>
      <c r="CF72" s="47">
        <v>9516</v>
      </c>
      <c r="CG72" s="47">
        <v>9640</v>
      </c>
      <c r="CH72" s="47">
        <v>9115</v>
      </c>
      <c r="CI72" s="47">
        <v>9095</v>
      </c>
      <c r="CJ72" s="47">
        <v>9079</v>
      </c>
      <c r="CK72" s="47">
        <v>9159</v>
      </c>
      <c r="CL72" s="47">
        <v>9298</v>
      </c>
      <c r="CM72" s="47">
        <v>10073</v>
      </c>
      <c r="CN72" s="47">
        <v>10318</v>
      </c>
      <c r="CO72" s="47">
        <v>7531</v>
      </c>
      <c r="CP72" s="47">
        <v>7329</v>
      </c>
      <c r="CQ72" s="47">
        <v>6455</v>
      </c>
      <c r="CR72" s="47">
        <v>5813</v>
      </c>
      <c r="CS72" s="47">
        <v>4862</v>
      </c>
      <c r="CT72" s="47">
        <v>3871</v>
      </c>
      <c r="CU72" s="47">
        <v>3883</v>
      </c>
      <c r="CV72" s="47">
        <v>3525</v>
      </c>
      <c r="CW72" s="47">
        <v>3087</v>
      </c>
      <c r="CX72" s="47">
        <v>2473</v>
      </c>
      <c r="CY72" s="48">
        <v>8069</v>
      </c>
      <c r="CZ72" s="88">
        <v>6163</v>
      </c>
      <c r="DA72" s="47">
        <v>6578</v>
      </c>
      <c r="DB72" s="47">
        <v>6984</v>
      </c>
      <c r="DC72" s="47">
        <v>7428</v>
      </c>
      <c r="DD72" s="47">
        <v>7892</v>
      </c>
      <c r="DE72" s="47">
        <v>7621</v>
      </c>
      <c r="DF72" s="47">
        <v>8023</v>
      </c>
      <c r="DG72" s="47">
        <v>8350</v>
      </c>
      <c r="DH72" s="47">
        <v>8808</v>
      </c>
      <c r="DI72" s="47">
        <v>9091</v>
      </c>
      <c r="DJ72" s="47">
        <v>9518</v>
      </c>
      <c r="DK72" s="47">
        <v>9432</v>
      </c>
      <c r="DL72" s="47">
        <v>9593</v>
      </c>
      <c r="DM72" s="47">
        <v>10018</v>
      </c>
      <c r="DN72" s="47">
        <v>10137</v>
      </c>
      <c r="DO72" s="47">
        <v>10018</v>
      </c>
      <c r="DP72" s="47">
        <v>10007</v>
      </c>
      <c r="DQ72" s="47">
        <v>9963</v>
      </c>
      <c r="DR72" s="47">
        <v>9851</v>
      </c>
      <c r="DS72" s="47">
        <v>9087</v>
      </c>
      <c r="DT72" s="47">
        <v>8692</v>
      </c>
      <c r="DU72" s="47">
        <v>8746</v>
      </c>
      <c r="DV72" s="47">
        <v>8963</v>
      </c>
      <c r="DW72" s="47">
        <v>8608</v>
      </c>
      <c r="DX72" s="47">
        <v>8890</v>
      </c>
      <c r="DY72" s="47">
        <v>9156</v>
      </c>
      <c r="DZ72" s="47">
        <v>9306</v>
      </c>
      <c r="EA72" s="47">
        <v>9888</v>
      </c>
      <c r="EB72" s="47">
        <v>10033</v>
      </c>
      <c r="EC72" s="47">
        <v>10640</v>
      </c>
      <c r="ED72" s="47">
        <v>10626</v>
      </c>
      <c r="EE72" s="47">
        <v>10889</v>
      </c>
      <c r="EF72" s="47">
        <v>11075</v>
      </c>
      <c r="EG72" s="47">
        <v>11213</v>
      </c>
      <c r="EH72" s="47">
        <v>11582</v>
      </c>
      <c r="EI72" s="47">
        <v>11631</v>
      </c>
      <c r="EJ72" s="47">
        <v>11743</v>
      </c>
      <c r="EK72" s="47">
        <v>11798</v>
      </c>
      <c r="EL72" s="47">
        <v>11831</v>
      </c>
      <c r="EM72" s="47">
        <v>11472</v>
      </c>
      <c r="EN72" s="47">
        <v>11161</v>
      </c>
      <c r="EO72" s="47">
        <v>10932</v>
      </c>
      <c r="EP72" s="47">
        <v>10765</v>
      </c>
      <c r="EQ72" s="47">
        <v>10605</v>
      </c>
      <c r="ER72" s="47">
        <v>10812</v>
      </c>
      <c r="ES72" s="47">
        <v>10878</v>
      </c>
      <c r="ET72" s="47">
        <v>10791</v>
      </c>
      <c r="EU72" s="47">
        <v>10109</v>
      </c>
      <c r="EV72" s="47">
        <v>9700</v>
      </c>
      <c r="EW72" s="47">
        <v>9627</v>
      </c>
      <c r="EX72" s="47">
        <v>9827</v>
      </c>
      <c r="EY72" s="47">
        <v>10459</v>
      </c>
      <c r="EZ72" s="47">
        <v>11079</v>
      </c>
      <c r="FA72" s="47">
        <v>11429</v>
      </c>
      <c r="FB72" s="47">
        <v>12011</v>
      </c>
      <c r="FC72" s="47">
        <v>12387</v>
      </c>
      <c r="FD72" s="47">
        <v>12180</v>
      </c>
      <c r="FE72" s="47">
        <v>12810</v>
      </c>
      <c r="FF72" s="47">
        <v>12705</v>
      </c>
      <c r="FG72" s="47">
        <v>12860</v>
      </c>
      <c r="FH72" s="47">
        <v>13258</v>
      </c>
      <c r="FI72" s="47">
        <v>13356</v>
      </c>
      <c r="FJ72" s="47">
        <v>13219</v>
      </c>
      <c r="FK72" s="47">
        <v>12763</v>
      </c>
      <c r="FL72" s="47">
        <v>12433</v>
      </c>
      <c r="FM72" s="47">
        <v>12191</v>
      </c>
      <c r="FN72" s="47">
        <v>11528</v>
      </c>
      <c r="FO72" s="47">
        <v>11562</v>
      </c>
      <c r="FP72" s="47">
        <v>11285</v>
      </c>
      <c r="FQ72" s="47">
        <v>10932</v>
      </c>
      <c r="FR72" s="47">
        <v>10689</v>
      </c>
      <c r="FS72" s="47">
        <v>10295</v>
      </c>
      <c r="FT72" s="47">
        <v>10371</v>
      </c>
      <c r="FU72" s="47">
        <v>10261</v>
      </c>
      <c r="FV72" s="47">
        <v>9992</v>
      </c>
      <c r="FW72" s="47">
        <v>9941</v>
      </c>
      <c r="FX72" s="47">
        <v>10107</v>
      </c>
      <c r="FY72" s="47">
        <v>10254</v>
      </c>
      <c r="FZ72" s="47">
        <v>11161</v>
      </c>
      <c r="GA72" s="47">
        <v>11991</v>
      </c>
      <c r="GB72" s="47">
        <v>8510</v>
      </c>
      <c r="GC72" s="47">
        <v>8346</v>
      </c>
      <c r="GD72" s="47">
        <v>7679</v>
      </c>
      <c r="GE72" s="47">
        <v>7030</v>
      </c>
      <c r="GF72" s="47">
        <v>5874</v>
      </c>
      <c r="GG72" s="47">
        <v>5130</v>
      </c>
      <c r="GH72" s="47">
        <v>4872</v>
      </c>
      <c r="GI72" s="47">
        <v>4612</v>
      </c>
      <c r="GJ72" s="47">
        <v>4098</v>
      </c>
      <c r="GK72" s="47">
        <v>3623</v>
      </c>
      <c r="GL72" s="48">
        <v>14585</v>
      </c>
    </row>
    <row r="73" spans="1:194" s="1" customFormat="1" x14ac:dyDescent="0.25">
      <c r="A73" s="89" t="s">
        <v>17</v>
      </c>
      <c r="B73" s="254" t="s">
        <v>114</v>
      </c>
      <c r="C73" s="111" t="str">
        <f t="shared" si="32"/>
        <v>England ICB - NHS North East and North Cumbria ICB</v>
      </c>
      <c r="D73" s="70">
        <f t="shared" si="33"/>
        <v>114335</v>
      </c>
      <c r="E73" s="70">
        <f t="shared" si="34"/>
        <v>108477</v>
      </c>
      <c r="F73" s="85">
        <f t="shared" si="35"/>
        <v>3233837</v>
      </c>
      <c r="G73" s="49">
        <f t="shared" si="36"/>
        <v>1616938</v>
      </c>
      <c r="H73" s="50">
        <f t="shared" si="37"/>
        <v>1616899</v>
      </c>
      <c r="I73" s="49">
        <f t="shared" si="38"/>
        <v>1311401</v>
      </c>
      <c r="J73" s="87">
        <f t="shared" si="39"/>
        <v>1327032</v>
      </c>
      <c r="K73" s="88">
        <f t="shared" si="40"/>
        <v>305537</v>
      </c>
      <c r="L73" s="48">
        <f t="shared" si="41"/>
        <v>289867</v>
      </c>
      <c r="M73" s="88">
        <v>13108</v>
      </c>
      <c r="N73" s="47">
        <v>13844</v>
      </c>
      <c r="O73" s="47">
        <v>14410</v>
      </c>
      <c r="P73" s="47">
        <v>14648</v>
      </c>
      <c r="Q73" s="47">
        <v>15589</v>
      </c>
      <c r="R73" s="47">
        <v>15384</v>
      </c>
      <c r="S73" s="47">
        <v>15882</v>
      </c>
      <c r="T73" s="47">
        <v>16693</v>
      </c>
      <c r="U73" s="47">
        <v>17282</v>
      </c>
      <c r="V73" s="47">
        <v>17729</v>
      </c>
      <c r="W73" s="47">
        <v>18445</v>
      </c>
      <c r="X73" s="47">
        <v>18188</v>
      </c>
      <c r="Y73" s="47">
        <v>18606</v>
      </c>
      <c r="Z73" s="47">
        <v>19185</v>
      </c>
      <c r="AA73" s="47">
        <v>19320</v>
      </c>
      <c r="AB73" s="47">
        <v>19333</v>
      </c>
      <c r="AC73" s="47">
        <v>18988</v>
      </c>
      <c r="AD73" s="47">
        <v>18903</v>
      </c>
      <c r="AE73" s="47">
        <v>19467</v>
      </c>
      <c r="AF73" s="47">
        <v>20334</v>
      </c>
      <c r="AG73" s="47">
        <v>20267</v>
      </c>
      <c r="AH73" s="47">
        <v>19949</v>
      </c>
      <c r="AI73" s="47">
        <v>19629</v>
      </c>
      <c r="AJ73" s="47">
        <v>19187</v>
      </c>
      <c r="AK73" s="47">
        <v>19432</v>
      </c>
      <c r="AL73" s="47">
        <v>19936</v>
      </c>
      <c r="AM73" s="47">
        <v>20968</v>
      </c>
      <c r="AN73" s="47">
        <v>21066</v>
      </c>
      <c r="AO73" s="47">
        <v>21901</v>
      </c>
      <c r="AP73" s="47">
        <v>22199</v>
      </c>
      <c r="AQ73" s="47">
        <v>22050</v>
      </c>
      <c r="AR73" s="47">
        <v>22246</v>
      </c>
      <c r="AS73" s="47">
        <v>22704</v>
      </c>
      <c r="AT73" s="47">
        <v>22991</v>
      </c>
      <c r="AU73" s="47">
        <v>23988</v>
      </c>
      <c r="AV73" s="47">
        <v>23768</v>
      </c>
      <c r="AW73" s="47">
        <v>23354</v>
      </c>
      <c r="AX73" s="47">
        <v>23063</v>
      </c>
      <c r="AY73" s="47">
        <v>23320</v>
      </c>
      <c r="AZ73" s="47">
        <v>22644</v>
      </c>
      <c r="BA73" s="47">
        <v>22776</v>
      </c>
      <c r="BB73" s="47">
        <v>21571</v>
      </c>
      <c r="BC73" s="47">
        <v>21379</v>
      </c>
      <c r="BD73" s="47">
        <v>20908</v>
      </c>
      <c r="BE73" s="47">
        <v>20642</v>
      </c>
      <c r="BF73" s="47">
        <v>20774</v>
      </c>
      <c r="BG73" s="47">
        <v>20652</v>
      </c>
      <c r="BH73" s="47">
        <v>19589</v>
      </c>
      <c r="BI73" s="47">
        <v>17626</v>
      </c>
      <c r="BJ73" s="47">
        <v>16958</v>
      </c>
      <c r="BK73" s="47">
        <v>17829</v>
      </c>
      <c r="BL73" s="47">
        <v>18367</v>
      </c>
      <c r="BM73" s="47">
        <v>18608</v>
      </c>
      <c r="BN73" s="47">
        <v>19783</v>
      </c>
      <c r="BO73" s="47">
        <v>21039</v>
      </c>
      <c r="BP73" s="47">
        <v>21791</v>
      </c>
      <c r="BQ73" s="47">
        <v>20750</v>
      </c>
      <c r="BR73" s="47">
        <v>21379</v>
      </c>
      <c r="BS73" s="47">
        <v>21567</v>
      </c>
      <c r="BT73" s="47">
        <v>21863</v>
      </c>
      <c r="BU73" s="47">
        <v>22195</v>
      </c>
      <c r="BV73" s="47">
        <v>22723</v>
      </c>
      <c r="BW73" s="47">
        <v>21992</v>
      </c>
      <c r="BX73" s="47">
        <v>21881</v>
      </c>
      <c r="BY73" s="47">
        <v>21406</v>
      </c>
      <c r="BZ73" s="47">
        <v>20300</v>
      </c>
      <c r="CA73" s="47">
        <v>19832</v>
      </c>
      <c r="CB73" s="47">
        <v>19554</v>
      </c>
      <c r="CC73" s="47">
        <v>19158</v>
      </c>
      <c r="CD73" s="47">
        <v>17958</v>
      </c>
      <c r="CE73" s="47">
        <v>16930</v>
      </c>
      <c r="CF73" s="47">
        <v>16183</v>
      </c>
      <c r="CG73" s="47">
        <v>16024</v>
      </c>
      <c r="CH73" s="47">
        <v>15207</v>
      </c>
      <c r="CI73" s="47">
        <v>14458</v>
      </c>
      <c r="CJ73" s="47">
        <v>14180</v>
      </c>
      <c r="CK73" s="47">
        <v>13960</v>
      </c>
      <c r="CL73" s="47">
        <v>14026</v>
      </c>
      <c r="CM73" s="47">
        <v>14410</v>
      </c>
      <c r="CN73" s="47">
        <v>14464</v>
      </c>
      <c r="CO73" s="47">
        <v>10237</v>
      </c>
      <c r="CP73" s="47">
        <v>9786</v>
      </c>
      <c r="CQ73" s="47">
        <v>8649</v>
      </c>
      <c r="CR73" s="47">
        <v>7245</v>
      </c>
      <c r="CS73" s="47">
        <v>6165</v>
      </c>
      <c r="CT73" s="47">
        <v>5362</v>
      </c>
      <c r="CU73" s="47">
        <v>5067</v>
      </c>
      <c r="CV73" s="47">
        <v>4490</v>
      </c>
      <c r="CW73" s="47">
        <v>3967</v>
      </c>
      <c r="CX73" s="47">
        <v>3261</v>
      </c>
      <c r="CY73" s="48">
        <v>10017</v>
      </c>
      <c r="CZ73" s="88">
        <v>12362</v>
      </c>
      <c r="DA73" s="47">
        <v>13232</v>
      </c>
      <c r="DB73" s="47">
        <v>13579</v>
      </c>
      <c r="DC73" s="47">
        <v>13939</v>
      </c>
      <c r="DD73" s="47">
        <v>14758</v>
      </c>
      <c r="DE73" s="47">
        <v>14674</v>
      </c>
      <c r="DF73" s="47">
        <v>15174</v>
      </c>
      <c r="DG73" s="47">
        <v>15966</v>
      </c>
      <c r="DH73" s="47">
        <v>16379</v>
      </c>
      <c r="DI73" s="47">
        <v>17023</v>
      </c>
      <c r="DJ73" s="47">
        <v>17221</v>
      </c>
      <c r="DK73" s="47">
        <v>17083</v>
      </c>
      <c r="DL73" s="47">
        <v>17521</v>
      </c>
      <c r="DM73" s="47">
        <v>18111</v>
      </c>
      <c r="DN73" s="47">
        <v>18456</v>
      </c>
      <c r="DO73" s="47">
        <v>18376</v>
      </c>
      <c r="DP73" s="47">
        <v>18034</v>
      </c>
      <c r="DQ73" s="47">
        <v>17979</v>
      </c>
      <c r="DR73" s="47">
        <v>19082</v>
      </c>
      <c r="DS73" s="47">
        <v>19802</v>
      </c>
      <c r="DT73" s="47">
        <v>20110</v>
      </c>
      <c r="DU73" s="47">
        <v>19571</v>
      </c>
      <c r="DV73" s="47">
        <v>19234</v>
      </c>
      <c r="DW73" s="47">
        <v>18618</v>
      </c>
      <c r="DX73" s="47">
        <v>18960</v>
      </c>
      <c r="DY73" s="47">
        <v>18871</v>
      </c>
      <c r="DZ73" s="47">
        <v>19285</v>
      </c>
      <c r="EA73" s="47">
        <v>19569</v>
      </c>
      <c r="EB73" s="47">
        <v>20306</v>
      </c>
      <c r="EC73" s="47">
        <v>20978</v>
      </c>
      <c r="ED73" s="47">
        <v>20595</v>
      </c>
      <c r="EE73" s="47">
        <v>20775</v>
      </c>
      <c r="EF73" s="47">
        <v>21369</v>
      </c>
      <c r="EG73" s="47">
        <v>21584</v>
      </c>
      <c r="EH73" s="47">
        <v>22264</v>
      </c>
      <c r="EI73" s="47">
        <v>22256</v>
      </c>
      <c r="EJ73" s="47">
        <v>21678</v>
      </c>
      <c r="EK73" s="47">
        <v>21801</v>
      </c>
      <c r="EL73" s="47">
        <v>22157</v>
      </c>
      <c r="EM73" s="47">
        <v>21392</v>
      </c>
      <c r="EN73" s="47">
        <v>21491</v>
      </c>
      <c r="EO73" s="47">
        <v>21038</v>
      </c>
      <c r="EP73" s="47">
        <v>20372</v>
      </c>
      <c r="EQ73" s="47">
        <v>20133</v>
      </c>
      <c r="ER73" s="47">
        <v>20041</v>
      </c>
      <c r="ES73" s="47">
        <v>20108</v>
      </c>
      <c r="ET73" s="47">
        <v>19896</v>
      </c>
      <c r="EU73" s="47">
        <v>18653</v>
      </c>
      <c r="EV73" s="47">
        <v>16751</v>
      </c>
      <c r="EW73" s="47">
        <v>16736</v>
      </c>
      <c r="EX73" s="47">
        <v>17611</v>
      </c>
      <c r="EY73" s="47">
        <v>17698</v>
      </c>
      <c r="EZ73" s="47">
        <v>18311</v>
      </c>
      <c r="FA73" s="47">
        <v>19292</v>
      </c>
      <c r="FB73" s="47">
        <v>21104</v>
      </c>
      <c r="FC73" s="47">
        <v>21765</v>
      </c>
      <c r="FD73" s="47">
        <v>21032</v>
      </c>
      <c r="FE73" s="47">
        <v>21665</v>
      </c>
      <c r="FF73" s="47">
        <v>21835</v>
      </c>
      <c r="FG73" s="47">
        <v>22227</v>
      </c>
      <c r="FH73" s="47">
        <v>22472</v>
      </c>
      <c r="FI73" s="47">
        <v>22797</v>
      </c>
      <c r="FJ73" s="47">
        <v>22718</v>
      </c>
      <c r="FK73" s="47">
        <v>22465</v>
      </c>
      <c r="FL73" s="47">
        <v>22021</v>
      </c>
      <c r="FM73" s="47">
        <v>21015</v>
      </c>
      <c r="FN73" s="47">
        <v>20319</v>
      </c>
      <c r="FO73" s="47">
        <v>20297</v>
      </c>
      <c r="FP73" s="47">
        <v>19931</v>
      </c>
      <c r="FQ73" s="47">
        <v>18720</v>
      </c>
      <c r="FR73" s="47">
        <v>17793</v>
      </c>
      <c r="FS73" s="47">
        <v>17062</v>
      </c>
      <c r="FT73" s="47">
        <v>16728</v>
      </c>
      <c r="FU73" s="47">
        <v>16381</v>
      </c>
      <c r="FV73" s="47">
        <v>15565</v>
      </c>
      <c r="FW73" s="47">
        <v>15602</v>
      </c>
      <c r="FX73" s="47">
        <v>15757</v>
      </c>
      <c r="FY73" s="47">
        <v>15553</v>
      </c>
      <c r="FZ73" s="47">
        <v>16304</v>
      </c>
      <c r="GA73" s="47">
        <v>16337</v>
      </c>
      <c r="GB73" s="47">
        <v>11705</v>
      </c>
      <c r="GC73" s="47">
        <v>11615</v>
      </c>
      <c r="GD73" s="47">
        <v>10457</v>
      </c>
      <c r="GE73" s="47">
        <v>9195</v>
      </c>
      <c r="GF73" s="47">
        <v>8051</v>
      </c>
      <c r="GG73" s="47">
        <v>7309</v>
      </c>
      <c r="GH73" s="47">
        <v>7165</v>
      </c>
      <c r="GI73" s="47">
        <v>6696</v>
      </c>
      <c r="GJ73" s="47">
        <v>6265</v>
      </c>
      <c r="GK73" s="47">
        <v>5192</v>
      </c>
      <c r="GL73" s="48">
        <v>19529</v>
      </c>
    </row>
    <row r="74" spans="1:194" s="1" customFormat="1" x14ac:dyDescent="0.25">
      <c r="A74" s="89" t="s">
        <v>17</v>
      </c>
      <c r="B74" s="254" t="s">
        <v>115</v>
      </c>
      <c r="C74" s="111" t="str">
        <f t="shared" si="32"/>
        <v>England ICB - NHS North East London ICB</v>
      </c>
      <c r="D74" s="70">
        <f t="shared" si="33"/>
        <v>90110</v>
      </c>
      <c r="E74" s="70">
        <f t="shared" si="34"/>
        <v>85810</v>
      </c>
      <c r="F74" s="85">
        <f t="shared" si="35"/>
        <v>2464959</v>
      </c>
      <c r="G74" s="49">
        <f t="shared" si="36"/>
        <v>1262418</v>
      </c>
      <c r="H74" s="50">
        <f t="shared" si="37"/>
        <v>1202541</v>
      </c>
      <c r="I74" s="49">
        <f t="shared" si="38"/>
        <v>1002257</v>
      </c>
      <c r="J74" s="87">
        <f t="shared" si="39"/>
        <v>954236</v>
      </c>
      <c r="K74" s="88">
        <f t="shared" si="40"/>
        <v>260161</v>
      </c>
      <c r="L74" s="48">
        <f t="shared" si="41"/>
        <v>248305</v>
      </c>
      <c r="M74" s="88">
        <v>13122</v>
      </c>
      <c r="N74" s="47">
        <v>14016</v>
      </c>
      <c r="O74" s="47">
        <v>13781</v>
      </c>
      <c r="P74" s="47">
        <v>13454</v>
      </c>
      <c r="Q74" s="47">
        <v>14168</v>
      </c>
      <c r="R74" s="47">
        <v>13546</v>
      </c>
      <c r="S74" s="47">
        <v>14173</v>
      </c>
      <c r="T74" s="47">
        <v>14477</v>
      </c>
      <c r="U74" s="47">
        <v>14664</v>
      </c>
      <c r="V74" s="47">
        <v>14745</v>
      </c>
      <c r="W74" s="47">
        <v>15181</v>
      </c>
      <c r="X74" s="47">
        <v>14724</v>
      </c>
      <c r="Y74" s="47">
        <v>14578</v>
      </c>
      <c r="Z74" s="47">
        <v>15132</v>
      </c>
      <c r="AA74" s="47">
        <v>15252</v>
      </c>
      <c r="AB74" s="47">
        <v>15152</v>
      </c>
      <c r="AC74" s="47">
        <v>15114</v>
      </c>
      <c r="AD74" s="47">
        <v>14882</v>
      </c>
      <c r="AE74" s="47">
        <v>15224</v>
      </c>
      <c r="AF74" s="47">
        <v>15014</v>
      </c>
      <c r="AG74" s="47">
        <v>14866</v>
      </c>
      <c r="AH74" s="47">
        <v>15700</v>
      </c>
      <c r="AI74" s="47">
        <v>16937</v>
      </c>
      <c r="AJ74" s="47">
        <v>18350</v>
      </c>
      <c r="AK74" s="47">
        <v>19966</v>
      </c>
      <c r="AL74" s="47">
        <v>22330</v>
      </c>
      <c r="AM74" s="47">
        <v>23518</v>
      </c>
      <c r="AN74" s="47">
        <v>24900</v>
      </c>
      <c r="AO74" s="47">
        <v>25810</v>
      </c>
      <c r="AP74" s="47">
        <v>26434</v>
      </c>
      <c r="AQ74" s="47">
        <v>26121</v>
      </c>
      <c r="AR74" s="47">
        <v>25678</v>
      </c>
      <c r="AS74" s="47">
        <v>25313</v>
      </c>
      <c r="AT74" s="47">
        <v>25095</v>
      </c>
      <c r="AU74" s="47">
        <v>24957</v>
      </c>
      <c r="AV74" s="47">
        <v>25547</v>
      </c>
      <c r="AW74" s="47">
        <v>26007</v>
      </c>
      <c r="AX74" s="47">
        <v>25527</v>
      </c>
      <c r="AY74" s="47">
        <v>25451</v>
      </c>
      <c r="AZ74" s="47">
        <v>24497</v>
      </c>
      <c r="BA74" s="47">
        <v>23764</v>
      </c>
      <c r="BB74" s="47">
        <v>22869</v>
      </c>
      <c r="BC74" s="47">
        <v>22360</v>
      </c>
      <c r="BD74" s="47">
        <v>21857</v>
      </c>
      <c r="BE74" s="47">
        <v>20939</v>
      </c>
      <c r="BF74" s="47">
        <v>20518</v>
      </c>
      <c r="BG74" s="47">
        <v>19644</v>
      </c>
      <c r="BH74" s="47">
        <v>18591</v>
      </c>
      <c r="BI74" s="47">
        <v>17482</v>
      </c>
      <c r="BJ74" s="47">
        <v>16784</v>
      </c>
      <c r="BK74" s="47">
        <v>15900</v>
      </c>
      <c r="BL74" s="47">
        <v>15373</v>
      </c>
      <c r="BM74" s="47">
        <v>14846</v>
      </c>
      <c r="BN74" s="47">
        <v>14213</v>
      </c>
      <c r="BO74" s="47">
        <v>13959</v>
      </c>
      <c r="BP74" s="47">
        <v>13737</v>
      </c>
      <c r="BQ74" s="47">
        <v>13403</v>
      </c>
      <c r="BR74" s="47">
        <v>13059</v>
      </c>
      <c r="BS74" s="47">
        <v>12727</v>
      </c>
      <c r="BT74" s="47">
        <v>11784</v>
      </c>
      <c r="BU74" s="47">
        <v>11422</v>
      </c>
      <c r="BV74" s="47">
        <v>11155</v>
      </c>
      <c r="BW74" s="47">
        <v>10778</v>
      </c>
      <c r="BX74" s="47">
        <v>10329</v>
      </c>
      <c r="BY74" s="47">
        <v>9632</v>
      </c>
      <c r="BZ74" s="47">
        <v>9239</v>
      </c>
      <c r="CA74" s="47">
        <v>8905</v>
      </c>
      <c r="CB74" s="47">
        <v>8131</v>
      </c>
      <c r="CC74" s="47">
        <v>7722</v>
      </c>
      <c r="CD74" s="47">
        <v>6960</v>
      </c>
      <c r="CE74" s="47">
        <v>6494</v>
      </c>
      <c r="CF74" s="47">
        <v>6014</v>
      </c>
      <c r="CG74" s="47">
        <v>5458</v>
      </c>
      <c r="CH74" s="47">
        <v>5090</v>
      </c>
      <c r="CI74" s="47">
        <v>4795</v>
      </c>
      <c r="CJ74" s="47">
        <v>4452</v>
      </c>
      <c r="CK74" s="47">
        <v>4121</v>
      </c>
      <c r="CL74" s="47">
        <v>3956</v>
      </c>
      <c r="CM74" s="47">
        <v>3923</v>
      </c>
      <c r="CN74" s="47">
        <v>3915</v>
      </c>
      <c r="CO74" s="47">
        <v>2870</v>
      </c>
      <c r="CP74" s="47">
        <v>2665</v>
      </c>
      <c r="CQ74" s="47">
        <v>2358</v>
      </c>
      <c r="CR74" s="47">
        <v>2139</v>
      </c>
      <c r="CS74" s="47">
        <v>1831</v>
      </c>
      <c r="CT74" s="47">
        <v>1667</v>
      </c>
      <c r="CU74" s="47">
        <v>1720</v>
      </c>
      <c r="CV74" s="47">
        <v>1418</v>
      </c>
      <c r="CW74" s="47">
        <v>1284</v>
      </c>
      <c r="CX74" s="47">
        <v>1093</v>
      </c>
      <c r="CY74" s="48">
        <v>3670</v>
      </c>
      <c r="CZ74" s="88">
        <v>12504</v>
      </c>
      <c r="DA74" s="47">
        <v>13179</v>
      </c>
      <c r="DB74" s="47">
        <v>13135</v>
      </c>
      <c r="DC74" s="47">
        <v>12835</v>
      </c>
      <c r="DD74" s="47">
        <v>13357</v>
      </c>
      <c r="DE74" s="47">
        <v>13103</v>
      </c>
      <c r="DF74" s="47">
        <v>13548</v>
      </c>
      <c r="DG74" s="47">
        <v>13719</v>
      </c>
      <c r="DH74" s="47">
        <v>14118</v>
      </c>
      <c r="DI74" s="47">
        <v>14498</v>
      </c>
      <c r="DJ74" s="47">
        <v>14463</v>
      </c>
      <c r="DK74" s="47">
        <v>14036</v>
      </c>
      <c r="DL74" s="47">
        <v>14130</v>
      </c>
      <c r="DM74" s="47">
        <v>14495</v>
      </c>
      <c r="DN74" s="47">
        <v>14408</v>
      </c>
      <c r="DO74" s="47">
        <v>14187</v>
      </c>
      <c r="DP74" s="47">
        <v>14280</v>
      </c>
      <c r="DQ74" s="47">
        <v>14310</v>
      </c>
      <c r="DR74" s="47">
        <v>14326</v>
      </c>
      <c r="DS74" s="47">
        <v>14181</v>
      </c>
      <c r="DT74" s="47">
        <v>14236</v>
      </c>
      <c r="DU74" s="47">
        <v>14887</v>
      </c>
      <c r="DV74" s="47">
        <v>16470</v>
      </c>
      <c r="DW74" s="47">
        <v>18555</v>
      </c>
      <c r="DX74" s="47">
        <v>20451</v>
      </c>
      <c r="DY74" s="47">
        <v>22539</v>
      </c>
      <c r="DZ74" s="47">
        <v>24401</v>
      </c>
      <c r="EA74" s="47">
        <v>25494</v>
      </c>
      <c r="EB74" s="47">
        <v>26319</v>
      </c>
      <c r="EC74" s="47">
        <v>26495</v>
      </c>
      <c r="ED74" s="47">
        <v>26126</v>
      </c>
      <c r="EE74" s="47">
        <v>24944</v>
      </c>
      <c r="EF74" s="47">
        <v>24431</v>
      </c>
      <c r="EG74" s="47">
        <v>24023</v>
      </c>
      <c r="EH74" s="47">
        <v>23088</v>
      </c>
      <c r="EI74" s="47">
        <v>23195</v>
      </c>
      <c r="EJ74" s="47">
        <v>23119</v>
      </c>
      <c r="EK74" s="47">
        <v>22515</v>
      </c>
      <c r="EL74" s="47">
        <v>22269</v>
      </c>
      <c r="EM74" s="47">
        <v>21191</v>
      </c>
      <c r="EN74" s="47">
        <v>20601</v>
      </c>
      <c r="EO74" s="47">
        <v>20032</v>
      </c>
      <c r="EP74" s="47">
        <v>18937</v>
      </c>
      <c r="EQ74" s="47">
        <v>18626</v>
      </c>
      <c r="ER74" s="47">
        <v>17927</v>
      </c>
      <c r="ES74" s="47">
        <v>17377</v>
      </c>
      <c r="ET74" s="47">
        <v>16999</v>
      </c>
      <c r="EU74" s="47">
        <v>15566</v>
      </c>
      <c r="EV74" s="47">
        <v>14696</v>
      </c>
      <c r="EW74" s="47">
        <v>14376</v>
      </c>
      <c r="EX74" s="47">
        <v>13562</v>
      </c>
      <c r="EY74" s="47">
        <v>13264</v>
      </c>
      <c r="EZ74" s="47">
        <v>12650</v>
      </c>
      <c r="FA74" s="47">
        <v>12446</v>
      </c>
      <c r="FB74" s="47">
        <v>12471</v>
      </c>
      <c r="FC74" s="47">
        <v>12240</v>
      </c>
      <c r="FD74" s="47">
        <v>12006</v>
      </c>
      <c r="FE74" s="47">
        <v>12008</v>
      </c>
      <c r="FF74" s="47">
        <v>11453</v>
      </c>
      <c r="FG74" s="47">
        <v>11193</v>
      </c>
      <c r="FH74" s="47">
        <v>11096</v>
      </c>
      <c r="FI74" s="47">
        <v>10800</v>
      </c>
      <c r="FJ74" s="47">
        <v>10475</v>
      </c>
      <c r="FK74" s="47">
        <v>10085</v>
      </c>
      <c r="FL74" s="47">
        <v>9243</v>
      </c>
      <c r="FM74" s="47">
        <v>9022</v>
      </c>
      <c r="FN74" s="47">
        <v>8567</v>
      </c>
      <c r="FO74" s="47">
        <v>8153</v>
      </c>
      <c r="FP74" s="47">
        <v>7709</v>
      </c>
      <c r="FQ74" s="47">
        <v>7338</v>
      </c>
      <c r="FR74" s="47">
        <v>6832</v>
      </c>
      <c r="FS74" s="47">
        <v>6479</v>
      </c>
      <c r="FT74" s="47">
        <v>6157</v>
      </c>
      <c r="FU74" s="47">
        <v>5949</v>
      </c>
      <c r="FV74" s="47">
        <v>5539</v>
      </c>
      <c r="FW74" s="47">
        <v>5293</v>
      </c>
      <c r="FX74" s="47">
        <v>5110</v>
      </c>
      <c r="FY74" s="47">
        <v>4913</v>
      </c>
      <c r="FZ74" s="47">
        <v>4961</v>
      </c>
      <c r="GA74" s="47">
        <v>4773</v>
      </c>
      <c r="GB74" s="47">
        <v>3761</v>
      </c>
      <c r="GC74" s="47">
        <v>3475</v>
      </c>
      <c r="GD74" s="47">
        <v>3338</v>
      </c>
      <c r="GE74" s="47">
        <v>3207</v>
      </c>
      <c r="GF74" s="47">
        <v>2643</v>
      </c>
      <c r="GG74" s="47">
        <v>2380</v>
      </c>
      <c r="GH74" s="47">
        <v>2377</v>
      </c>
      <c r="GI74" s="47">
        <v>2207</v>
      </c>
      <c r="GJ74" s="47">
        <v>2022</v>
      </c>
      <c r="GK74" s="47">
        <v>1757</v>
      </c>
      <c r="GL74" s="48">
        <v>6890</v>
      </c>
    </row>
    <row r="75" spans="1:194" s="1" customFormat="1" x14ac:dyDescent="0.25">
      <c r="A75" s="89" t="s">
        <v>17</v>
      </c>
      <c r="B75" s="254" t="s">
        <v>116</v>
      </c>
      <c r="C75" s="111" t="str">
        <f t="shared" si="32"/>
        <v>England ICB - NHS Northamptonshire ICB</v>
      </c>
      <c r="D75" s="70">
        <f t="shared" si="33"/>
        <v>34202</v>
      </c>
      <c r="E75" s="70">
        <f t="shared" si="34"/>
        <v>32386</v>
      </c>
      <c r="F75" s="85">
        <f t="shared" si="35"/>
        <v>850138</v>
      </c>
      <c r="G75" s="49">
        <f t="shared" si="36"/>
        <v>426338</v>
      </c>
      <c r="H75" s="50">
        <f t="shared" si="37"/>
        <v>423800</v>
      </c>
      <c r="I75" s="49">
        <f t="shared" si="38"/>
        <v>335318</v>
      </c>
      <c r="J75" s="87">
        <f t="shared" si="39"/>
        <v>337366</v>
      </c>
      <c r="K75" s="88">
        <f t="shared" si="40"/>
        <v>91020</v>
      </c>
      <c r="L75" s="48">
        <f t="shared" si="41"/>
        <v>86434</v>
      </c>
      <c r="M75" s="88">
        <v>3755</v>
      </c>
      <c r="N75" s="47">
        <v>3988</v>
      </c>
      <c r="O75" s="47">
        <v>4263</v>
      </c>
      <c r="P75" s="47">
        <v>4441</v>
      </c>
      <c r="Q75" s="47">
        <v>4635</v>
      </c>
      <c r="R75" s="47">
        <v>4619</v>
      </c>
      <c r="S75" s="47">
        <v>4923</v>
      </c>
      <c r="T75" s="47">
        <v>4971</v>
      </c>
      <c r="U75" s="47">
        <v>5065</v>
      </c>
      <c r="V75" s="47">
        <v>5248</v>
      </c>
      <c r="W75" s="47">
        <v>5417</v>
      </c>
      <c r="X75" s="47">
        <v>5493</v>
      </c>
      <c r="Y75" s="47">
        <v>5434</v>
      </c>
      <c r="Z75" s="47">
        <v>5577</v>
      </c>
      <c r="AA75" s="47">
        <v>5792</v>
      </c>
      <c r="AB75" s="47">
        <v>5795</v>
      </c>
      <c r="AC75" s="47">
        <v>5813</v>
      </c>
      <c r="AD75" s="47">
        <v>5791</v>
      </c>
      <c r="AE75" s="47">
        <v>5502</v>
      </c>
      <c r="AF75" s="47">
        <v>4874</v>
      </c>
      <c r="AG75" s="47">
        <v>4728</v>
      </c>
      <c r="AH75" s="47">
        <v>4538</v>
      </c>
      <c r="AI75" s="47">
        <v>4545</v>
      </c>
      <c r="AJ75" s="47">
        <v>4549</v>
      </c>
      <c r="AK75" s="47">
        <v>4596</v>
      </c>
      <c r="AL75" s="47">
        <v>4945</v>
      </c>
      <c r="AM75" s="47">
        <v>5019</v>
      </c>
      <c r="AN75" s="47">
        <v>5155</v>
      </c>
      <c r="AO75" s="47">
        <v>5272</v>
      </c>
      <c r="AP75" s="47">
        <v>5491</v>
      </c>
      <c r="AQ75" s="47">
        <v>5496</v>
      </c>
      <c r="AR75" s="47">
        <v>5762</v>
      </c>
      <c r="AS75" s="47">
        <v>6053</v>
      </c>
      <c r="AT75" s="47">
        <v>6223</v>
      </c>
      <c r="AU75" s="47">
        <v>6575</v>
      </c>
      <c r="AV75" s="47">
        <v>6605</v>
      </c>
      <c r="AW75" s="47">
        <v>6742</v>
      </c>
      <c r="AX75" s="47">
        <v>6668</v>
      </c>
      <c r="AY75" s="47">
        <v>6767</v>
      </c>
      <c r="AZ75" s="47">
        <v>6525</v>
      </c>
      <c r="BA75" s="47">
        <v>6558</v>
      </c>
      <c r="BB75" s="47">
        <v>6363</v>
      </c>
      <c r="BC75" s="47">
        <v>6356</v>
      </c>
      <c r="BD75" s="47">
        <v>6411</v>
      </c>
      <c r="BE75" s="47">
        <v>6104</v>
      </c>
      <c r="BF75" s="47">
        <v>6323</v>
      </c>
      <c r="BG75" s="47">
        <v>6179</v>
      </c>
      <c r="BH75" s="47">
        <v>5905</v>
      </c>
      <c r="BI75" s="47">
        <v>5508</v>
      </c>
      <c r="BJ75" s="47">
        <v>5314</v>
      </c>
      <c r="BK75" s="47">
        <v>5312</v>
      </c>
      <c r="BL75" s="47">
        <v>5501</v>
      </c>
      <c r="BM75" s="47">
        <v>5492</v>
      </c>
      <c r="BN75" s="47">
        <v>5670</v>
      </c>
      <c r="BO75" s="47">
        <v>5686</v>
      </c>
      <c r="BP75" s="47">
        <v>5886</v>
      </c>
      <c r="BQ75" s="47">
        <v>5763</v>
      </c>
      <c r="BR75" s="47">
        <v>5748</v>
      </c>
      <c r="BS75" s="47">
        <v>5590</v>
      </c>
      <c r="BT75" s="47">
        <v>5555</v>
      </c>
      <c r="BU75" s="47">
        <v>5559</v>
      </c>
      <c r="BV75" s="47">
        <v>5471</v>
      </c>
      <c r="BW75" s="47">
        <v>5379</v>
      </c>
      <c r="BX75" s="47">
        <v>5018</v>
      </c>
      <c r="BY75" s="47">
        <v>4833</v>
      </c>
      <c r="BZ75" s="47">
        <v>4465</v>
      </c>
      <c r="CA75" s="47">
        <v>4300</v>
      </c>
      <c r="CB75" s="47">
        <v>4030</v>
      </c>
      <c r="CC75" s="47">
        <v>3973</v>
      </c>
      <c r="CD75" s="47">
        <v>3651</v>
      </c>
      <c r="CE75" s="47">
        <v>3410</v>
      </c>
      <c r="CF75" s="47">
        <v>3313</v>
      </c>
      <c r="CG75" s="47">
        <v>3365</v>
      </c>
      <c r="CH75" s="47">
        <v>3097</v>
      </c>
      <c r="CI75" s="47">
        <v>3080</v>
      </c>
      <c r="CJ75" s="47">
        <v>2944</v>
      </c>
      <c r="CK75" s="47">
        <v>3045</v>
      </c>
      <c r="CL75" s="47">
        <v>2976</v>
      </c>
      <c r="CM75" s="47">
        <v>3230</v>
      </c>
      <c r="CN75" s="47">
        <v>3240</v>
      </c>
      <c r="CO75" s="47">
        <v>2358</v>
      </c>
      <c r="CP75" s="47">
        <v>2252</v>
      </c>
      <c r="CQ75" s="47">
        <v>2026</v>
      </c>
      <c r="CR75" s="47">
        <v>1810</v>
      </c>
      <c r="CS75" s="47">
        <v>1467</v>
      </c>
      <c r="CT75" s="47">
        <v>1237</v>
      </c>
      <c r="CU75" s="47">
        <v>1116</v>
      </c>
      <c r="CV75" s="47">
        <v>1007</v>
      </c>
      <c r="CW75" s="47">
        <v>853</v>
      </c>
      <c r="CX75" s="47">
        <v>693</v>
      </c>
      <c r="CY75" s="48">
        <v>2266</v>
      </c>
      <c r="CZ75" s="88">
        <v>3445</v>
      </c>
      <c r="DA75" s="47">
        <v>3885</v>
      </c>
      <c r="DB75" s="47">
        <v>3990</v>
      </c>
      <c r="DC75" s="47">
        <v>4164</v>
      </c>
      <c r="DD75" s="47">
        <v>4344</v>
      </c>
      <c r="DE75" s="47">
        <v>4331</v>
      </c>
      <c r="DF75" s="47">
        <v>4770</v>
      </c>
      <c r="DG75" s="47">
        <v>4745</v>
      </c>
      <c r="DH75" s="47">
        <v>4972</v>
      </c>
      <c r="DI75" s="47">
        <v>5090</v>
      </c>
      <c r="DJ75" s="47">
        <v>5173</v>
      </c>
      <c r="DK75" s="47">
        <v>5139</v>
      </c>
      <c r="DL75" s="47">
        <v>5250</v>
      </c>
      <c r="DM75" s="47">
        <v>5479</v>
      </c>
      <c r="DN75" s="47">
        <v>5425</v>
      </c>
      <c r="DO75" s="47">
        <v>5425</v>
      </c>
      <c r="DP75" s="47">
        <v>5370</v>
      </c>
      <c r="DQ75" s="47">
        <v>5437</v>
      </c>
      <c r="DR75" s="47">
        <v>5145</v>
      </c>
      <c r="DS75" s="47">
        <v>4586</v>
      </c>
      <c r="DT75" s="47">
        <v>4383</v>
      </c>
      <c r="DU75" s="47">
        <v>4190</v>
      </c>
      <c r="DV75" s="47">
        <v>4346</v>
      </c>
      <c r="DW75" s="47">
        <v>4215</v>
      </c>
      <c r="DX75" s="47">
        <v>4472</v>
      </c>
      <c r="DY75" s="47">
        <v>4704</v>
      </c>
      <c r="DZ75" s="47">
        <v>4940</v>
      </c>
      <c r="EA75" s="47">
        <v>5075</v>
      </c>
      <c r="EB75" s="47">
        <v>5361</v>
      </c>
      <c r="EC75" s="47">
        <v>5429</v>
      </c>
      <c r="ED75" s="47">
        <v>5598</v>
      </c>
      <c r="EE75" s="47">
        <v>5863</v>
      </c>
      <c r="EF75" s="47">
        <v>6118</v>
      </c>
      <c r="EG75" s="47">
        <v>6170</v>
      </c>
      <c r="EH75" s="47">
        <v>6419</v>
      </c>
      <c r="EI75" s="47">
        <v>6503</v>
      </c>
      <c r="EJ75" s="47">
        <v>6554</v>
      </c>
      <c r="EK75" s="47">
        <v>6607</v>
      </c>
      <c r="EL75" s="47">
        <v>6610</v>
      </c>
      <c r="EM75" s="47">
        <v>6306</v>
      </c>
      <c r="EN75" s="47">
        <v>6298</v>
      </c>
      <c r="EO75" s="47">
        <v>6149</v>
      </c>
      <c r="EP75" s="47">
        <v>6002</v>
      </c>
      <c r="EQ75" s="47">
        <v>5969</v>
      </c>
      <c r="ER75" s="47">
        <v>5908</v>
      </c>
      <c r="ES75" s="47">
        <v>5830</v>
      </c>
      <c r="ET75" s="47">
        <v>5832</v>
      </c>
      <c r="EU75" s="47">
        <v>5494</v>
      </c>
      <c r="EV75" s="47">
        <v>4984</v>
      </c>
      <c r="EW75" s="47">
        <v>5024</v>
      </c>
      <c r="EX75" s="47">
        <v>5091</v>
      </c>
      <c r="EY75" s="47">
        <v>5221</v>
      </c>
      <c r="EZ75" s="47">
        <v>5266</v>
      </c>
      <c r="FA75" s="47">
        <v>5326</v>
      </c>
      <c r="FB75" s="47">
        <v>5669</v>
      </c>
      <c r="FC75" s="47">
        <v>5684</v>
      </c>
      <c r="FD75" s="47">
        <v>5328</v>
      </c>
      <c r="FE75" s="47">
        <v>5657</v>
      </c>
      <c r="FF75" s="47">
        <v>5616</v>
      </c>
      <c r="FG75" s="47">
        <v>5538</v>
      </c>
      <c r="FH75" s="47">
        <v>5300</v>
      </c>
      <c r="FI75" s="47">
        <v>5364</v>
      </c>
      <c r="FJ75" s="47">
        <v>5254</v>
      </c>
      <c r="FK75" s="47">
        <v>5026</v>
      </c>
      <c r="FL75" s="47">
        <v>4970</v>
      </c>
      <c r="FM75" s="47">
        <v>4683</v>
      </c>
      <c r="FN75" s="47">
        <v>4361</v>
      </c>
      <c r="FO75" s="47">
        <v>4318</v>
      </c>
      <c r="FP75" s="47">
        <v>4189</v>
      </c>
      <c r="FQ75" s="47">
        <v>3747</v>
      </c>
      <c r="FR75" s="47">
        <v>3797</v>
      </c>
      <c r="FS75" s="47">
        <v>3593</v>
      </c>
      <c r="FT75" s="47">
        <v>3640</v>
      </c>
      <c r="FU75" s="47">
        <v>3520</v>
      </c>
      <c r="FV75" s="47">
        <v>3543</v>
      </c>
      <c r="FW75" s="47">
        <v>3358</v>
      </c>
      <c r="FX75" s="47">
        <v>3475</v>
      </c>
      <c r="FY75" s="47">
        <v>3497</v>
      </c>
      <c r="FZ75" s="47">
        <v>3777</v>
      </c>
      <c r="GA75" s="47">
        <v>3795</v>
      </c>
      <c r="GB75" s="47">
        <v>2670</v>
      </c>
      <c r="GC75" s="47">
        <v>2671</v>
      </c>
      <c r="GD75" s="47">
        <v>2515</v>
      </c>
      <c r="GE75" s="47">
        <v>2144</v>
      </c>
      <c r="GF75" s="47">
        <v>1761</v>
      </c>
      <c r="GG75" s="47">
        <v>1521</v>
      </c>
      <c r="GH75" s="47">
        <v>1486</v>
      </c>
      <c r="GI75" s="47">
        <v>1396</v>
      </c>
      <c r="GJ75" s="47">
        <v>1264</v>
      </c>
      <c r="GK75" s="47">
        <v>1064</v>
      </c>
      <c r="GL75" s="48">
        <v>4187</v>
      </c>
    </row>
    <row r="76" spans="1:194" s="1" customFormat="1" x14ac:dyDescent="0.25">
      <c r="A76" s="89" t="s">
        <v>17</v>
      </c>
      <c r="B76" s="254" t="s">
        <v>117</v>
      </c>
      <c r="C76" s="111" t="str">
        <f t="shared" si="32"/>
        <v>England ICB - NHS Nottingham and Nottinghamshire ICB</v>
      </c>
      <c r="D76" s="70">
        <f t="shared" si="33"/>
        <v>46882</v>
      </c>
      <c r="E76" s="70">
        <f t="shared" si="34"/>
        <v>44519</v>
      </c>
      <c r="F76" s="85">
        <f t="shared" si="35"/>
        <v>1276157</v>
      </c>
      <c r="G76" s="49">
        <f t="shared" si="36"/>
        <v>640115</v>
      </c>
      <c r="H76" s="50">
        <f t="shared" si="37"/>
        <v>636042</v>
      </c>
      <c r="I76" s="49">
        <f t="shared" si="38"/>
        <v>514569</v>
      </c>
      <c r="J76" s="87">
        <f t="shared" si="39"/>
        <v>516673</v>
      </c>
      <c r="K76" s="88">
        <f t="shared" si="40"/>
        <v>125546</v>
      </c>
      <c r="L76" s="48">
        <f t="shared" si="41"/>
        <v>119369</v>
      </c>
      <c r="M76" s="88">
        <v>5159</v>
      </c>
      <c r="N76" s="47">
        <v>5593</v>
      </c>
      <c r="O76" s="47">
        <v>5602</v>
      </c>
      <c r="P76" s="47">
        <v>5899</v>
      </c>
      <c r="Q76" s="47">
        <v>6309</v>
      </c>
      <c r="R76" s="47">
        <v>6293</v>
      </c>
      <c r="S76" s="47">
        <v>6775</v>
      </c>
      <c r="T76" s="47">
        <v>6813</v>
      </c>
      <c r="U76" s="47">
        <v>7391</v>
      </c>
      <c r="V76" s="47">
        <v>7595</v>
      </c>
      <c r="W76" s="47">
        <v>7582</v>
      </c>
      <c r="X76" s="47">
        <v>7653</v>
      </c>
      <c r="Y76" s="47">
        <v>7632</v>
      </c>
      <c r="Z76" s="47">
        <v>7861</v>
      </c>
      <c r="AA76" s="47">
        <v>8108</v>
      </c>
      <c r="AB76" s="47">
        <v>7931</v>
      </c>
      <c r="AC76" s="47">
        <v>7768</v>
      </c>
      <c r="AD76" s="47">
        <v>7582</v>
      </c>
      <c r="AE76" s="47">
        <v>8356</v>
      </c>
      <c r="AF76" s="47">
        <v>9440</v>
      </c>
      <c r="AG76" s="47">
        <v>9702</v>
      </c>
      <c r="AH76" s="47">
        <v>9538</v>
      </c>
      <c r="AI76" s="47">
        <v>8862</v>
      </c>
      <c r="AJ76" s="47">
        <v>8708</v>
      </c>
      <c r="AK76" s="47">
        <v>8599</v>
      </c>
      <c r="AL76" s="47">
        <v>8880</v>
      </c>
      <c r="AM76" s="47">
        <v>8986</v>
      </c>
      <c r="AN76" s="47">
        <v>8762</v>
      </c>
      <c r="AO76" s="47">
        <v>8870</v>
      </c>
      <c r="AP76" s="47">
        <v>9105</v>
      </c>
      <c r="AQ76" s="47">
        <v>9224</v>
      </c>
      <c r="AR76" s="47">
        <v>9150</v>
      </c>
      <c r="AS76" s="47">
        <v>9518</v>
      </c>
      <c r="AT76" s="47">
        <v>9599</v>
      </c>
      <c r="AU76" s="47">
        <v>9916</v>
      </c>
      <c r="AV76" s="47">
        <v>9831</v>
      </c>
      <c r="AW76" s="47">
        <v>9713</v>
      </c>
      <c r="AX76" s="47">
        <v>9703</v>
      </c>
      <c r="AY76" s="47">
        <v>9708</v>
      </c>
      <c r="AZ76" s="47">
        <v>9208</v>
      </c>
      <c r="BA76" s="47">
        <v>9180</v>
      </c>
      <c r="BB76" s="47">
        <v>8940</v>
      </c>
      <c r="BC76" s="47">
        <v>8858</v>
      </c>
      <c r="BD76" s="47">
        <v>8662</v>
      </c>
      <c r="BE76" s="47">
        <v>8411</v>
      </c>
      <c r="BF76" s="47">
        <v>8331</v>
      </c>
      <c r="BG76" s="47">
        <v>8331</v>
      </c>
      <c r="BH76" s="47">
        <v>7769</v>
      </c>
      <c r="BI76" s="47">
        <v>7356</v>
      </c>
      <c r="BJ76" s="47">
        <v>7282</v>
      </c>
      <c r="BK76" s="47">
        <v>7315</v>
      </c>
      <c r="BL76" s="47">
        <v>7401</v>
      </c>
      <c r="BM76" s="47">
        <v>7536</v>
      </c>
      <c r="BN76" s="47">
        <v>7856</v>
      </c>
      <c r="BO76" s="47">
        <v>8100</v>
      </c>
      <c r="BP76" s="47">
        <v>8398</v>
      </c>
      <c r="BQ76" s="47">
        <v>7938</v>
      </c>
      <c r="BR76" s="47">
        <v>8379</v>
      </c>
      <c r="BS76" s="47">
        <v>8270</v>
      </c>
      <c r="BT76" s="47">
        <v>8148</v>
      </c>
      <c r="BU76" s="47">
        <v>8171</v>
      </c>
      <c r="BV76" s="47">
        <v>8034</v>
      </c>
      <c r="BW76" s="47">
        <v>7914</v>
      </c>
      <c r="BX76" s="47">
        <v>7907</v>
      </c>
      <c r="BY76" s="47">
        <v>7363</v>
      </c>
      <c r="BZ76" s="47">
        <v>7210</v>
      </c>
      <c r="CA76" s="47">
        <v>6524</v>
      </c>
      <c r="CB76" s="47">
        <v>6476</v>
      </c>
      <c r="CC76" s="47">
        <v>6085</v>
      </c>
      <c r="CD76" s="47">
        <v>5827</v>
      </c>
      <c r="CE76" s="47">
        <v>5390</v>
      </c>
      <c r="CF76" s="47">
        <v>5246</v>
      </c>
      <c r="CG76" s="47">
        <v>5154</v>
      </c>
      <c r="CH76" s="47">
        <v>4904</v>
      </c>
      <c r="CI76" s="47">
        <v>4934</v>
      </c>
      <c r="CJ76" s="47">
        <v>4837</v>
      </c>
      <c r="CK76" s="47">
        <v>4940</v>
      </c>
      <c r="CL76" s="47">
        <v>4767</v>
      </c>
      <c r="CM76" s="47">
        <v>4897</v>
      </c>
      <c r="CN76" s="47">
        <v>5041</v>
      </c>
      <c r="CO76" s="47">
        <v>3521</v>
      </c>
      <c r="CP76" s="47">
        <v>3563</v>
      </c>
      <c r="CQ76" s="47">
        <v>3237</v>
      </c>
      <c r="CR76" s="47">
        <v>2851</v>
      </c>
      <c r="CS76" s="47">
        <v>2230</v>
      </c>
      <c r="CT76" s="47">
        <v>1944</v>
      </c>
      <c r="CU76" s="47">
        <v>1810</v>
      </c>
      <c r="CV76" s="47">
        <v>1624</v>
      </c>
      <c r="CW76" s="47">
        <v>1421</v>
      </c>
      <c r="CX76" s="47">
        <v>1201</v>
      </c>
      <c r="CY76" s="48">
        <v>3707</v>
      </c>
      <c r="CZ76" s="88">
        <v>4902</v>
      </c>
      <c r="DA76" s="47">
        <v>5331</v>
      </c>
      <c r="DB76" s="47">
        <v>5605</v>
      </c>
      <c r="DC76" s="47">
        <v>5643</v>
      </c>
      <c r="DD76" s="47">
        <v>6182</v>
      </c>
      <c r="DE76" s="47">
        <v>5941</v>
      </c>
      <c r="DF76" s="47">
        <v>6296</v>
      </c>
      <c r="DG76" s="47">
        <v>6521</v>
      </c>
      <c r="DH76" s="47">
        <v>6771</v>
      </c>
      <c r="DI76" s="47">
        <v>7216</v>
      </c>
      <c r="DJ76" s="47">
        <v>7274</v>
      </c>
      <c r="DK76" s="47">
        <v>7168</v>
      </c>
      <c r="DL76" s="47">
        <v>7345</v>
      </c>
      <c r="DM76" s="47">
        <v>7416</v>
      </c>
      <c r="DN76" s="47">
        <v>7620</v>
      </c>
      <c r="DO76" s="47">
        <v>7591</v>
      </c>
      <c r="DP76" s="47">
        <v>7216</v>
      </c>
      <c r="DQ76" s="47">
        <v>7331</v>
      </c>
      <c r="DR76" s="47">
        <v>8095</v>
      </c>
      <c r="DS76" s="47">
        <v>9763</v>
      </c>
      <c r="DT76" s="47">
        <v>10168</v>
      </c>
      <c r="DU76" s="47">
        <v>9701</v>
      </c>
      <c r="DV76" s="47">
        <v>9256</v>
      </c>
      <c r="DW76" s="47">
        <v>8759</v>
      </c>
      <c r="DX76" s="47">
        <v>8634</v>
      </c>
      <c r="DY76" s="47">
        <v>7792</v>
      </c>
      <c r="DZ76" s="47">
        <v>7852</v>
      </c>
      <c r="EA76" s="47">
        <v>8161</v>
      </c>
      <c r="EB76" s="47">
        <v>8325</v>
      </c>
      <c r="EC76" s="47">
        <v>8467</v>
      </c>
      <c r="ED76" s="47">
        <v>8450</v>
      </c>
      <c r="EE76" s="47">
        <v>8507</v>
      </c>
      <c r="EF76" s="47">
        <v>8875</v>
      </c>
      <c r="EG76" s="47">
        <v>8899</v>
      </c>
      <c r="EH76" s="47">
        <v>9337</v>
      </c>
      <c r="EI76" s="47">
        <v>9273</v>
      </c>
      <c r="EJ76" s="47">
        <v>9329</v>
      </c>
      <c r="EK76" s="47">
        <v>9005</v>
      </c>
      <c r="EL76" s="47">
        <v>9180</v>
      </c>
      <c r="EM76" s="47">
        <v>8911</v>
      </c>
      <c r="EN76" s="47">
        <v>8499</v>
      </c>
      <c r="EO76" s="47">
        <v>8677</v>
      </c>
      <c r="EP76" s="47">
        <v>8243</v>
      </c>
      <c r="EQ76" s="47">
        <v>8185</v>
      </c>
      <c r="ER76" s="47">
        <v>8006</v>
      </c>
      <c r="ES76" s="47">
        <v>8051</v>
      </c>
      <c r="ET76" s="47">
        <v>7904</v>
      </c>
      <c r="EU76" s="47">
        <v>7471</v>
      </c>
      <c r="EV76" s="47">
        <v>7063</v>
      </c>
      <c r="EW76" s="47">
        <v>6846</v>
      </c>
      <c r="EX76" s="47">
        <v>6843</v>
      </c>
      <c r="EY76" s="47">
        <v>7069</v>
      </c>
      <c r="EZ76" s="47">
        <v>7311</v>
      </c>
      <c r="FA76" s="47">
        <v>7545</v>
      </c>
      <c r="FB76" s="47">
        <v>7804</v>
      </c>
      <c r="FC76" s="47">
        <v>8221</v>
      </c>
      <c r="FD76" s="47">
        <v>7799</v>
      </c>
      <c r="FE76" s="47">
        <v>8288</v>
      </c>
      <c r="FF76" s="47">
        <v>8064</v>
      </c>
      <c r="FG76" s="47">
        <v>8206</v>
      </c>
      <c r="FH76" s="47">
        <v>8035</v>
      </c>
      <c r="FI76" s="47">
        <v>8277</v>
      </c>
      <c r="FJ76" s="47">
        <v>7982</v>
      </c>
      <c r="FK76" s="47">
        <v>7767</v>
      </c>
      <c r="FL76" s="47">
        <v>7610</v>
      </c>
      <c r="FM76" s="47">
        <v>7105</v>
      </c>
      <c r="FN76" s="47">
        <v>7115</v>
      </c>
      <c r="FO76" s="47">
        <v>6562</v>
      </c>
      <c r="FP76" s="47">
        <v>6403</v>
      </c>
      <c r="FQ76" s="47">
        <v>5958</v>
      </c>
      <c r="FR76" s="47">
        <v>5873</v>
      </c>
      <c r="FS76" s="47">
        <v>5660</v>
      </c>
      <c r="FT76" s="47">
        <v>5662</v>
      </c>
      <c r="FU76" s="47">
        <v>5457</v>
      </c>
      <c r="FV76" s="47">
        <v>5309</v>
      </c>
      <c r="FW76" s="47">
        <v>5181</v>
      </c>
      <c r="FX76" s="47">
        <v>5404</v>
      </c>
      <c r="FY76" s="47">
        <v>5326</v>
      </c>
      <c r="FZ76" s="47">
        <v>5706</v>
      </c>
      <c r="GA76" s="47">
        <v>5642</v>
      </c>
      <c r="GB76" s="47">
        <v>4182</v>
      </c>
      <c r="GC76" s="47">
        <v>4355</v>
      </c>
      <c r="GD76" s="47">
        <v>3926</v>
      </c>
      <c r="GE76" s="47">
        <v>3574</v>
      </c>
      <c r="GF76" s="47">
        <v>2989</v>
      </c>
      <c r="GG76" s="47">
        <v>2624</v>
      </c>
      <c r="GH76" s="47">
        <v>2620</v>
      </c>
      <c r="GI76" s="47">
        <v>2401</v>
      </c>
      <c r="GJ76" s="47">
        <v>2094</v>
      </c>
      <c r="GK76" s="47">
        <v>1810</v>
      </c>
      <c r="GL76" s="48">
        <v>7230</v>
      </c>
    </row>
    <row r="77" spans="1:194" s="1" customFormat="1" x14ac:dyDescent="0.25">
      <c r="A77" s="89" t="s">
        <v>17</v>
      </c>
      <c r="B77" s="254" t="s">
        <v>118</v>
      </c>
      <c r="C77" s="111" t="str">
        <f t="shared" si="32"/>
        <v>England ICB - NHS Shropshire, Telford and Wrekin ICB</v>
      </c>
      <c r="D77" s="70">
        <f t="shared" si="33"/>
        <v>20041</v>
      </c>
      <c r="E77" s="70">
        <f t="shared" si="34"/>
        <v>19053</v>
      </c>
      <c r="F77" s="85">
        <f t="shared" si="35"/>
        <v>537280</v>
      </c>
      <c r="G77" s="49">
        <f t="shared" si="36"/>
        <v>265943</v>
      </c>
      <c r="H77" s="50">
        <f t="shared" si="37"/>
        <v>271337</v>
      </c>
      <c r="I77" s="49">
        <f t="shared" si="38"/>
        <v>213855</v>
      </c>
      <c r="J77" s="87">
        <f t="shared" si="39"/>
        <v>222136</v>
      </c>
      <c r="K77" s="88">
        <f t="shared" si="40"/>
        <v>52088</v>
      </c>
      <c r="L77" s="48">
        <f t="shared" si="41"/>
        <v>49201</v>
      </c>
      <c r="M77" s="88">
        <v>2041</v>
      </c>
      <c r="N77" s="47">
        <v>2197</v>
      </c>
      <c r="O77" s="47">
        <v>2325</v>
      </c>
      <c r="P77" s="47">
        <v>2516</v>
      </c>
      <c r="Q77" s="47">
        <v>2601</v>
      </c>
      <c r="R77" s="47">
        <v>2671</v>
      </c>
      <c r="S77" s="47">
        <v>2745</v>
      </c>
      <c r="T77" s="47">
        <v>2759</v>
      </c>
      <c r="U77" s="47">
        <v>2898</v>
      </c>
      <c r="V77" s="47">
        <v>3086</v>
      </c>
      <c r="W77" s="47">
        <v>3111</v>
      </c>
      <c r="X77" s="47">
        <v>3097</v>
      </c>
      <c r="Y77" s="47">
        <v>3270</v>
      </c>
      <c r="Z77" s="47">
        <v>3294</v>
      </c>
      <c r="AA77" s="47">
        <v>3303</v>
      </c>
      <c r="AB77" s="47">
        <v>3277</v>
      </c>
      <c r="AC77" s="47">
        <v>3413</v>
      </c>
      <c r="AD77" s="47">
        <v>3484</v>
      </c>
      <c r="AE77" s="47">
        <v>3275</v>
      </c>
      <c r="AF77" s="47">
        <v>3020</v>
      </c>
      <c r="AG77" s="47">
        <v>2784</v>
      </c>
      <c r="AH77" s="47">
        <v>2750</v>
      </c>
      <c r="AI77" s="47">
        <v>2730</v>
      </c>
      <c r="AJ77" s="47">
        <v>2652</v>
      </c>
      <c r="AK77" s="47">
        <v>2565</v>
      </c>
      <c r="AL77" s="47">
        <v>2644</v>
      </c>
      <c r="AM77" s="47">
        <v>2827</v>
      </c>
      <c r="AN77" s="47">
        <v>2775</v>
      </c>
      <c r="AO77" s="47">
        <v>2996</v>
      </c>
      <c r="AP77" s="47">
        <v>3029</v>
      </c>
      <c r="AQ77" s="47">
        <v>3068</v>
      </c>
      <c r="AR77" s="47">
        <v>3207</v>
      </c>
      <c r="AS77" s="47">
        <v>3342</v>
      </c>
      <c r="AT77" s="47">
        <v>3261</v>
      </c>
      <c r="AU77" s="47">
        <v>3529</v>
      </c>
      <c r="AV77" s="47">
        <v>3467</v>
      </c>
      <c r="AW77" s="47">
        <v>3523</v>
      </c>
      <c r="AX77" s="47">
        <v>3487</v>
      </c>
      <c r="AY77" s="47">
        <v>3470</v>
      </c>
      <c r="AZ77" s="47">
        <v>3476</v>
      </c>
      <c r="BA77" s="47">
        <v>3518</v>
      </c>
      <c r="BB77" s="47">
        <v>3346</v>
      </c>
      <c r="BC77" s="47">
        <v>3264</v>
      </c>
      <c r="BD77" s="47">
        <v>3286</v>
      </c>
      <c r="BE77" s="47">
        <v>3223</v>
      </c>
      <c r="BF77" s="47">
        <v>3196</v>
      </c>
      <c r="BG77" s="47">
        <v>3156</v>
      </c>
      <c r="BH77" s="47">
        <v>3109</v>
      </c>
      <c r="BI77" s="47">
        <v>2948</v>
      </c>
      <c r="BJ77" s="47">
        <v>2837</v>
      </c>
      <c r="BK77" s="47">
        <v>3039</v>
      </c>
      <c r="BL77" s="47">
        <v>3175</v>
      </c>
      <c r="BM77" s="47">
        <v>3216</v>
      </c>
      <c r="BN77" s="47">
        <v>3500</v>
      </c>
      <c r="BO77" s="47">
        <v>3741</v>
      </c>
      <c r="BP77" s="47">
        <v>3896</v>
      </c>
      <c r="BQ77" s="47">
        <v>3766</v>
      </c>
      <c r="BR77" s="47">
        <v>3863</v>
      </c>
      <c r="BS77" s="47">
        <v>3897</v>
      </c>
      <c r="BT77" s="47">
        <v>3910</v>
      </c>
      <c r="BU77" s="47">
        <v>3965</v>
      </c>
      <c r="BV77" s="47">
        <v>3841</v>
      </c>
      <c r="BW77" s="47">
        <v>3888</v>
      </c>
      <c r="BX77" s="47">
        <v>3764</v>
      </c>
      <c r="BY77" s="47">
        <v>3830</v>
      </c>
      <c r="BZ77" s="47">
        <v>3573</v>
      </c>
      <c r="CA77" s="47">
        <v>3342</v>
      </c>
      <c r="CB77" s="47">
        <v>3298</v>
      </c>
      <c r="CC77" s="47">
        <v>3093</v>
      </c>
      <c r="CD77" s="47">
        <v>2957</v>
      </c>
      <c r="CE77" s="47">
        <v>2929</v>
      </c>
      <c r="CF77" s="47">
        <v>2873</v>
      </c>
      <c r="CG77" s="47">
        <v>2816</v>
      </c>
      <c r="CH77" s="47">
        <v>2686</v>
      </c>
      <c r="CI77" s="47">
        <v>2674</v>
      </c>
      <c r="CJ77" s="47">
        <v>2537</v>
      </c>
      <c r="CK77" s="47">
        <v>2606</v>
      </c>
      <c r="CL77" s="47">
        <v>2673</v>
      </c>
      <c r="CM77" s="47">
        <v>2734</v>
      </c>
      <c r="CN77" s="47">
        <v>2526</v>
      </c>
      <c r="CO77" s="47">
        <v>2059</v>
      </c>
      <c r="CP77" s="47">
        <v>1966</v>
      </c>
      <c r="CQ77" s="47">
        <v>1914</v>
      </c>
      <c r="CR77" s="47">
        <v>1601</v>
      </c>
      <c r="CS77" s="47">
        <v>1290</v>
      </c>
      <c r="CT77" s="47">
        <v>1132</v>
      </c>
      <c r="CU77" s="47">
        <v>1066</v>
      </c>
      <c r="CV77" s="47">
        <v>953</v>
      </c>
      <c r="CW77" s="47">
        <v>802</v>
      </c>
      <c r="CX77" s="47">
        <v>644</v>
      </c>
      <c r="CY77" s="48">
        <v>2060</v>
      </c>
      <c r="CZ77" s="88">
        <v>1940</v>
      </c>
      <c r="DA77" s="47">
        <v>2158</v>
      </c>
      <c r="DB77" s="47">
        <v>2241</v>
      </c>
      <c r="DC77" s="47">
        <v>2232</v>
      </c>
      <c r="DD77" s="47">
        <v>2515</v>
      </c>
      <c r="DE77" s="47">
        <v>2453</v>
      </c>
      <c r="DF77" s="47">
        <v>2527</v>
      </c>
      <c r="DG77" s="47">
        <v>2659</v>
      </c>
      <c r="DH77" s="47">
        <v>2773</v>
      </c>
      <c r="DI77" s="47">
        <v>2877</v>
      </c>
      <c r="DJ77" s="47">
        <v>2880</v>
      </c>
      <c r="DK77" s="47">
        <v>2893</v>
      </c>
      <c r="DL77" s="47">
        <v>3021</v>
      </c>
      <c r="DM77" s="47">
        <v>3026</v>
      </c>
      <c r="DN77" s="47">
        <v>3306</v>
      </c>
      <c r="DO77" s="47">
        <v>3257</v>
      </c>
      <c r="DP77" s="47">
        <v>3235</v>
      </c>
      <c r="DQ77" s="47">
        <v>3208</v>
      </c>
      <c r="DR77" s="47">
        <v>3244</v>
      </c>
      <c r="DS77" s="47">
        <v>2788</v>
      </c>
      <c r="DT77" s="47">
        <v>2628</v>
      </c>
      <c r="DU77" s="47">
        <v>2602</v>
      </c>
      <c r="DV77" s="47">
        <v>2716</v>
      </c>
      <c r="DW77" s="47">
        <v>2583</v>
      </c>
      <c r="DX77" s="47">
        <v>2549</v>
      </c>
      <c r="DY77" s="47">
        <v>2564</v>
      </c>
      <c r="DZ77" s="47">
        <v>2731</v>
      </c>
      <c r="EA77" s="47">
        <v>2828</v>
      </c>
      <c r="EB77" s="47">
        <v>2872</v>
      </c>
      <c r="EC77" s="47">
        <v>3124</v>
      </c>
      <c r="ED77" s="47">
        <v>3085</v>
      </c>
      <c r="EE77" s="47">
        <v>3210</v>
      </c>
      <c r="EF77" s="47">
        <v>3246</v>
      </c>
      <c r="EG77" s="47">
        <v>3357</v>
      </c>
      <c r="EH77" s="47">
        <v>3450</v>
      </c>
      <c r="EI77" s="47">
        <v>3551</v>
      </c>
      <c r="EJ77" s="47">
        <v>3480</v>
      </c>
      <c r="EK77" s="47">
        <v>3589</v>
      </c>
      <c r="EL77" s="47">
        <v>3503</v>
      </c>
      <c r="EM77" s="47">
        <v>3488</v>
      </c>
      <c r="EN77" s="47">
        <v>3376</v>
      </c>
      <c r="EO77" s="47">
        <v>3419</v>
      </c>
      <c r="EP77" s="47">
        <v>3263</v>
      </c>
      <c r="EQ77" s="47">
        <v>3165</v>
      </c>
      <c r="ER77" s="47">
        <v>3257</v>
      </c>
      <c r="ES77" s="47">
        <v>3230</v>
      </c>
      <c r="ET77" s="47">
        <v>3258</v>
      </c>
      <c r="EU77" s="47">
        <v>3019</v>
      </c>
      <c r="EV77" s="47">
        <v>2824</v>
      </c>
      <c r="EW77" s="47">
        <v>2856</v>
      </c>
      <c r="EX77" s="47">
        <v>2896</v>
      </c>
      <c r="EY77" s="47">
        <v>3202</v>
      </c>
      <c r="EZ77" s="47">
        <v>3291</v>
      </c>
      <c r="FA77" s="47">
        <v>3448</v>
      </c>
      <c r="FB77" s="47">
        <v>3777</v>
      </c>
      <c r="FC77" s="47">
        <v>3863</v>
      </c>
      <c r="FD77" s="47">
        <v>3883</v>
      </c>
      <c r="FE77" s="47">
        <v>3996</v>
      </c>
      <c r="FF77" s="47">
        <v>3978</v>
      </c>
      <c r="FG77" s="47">
        <v>3946</v>
      </c>
      <c r="FH77" s="47">
        <v>4087</v>
      </c>
      <c r="FI77" s="47">
        <v>4043</v>
      </c>
      <c r="FJ77" s="47">
        <v>4034</v>
      </c>
      <c r="FK77" s="47">
        <v>3849</v>
      </c>
      <c r="FL77" s="47">
        <v>3770</v>
      </c>
      <c r="FM77" s="47">
        <v>3713</v>
      </c>
      <c r="FN77" s="47">
        <v>3495</v>
      </c>
      <c r="FO77" s="47">
        <v>3495</v>
      </c>
      <c r="FP77" s="47">
        <v>3324</v>
      </c>
      <c r="FQ77" s="47">
        <v>3051</v>
      </c>
      <c r="FR77" s="47">
        <v>2982</v>
      </c>
      <c r="FS77" s="47">
        <v>3010</v>
      </c>
      <c r="FT77" s="47">
        <v>2999</v>
      </c>
      <c r="FU77" s="47">
        <v>2939</v>
      </c>
      <c r="FV77" s="47">
        <v>2825</v>
      </c>
      <c r="FW77" s="47">
        <v>2830</v>
      </c>
      <c r="FX77" s="47">
        <v>2853</v>
      </c>
      <c r="FY77" s="47">
        <v>2956</v>
      </c>
      <c r="FZ77" s="47">
        <v>3014</v>
      </c>
      <c r="GA77" s="47">
        <v>3058</v>
      </c>
      <c r="GB77" s="47">
        <v>2378</v>
      </c>
      <c r="GC77" s="47">
        <v>2314</v>
      </c>
      <c r="GD77" s="47">
        <v>2293</v>
      </c>
      <c r="GE77" s="47">
        <v>1923</v>
      </c>
      <c r="GF77" s="47">
        <v>1701</v>
      </c>
      <c r="GG77" s="47">
        <v>1474</v>
      </c>
      <c r="GH77" s="47">
        <v>1426</v>
      </c>
      <c r="GI77" s="47">
        <v>1236</v>
      </c>
      <c r="GJ77" s="47">
        <v>1145</v>
      </c>
      <c r="GK77" s="47">
        <v>957</v>
      </c>
      <c r="GL77" s="48">
        <v>3827</v>
      </c>
    </row>
    <row r="78" spans="1:194" s="1" customFormat="1" x14ac:dyDescent="0.25">
      <c r="A78" s="89" t="s">
        <v>17</v>
      </c>
      <c r="B78" s="254" t="s">
        <v>119</v>
      </c>
      <c r="C78" s="111" t="str">
        <f t="shared" si="32"/>
        <v>England ICB - NHS Somerset ICB</v>
      </c>
      <c r="D78" s="70">
        <f t="shared" si="33"/>
        <v>21794</v>
      </c>
      <c r="E78" s="70">
        <f t="shared" si="34"/>
        <v>20813</v>
      </c>
      <c r="F78" s="85">
        <f t="shared" si="35"/>
        <v>605433</v>
      </c>
      <c r="G78" s="49">
        <f t="shared" si="36"/>
        <v>299076</v>
      </c>
      <c r="H78" s="50">
        <f t="shared" si="37"/>
        <v>306357</v>
      </c>
      <c r="I78" s="49">
        <f t="shared" si="38"/>
        <v>242801</v>
      </c>
      <c r="J78" s="87">
        <f t="shared" si="39"/>
        <v>252696</v>
      </c>
      <c r="K78" s="88">
        <f t="shared" si="40"/>
        <v>56275</v>
      </c>
      <c r="L78" s="48">
        <f t="shared" si="41"/>
        <v>53661</v>
      </c>
      <c r="M78" s="88">
        <v>2173</v>
      </c>
      <c r="N78" s="47">
        <v>2415</v>
      </c>
      <c r="O78" s="47">
        <v>2456</v>
      </c>
      <c r="P78" s="47">
        <v>2612</v>
      </c>
      <c r="Q78" s="47">
        <v>2766</v>
      </c>
      <c r="R78" s="47">
        <v>2873</v>
      </c>
      <c r="S78" s="47">
        <v>2989</v>
      </c>
      <c r="T78" s="47">
        <v>3034</v>
      </c>
      <c r="U78" s="47">
        <v>3096</v>
      </c>
      <c r="V78" s="47">
        <v>3214</v>
      </c>
      <c r="W78" s="47">
        <v>3419</v>
      </c>
      <c r="X78" s="47">
        <v>3434</v>
      </c>
      <c r="Y78" s="47">
        <v>3495</v>
      </c>
      <c r="Z78" s="47">
        <v>3459</v>
      </c>
      <c r="AA78" s="47">
        <v>3657</v>
      </c>
      <c r="AB78" s="47">
        <v>3695</v>
      </c>
      <c r="AC78" s="47">
        <v>3716</v>
      </c>
      <c r="AD78" s="47">
        <v>3772</v>
      </c>
      <c r="AE78" s="47">
        <v>3671</v>
      </c>
      <c r="AF78" s="47">
        <v>3147</v>
      </c>
      <c r="AG78" s="47">
        <v>2885</v>
      </c>
      <c r="AH78" s="47">
        <v>2786</v>
      </c>
      <c r="AI78" s="47">
        <v>2799</v>
      </c>
      <c r="AJ78" s="47">
        <v>2765</v>
      </c>
      <c r="AK78" s="47">
        <v>2763</v>
      </c>
      <c r="AL78" s="47">
        <v>2833</v>
      </c>
      <c r="AM78" s="47">
        <v>2985</v>
      </c>
      <c r="AN78" s="47">
        <v>3160</v>
      </c>
      <c r="AO78" s="47">
        <v>3173</v>
      </c>
      <c r="AP78" s="47">
        <v>3330</v>
      </c>
      <c r="AQ78" s="47">
        <v>3235</v>
      </c>
      <c r="AR78" s="47">
        <v>3420</v>
      </c>
      <c r="AS78" s="47">
        <v>3702</v>
      </c>
      <c r="AT78" s="47">
        <v>3720</v>
      </c>
      <c r="AU78" s="47">
        <v>3809</v>
      </c>
      <c r="AV78" s="47">
        <v>3839</v>
      </c>
      <c r="AW78" s="47">
        <v>3895</v>
      </c>
      <c r="AX78" s="47">
        <v>3906</v>
      </c>
      <c r="AY78" s="47">
        <v>3983</v>
      </c>
      <c r="AZ78" s="47">
        <v>3801</v>
      </c>
      <c r="BA78" s="47">
        <v>3745</v>
      </c>
      <c r="BB78" s="47">
        <v>3723</v>
      </c>
      <c r="BC78" s="47">
        <v>3661</v>
      </c>
      <c r="BD78" s="47">
        <v>3764</v>
      </c>
      <c r="BE78" s="47">
        <v>3607</v>
      </c>
      <c r="BF78" s="47">
        <v>3581</v>
      </c>
      <c r="BG78" s="47">
        <v>3615</v>
      </c>
      <c r="BH78" s="47">
        <v>3396</v>
      </c>
      <c r="BI78" s="47">
        <v>3236</v>
      </c>
      <c r="BJ78" s="47">
        <v>3168</v>
      </c>
      <c r="BK78" s="47">
        <v>3246</v>
      </c>
      <c r="BL78" s="47">
        <v>3454</v>
      </c>
      <c r="BM78" s="47">
        <v>3706</v>
      </c>
      <c r="BN78" s="47">
        <v>3745</v>
      </c>
      <c r="BO78" s="47">
        <v>4022</v>
      </c>
      <c r="BP78" s="47">
        <v>4205</v>
      </c>
      <c r="BQ78" s="47">
        <v>4173</v>
      </c>
      <c r="BR78" s="47">
        <v>4340</v>
      </c>
      <c r="BS78" s="47">
        <v>4374</v>
      </c>
      <c r="BT78" s="47">
        <v>4402</v>
      </c>
      <c r="BU78" s="47">
        <v>4501</v>
      </c>
      <c r="BV78" s="47">
        <v>4443</v>
      </c>
      <c r="BW78" s="47">
        <v>4462</v>
      </c>
      <c r="BX78" s="47">
        <v>4438</v>
      </c>
      <c r="BY78" s="47">
        <v>4274</v>
      </c>
      <c r="BZ78" s="47">
        <v>4177</v>
      </c>
      <c r="CA78" s="47">
        <v>3888</v>
      </c>
      <c r="CB78" s="47">
        <v>3853</v>
      </c>
      <c r="CC78" s="47">
        <v>3717</v>
      </c>
      <c r="CD78" s="47">
        <v>3620</v>
      </c>
      <c r="CE78" s="47">
        <v>3391</v>
      </c>
      <c r="CF78" s="47">
        <v>3391</v>
      </c>
      <c r="CG78" s="47">
        <v>3358</v>
      </c>
      <c r="CH78" s="47">
        <v>3226</v>
      </c>
      <c r="CI78" s="47">
        <v>3265</v>
      </c>
      <c r="CJ78" s="47">
        <v>3367</v>
      </c>
      <c r="CK78" s="47">
        <v>3201</v>
      </c>
      <c r="CL78" s="47">
        <v>3339</v>
      </c>
      <c r="CM78" s="47">
        <v>3434</v>
      </c>
      <c r="CN78" s="47">
        <v>3423</v>
      </c>
      <c r="CO78" s="47">
        <v>2497</v>
      </c>
      <c r="CP78" s="47">
        <v>2461</v>
      </c>
      <c r="CQ78" s="47">
        <v>2250</v>
      </c>
      <c r="CR78" s="47">
        <v>2062</v>
      </c>
      <c r="CS78" s="47">
        <v>1689</v>
      </c>
      <c r="CT78" s="47">
        <v>1308</v>
      </c>
      <c r="CU78" s="47">
        <v>1329</v>
      </c>
      <c r="CV78" s="47">
        <v>1143</v>
      </c>
      <c r="CW78" s="47">
        <v>988</v>
      </c>
      <c r="CX78" s="47">
        <v>818</v>
      </c>
      <c r="CY78" s="48">
        <v>2718</v>
      </c>
      <c r="CZ78" s="88">
        <v>2138</v>
      </c>
      <c r="DA78" s="47">
        <v>2243</v>
      </c>
      <c r="DB78" s="47">
        <v>2404</v>
      </c>
      <c r="DC78" s="47">
        <v>2492</v>
      </c>
      <c r="DD78" s="47">
        <v>2614</v>
      </c>
      <c r="DE78" s="47">
        <v>2642</v>
      </c>
      <c r="DF78" s="47">
        <v>2821</v>
      </c>
      <c r="DG78" s="47">
        <v>2866</v>
      </c>
      <c r="DH78" s="47">
        <v>3072</v>
      </c>
      <c r="DI78" s="47">
        <v>3110</v>
      </c>
      <c r="DJ78" s="47">
        <v>3203</v>
      </c>
      <c r="DK78" s="47">
        <v>3243</v>
      </c>
      <c r="DL78" s="47">
        <v>3270</v>
      </c>
      <c r="DM78" s="47">
        <v>3375</v>
      </c>
      <c r="DN78" s="47">
        <v>3536</v>
      </c>
      <c r="DO78" s="47">
        <v>3543</v>
      </c>
      <c r="DP78" s="47">
        <v>3599</v>
      </c>
      <c r="DQ78" s="47">
        <v>3490</v>
      </c>
      <c r="DR78" s="47">
        <v>3428</v>
      </c>
      <c r="DS78" s="47">
        <v>2820</v>
      </c>
      <c r="DT78" s="47">
        <v>2636</v>
      </c>
      <c r="DU78" s="47">
        <v>2564</v>
      </c>
      <c r="DV78" s="47">
        <v>2625</v>
      </c>
      <c r="DW78" s="47">
        <v>2702</v>
      </c>
      <c r="DX78" s="47">
        <v>2646</v>
      </c>
      <c r="DY78" s="47">
        <v>2764</v>
      </c>
      <c r="DZ78" s="47">
        <v>2938</v>
      </c>
      <c r="EA78" s="47">
        <v>2987</v>
      </c>
      <c r="EB78" s="47">
        <v>3304</v>
      </c>
      <c r="EC78" s="47">
        <v>3190</v>
      </c>
      <c r="ED78" s="47">
        <v>3301</v>
      </c>
      <c r="EE78" s="47">
        <v>3418</v>
      </c>
      <c r="EF78" s="47">
        <v>3741</v>
      </c>
      <c r="EG78" s="47">
        <v>3630</v>
      </c>
      <c r="EH78" s="47">
        <v>3841</v>
      </c>
      <c r="EI78" s="47">
        <v>3803</v>
      </c>
      <c r="EJ78" s="47">
        <v>3942</v>
      </c>
      <c r="EK78" s="47">
        <v>3994</v>
      </c>
      <c r="EL78" s="47">
        <v>3746</v>
      </c>
      <c r="EM78" s="47">
        <v>3749</v>
      </c>
      <c r="EN78" s="47">
        <v>3621</v>
      </c>
      <c r="EO78" s="47">
        <v>3719</v>
      </c>
      <c r="EP78" s="47">
        <v>3657</v>
      </c>
      <c r="EQ78" s="47">
        <v>3516</v>
      </c>
      <c r="ER78" s="47">
        <v>3478</v>
      </c>
      <c r="ES78" s="47">
        <v>3668</v>
      </c>
      <c r="ET78" s="47">
        <v>3466</v>
      </c>
      <c r="EU78" s="47">
        <v>3397</v>
      </c>
      <c r="EV78" s="47">
        <v>3201</v>
      </c>
      <c r="EW78" s="47">
        <v>3220</v>
      </c>
      <c r="EX78" s="47">
        <v>3365</v>
      </c>
      <c r="EY78" s="47">
        <v>3549</v>
      </c>
      <c r="EZ78" s="47">
        <v>3573</v>
      </c>
      <c r="FA78" s="47">
        <v>3812</v>
      </c>
      <c r="FB78" s="47">
        <v>4187</v>
      </c>
      <c r="FC78" s="47">
        <v>4338</v>
      </c>
      <c r="FD78" s="47">
        <v>4285</v>
      </c>
      <c r="FE78" s="47">
        <v>4462</v>
      </c>
      <c r="FF78" s="47">
        <v>4380</v>
      </c>
      <c r="FG78" s="47">
        <v>4468</v>
      </c>
      <c r="FH78" s="47">
        <v>4602</v>
      </c>
      <c r="FI78" s="47">
        <v>4670</v>
      </c>
      <c r="FJ78" s="47">
        <v>4620</v>
      </c>
      <c r="FK78" s="47">
        <v>4586</v>
      </c>
      <c r="FL78" s="47">
        <v>4490</v>
      </c>
      <c r="FM78" s="47">
        <v>4240</v>
      </c>
      <c r="FN78" s="47">
        <v>4023</v>
      </c>
      <c r="FO78" s="47">
        <v>4046</v>
      </c>
      <c r="FP78" s="47">
        <v>3979</v>
      </c>
      <c r="FQ78" s="47">
        <v>3842</v>
      </c>
      <c r="FR78" s="47">
        <v>3600</v>
      </c>
      <c r="FS78" s="47">
        <v>3586</v>
      </c>
      <c r="FT78" s="47">
        <v>3783</v>
      </c>
      <c r="FU78" s="47">
        <v>3653</v>
      </c>
      <c r="FV78" s="47">
        <v>3613</v>
      </c>
      <c r="FW78" s="47">
        <v>3547</v>
      </c>
      <c r="FX78" s="47">
        <v>3582</v>
      </c>
      <c r="FY78" s="47">
        <v>3665</v>
      </c>
      <c r="FZ78" s="47">
        <v>3851</v>
      </c>
      <c r="GA78" s="47">
        <v>3945</v>
      </c>
      <c r="GB78" s="47">
        <v>2843</v>
      </c>
      <c r="GC78" s="47">
        <v>2971</v>
      </c>
      <c r="GD78" s="47">
        <v>2598</v>
      </c>
      <c r="GE78" s="47">
        <v>2523</v>
      </c>
      <c r="GF78" s="47">
        <v>2040</v>
      </c>
      <c r="GG78" s="47">
        <v>1781</v>
      </c>
      <c r="GH78" s="47">
        <v>1694</v>
      </c>
      <c r="GI78" s="47">
        <v>1532</v>
      </c>
      <c r="GJ78" s="47">
        <v>1397</v>
      </c>
      <c r="GK78" s="47">
        <v>1231</v>
      </c>
      <c r="GL78" s="48">
        <v>5032</v>
      </c>
    </row>
    <row r="79" spans="1:194" s="1" customFormat="1" x14ac:dyDescent="0.25">
      <c r="A79" s="89" t="s">
        <v>17</v>
      </c>
      <c r="B79" s="254" t="s">
        <v>120</v>
      </c>
      <c r="C79" s="111" t="str">
        <f t="shared" si="32"/>
        <v>England ICB - NHS South East London ICB</v>
      </c>
      <c r="D79" s="70">
        <f t="shared" si="33"/>
        <v>71602</v>
      </c>
      <c r="E79" s="70">
        <f t="shared" si="34"/>
        <v>68581</v>
      </c>
      <c r="F79" s="85">
        <f t="shared" si="35"/>
        <v>2100851</v>
      </c>
      <c r="G79" s="49">
        <f t="shared" si="36"/>
        <v>1044399</v>
      </c>
      <c r="H79" s="50">
        <f t="shared" si="37"/>
        <v>1056452</v>
      </c>
      <c r="I79" s="49">
        <f t="shared" si="38"/>
        <v>847037</v>
      </c>
      <c r="J79" s="87">
        <f t="shared" si="39"/>
        <v>867272</v>
      </c>
      <c r="K79" s="88">
        <f t="shared" si="40"/>
        <v>197362</v>
      </c>
      <c r="L79" s="48">
        <f t="shared" si="41"/>
        <v>189180</v>
      </c>
      <c r="M79" s="88">
        <v>9293</v>
      </c>
      <c r="N79" s="47">
        <v>9712</v>
      </c>
      <c r="O79" s="47">
        <v>9579</v>
      </c>
      <c r="P79" s="47">
        <v>9898</v>
      </c>
      <c r="Q79" s="47">
        <v>10267</v>
      </c>
      <c r="R79" s="47">
        <v>9793</v>
      </c>
      <c r="S79" s="47">
        <v>10567</v>
      </c>
      <c r="T79" s="47">
        <v>10781</v>
      </c>
      <c r="U79" s="47">
        <v>11207</v>
      </c>
      <c r="V79" s="47">
        <v>11356</v>
      </c>
      <c r="W79" s="47">
        <v>11819</v>
      </c>
      <c r="X79" s="47">
        <v>11488</v>
      </c>
      <c r="Y79" s="47">
        <v>11661</v>
      </c>
      <c r="Z79" s="47">
        <v>12100</v>
      </c>
      <c r="AA79" s="47">
        <v>11830</v>
      </c>
      <c r="AB79" s="47">
        <v>12002</v>
      </c>
      <c r="AC79" s="47">
        <v>12108</v>
      </c>
      <c r="AD79" s="47">
        <v>11901</v>
      </c>
      <c r="AE79" s="47">
        <v>11861</v>
      </c>
      <c r="AF79" s="47">
        <v>11164</v>
      </c>
      <c r="AG79" s="47">
        <v>10978</v>
      </c>
      <c r="AH79" s="47">
        <v>11230</v>
      </c>
      <c r="AI79" s="47">
        <v>11621</v>
      </c>
      <c r="AJ79" s="47">
        <v>12426</v>
      </c>
      <c r="AK79" s="47">
        <v>13519</v>
      </c>
      <c r="AL79" s="47">
        <v>15021</v>
      </c>
      <c r="AM79" s="47">
        <v>16798</v>
      </c>
      <c r="AN79" s="47">
        <v>17576</v>
      </c>
      <c r="AO79" s="47">
        <v>18735</v>
      </c>
      <c r="AP79" s="47">
        <v>19266</v>
      </c>
      <c r="AQ79" s="47">
        <v>19525</v>
      </c>
      <c r="AR79" s="47">
        <v>19514</v>
      </c>
      <c r="AS79" s="47">
        <v>20081</v>
      </c>
      <c r="AT79" s="47">
        <v>19860</v>
      </c>
      <c r="AU79" s="47">
        <v>20320</v>
      </c>
      <c r="AV79" s="47">
        <v>20622</v>
      </c>
      <c r="AW79" s="47">
        <v>20791</v>
      </c>
      <c r="AX79" s="47">
        <v>20198</v>
      </c>
      <c r="AY79" s="47">
        <v>19751</v>
      </c>
      <c r="AZ79" s="47">
        <v>18949</v>
      </c>
      <c r="BA79" s="47">
        <v>18877</v>
      </c>
      <c r="BB79" s="47">
        <v>18709</v>
      </c>
      <c r="BC79" s="47">
        <v>17972</v>
      </c>
      <c r="BD79" s="47">
        <v>17935</v>
      </c>
      <c r="BE79" s="47">
        <v>17252</v>
      </c>
      <c r="BF79" s="47">
        <v>17038</v>
      </c>
      <c r="BG79" s="47">
        <v>16690</v>
      </c>
      <c r="BH79" s="47">
        <v>16160</v>
      </c>
      <c r="BI79" s="47">
        <v>15211</v>
      </c>
      <c r="BJ79" s="47">
        <v>14441</v>
      </c>
      <c r="BK79" s="47">
        <v>14161</v>
      </c>
      <c r="BL79" s="47">
        <v>14025</v>
      </c>
      <c r="BM79" s="47">
        <v>13373</v>
      </c>
      <c r="BN79" s="47">
        <v>13430</v>
      </c>
      <c r="BO79" s="47">
        <v>13053</v>
      </c>
      <c r="BP79" s="47">
        <v>13293</v>
      </c>
      <c r="BQ79" s="47">
        <v>12935</v>
      </c>
      <c r="BR79" s="47">
        <v>12869</v>
      </c>
      <c r="BS79" s="47">
        <v>12594</v>
      </c>
      <c r="BT79" s="47">
        <v>12358</v>
      </c>
      <c r="BU79" s="47">
        <v>12242</v>
      </c>
      <c r="BV79" s="47">
        <v>11841</v>
      </c>
      <c r="BW79" s="47">
        <v>11587</v>
      </c>
      <c r="BX79" s="47">
        <v>10868</v>
      </c>
      <c r="BY79" s="47">
        <v>10045</v>
      </c>
      <c r="BZ79" s="47">
        <v>9791</v>
      </c>
      <c r="CA79" s="47">
        <v>8933</v>
      </c>
      <c r="CB79" s="47">
        <v>8270</v>
      </c>
      <c r="CC79" s="47">
        <v>7798</v>
      </c>
      <c r="CD79" s="47">
        <v>7028</v>
      </c>
      <c r="CE79" s="47">
        <v>6568</v>
      </c>
      <c r="CF79" s="47">
        <v>5916</v>
      </c>
      <c r="CG79" s="47">
        <v>5561</v>
      </c>
      <c r="CH79" s="47">
        <v>5224</v>
      </c>
      <c r="CI79" s="47">
        <v>4813</v>
      </c>
      <c r="CJ79" s="47">
        <v>4814</v>
      </c>
      <c r="CK79" s="47">
        <v>4549</v>
      </c>
      <c r="CL79" s="47">
        <v>4355</v>
      </c>
      <c r="CM79" s="47">
        <v>4506</v>
      </c>
      <c r="CN79" s="47">
        <v>4465</v>
      </c>
      <c r="CO79" s="47">
        <v>3244</v>
      </c>
      <c r="CP79" s="47">
        <v>3006</v>
      </c>
      <c r="CQ79" s="47">
        <v>2767</v>
      </c>
      <c r="CR79" s="47">
        <v>2598</v>
      </c>
      <c r="CS79" s="47">
        <v>2067</v>
      </c>
      <c r="CT79" s="47">
        <v>1865</v>
      </c>
      <c r="CU79" s="47">
        <v>1830</v>
      </c>
      <c r="CV79" s="47">
        <v>1631</v>
      </c>
      <c r="CW79" s="47">
        <v>1416</v>
      </c>
      <c r="CX79" s="47">
        <v>1207</v>
      </c>
      <c r="CY79" s="48">
        <v>4050</v>
      </c>
      <c r="CZ79" s="88">
        <v>9035</v>
      </c>
      <c r="DA79" s="47">
        <v>9275</v>
      </c>
      <c r="DB79" s="47">
        <v>9351</v>
      </c>
      <c r="DC79" s="47">
        <v>9269</v>
      </c>
      <c r="DD79" s="47">
        <v>9789</v>
      </c>
      <c r="DE79" s="47">
        <v>9334</v>
      </c>
      <c r="DF79" s="47">
        <v>10166</v>
      </c>
      <c r="DG79" s="47">
        <v>10223</v>
      </c>
      <c r="DH79" s="47">
        <v>10879</v>
      </c>
      <c r="DI79" s="47">
        <v>11055</v>
      </c>
      <c r="DJ79" s="47">
        <v>10941</v>
      </c>
      <c r="DK79" s="47">
        <v>11282</v>
      </c>
      <c r="DL79" s="47">
        <v>11049</v>
      </c>
      <c r="DM79" s="47">
        <v>11483</v>
      </c>
      <c r="DN79" s="47">
        <v>11551</v>
      </c>
      <c r="DO79" s="47">
        <v>11559</v>
      </c>
      <c r="DP79" s="47">
        <v>11402</v>
      </c>
      <c r="DQ79" s="47">
        <v>11537</v>
      </c>
      <c r="DR79" s="47">
        <v>11445</v>
      </c>
      <c r="DS79" s="47">
        <v>10870</v>
      </c>
      <c r="DT79" s="47">
        <v>10753</v>
      </c>
      <c r="DU79" s="47">
        <v>11400</v>
      </c>
      <c r="DV79" s="47">
        <v>12816</v>
      </c>
      <c r="DW79" s="47">
        <v>14740</v>
      </c>
      <c r="DX79" s="47">
        <v>16189</v>
      </c>
      <c r="DY79" s="47">
        <v>18069</v>
      </c>
      <c r="DZ79" s="47">
        <v>19616</v>
      </c>
      <c r="EA79" s="47">
        <v>20057</v>
      </c>
      <c r="EB79" s="47">
        <v>20668</v>
      </c>
      <c r="EC79" s="47">
        <v>21175</v>
      </c>
      <c r="ED79" s="47">
        <v>20819</v>
      </c>
      <c r="EE79" s="47">
        <v>20560</v>
      </c>
      <c r="EF79" s="47">
        <v>20408</v>
      </c>
      <c r="EG79" s="47">
        <v>20407</v>
      </c>
      <c r="EH79" s="47">
        <v>20457</v>
      </c>
      <c r="EI79" s="47">
        <v>20068</v>
      </c>
      <c r="EJ79" s="47">
        <v>20116</v>
      </c>
      <c r="EK79" s="47">
        <v>19629</v>
      </c>
      <c r="EL79" s="47">
        <v>18671</v>
      </c>
      <c r="EM79" s="47">
        <v>18319</v>
      </c>
      <c r="EN79" s="47">
        <v>17870</v>
      </c>
      <c r="EO79" s="47">
        <v>17017</v>
      </c>
      <c r="EP79" s="47">
        <v>16605</v>
      </c>
      <c r="EQ79" s="47">
        <v>16178</v>
      </c>
      <c r="ER79" s="47">
        <v>15929</v>
      </c>
      <c r="ES79" s="47">
        <v>15648</v>
      </c>
      <c r="ET79" s="47">
        <v>15428</v>
      </c>
      <c r="EU79" s="47">
        <v>14722</v>
      </c>
      <c r="EV79" s="47">
        <v>13831</v>
      </c>
      <c r="EW79" s="47">
        <v>13539</v>
      </c>
      <c r="EX79" s="47">
        <v>13121</v>
      </c>
      <c r="EY79" s="47">
        <v>12872</v>
      </c>
      <c r="EZ79" s="47">
        <v>12597</v>
      </c>
      <c r="FA79" s="47">
        <v>12502</v>
      </c>
      <c r="FB79" s="47">
        <v>12281</v>
      </c>
      <c r="FC79" s="47">
        <v>12711</v>
      </c>
      <c r="FD79" s="47">
        <v>12150</v>
      </c>
      <c r="FE79" s="47">
        <v>12369</v>
      </c>
      <c r="FF79" s="47">
        <v>12005</v>
      </c>
      <c r="FG79" s="47">
        <v>12047</v>
      </c>
      <c r="FH79" s="47">
        <v>12039</v>
      </c>
      <c r="FI79" s="47">
        <v>11857</v>
      </c>
      <c r="FJ79" s="47">
        <v>11638</v>
      </c>
      <c r="FK79" s="47">
        <v>10943</v>
      </c>
      <c r="FL79" s="47">
        <v>10285</v>
      </c>
      <c r="FM79" s="47">
        <v>9928</v>
      </c>
      <c r="FN79" s="47">
        <v>9127</v>
      </c>
      <c r="FO79" s="47">
        <v>8521</v>
      </c>
      <c r="FP79" s="47">
        <v>8104</v>
      </c>
      <c r="FQ79" s="47">
        <v>7608</v>
      </c>
      <c r="FR79" s="47">
        <v>7157</v>
      </c>
      <c r="FS79" s="47">
        <v>6649</v>
      </c>
      <c r="FT79" s="47">
        <v>6204</v>
      </c>
      <c r="FU79" s="47">
        <v>5965</v>
      </c>
      <c r="FV79" s="47">
        <v>5789</v>
      </c>
      <c r="FW79" s="47">
        <v>5497</v>
      </c>
      <c r="FX79" s="47">
        <v>5393</v>
      </c>
      <c r="FY79" s="47">
        <v>5422</v>
      </c>
      <c r="FZ79" s="47">
        <v>5538</v>
      </c>
      <c r="GA79" s="47">
        <v>5556</v>
      </c>
      <c r="GB79" s="47">
        <v>4390</v>
      </c>
      <c r="GC79" s="47">
        <v>4074</v>
      </c>
      <c r="GD79" s="47">
        <v>3736</v>
      </c>
      <c r="GE79" s="47">
        <v>3546</v>
      </c>
      <c r="GF79" s="47">
        <v>3107</v>
      </c>
      <c r="GG79" s="47">
        <v>2771</v>
      </c>
      <c r="GH79" s="47">
        <v>2865</v>
      </c>
      <c r="GI79" s="47">
        <v>2553</v>
      </c>
      <c r="GJ79" s="47">
        <v>2295</v>
      </c>
      <c r="GK79" s="47">
        <v>1930</v>
      </c>
      <c r="GL79" s="48">
        <v>8111</v>
      </c>
    </row>
    <row r="80" spans="1:194" s="1" customFormat="1" x14ac:dyDescent="0.25">
      <c r="A80" s="89" t="s">
        <v>17</v>
      </c>
      <c r="B80" s="254" t="s">
        <v>121</v>
      </c>
      <c r="C80" s="111" t="str">
        <f t="shared" si="32"/>
        <v>England ICB - NHS South West London ICB</v>
      </c>
      <c r="D80" s="70">
        <f t="shared" si="33"/>
        <v>65327</v>
      </c>
      <c r="E80" s="70">
        <f t="shared" si="34"/>
        <v>62604</v>
      </c>
      <c r="F80" s="85">
        <f t="shared" si="35"/>
        <v>1759377</v>
      </c>
      <c r="G80" s="49">
        <f t="shared" si="36"/>
        <v>876548</v>
      </c>
      <c r="H80" s="50">
        <f t="shared" si="37"/>
        <v>882829</v>
      </c>
      <c r="I80" s="49">
        <f t="shared" si="38"/>
        <v>701477</v>
      </c>
      <c r="J80" s="87">
        <f t="shared" si="39"/>
        <v>715313</v>
      </c>
      <c r="K80" s="88">
        <f t="shared" si="40"/>
        <v>175071</v>
      </c>
      <c r="L80" s="48">
        <f t="shared" si="41"/>
        <v>167516</v>
      </c>
      <c r="M80" s="88">
        <v>7887</v>
      </c>
      <c r="N80" s="47">
        <v>8242</v>
      </c>
      <c r="O80" s="47">
        <v>8225</v>
      </c>
      <c r="P80" s="47">
        <v>8291</v>
      </c>
      <c r="Q80" s="47">
        <v>8689</v>
      </c>
      <c r="R80" s="47">
        <v>8700</v>
      </c>
      <c r="S80" s="47">
        <v>9113</v>
      </c>
      <c r="T80" s="47">
        <v>9534</v>
      </c>
      <c r="U80" s="47">
        <v>9784</v>
      </c>
      <c r="V80" s="47">
        <v>10191</v>
      </c>
      <c r="W80" s="47">
        <v>10538</v>
      </c>
      <c r="X80" s="47">
        <v>10550</v>
      </c>
      <c r="Y80" s="47">
        <v>10628</v>
      </c>
      <c r="Z80" s="47">
        <v>10884</v>
      </c>
      <c r="AA80" s="47">
        <v>10762</v>
      </c>
      <c r="AB80" s="47">
        <v>11146</v>
      </c>
      <c r="AC80" s="47">
        <v>11086</v>
      </c>
      <c r="AD80" s="47">
        <v>10821</v>
      </c>
      <c r="AE80" s="47">
        <v>10373</v>
      </c>
      <c r="AF80" s="47">
        <v>9292</v>
      </c>
      <c r="AG80" s="47">
        <v>8691</v>
      </c>
      <c r="AH80" s="47">
        <v>8906</v>
      </c>
      <c r="AI80" s="47">
        <v>9139</v>
      </c>
      <c r="AJ80" s="47">
        <v>9705</v>
      </c>
      <c r="AK80" s="47">
        <v>10268</v>
      </c>
      <c r="AL80" s="47">
        <v>11429</v>
      </c>
      <c r="AM80" s="47">
        <v>12748</v>
      </c>
      <c r="AN80" s="47">
        <v>13533</v>
      </c>
      <c r="AO80" s="47">
        <v>14151</v>
      </c>
      <c r="AP80" s="47">
        <v>14378</v>
      </c>
      <c r="AQ80" s="47">
        <v>14655</v>
      </c>
      <c r="AR80" s="47">
        <v>14713</v>
      </c>
      <c r="AS80" s="47">
        <v>14772</v>
      </c>
      <c r="AT80" s="47">
        <v>14741</v>
      </c>
      <c r="AU80" s="47">
        <v>15426</v>
      </c>
      <c r="AV80" s="47">
        <v>15255</v>
      </c>
      <c r="AW80" s="47">
        <v>15351</v>
      </c>
      <c r="AX80" s="47">
        <v>15313</v>
      </c>
      <c r="AY80" s="47">
        <v>15401</v>
      </c>
      <c r="AZ80" s="47">
        <v>15155</v>
      </c>
      <c r="BA80" s="47">
        <v>15108</v>
      </c>
      <c r="BB80" s="47">
        <v>15076</v>
      </c>
      <c r="BC80" s="47">
        <v>14958</v>
      </c>
      <c r="BD80" s="47">
        <v>15053</v>
      </c>
      <c r="BE80" s="47">
        <v>15290</v>
      </c>
      <c r="BF80" s="47">
        <v>15202</v>
      </c>
      <c r="BG80" s="47">
        <v>15284</v>
      </c>
      <c r="BH80" s="47">
        <v>14527</v>
      </c>
      <c r="BI80" s="47">
        <v>13991</v>
      </c>
      <c r="BJ80" s="47">
        <v>13707</v>
      </c>
      <c r="BK80" s="47">
        <v>12798</v>
      </c>
      <c r="BL80" s="47">
        <v>12989</v>
      </c>
      <c r="BM80" s="47">
        <v>12289</v>
      </c>
      <c r="BN80" s="47">
        <v>12003</v>
      </c>
      <c r="BO80" s="47">
        <v>11826</v>
      </c>
      <c r="BP80" s="47">
        <v>11236</v>
      </c>
      <c r="BQ80" s="47">
        <v>10839</v>
      </c>
      <c r="BR80" s="47">
        <v>10901</v>
      </c>
      <c r="BS80" s="47">
        <v>10434</v>
      </c>
      <c r="BT80" s="47">
        <v>10160</v>
      </c>
      <c r="BU80" s="47">
        <v>10211</v>
      </c>
      <c r="BV80" s="47">
        <v>9792</v>
      </c>
      <c r="BW80" s="47">
        <v>9669</v>
      </c>
      <c r="BX80" s="47">
        <v>9009</v>
      </c>
      <c r="BY80" s="47">
        <v>8328</v>
      </c>
      <c r="BZ80" s="47">
        <v>7880</v>
      </c>
      <c r="CA80" s="47">
        <v>7495</v>
      </c>
      <c r="CB80" s="47">
        <v>6900</v>
      </c>
      <c r="CC80" s="47">
        <v>6531</v>
      </c>
      <c r="CD80" s="47">
        <v>6174</v>
      </c>
      <c r="CE80" s="47">
        <v>5656</v>
      </c>
      <c r="CF80" s="47">
        <v>5258</v>
      </c>
      <c r="CG80" s="47">
        <v>5051</v>
      </c>
      <c r="CH80" s="47">
        <v>4742</v>
      </c>
      <c r="CI80" s="47">
        <v>4673</v>
      </c>
      <c r="CJ80" s="47">
        <v>4485</v>
      </c>
      <c r="CK80" s="47">
        <v>4358</v>
      </c>
      <c r="CL80" s="47">
        <v>4274</v>
      </c>
      <c r="CM80" s="47">
        <v>4457</v>
      </c>
      <c r="CN80" s="47">
        <v>4371</v>
      </c>
      <c r="CO80" s="47">
        <v>3243</v>
      </c>
      <c r="CP80" s="47">
        <v>3016</v>
      </c>
      <c r="CQ80" s="47">
        <v>2723</v>
      </c>
      <c r="CR80" s="47">
        <v>2476</v>
      </c>
      <c r="CS80" s="47">
        <v>2024</v>
      </c>
      <c r="CT80" s="47">
        <v>1877</v>
      </c>
      <c r="CU80" s="47">
        <v>1794</v>
      </c>
      <c r="CV80" s="47">
        <v>1596</v>
      </c>
      <c r="CW80" s="47">
        <v>1340</v>
      </c>
      <c r="CX80" s="47">
        <v>1132</v>
      </c>
      <c r="CY80" s="48">
        <v>3876</v>
      </c>
      <c r="CZ80" s="88">
        <v>7472</v>
      </c>
      <c r="DA80" s="47">
        <v>7801</v>
      </c>
      <c r="DB80" s="47">
        <v>8006</v>
      </c>
      <c r="DC80" s="47">
        <v>7684</v>
      </c>
      <c r="DD80" s="47">
        <v>8517</v>
      </c>
      <c r="DE80" s="47">
        <v>8410</v>
      </c>
      <c r="DF80" s="47">
        <v>8704</v>
      </c>
      <c r="DG80" s="47">
        <v>9004</v>
      </c>
      <c r="DH80" s="47">
        <v>9442</v>
      </c>
      <c r="DI80" s="47">
        <v>9760</v>
      </c>
      <c r="DJ80" s="47">
        <v>10061</v>
      </c>
      <c r="DK80" s="47">
        <v>10051</v>
      </c>
      <c r="DL80" s="47">
        <v>10109</v>
      </c>
      <c r="DM80" s="47">
        <v>10528</v>
      </c>
      <c r="DN80" s="47">
        <v>10740</v>
      </c>
      <c r="DO80" s="47">
        <v>10347</v>
      </c>
      <c r="DP80" s="47">
        <v>10460</v>
      </c>
      <c r="DQ80" s="47">
        <v>10420</v>
      </c>
      <c r="DR80" s="47">
        <v>9861</v>
      </c>
      <c r="DS80" s="47">
        <v>8609</v>
      </c>
      <c r="DT80" s="47">
        <v>8400</v>
      </c>
      <c r="DU80" s="47">
        <v>8691</v>
      </c>
      <c r="DV80" s="47">
        <v>9720</v>
      </c>
      <c r="DW80" s="47">
        <v>10735</v>
      </c>
      <c r="DX80" s="47">
        <v>11883</v>
      </c>
      <c r="DY80" s="47">
        <v>13396</v>
      </c>
      <c r="DZ80" s="47">
        <v>14869</v>
      </c>
      <c r="EA80" s="47">
        <v>15554</v>
      </c>
      <c r="EB80" s="47">
        <v>15964</v>
      </c>
      <c r="EC80" s="47">
        <v>16044</v>
      </c>
      <c r="ED80" s="47">
        <v>15819</v>
      </c>
      <c r="EE80" s="47">
        <v>15718</v>
      </c>
      <c r="EF80" s="47">
        <v>15439</v>
      </c>
      <c r="EG80" s="47">
        <v>15413</v>
      </c>
      <c r="EH80" s="47">
        <v>15518</v>
      </c>
      <c r="EI80" s="47">
        <v>15480</v>
      </c>
      <c r="EJ80" s="47">
        <v>15369</v>
      </c>
      <c r="EK80" s="47">
        <v>15197</v>
      </c>
      <c r="EL80" s="47">
        <v>14885</v>
      </c>
      <c r="EM80" s="47">
        <v>14427</v>
      </c>
      <c r="EN80" s="47">
        <v>14516</v>
      </c>
      <c r="EO80" s="47">
        <v>14201</v>
      </c>
      <c r="EP80" s="47">
        <v>14103</v>
      </c>
      <c r="EQ80" s="47">
        <v>14137</v>
      </c>
      <c r="ER80" s="47">
        <v>13990</v>
      </c>
      <c r="ES80" s="47">
        <v>13787</v>
      </c>
      <c r="ET80" s="47">
        <v>13674</v>
      </c>
      <c r="EU80" s="47">
        <v>13127</v>
      </c>
      <c r="EV80" s="47">
        <v>12299</v>
      </c>
      <c r="EW80" s="47">
        <v>11899</v>
      </c>
      <c r="EX80" s="47">
        <v>11397</v>
      </c>
      <c r="EY80" s="47">
        <v>11323</v>
      </c>
      <c r="EZ80" s="47">
        <v>10873</v>
      </c>
      <c r="FA80" s="47">
        <v>11096</v>
      </c>
      <c r="FB80" s="47">
        <v>10895</v>
      </c>
      <c r="FC80" s="47">
        <v>10779</v>
      </c>
      <c r="FD80" s="47">
        <v>10250</v>
      </c>
      <c r="FE80" s="47">
        <v>10316</v>
      </c>
      <c r="FF80" s="47">
        <v>10207</v>
      </c>
      <c r="FG80" s="47">
        <v>9944</v>
      </c>
      <c r="FH80" s="47">
        <v>9936</v>
      </c>
      <c r="FI80" s="47">
        <v>9519</v>
      </c>
      <c r="FJ80" s="47">
        <v>9458</v>
      </c>
      <c r="FK80" s="47">
        <v>9099</v>
      </c>
      <c r="FL80" s="47">
        <v>8412</v>
      </c>
      <c r="FM80" s="47">
        <v>8149</v>
      </c>
      <c r="FN80" s="47">
        <v>7740</v>
      </c>
      <c r="FO80" s="47">
        <v>7172</v>
      </c>
      <c r="FP80" s="47">
        <v>6838</v>
      </c>
      <c r="FQ80" s="47">
        <v>6649</v>
      </c>
      <c r="FR80" s="47">
        <v>6307</v>
      </c>
      <c r="FS80" s="47">
        <v>5991</v>
      </c>
      <c r="FT80" s="47">
        <v>5917</v>
      </c>
      <c r="FU80" s="47">
        <v>5612</v>
      </c>
      <c r="FV80" s="47">
        <v>5317</v>
      </c>
      <c r="FW80" s="47">
        <v>5495</v>
      </c>
      <c r="FX80" s="47">
        <v>5200</v>
      </c>
      <c r="FY80" s="47">
        <v>5098</v>
      </c>
      <c r="FZ80" s="47">
        <v>5324</v>
      </c>
      <c r="GA80" s="47">
        <v>5316</v>
      </c>
      <c r="GB80" s="47">
        <v>4085</v>
      </c>
      <c r="GC80" s="47">
        <v>3851</v>
      </c>
      <c r="GD80" s="47">
        <v>3720</v>
      </c>
      <c r="GE80" s="47">
        <v>3349</v>
      </c>
      <c r="GF80" s="47">
        <v>2861</v>
      </c>
      <c r="GG80" s="47">
        <v>2514</v>
      </c>
      <c r="GH80" s="47">
        <v>2592</v>
      </c>
      <c r="GI80" s="47">
        <v>2401</v>
      </c>
      <c r="GJ80" s="47">
        <v>2094</v>
      </c>
      <c r="GK80" s="47">
        <v>1806</v>
      </c>
      <c r="GL80" s="48">
        <v>7687</v>
      </c>
    </row>
    <row r="81" spans="1:194" s="1" customFormat="1" x14ac:dyDescent="0.25">
      <c r="A81" s="89" t="s">
        <v>17</v>
      </c>
      <c r="B81" s="254" t="s">
        <v>122</v>
      </c>
      <c r="C81" s="111" t="str">
        <f t="shared" si="32"/>
        <v>England ICB - NHS South Yorkshire ICB</v>
      </c>
      <c r="D81" s="70">
        <f t="shared" si="33"/>
        <v>56123</v>
      </c>
      <c r="E81" s="70">
        <f t="shared" si="34"/>
        <v>53604</v>
      </c>
      <c r="F81" s="85">
        <f t="shared" si="35"/>
        <v>1520714</v>
      </c>
      <c r="G81" s="49">
        <f t="shared" si="36"/>
        <v>768069</v>
      </c>
      <c r="H81" s="50">
        <f t="shared" si="37"/>
        <v>752645</v>
      </c>
      <c r="I81" s="49">
        <f t="shared" si="38"/>
        <v>614253</v>
      </c>
      <c r="J81" s="87">
        <f t="shared" si="39"/>
        <v>606464</v>
      </c>
      <c r="K81" s="88">
        <f t="shared" si="40"/>
        <v>153816</v>
      </c>
      <c r="L81" s="48">
        <f t="shared" si="41"/>
        <v>146181</v>
      </c>
      <c r="M81" s="88">
        <v>6693</v>
      </c>
      <c r="N81" s="47">
        <v>7225</v>
      </c>
      <c r="O81" s="47">
        <v>7417</v>
      </c>
      <c r="P81" s="47">
        <v>7673</v>
      </c>
      <c r="Q81" s="47">
        <v>8008</v>
      </c>
      <c r="R81" s="47">
        <v>7867</v>
      </c>
      <c r="S81" s="47">
        <v>8395</v>
      </c>
      <c r="T81" s="47">
        <v>8346</v>
      </c>
      <c r="U81" s="47">
        <v>8806</v>
      </c>
      <c r="V81" s="47">
        <v>9055</v>
      </c>
      <c r="W81" s="47">
        <v>9075</v>
      </c>
      <c r="X81" s="47">
        <v>9133</v>
      </c>
      <c r="Y81" s="47">
        <v>9146</v>
      </c>
      <c r="Z81" s="47">
        <v>9398</v>
      </c>
      <c r="AA81" s="47">
        <v>9493</v>
      </c>
      <c r="AB81" s="47">
        <v>9491</v>
      </c>
      <c r="AC81" s="47">
        <v>9271</v>
      </c>
      <c r="AD81" s="47">
        <v>9324</v>
      </c>
      <c r="AE81" s="47">
        <v>9760</v>
      </c>
      <c r="AF81" s="47">
        <v>10233</v>
      </c>
      <c r="AG81" s="47">
        <v>10089</v>
      </c>
      <c r="AH81" s="47">
        <v>10144</v>
      </c>
      <c r="AI81" s="47">
        <v>10182</v>
      </c>
      <c r="AJ81" s="47">
        <v>9964</v>
      </c>
      <c r="AK81" s="47">
        <v>10149</v>
      </c>
      <c r="AL81" s="47">
        <v>10777</v>
      </c>
      <c r="AM81" s="47">
        <v>11186</v>
      </c>
      <c r="AN81" s="47">
        <v>11325</v>
      </c>
      <c r="AO81" s="47">
        <v>11854</v>
      </c>
      <c r="AP81" s="47">
        <v>11653</v>
      </c>
      <c r="AQ81" s="47">
        <v>11519</v>
      </c>
      <c r="AR81" s="47">
        <v>11281</v>
      </c>
      <c r="AS81" s="47">
        <v>11495</v>
      </c>
      <c r="AT81" s="47">
        <v>11833</v>
      </c>
      <c r="AU81" s="47">
        <v>12153</v>
      </c>
      <c r="AV81" s="47">
        <v>11946</v>
      </c>
      <c r="AW81" s="47">
        <v>11725</v>
      </c>
      <c r="AX81" s="47">
        <v>11441</v>
      </c>
      <c r="AY81" s="47">
        <v>11498</v>
      </c>
      <c r="AZ81" s="47">
        <v>11126</v>
      </c>
      <c r="BA81" s="47">
        <v>11156</v>
      </c>
      <c r="BB81" s="47">
        <v>10817</v>
      </c>
      <c r="BC81" s="47">
        <v>10405</v>
      </c>
      <c r="BD81" s="47">
        <v>10247</v>
      </c>
      <c r="BE81" s="47">
        <v>10036</v>
      </c>
      <c r="BF81" s="47">
        <v>10095</v>
      </c>
      <c r="BG81" s="47">
        <v>9868</v>
      </c>
      <c r="BH81" s="47">
        <v>9101</v>
      </c>
      <c r="BI81" s="47">
        <v>8586</v>
      </c>
      <c r="BJ81" s="47">
        <v>8278</v>
      </c>
      <c r="BK81" s="47">
        <v>8627</v>
      </c>
      <c r="BL81" s="47">
        <v>8622</v>
      </c>
      <c r="BM81" s="47">
        <v>8817</v>
      </c>
      <c r="BN81" s="47">
        <v>9322</v>
      </c>
      <c r="BO81" s="47">
        <v>9568</v>
      </c>
      <c r="BP81" s="47">
        <v>10097</v>
      </c>
      <c r="BQ81" s="47">
        <v>9924</v>
      </c>
      <c r="BR81" s="47">
        <v>10086</v>
      </c>
      <c r="BS81" s="47">
        <v>9947</v>
      </c>
      <c r="BT81" s="47">
        <v>9902</v>
      </c>
      <c r="BU81" s="47">
        <v>9766</v>
      </c>
      <c r="BV81" s="47">
        <v>9671</v>
      </c>
      <c r="BW81" s="47">
        <v>9484</v>
      </c>
      <c r="BX81" s="47">
        <v>9328</v>
      </c>
      <c r="BY81" s="47">
        <v>8964</v>
      </c>
      <c r="BZ81" s="47">
        <v>8498</v>
      </c>
      <c r="CA81" s="47">
        <v>8010</v>
      </c>
      <c r="CB81" s="47">
        <v>7608</v>
      </c>
      <c r="CC81" s="47">
        <v>7540</v>
      </c>
      <c r="CD81" s="47">
        <v>7030</v>
      </c>
      <c r="CE81" s="47">
        <v>6811</v>
      </c>
      <c r="CF81" s="47">
        <v>6320</v>
      </c>
      <c r="CG81" s="47">
        <v>6381</v>
      </c>
      <c r="CH81" s="47">
        <v>6043</v>
      </c>
      <c r="CI81" s="47">
        <v>5773</v>
      </c>
      <c r="CJ81" s="47">
        <v>5620</v>
      </c>
      <c r="CK81" s="47">
        <v>5530</v>
      </c>
      <c r="CL81" s="47">
        <v>5626</v>
      </c>
      <c r="CM81" s="47">
        <v>5898</v>
      </c>
      <c r="CN81" s="47">
        <v>5694</v>
      </c>
      <c r="CO81" s="47">
        <v>4075</v>
      </c>
      <c r="CP81" s="47">
        <v>4359</v>
      </c>
      <c r="CQ81" s="47">
        <v>3823</v>
      </c>
      <c r="CR81" s="47">
        <v>3283</v>
      </c>
      <c r="CS81" s="47">
        <v>2643</v>
      </c>
      <c r="CT81" s="47">
        <v>2279</v>
      </c>
      <c r="CU81" s="47">
        <v>2178</v>
      </c>
      <c r="CV81" s="47">
        <v>1857</v>
      </c>
      <c r="CW81" s="47">
        <v>1628</v>
      </c>
      <c r="CX81" s="47">
        <v>1450</v>
      </c>
      <c r="CY81" s="48">
        <v>4249</v>
      </c>
      <c r="CZ81" s="88">
        <v>6469</v>
      </c>
      <c r="DA81" s="47">
        <v>6650</v>
      </c>
      <c r="DB81" s="47">
        <v>7209</v>
      </c>
      <c r="DC81" s="47">
        <v>7135</v>
      </c>
      <c r="DD81" s="47">
        <v>7576</v>
      </c>
      <c r="DE81" s="47">
        <v>7374</v>
      </c>
      <c r="DF81" s="47">
        <v>7884</v>
      </c>
      <c r="DG81" s="47">
        <v>8031</v>
      </c>
      <c r="DH81" s="47">
        <v>8328</v>
      </c>
      <c r="DI81" s="47">
        <v>8585</v>
      </c>
      <c r="DJ81" s="47">
        <v>8670</v>
      </c>
      <c r="DK81" s="47">
        <v>8666</v>
      </c>
      <c r="DL81" s="47">
        <v>8804</v>
      </c>
      <c r="DM81" s="47">
        <v>9039</v>
      </c>
      <c r="DN81" s="47">
        <v>9193</v>
      </c>
      <c r="DO81" s="47">
        <v>8864</v>
      </c>
      <c r="DP81" s="47">
        <v>8877</v>
      </c>
      <c r="DQ81" s="47">
        <v>8827</v>
      </c>
      <c r="DR81" s="47">
        <v>9289</v>
      </c>
      <c r="DS81" s="47">
        <v>9667</v>
      </c>
      <c r="DT81" s="47">
        <v>9803</v>
      </c>
      <c r="DU81" s="47">
        <v>9939</v>
      </c>
      <c r="DV81" s="47">
        <v>9859</v>
      </c>
      <c r="DW81" s="47">
        <v>9701</v>
      </c>
      <c r="DX81" s="47">
        <v>9750</v>
      </c>
      <c r="DY81" s="47">
        <v>9205</v>
      </c>
      <c r="DZ81" s="47">
        <v>9843</v>
      </c>
      <c r="EA81" s="47">
        <v>10015</v>
      </c>
      <c r="EB81" s="47">
        <v>10300</v>
      </c>
      <c r="EC81" s="47">
        <v>10655</v>
      </c>
      <c r="ED81" s="47">
        <v>10656</v>
      </c>
      <c r="EE81" s="47">
        <v>10742</v>
      </c>
      <c r="EF81" s="47">
        <v>10926</v>
      </c>
      <c r="EG81" s="47">
        <v>10967</v>
      </c>
      <c r="EH81" s="47">
        <v>11122</v>
      </c>
      <c r="EI81" s="47">
        <v>11367</v>
      </c>
      <c r="EJ81" s="47">
        <v>10965</v>
      </c>
      <c r="EK81" s="47">
        <v>10911</v>
      </c>
      <c r="EL81" s="47">
        <v>10990</v>
      </c>
      <c r="EM81" s="47">
        <v>10801</v>
      </c>
      <c r="EN81" s="47">
        <v>10346</v>
      </c>
      <c r="EO81" s="47">
        <v>10300</v>
      </c>
      <c r="EP81" s="47">
        <v>9754</v>
      </c>
      <c r="EQ81" s="47">
        <v>9508</v>
      </c>
      <c r="ER81" s="47">
        <v>9327</v>
      </c>
      <c r="ES81" s="47">
        <v>9263</v>
      </c>
      <c r="ET81" s="47">
        <v>9343</v>
      </c>
      <c r="EU81" s="47">
        <v>8588</v>
      </c>
      <c r="EV81" s="47">
        <v>7801</v>
      </c>
      <c r="EW81" s="47">
        <v>7683</v>
      </c>
      <c r="EX81" s="47">
        <v>7816</v>
      </c>
      <c r="EY81" s="47">
        <v>8168</v>
      </c>
      <c r="EZ81" s="47">
        <v>8446</v>
      </c>
      <c r="FA81" s="47">
        <v>8942</v>
      </c>
      <c r="FB81" s="47">
        <v>9371</v>
      </c>
      <c r="FC81" s="47">
        <v>10037</v>
      </c>
      <c r="FD81" s="47">
        <v>9573</v>
      </c>
      <c r="FE81" s="47">
        <v>9861</v>
      </c>
      <c r="FF81" s="47">
        <v>9771</v>
      </c>
      <c r="FG81" s="47">
        <v>9748</v>
      </c>
      <c r="FH81" s="47">
        <v>9537</v>
      </c>
      <c r="FI81" s="47">
        <v>9541</v>
      </c>
      <c r="FJ81" s="47">
        <v>9353</v>
      </c>
      <c r="FK81" s="47">
        <v>9117</v>
      </c>
      <c r="FL81" s="47">
        <v>8910</v>
      </c>
      <c r="FM81" s="47">
        <v>8614</v>
      </c>
      <c r="FN81" s="47">
        <v>8277</v>
      </c>
      <c r="FO81" s="47">
        <v>7878</v>
      </c>
      <c r="FP81" s="47">
        <v>7887</v>
      </c>
      <c r="FQ81" s="47">
        <v>7449</v>
      </c>
      <c r="FR81" s="47">
        <v>7068</v>
      </c>
      <c r="FS81" s="47">
        <v>6662</v>
      </c>
      <c r="FT81" s="47">
        <v>6785</v>
      </c>
      <c r="FU81" s="47">
        <v>6360</v>
      </c>
      <c r="FV81" s="47">
        <v>6175</v>
      </c>
      <c r="FW81" s="47">
        <v>6239</v>
      </c>
      <c r="FX81" s="47">
        <v>6159</v>
      </c>
      <c r="FY81" s="47">
        <v>6265</v>
      </c>
      <c r="FZ81" s="47">
        <v>6650</v>
      </c>
      <c r="GA81" s="47">
        <v>6524</v>
      </c>
      <c r="GB81" s="47">
        <v>5096</v>
      </c>
      <c r="GC81" s="47">
        <v>5235</v>
      </c>
      <c r="GD81" s="47">
        <v>4516</v>
      </c>
      <c r="GE81" s="47">
        <v>3983</v>
      </c>
      <c r="GF81" s="47">
        <v>3468</v>
      </c>
      <c r="GG81" s="47">
        <v>3058</v>
      </c>
      <c r="GH81" s="47">
        <v>3120</v>
      </c>
      <c r="GI81" s="47">
        <v>2830</v>
      </c>
      <c r="GJ81" s="47">
        <v>2484</v>
      </c>
      <c r="GK81" s="47">
        <v>2086</v>
      </c>
      <c r="GL81" s="48">
        <v>8019</v>
      </c>
    </row>
    <row r="82" spans="1:194" s="1" customFormat="1" x14ac:dyDescent="0.25">
      <c r="A82" s="89" t="s">
        <v>17</v>
      </c>
      <c r="B82" s="254" t="s">
        <v>123</v>
      </c>
      <c r="C82" s="111" t="str">
        <f t="shared" si="32"/>
        <v>England ICB - NHS Staffordshire and Stoke-on-Trent ICB</v>
      </c>
      <c r="D82" s="70">
        <f t="shared" si="33"/>
        <v>44195</v>
      </c>
      <c r="E82" s="70">
        <f t="shared" si="34"/>
        <v>42294</v>
      </c>
      <c r="F82" s="85">
        <f t="shared" si="35"/>
        <v>1206881</v>
      </c>
      <c r="G82" s="49">
        <f t="shared" si="36"/>
        <v>602345</v>
      </c>
      <c r="H82" s="50">
        <f t="shared" si="37"/>
        <v>604536</v>
      </c>
      <c r="I82" s="49">
        <f t="shared" si="38"/>
        <v>481964</v>
      </c>
      <c r="J82" s="87">
        <f t="shared" si="39"/>
        <v>489292</v>
      </c>
      <c r="K82" s="88">
        <f t="shared" si="40"/>
        <v>120381</v>
      </c>
      <c r="L82" s="48">
        <f t="shared" si="41"/>
        <v>115244</v>
      </c>
      <c r="M82" s="88">
        <v>5074</v>
      </c>
      <c r="N82" s="47">
        <v>5563</v>
      </c>
      <c r="O82" s="47">
        <v>5772</v>
      </c>
      <c r="P82" s="47">
        <v>5947</v>
      </c>
      <c r="Q82" s="47">
        <v>6187</v>
      </c>
      <c r="R82" s="47">
        <v>6408</v>
      </c>
      <c r="S82" s="47">
        <v>6598</v>
      </c>
      <c r="T82" s="47">
        <v>6566</v>
      </c>
      <c r="U82" s="47">
        <v>6792</v>
      </c>
      <c r="V82" s="47">
        <v>7046</v>
      </c>
      <c r="W82" s="47">
        <v>7169</v>
      </c>
      <c r="X82" s="47">
        <v>7064</v>
      </c>
      <c r="Y82" s="47">
        <v>7262</v>
      </c>
      <c r="Z82" s="47">
        <v>7515</v>
      </c>
      <c r="AA82" s="47">
        <v>7500</v>
      </c>
      <c r="AB82" s="47">
        <v>7310</v>
      </c>
      <c r="AC82" s="47">
        <v>7327</v>
      </c>
      <c r="AD82" s="47">
        <v>7281</v>
      </c>
      <c r="AE82" s="47">
        <v>7245</v>
      </c>
      <c r="AF82" s="47">
        <v>6608</v>
      </c>
      <c r="AG82" s="47">
        <v>6775</v>
      </c>
      <c r="AH82" s="47">
        <v>6789</v>
      </c>
      <c r="AI82" s="47">
        <v>6618</v>
      </c>
      <c r="AJ82" s="47">
        <v>6325</v>
      </c>
      <c r="AK82" s="47">
        <v>6230</v>
      </c>
      <c r="AL82" s="47">
        <v>6463</v>
      </c>
      <c r="AM82" s="47">
        <v>6905</v>
      </c>
      <c r="AN82" s="47">
        <v>6981</v>
      </c>
      <c r="AO82" s="47">
        <v>7335</v>
      </c>
      <c r="AP82" s="47">
        <v>7617</v>
      </c>
      <c r="AQ82" s="47">
        <v>7646</v>
      </c>
      <c r="AR82" s="47">
        <v>7832</v>
      </c>
      <c r="AS82" s="47">
        <v>7968</v>
      </c>
      <c r="AT82" s="47">
        <v>8235</v>
      </c>
      <c r="AU82" s="47">
        <v>8424</v>
      </c>
      <c r="AV82" s="47">
        <v>8873</v>
      </c>
      <c r="AW82" s="47">
        <v>8869</v>
      </c>
      <c r="AX82" s="47">
        <v>8630</v>
      </c>
      <c r="AY82" s="47">
        <v>8724</v>
      </c>
      <c r="AZ82" s="47">
        <v>8344</v>
      </c>
      <c r="BA82" s="47">
        <v>8366</v>
      </c>
      <c r="BB82" s="47">
        <v>8207</v>
      </c>
      <c r="BC82" s="47">
        <v>8173</v>
      </c>
      <c r="BD82" s="47">
        <v>7790</v>
      </c>
      <c r="BE82" s="47">
        <v>7766</v>
      </c>
      <c r="BF82" s="47">
        <v>7978</v>
      </c>
      <c r="BG82" s="47">
        <v>7860</v>
      </c>
      <c r="BH82" s="47">
        <v>7274</v>
      </c>
      <c r="BI82" s="47">
        <v>6608</v>
      </c>
      <c r="BJ82" s="47">
        <v>6616</v>
      </c>
      <c r="BK82" s="47">
        <v>6823</v>
      </c>
      <c r="BL82" s="47">
        <v>7165</v>
      </c>
      <c r="BM82" s="47">
        <v>7313</v>
      </c>
      <c r="BN82" s="47">
        <v>7811</v>
      </c>
      <c r="BO82" s="47">
        <v>8324</v>
      </c>
      <c r="BP82" s="47">
        <v>8482</v>
      </c>
      <c r="BQ82" s="47">
        <v>8536</v>
      </c>
      <c r="BR82" s="47">
        <v>8599</v>
      </c>
      <c r="BS82" s="47">
        <v>8422</v>
      </c>
      <c r="BT82" s="47">
        <v>8350</v>
      </c>
      <c r="BU82" s="47">
        <v>8254</v>
      </c>
      <c r="BV82" s="47">
        <v>8259</v>
      </c>
      <c r="BW82" s="47">
        <v>8109</v>
      </c>
      <c r="BX82" s="47">
        <v>7858</v>
      </c>
      <c r="BY82" s="47">
        <v>7903</v>
      </c>
      <c r="BZ82" s="47">
        <v>7400</v>
      </c>
      <c r="CA82" s="47">
        <v>6882</v>
      </c>
      <c r="CB82" s="47">
        <v>6698</v>
      </c>
      <c r="CC82" s="47">
        <v>6603</v>
      </c>
      <c r="CD82" s="47">
        <v>6270</v>
      </c>
      <c r="CE82" s="47">
        <v>5923</v>
      </c>
      <c r="CF82" s="47">
        <v>5702</v>
      </c>
      <c r="CG82" s="47">
        <v>5735</v>
      </c>
      <c r="CH82" s="47">
        <v>5459</v>
      </c>
      <c r="CI82" s="47">
        <v>5237</v>
      </c>
      <c r="CJ82" s="47">
        <v>5162</v>
      </c>
      <c r="CK82" s="47">
        <v>5286</v>
      </c>
      <c r="CL82" s="47">
        <v>5326</v>
      </c>
      <c r="CM82" s="47">
        <v>5453</v>
      </c>
      <c r="CN82" s="47">
        <v>5451</v>
      </c>
      <c r="CO82" s="47">
        <v>4009</v>
      </c>
      <c r="CP82" s="47">
        <v>4063</v>
      </c>
      <c r="CQ82" s="47">
        <v>3833</v>
      </c>
      <c r="CR82" s="47">
        <v>3337</v>
      </c>
      <c r="CS82" s="47">
        <v>2796</v>
      </c>
      <c r="CT82" s="47">
        <v>2258</v>
      </c>
      <c r="CU82" s="47">
        <v>2076</v>
      </c>
      <c r="CV82" s="47">
        <v>1873</v>
      </c>
      <c r="CW82" s="47">
        <v>1612</v>
      </c>
      <c r="CX82" s="47">
        <v>1374</v>
      </c>
      <c r="CY82" s="48">
        <v>3864</v>
      </c>
      <c r="CZ82" s="88">
        <v>4955</v>
      </c>
      <c r="DA82" s="47">
        <v>5317</v>
      </c>
      <c r="DB82" s="47">
        <v>5430</v>
      </c>
      <c r="DC82" s="47">
        <v>5665</v>
      </c>
      <c r="DD82" s="47">
        <v>6008</v>
      </c>
      <c r="DE82" s="47">
        <v>6039</v>
      </c>
      <c r="DF82" s="47">
        <v>6379</v>
      </c>
      <c r="DG82" s="47">
        <v>6409</v>
      </c>
      <c r="DH82" s="47">
        <v>6608</v>
      </c>
      <c r="DI82" s="47">
        <v>6647</v>
      </c>
      <c r="DJ82" s="47">
        <v>6750</v>
      </c>
      <c r="DK82" s="47">
        <v>6743</v>
      </c>
      <c r="DL82" s="47">
        <v>7035</v>
      </c>
      <c r="DM82" s="47">
        <v>7051</v>
      </c>
      <c r="DN82" s="47">
        <v>7154</v>
      </c>
      <c r="DO82" s="47">
        <v>7100</v>
      </c>
      <c r="DP82" s="47">
        <v>6828</v>
      </c>
      <c r="DQ82" s="47">
        <v>7126</v>
      </c>
      <c r="DR82" s="47">
        <v>6896</v>
      </c>
      <c r="DS82" s="47">
        <v>6498</v>
      </c>
      <c r="DT82" s="47">
        <v>6305</v>
      </c>
      <c r="DU82" s="47">
        <v>6401</v>
      </c>
      <c r="DV82" s="47">
        <v>6345</v>
      </c>
      <c r="DW82" s="47">
        <v>5982</v>
      </c>
      <c r="DX82" s="47">
        <v>6105</v>
      </c>
      <c r="DY82" s="47">
        <v>6298</v>
      </c>
      <c r="DZ82" s="47">
        <v>6680</v>
      </c>
      <c r="EA82" s="47">
        <v>6948</v>
      </c>
      <c r="EB82" s="47">
        <v>7124</v>
      </c>
      <c r="EC82" s="47">
        <v>7605</v>
      </c>
      <c r="ED82" s="47">
        <v>7573</v>
      </c>
      <c r="EE82" s="47">
        <v>7739</v>
      </c>
      <c r="EF82" s="47">
        <v>8139</v>
      </c>
      <c r="EG82" s="47">
        <v>8293</v>
      </c>
      <c r="EH82" s="47">
        <v>8602</v>
      </c>
      <c r="EI82" s="47">
        <v>8606</v>
      </c>
      <c r="EJ82" s="47">
        <v>8541</v>
      </c>
      <c r="EK82" s="47">
        <v>8502</v>
      </c>
      <c r="EL82" s="47">
        <v>8422</v>
      </c>
      <c r="EM82" s="47">
        <v>8221</v>
      </c>
      <c r="EN82" s="47">
        <v>8095</v>
      </c>
      <c r="EO82" s="47">
        <v>7825</v>
      </c>
      <c r="EP82" s="47">
        <v>7597</v>
      </c>
      <c r="EQ82" s="47">
        <v>7626</v>
      </c>
      <c r="ER82" s="47">
        <v>7391</v>
      </c>
      <c r="ES82" s="47">
        <v>7560</v>
      </c>
      <c r="ET82" s="47">
        <v>7359</v>
      </c>
      <c r="EU82" s="47">
        <v>6985</v>
      </c>
      <c r="EV82" s="47">
        <v>6335</v>
      </c>
      <c r="EW82" s="47">
        <v>6311</v>
      </c>
      <c r="EX82" s="47">
        <v>6543</v>
      </c>
      <c r="EY82" s="47">
        <v>6852</v>
      </c>
      <c r="EZ82" s="47">
        <v>7164</v>
      </c>
      <c r="FA82" s="47">
        <v>7439</v>
      </c>
      <c r="FB82" s="47">
        <v>8131</v>
      </c>
      <c r="FC82" s="47">
        <v>8233</v>
      </c>
      <c r="FD82" s="47">
        <v>8133</v>
      </c>
      <c r="FE82" s="47">
        <v>8385</v>
      </c>
      <c r="FF82" s="47">
        <v>8142</v>
      </c>
      <c r="FG82" s="47">
        <v>8429</v>
      </c>
      <c r="FH82" s="47">
        <v>8291</v>
      </c>
      <c r="FI82" s="47">
        <v>8376</v>
      </c>
      <c r="FJ82" s="47">
        <v>8101</v>
      </c>
      <c r="FK82" s="47">
        <v>7855</v>
      </c>
      <c r="FL82" s="47">
        <v>7787</v>
      </c>
      <c r="FM82" s="47">
        <v>7462</v>
      </c>
      <c r="FN82" s="47">
        <v>7019</v>
      </c>
      <c r="FO82" s="47">
        <v>6921</v>
      </c>
      <c r="FP82" s="47">
        <v>6718</v>
      </c>
      <c r="FQ82" s="47">
        <v>6505</v>
      </c>
      <c r="FR82" s="47">
        <v>6257</v>
      </c>
      <c r="FS82" s="47">
        <v>5969</v>
      </c>
      <c r="FT82" s="47">
        <v>6199</v>
      </c>
      <c r="FU82" s="47">
        <v>5789</v>
      </c>
      <c r="FV82" s="47">
        <v>5636</v>
      </c>
      <c r="FW82" s="47">
        <v>5634</v>
      </c>
      <c r="FX82" s="47">
        <v>5800</v>
      </c>
      <c r="FY82" s="47">
        <v>5862</v>
      </c>
      <c r="FZ82" s="47">
        <v>6310</v>
      </c>
      <c r="GA82" s="47">
        <v>6279</v>
      </c>
      <c r="GB82" s="47">
        <v>4745</v>
      </c>
      <c r="GC82" s="47">
        <v>4931</v>
      </c>
      <c r="GD82" s="47">
        <v>4510</v>
      </c>
      <c r="GE82" s="47">
        <v>4186</v>
      </c>
      <c r="GF82" s="47">
        <v>3426</v>
      </c>
      <c r="GG82" s="47">
        <v>3018</v>
      </c>
      <c r="GH82" s="47">
        <v>2791</v>
      </c>
      <c r="GI82" s="47">
        <v>2588</v>
      </c>
      <c r="GJ82" s="47">
        <v>2328</v>
      </c>
      <c r="GK82" s="47">
        <v>2057</v>
      </c>
      <c r="GL82" s="48">
        <v>7582</v>
      </c>
    </row>
    <row r="83" spans="1:194" s="1" customFormat="1" x14ac:dyDescent="0.25">
      <c r="A83" s="89" t="s">
        <v>17</v>
      </c>
      <c r="B83" s="254" t="s">
        <v>124</v>
      </c>
      <c r="C83" s="111" t="str">
        <f t="shared" si="32"/>
        <v>England ICB - NHS Surrey and Sussex ICB</v>
      </c>
      <c r="D83" s="70">
        <f t="shared" si="33"/>
        <v>116887</v>
      </c>
      <c r="E83" s="70">
        <f t="shared" si="34"/>
        <v>111287</v>
      </c>
      <c r="F83" s="85">
        <f t="shared" si="35"/>
        <v>3148046</v>
      </c>
      <c r="G83" s="49">
        <f t="shared" si="36"/>
        <v>1554390</v>
      </c>
      <c r="H83" s="50">
        <f t="shared" si="37"/>
        <v>1593656</v>
      </c>
      <c r="I83" s="49">
        <f t="shared" si="38"/>
        <v>1250888</v>
      </c>
      <c r="J83" s="87">
        <f t="shared" si="39"/>
        <v>1304552</v>
      </c>
      <c r="K83" s="88">
        <f t="shared" si="40"/>
        <v>303502</v>
      </c>
      <c r="L83" s="48">
        <f t="shared" si="41"/>
        <v>289104</v>
      </c>
      <c r="M83" s="88">
        <v>12538</v>
      </c>
      <c r="N83" s="47">
        <v>12998</v>
      </c>
      <c r="O83" s="47">
        <v>13743</v>
      </c>
      <c r="P83" s="47">
        <v>13836</v>
      </c>
      <c r="Q83" s="47">
        <v>15216</v>
      </c>
      <c r="R83" s="47">
        <v>15266</v>
      </c>
      <c r="S83" s="47">
        <v>15724</v>
      </c>
      <c r="T83" s="47">
        <v>16397</v>
      </c>
      <c r="U83" s="47">
        <v>17147</v>
      </c>
      <c r="V83" s="47">
        <v>17451</v>
      </c>
      <c r="W83" s="47">
        <v>17970</v>
      </c>
      <c r="X83" s="47">
        <v>18329</v>
      </c>
      <c r="Y83" s="47">
        <v>18520</v>
      </c>
      <c r="Z83" s="47">
        <v>19207</v>
      </c>
      <c r="AA83" s="47">
        <v>19742</v>
      </c>
      <c r="AB83" s="47">
        <v>19880</v>
      </c>
      <c r="AC83" s="47">
        <v>19649</v>
      </c>
      <c r="AD83" s="47">
        <v>19889</v>
      </c>
      <c r="AE83" s="47">
        <v>19596</v>
      </c>
      <c r="AF83" s="47">
        <v>17854</v>
      </c>
      <c r="AG83" s="47">
        <v>17140</v>
      </c>
      <c r="AH83" s="47">
        <v>17104</v>
      </c>
      <c r="AI83" s="47">
        <v>17212</v>
      </c>
      <c r="AJ83" s="47">
        <v>16745</v>
      </c>
      <c r="AK83" s="47">
        <v>16630</v>
      </c>
      <c r="AL83" s="47">
        <v>17279</v>
      </c>
      <c r="AM83" s="47">
        <v>17695</v>
      </c>
      <c r="AN83" s="47">
        <v>18096</v>
      </c>
      <c r="AO83" s="47">
        <v>18203</v>
      </c>
      <c r="AP83" s="47">
        <v>18278</v>
      </c>
      <c r="AQ83" s="47">
        <v>18544</v>
      </c>
      <c r="AR83" s="47">
        <v>18982</v>
      </c>
      <c r="AS83" s="47">
        <v>19189</v>
      </c>
      <c r="AT83" s="47">
        <v>19803</v>
      </c>
      <c r="AU83" s="47">
        <v>20485</v>
      </c>
      <c r="AV83" s="47">
        <v>21234</v>
      </c>
      <c r="AW83" s="47">
        <v>21561</v>
      </c>
      <c r="AX83" s="47">
        <v>21466</v>
      </c>
      <c r="AY83" s="47">
        <v>22037</v>
      </c>
      <c r="AZ83" s="47">
        <v>21225</v>
      </c>
      <c r="BA83" s="47">
        <v>21068</v>
      </c>
      <c r="BB83" s="47">
        <v>21191</v>
      </c>
      <c r="BC83" s="47">
        <v>21076</v>
      </c>
      <c r="BD83" s="47">
        <v>21316</v>
      </c>
      <c r="BE83" s="47">
        <v>21725</v>
      </c>
      <c r="BF83" s="47">
        <v>21855</v>
      </c>
      <c r="BG83" s="47">
        <v>21956</v>
      </c>
      <c r="BH83" s="47">
        <v>21294</v>
      </c>
      <c r="BI83" s="47">
        <v>20239</v>
      </c>
      <c r="BJ83" s="47">
        <v>19859</v>
      </c>
      <c r="BK83" s="47">
        <v>19965</v>
      </c>
      <c r="BL83" s="47">
        <v>20442</v>
      </c>
      <c r="BM83" s="47">
        <v>20854</v>
      </c>
      <c r="BN83" s="47">
        <v>21106</v>
      </c>
      <c r="BO83" s="47">
        <v>21983</v>
      </c>
      <c r="BP83" s="47">
        <v>21977</v>
      </c>
      <c r="BQ83" s="47">
        <v>21031</v>
      </c>
      <c r="BR83" s="47">
        <v>21475</v>
      </c>
      <c r="BS83" s="47">
        <v>21401</v>
      </c>
      <c r="BT83" s="47">
        <v>21622</v>
      </c>
      <c r="BU83" s="47">
        <v>21694</v>
      </c>
      <c r="BV83" s="47">
        <v>21820</v>
      </c>
      <c r="BW83" s="47">
        <v>21462</v>
      </c>
      <c r="BX83" s="47">
        <v>20215</v>
      </c>
      <c r="BY83" s="47">
        <v>19478</v>
      </c>
      <c r="BZ83" s="47">
        <v>18611</v>
      </c>
      <c r="CA83" s="47">
        <v>17651</v>
      </c>
      <c r="CB83" s="47">
        <v>17055</v>
      </c>
      <c r="CC83" s="47">
        <v>16336</v>
      </c>
      <c r="CD83" s="47">
        <v>15311</v>
      </c>
      <c r="CE83" s="47">
        <v>14849</v>
      </c>
      <c r="CF83" s="47">
        <v>14189</v>
      </c>
      <c r="CG83" s="47">
        <v>14060</v>
      </c>
      <c r="CH83" s="47">
        <v>13537</v>
      </c>
      <c r="CI83" s="47">
        <v>13039</v>
      </c>
      <c r="CJ83" s="47">
        <v>12795</v>
      </c>
      <c r="CK83" s="47">
        <v>12839</v>
      </c>
      <c r="CL83" s="47">
        <v>13252</v>
      </c>
      <c r="CM83" s="47">
        <v>14276</v>
      </c>
      <c r="CN83" s="47">
        <v>14744</v>
      </c>
      <c r="CO83" s="47">
        <v>10673</v>
      </c>
      <c r="CP83" s="47">
        <v>10347</v>
      </c>
      <c r="CQ83" s="47">
        <v>9547</v>
      </c>
      <c r="CR83" s="47">
        <v>8612</v>
      </c>
      <c r="CS83" s="47">
        <v>6697</v>
      </c>
      <c r="CT83" s="47">
        <v>5766</v>
      </c>
      <c r="CU83" s="47">
        <v>5688</v>
      </c>
      <c r="CV83" s="47">
        <v>4992</v>
      </c>
      <c r="CW83" s="47">
        <v>4511</v>
      </c>
      <c r="CX83" s="47">
        <v>3785</v>
      </c>
      <c r="CY83" s="48">
        <v>13264</v>
      </c>
      <c r="CZ83" s="88">
        <v>11731</v>
      </c>
      <c r="DA83" s="47">
        <v>12324</v>
      </c>
      <c r="DB83" s="47">
        <v>12988</v>
      </c>
      <c r="DC83" s="47">
        <v>13435</v>
      </c>
      <c r="DD83" s="47">
        <v>14528</v>
      </c>
      <c r="DE83" s="47">
        <v>14401</v>
      </c>
      <c r="DF83" s="47">
        <v>15108</v>
      </c>
      <c r="DG83" s="47">
        <v>15686</v>
      </c>
      <c r="DH83" s="47">
        <v>16156</v>
      </c>
      <c r="DI83" s="47">
        <v>16745</v>
      </c>
      <c r="DJ83" s="47">
        <v>17309</v>
      </c>
      <c r="DK83" s="47">
        <v>17406</v>
      </c>
      <c r="DL83" s="47">
        <v>17646</v>
      </c>
      <c r="DM83" s="47">
        <v>18120</v>
      </c>
      <c r="DN83" s="47">
        <v>18966</v>
      </c>
      <c r="DO83" s="47">
        <v>18922</v>
      </c>
      <c r="DP83" s="47">
        <v>19006</v>
      </c>
      <c r="DQ83" s="47">
        <v>18627</v>
      </c>
      <c r="DR83" s="47">
        <v>18407</v>
      </c>
      <c r="DS83" s="47">
        <v>16835</v>
      </c>
      <c r="DT83" s="47">
        <v>16531</v>
      </c>
      <c r="DU83" s="47">
        <v>16746</v>
      </c>
      <c r="DV83" s="47">
        <v>17007</v>
      </c>
      <c r="DW83" s="47">
        <v>16653</v>
      </c>
      <c r="DX83" s="47">
        <v>16416</v>
      </c>
      <c r="DY83" s="47">
        <v>16696</v>
      </c>
      <c r="DZ83" s="47">
        <v>17121</v>
      </c>
      <c r="EA83" s="47">
        <v>18038</v>
      </c>
      <c r="EB83" s="47">
        <v>18264</v>
      </c>
      <c r="EC83" s="47">
        <v>18475</v>
      </c>
      <c r="ED83" s="47">
        <v>18370</v>
      </c>
      <c r="EE83" s="47">
        <v>18737</v>
      </c>
      <c r="EF83" s="47">
        <v>19562</v>
      </c>
      <c r="EG83" s="47">
        <v>20008</v>
      </c>
      <c r="EH83" s="47">
        <v>21085</v>
      </c>
      <c r="EI83" s="47">
        <v>21539</v>
      </c>
      <c r="EJ83" s="47">
        <v>21575</v>
      </c>
      <c r="EK83" s="47">
        <v>21806</v>
      </c>
      <c r="EL83" s="47">
        <v>22156</v>
      </c>
      <c r="EM83" s="47">
        <v>21384</v>
      </c>
      <c r="EN83" s="47">
        <v>21404</v>
      </c>
      <c r="EO83" s="47">
        <v>21142</v>
      </c>
      <c r="EP83" s="47">
        <v>20889</v>
      </c>
      <c r="EQ83" s="47">
        <v>21080</v>
      </c>
      <c r="ER83" s="47">
        <v>21667</v>
      </c>
      <c r="ES83" s="47">
        <v>21798</v>
      </c>
      <c r="ET83" s="47">
        <v>21941</v>
      </c>
      <c r="EU83" s="47">
        <v>20908</v>
      </c>
      <c r="EV83" s="47">
        <v>19868</v>
      </c>
      <c r="EW83" s="47">
        <v>19597</v>
      </c>
      <c r="EX83" s="47">
        <v>19747</v>
      </c>
      <c r="EY83" s="47">
        <v>20290</v>
      </c>
      <c r="EZ83" s="47">
        <v>20366</v>
      </c>
      <c r="FA83" s="47">
        <v>21077</v>
      </c>
      <c r="FB83" s="47">
        <v>21475</v>
      </c>
      <c r="FC83" s="47">
        <v>22060</v>
      </c>
      <c r="FD83" s="47">
        <v>20920</v>
      </c>
      <c r="FE83" s="47">
        <v>21534</v>
      </c>
      <c r="FF83" s="47">
        <v>21530</v>
      </c>
      <c r="FG83" s="47">
        <v>21723</v>
      </c>
      <c r="FH83" s="47">
        <v>21604</v>
      </c>
      <c r="FI83" s="47">
        <v>21665</v>
      </c>
      <c r="FJ83" s="47">
        <v>21311</v>
      </c>
      <c r="FK83" s="47">
        <v>20625</v>
      </c>
      <c r="FL83" s="47">
        <v>19738</v>
      </c>
      <c r="FM83" s="47">
        <v>19016</v>
      </c>
      <c r="FN83" s="47">
        <v>18091</v>
      </c>
      <c r="FO83" s="47">
        <v>17892</v>
      </c>
      <c r="FP83" s="47">
        <v>17254</v>
      </c>
      <c r="FQ83" s="47">
        <v>16305</v>
      </c>
      <c r="FR83" s="47">
        <v>15901</v>
      </c>
      <c r="FS83" s="47">
        <v>15728</v>
      </c>
      <c r="FT83" s="47">
        <v>15455</v>
      </c>
      <c r="FU83" s="47">
        <v>15014</v>
      </c>
      <c r="FV83" s="47">
        <v>14976</v>
      </c>
      <c r="FW83" s="47">
        <v>14749</v>
      </c>
      <c r="FX83" s="47">
        <v>15321</v>
      </c>
      <c r="FY83" s="47">
        <v>15644</v>
      </c>
      <c r="FZ83" s="47">
        <v>16854</v>
      </c>
      <c r="GA83" s="47">
        <v>17421</v>
      </c>
      <c r="GB83" s="47">
        <v>12981</v>
      </c>
      <c r="GC83" s="47">
        <v>12814</v>
      </c>
      <c r="GD83" s="47">
        <v>11872</v>
      </c>
      <c r="GE83" s="47">
        <v>11028</v>
      </c>
      <c r="GF83" s="47">
        <v>8997</v>
      </c>
      <c r="GG83" s="47">
        <v>7829</v>
      </c>
      <c r="GH83" s="47">
        <v>8230</v>
      </c>
      <c r="GI83" s="47">
        <v>7560</v>
      </c>
      <c r="GJ83" s="47">
        <v>6665</v>
      </c>
      <c r="GK83" s="47">
        <v>5934</v>
      </c>
      <c r="GL83" s="48">
        <v>25651</v>
      </c>
    </row>
    <row r="84" spans="1:194" s="1" customFormat="1" x14ac:dyDescent="0.25">
      <c r="A84" s="89" t="s">
        <v>17</v>
      </c>
      <c r="B84" s="254" t="s">
        <v>125</v>
      </c>
      <c r="C84" s="111" t="str">
        <f t="shared" si="32"/>
        <v>England ICB - NHS Thames Valley ICB</v>
      </c>
      <c r="D84" s="70">
        <f t="shared" si="33"/>
        <v>100036</v>
      </c>
      <c r="E84" s="70">
        <f t="shared" si="34"/>
        <v>94982</v>
      </c>
      <c r="F84" s="85">
        <f t="shared" si="35"/>
        <v>2505765</v>
      </c>
      <c r="G84" s="49">
        <f t="shared" si="36"/>
        <v>1254320</v>
      </c>
      <c r="H84" s="50">
        <f t="shared" si="37"/>
        <v>1251445</v>
      </c>
      <c r="I84" s="49">
        <f t="shared" si="38"/>
        <v>992459</v>
      </c>
      <c r="J84" s="87">
        <f t="shared" si="39"/>
        <v>1002827</v>
      </c>
      <c r="K84" s="88">
        <f t="shared" si="40"/>
        <v>261861</v>
      </c>
      <c r="L84" s="48">
        <f t="shared" si="41"/>
        <v>248618</v>
      </c>
      <c r="M84" s="88">
        <v>11031</v>
      </c>
      <c r="N84" s="47">
        <v>11665</v>
      </c>
      <c r="O84" s="47">
        <v>12043</v>
      </c>
      <c r="P84" s="47">
        <v>12352</v>
      </c>
      <c r="Q84" s="47">
        <v>12998</v>
      </c>
      <c r="R84" s="47">
        <v>13028</v>
      </c>
      <c r="S84" s="47">
        <v>13556</v>
      </c>
      <c r="T84" s="47">
        <v>14248</v>
      </c>
      <c r="U84" s="47">
        <v>14595</v>
      </c>
      <c r="V84" s="47">
        <v>15067</v>
      </c>
      <c r="W84" s="47">
        <v>15648</v>
      </c>
      <c r="X84" s="47">
        <v>15594</v>
      </c>
      <c r="Y84" s="47">
        <v>15910</v>
      </c>
      <c r="Z84" s="47">
        <v>16552</v>
      </c>
      <c r="AA84" s="47">
        <v>17078</v>
      </c>
      <c r="AB84" s="47">
        <v>16869</v>
      </c>
      <c r="AC84" s="47">
        <v>16854</v>
      </c>
      <c r="AD84" s="47">
        <v>16773</v>
      </c>
      <c r="AE84" s="47">
        <v>16870</v>
      </c>
      <c r="AF84" s="47">
        <v>15640</v>
      </c>
      <c r="AG84" s="47">
        <v>15447</v>
      </c>
      <c r="AH84" s="47">
        <v>15342</v>
      </c>
      <c r="AI84" s="47">
        <v>15181</v>
      </c>
      <c r="AJ84" s="47">
        <v>15233</v>
      </c>
      <c r="AK84" s="47">
        <v>15145</v>
      </c>
      <c r="AL84" s="47">
        <v>15785</v>
      </c>
      <c r="AM84" s="47">
        <v>16174</v>
      </c>
      <c r="AN84" s="47">
        <v>16074</v>
      </c>
      <c r="AO84" s="47">
        <v>16772</v>
      </c>
      <c r="AP84" s="47">
        <v>16687</v>
      </c>
      <c r="AQ84" s="47">
        <v>16712</v>
      </c>
      <c r="AR84" s="47">
        <v>17031</v>
      </c>
      <c r="AS84" s="47">
        <v>17522</v>
      </c>
      <c r="AT84" s="47">
        <v>17666</v>
      </c>
      <c r="AU84" s="47">
        <v>18374</v>
      </c>
      <c r="AV84" s="47">
        <v>18493</v>
      </c>
      <c r="AW84" s="47">
        <v>18781</v>
      </c>
      <c r="AX84" s="47">
        <v>18958</v>
      </c>
      <c r="AY84" s="47">
        <v>19229</v>
      </c>
      <c r="AZ84" s="47">
        <v>18975</v>
      </c>
      <c r="BA84" s="47">
        <v>18792</v>
      </c>
      <c r="BB84" s="47">
        <v>18565</v>
      </c>
      <c r="BC84" s="47">
        <v>18459</v>
      </c>
      <c r="BD84" s="47">
        <v>18610</v>
      </c>
      <c r="BE84" s="47">
        <v>18710</v>
      </c>
      <c r="BF84" s="47">
        <v>18910</v>
      </c>
      <c r="BG84" s="47">
        <v>18785</v>
      </c>
      <c r="BH84" s="47">
        <v>17772</v>
      </c>
      <c r="BI84" s="47">
        <v>16874</v>
      </c>
      <c r="BJ84" s="47">
        <v>16668</v>
      </c>
      <c r="BK84" s="47">
        <v>16372</v>
      </c>
      <c r="BL84" s="47">
        <v>16534</v>
      </c>
      <c r="BM84" s="47">
        <v>16460</v>
      </c>
      <c r="BN84" s="47">
        <v>16561</v>
      </c>
      <c r="BO84" s="47">
        <v>16586</v>
      </c>
      <c r="BP84" s="47">
        <v>16372</v>
      </c>
      <c r="BQ84" s="47">
        <v>16004</v>
      </c>
      <c r="BR84" s="47">
        <v>15881</v>
      </c>
      <c r="BS84" s="47">
        <v>15878</v>
      </c>
      <c r="BT84" s="47">
        <v>15861</v>
      </c>
      <c r="BU84" s="47">
        <v>15579</v>
      </c>
      <c r="BV84" s="47">
        <v>15265</v>
      </c>
      <c r="BW84" s="47">
        <v>15067</v>
      </c>
      <c r="BX84" s="47">
        <v>14471</v>
      </c>
      <c r="BY84" s="47">
        <v>13757</v>
      </c>
      <c r="BZ84" s="47">
        <v>13234</v>
      </c>
      <c r="CA84" s="47">
        <v>12276</v>
      </c>
      <c r="CB84" s="47">
        <v>11696</v>
      </c>
      <c r="CC84" s="47">
        <v>11431</v>
      </c>
      <c r="CD84" s="47">
        <v>10625</v>
      </c>
      <c r="CE84" s="47">
        <v>10176</v>
      </c>
      <c r="CF84" s="47">
        <v>9625</v>
      </c>
      <c r="CG84" s="47">
        <v>9305</v>
      </c>
      <c r="CH84" s="47">
        <v>9049</v>
      </c>
      <c r="CI84" s="47">
        <v>8578</v>
      </c>
      <c r="CJ84" s="47">
        <v>8356</v>
      </c>
      <c r="CK84" s="47">
        <v>8297</v>
      </c>
      <c r="CL84" s="47">
        <v>8335</v>
      </c>
      <c r="CM84" s="47">
        <v>8982</v>
      </c>
      <c r="CN84" s="47">
        <v>8816</v>
      </c>
      <c r="CO84" s="47">
        <v>6407</v>
      </c>
      <c r="CP84" s="47">
        <v>6528</v>
      </c>
      <c r="CQ84" s="47">
        <v>5981</v>
      </c>
      <c r="CR84" s="47">
        <v>5144</v>
      </c>
      <c r="CS84" s="47">
        <v>4425</v>
      </c>
      <c r="CT84" s="47">
        <v>3699</v>
      </c>
      <c r="CU84" s="47">
        <v>3639</v>
      </c>
      <c r="CV84" s="47">
        <v>3361</v>
      </c>
      <c r="CW84" s="47">
        <v>2838</v>
      </c>
      <c r="CX84" s="47">
        <v>2582</v>
      </c>
      <c r="CY84" s="48">
        <v>8190</v>
      </c>
      <c r="CZ84" s="88">
        <v>10348</v>
      </c>
      <c r="DA84" s="47">
        <v>11187</v>
      </c>
      <c r="DB84" s="47">
        <v>11604</v>
      </c>
      <c r="DC84" s="47">
        <v>11922</v>
      </c>
      <c r="DD84" s="47">
        <v>12473</v>
      </c>
      <c r="DE84" s="47">
        <v>12356</v>
      </c>
      <c r="DF84" s="47">
        <v>12850</v>
      </c>
      <c r="DG84" s="47">
        <v>13335</v>
      </c>
      <c r="DH84" s="47">
        <v>13841</v>
      </c>
      <c r="DI84" s="47">
        <v>14396</v>
      </c>
      <c r="DJ84" s="47">
        <v>14535</v>
      </c>
      <c r="DK84" s="47">
        <v>14789</v>
      </c>
      <c r="DL84" s="47">
        <v>14983</v>
      </c>
      <c r="DM84" s="47">
        <v>15685</v>
      </c>
      <c r="DN84" s="47">
        <v>16103</v>
      </c>
      <c r="DO84" s="47">
        <v>16131</v>
      </c>
      <c r="DP84" s="47">
        <v>15920</v>
      </c>
      <c r="DQ84" s="47">
        <v>16160</v>
      </c>
      <c r="DR84" s="47">
        <v>16327</v>
      </c>
      <c r="DS84" s="47">
        <v>15343</v>
      </c>
      <c r="DT84" s="47">
        <v>14520</v>
      </c>
      <c r="DU84" s="47">
        <v>14965</v>
      </c>
      <c r="DV84" s="47">
        <v>14960</v>
      </c>
      <c r="DW84" s="47">
        <v>15130</v>
      </c>
      <c r="DX84" s="47">
        <v>15083</v>
      </c>
      <c r="DY84" s="47">
        <v>15002</v>
      </c>
      <c r="DZ84" s="47">
        <v>15293</v>
      </c>
      <c r="EA84" s="47">
        <v>15578</v>
      </c>
      <c r="EB84" s="47">
        <v>15915</v>
      </c>
      <c r="EC84" s="47">
        <v>16195</v>
      </c>
      <c r="ED84" s="47">
        <v>16144</v>
      </c>
      <c r="EE84" s="47">
        <v>16834</v>
      </c>
      <c r="EF84" s="47">
        <v>17070</v>
      </c>
      <c r="EG84" s="47">
        <v>17650</v>
      </c>
      <c r="EH84" s="47">
        <v>17901</v>
      </c>
      <c r="EI84" s="47">
        <v>18340</v>
      </c>
      <c r="EJ84" s="47">
        <v>18598</v>
      </c>
      <c r="EK84" s="47">
        <v>18607</v>
      </c>
      <c r="EL84" s="47">
        <v>18713</v>
      </c>
      <c r="EM84" s="47">
        <v>18616</v>
      </c>
      <c r="EN84" s="47">
        <v>18694</v>
      </c>
      <c r="EO84" s="47">
        <v>18362</v>
      </c>
      <c r="EP84" s="47">
        <v>18367</v>
      </c>
      <c r="EQ84" s="47">
        <v>18278</v>
      </c>
      <c r="ER84" s="47">
        <v>18038</v>
      </c>
      <c r="ES84" s="47">
        <v>18132</v>
      </c>
      <c r="ET84" s="47">
        <v>17844</v>
      </c>
      <c r="EU84" s="47">
        <v>16932</v>
      </c>
      <c r="EV84" s="47">
        <v>16209</v>
      </c>
      <c r="EW84" s="47">
        <v>15726</v>
      </c>
      <c r="EX84" s="47">
        <v>15342</v>
      </c>
      <c r="EY84" s="47">
        <v>15671</v>
      </c>
      <c r="EZ84" s="47">
        <v>15399</v>
      </c>
      <c r="FA84" s="47">
        <v>15902</v>
      </c>
      <c r="FB84" s="47">
        <v>16060</v>
      </c>
      <c r="FC84" s="47">
        <v>16086</v>
      </c>
      <c r="FD84" s="47">
        <v>15349</v>
      </c>
      <c r="FE84" s="47">
        <v>15702</v>
      </c>
      <c r="FF84" s="47">
        <v>15594</v>
      </c>
      <c r="FG84" s="47">
        <v>15418</v>
      </c>
      <c r="FH84" s="47">
        <v>15299</v>
      </c>
      <c r="FI84" s="47">
        <v>15008</v>
      </c>
      <c r="FJ84" s="47">
        <v>14819</v>
      </c>
      <c r="FK84" s="47">
        <v>14261</v>
      </c>
      <c r="FL84" s="47">
        <v>13598</v>
      </c>
      <c r="FM84" s="47">
        <v>13293</v>
      </c>
      <c r="FN84" s="47">
        <v>12421</v>
      </c>
      <c r="FO84" s="47">
        <v>12379</v>
      </c>
      <c r="FP84" s="47">
        <v>11653</v>
      </c>
      <c r="FQ84" s="47">
        <v>11169</v>
      </c>
      <c r="FR84" s="47">
        <v>10632</v>
      </c>
      <c r="FS84" s="47">
        <v>10363</v>
      </c>
      <c r="FT84" s="47">
        <v>10098</v>
      </c>
      <c r="FU84" s="47">
        <v>9760</v>
      </c>
      <c r="FV84" s="47">
        <v>9649</v>
      </c>
      <c r="FW84" s="47">
        <v>9500</v>
      </c>
      <c r="FX84" s="47">
        <v>9707</v>
      </c>
      <c r="FY84" s="47">
        <v>9758</v>
      </c>
      <c r="FZ84" s="47">
        <v>10304</v>
      </c>
      <c r="GA84" s="47">
        <v>10457</v>
      </c>
      <c r="GB84" s="47">
        <v>7884</v>
      </c>
      <c r="GC84" s="47">
        <v>7981</v>
      </c>
      <c r="GD84" s="47">
        <v>7564</v>
      </c>
      <c r="GE84" s="47">
        <v>6815</v>
      </c>
      <c r="GF84" s="47">
        <v>5555</v>
      </c>
      <c r="GG84" s="47">
        <v>4943</v>
      </c>
      <c r="GH84" s="47">
        <v>4967</v>
      </c>
      <c r="GI84" s="47">
        <v>4672</v>
      </c>
      <c r="GJ84" s="47">
        <v>4149</v>
      </c>
      <c r="GK84" s="47">
        <v>3433</v>
      </c>
      <c r="GL84" s="48">
        <v>14847</v>
      </c>
    </row>
    <row r="85" spans="1:194" s="1" customFormat="1" x14ac:dyDescent="0.25">
      <c r="A85" s="89" t="s">
        <v>17</v>
      </c>
      <c r="B85" s="254" t="s">
        <v>126</v>
      </c>
      <c r="C85" s="111" t="str">
        <f t="shared" si="32"/>
        <v>England ICB - NHS West and North London ICB</v>
      </c>
      <c r="D85" s="70">
        <f t="shared" si="33"/>
        <v>152589</v>
      </c>
      <c r="E85" s="70">
        <f t="shared" si="34"/>
        <v>145324</v>
      </c>
      <c r="F85" s="85">
        <f t="shared" si="35"/>
        <v>4717901</v>
      </c>
      <c r="G85" s="49">
        <f t="shared" si="36"/>
        <v>2404537</v>
      </c>
      <c r="H85" s="50">
        <f t="shared" si="37"/>
        <v>2313364</v>
      </c>
      <c r="I85" s="49">
        <f t="shared" si="38"/>
        <v>1990671</v>
      </c>
      <c r="J85" s="87">
        <f t="shared" si="39"/>
        <v>1919235</v>
      </c>
      <c r="K85" s="88">
        <f t="shared" si="40"/>
        <v>413866</v>
      </c>
      <c r="L85" s="48">
        <f t="shared" si="41"/>
        <v>394129</v>
      </c>
      <c r="M85" s="88">
        <v>19194</v>
      </c>
      <c r="N85" s="47">
        <v>20283</v>
      </c>
      <c r="O85" s="47">
        <v>20157</v>
      </c>
      <c r="P85" s="47">
        <v>20195</v>
      </c>
      <c r="Q85" s="47">
        <v>21068</v>
      </c>
      <c r="R85" s="47">
        <v>20661</v>
      </c>
      <c r="S85" s="47">
        <v>21797</v>
      </c>
      <c r="T85" s="47">
        <v>22431</v>
      </c>
      <c r="U85" s="47">
        <v>23277</v>
      </c>
      <c r="V85" s="47">
        <v>23860</v>
      </c>
      <c r="W85" s="47">
        <v>24392</v>
      </c>
      <c r="X85" s="47">
        <v>23962</v>
      </c>
      <c r="Y85" s="47">
        <v>24085</v>
      </c>
      <c r="Z85" s="47">
        <v>24940</v>
      </c>
      <c r="AA85" s="47">
        <v>25422</v>
      </c>
      <c r="AB85" s="47">
        <v>26006</v>
      </c>
      <c r="AC85" s="47">
        <v>25983</v>
      </c>
      <c r="AD85" s="47">
        <v>26153</v>
      </c>
      <c r="AE85" s="47">
        <v>27622</v>
      </c>
      <c r="AF85" s="47">
        <v>28804</v>
      </c>
      <c r="AG85" s="47">
        <v>29978</v>
      </c>
      <c r="AH85" s="47">
        <v>31805</v>
      </c>
      <c r="AI85" s="47">
        <v>34650</v>
      </c>
      <c r="AJ85" s="47">
        <v>38337</v>
      </c>
      <c r="AK85" s="47">
        <v>41866</v>
      </c>
      <c r="AL85" s="47">
        <v>45056</v>
      </c>
      <c r="AM85" s="47">
        <v>47345</v>
      </c>
      <c r="AN85" s="47">
        <v>47548</v>
      </c>
      <c r="AO85" s="47">
        <v>49572</v>
      </c>
      <c r="AP85" s="47">
        <v>49552</v>
      </c>
      <c r="AQ85" s="47">
        <v>49206</v>
      </c>
      <c r="AR85" s="47">
        <v>48584</v>
      </c>
      <c r="AS85" s="47">
        <v>47888</v>
      </c>
      <c r="AT85" s="47">
        <v>47071</v>
      </c>
      <c r="AU85" s="47">
        <v>46904</v>
      </c>
      <c r="AV85" s="47">
        <v>47140</v>
      </c>
      <c r="AW85" s="47">
        <v>47690</v>
      </c>
      <c r="AX85" s="47">
        <v>46904</v>
      </c>
      <c r="AY85" s="47">
        <v>45935</v>
      </c>
      <c r="AZ85" s="47">
        <v>44766</v>
      </c>
      <c r="BA85" s="47">
        <v>43555</v>
      </c>
      <c r="BB85" s="47">
        <v>43138</v>
      </c>
      <c r="BC85" s="47">
        <v>41021</v>
      </c>
      <c r="BD85" s="47">
        <v>40876</v>
      </c>
      <c r="BE85" s="47">
        <v>40261</v>
      </c>
      <c r="BF85" s="47">
        <v>39800</v>
      </c>
      <c r="BG85" s="47">
        <v>38465</v>
      </c>
      <c r="BH85" s="47">
        <v>36815</v>
      </c>
      <c r="BI85" s="47">
        <v>34561</v>
      </c>
      <c r="BJ85" s="47">
        <v>33499</v>
      </c>
      <c r="BK85" s="47">
        <v>31814</v>
      </c>
      <c r="BL85" s="47">
        <v>31730</v>
      </c>
      <c r="BM85" s="47">
        <v>30186</v>
      </c>
      <c r="BN85" s="47">
        <v>29397</v>
      </c>
      <c r="BO85" s="47">
        <v>28689</v>
      </c>
      <c r="BP85" s="47">
        <v>28242</v>
      </c>
      <c r="BQ85" s="47">
        <v>27519</v>
      </c>
      <c r="BR85" s="47">
        <v>26427</v>
      </c>
      <c r="BS85" s="47">
        <v>26364</v>
      </c>
      <c r="BT85" s="47">
        <v>24991</v>
      </c>
      <c r="BU85" s="47">
        <v>24879</v>
      </c>
      <c r="BV85" s="47">
        <v>24071</v>
      </c>
      <c r="BW85" s="47">
        <v>23346</v>
      </c>
      <c r="BX85" s="47">
        <v>22017</v>
      </c>
      <c r="BY85" s="47">
        <v>20594</v>
      </c>
      <c r="BZ85" s="47">
        <v>19784</v>
      </c>
      <c r="CA85" s="47">
        <v>18379</v>
      </c>
      <c r="CB85" s="47">
        <v>17155</v>
      </c>
      <c r="CC85" s="47">
        <v>16010</v>
      </c>
      <c r="CD85" s="47">
        <v>14876</v>
      </c>
      <c r="CE85" s="47">
        <v>14267</v>
      </c>
      <c r="CF85" s="47">
        <v>13075</v>
      </c>
      <c r="CG85" s="47">
        <v>12193</v>
      </c>
      <c r="CH85" s="47">
        <v>11446</v>
      </c>
      <c r="CI85" s="47">
        <v>10899</v>
      </c>
      <c r="CJ85" s="47">
        <v>10434</v>
      </c>
      <c r="CK85" s="47">
        <v>10204</v>
      </c>
      <c r="CL85" s="47">
        <v>9614</v>
      </c>
      <c r="CM85" s="47">
        <v>9269</v>
      </c>
      <c r="CN85" s="47">
        <v>9122</v>
      </c>
      <c r="CO85" s="47">
        <v>7127</v>
      </c>
      <c r="CP85" s="47">
        <v>6715</v>
      </c>
      <c r="CQ85" s="47">
        <v>6448</v>
      </c>
      <c r="CR85" s="47">
        <v>5331</v>
      </c>
      <c r="CS85" s="47">
        <v>4713</v>
      </c>
      <c r="CT85" s="47">
        <v>4061</v>
      </c>
      <c r="CU85" s="47">
        <v>4146</v>
      </c>
      <c r="CV85" s="47">
        <v>3611</v>
      </c>
      <c r="CW85" s="47">
        <v>3062</v>
      </c>
      <c r="CX85" s="47">
        <v>2710</v>
      </c>
      <c r="CY85" s="48">
        <v>9540</v>
      </c>
      <c r="CZ85" s="88">
        <v>18153</v>
      </c>
      <c r="DA85" s="47">
        <v>19239</v>
      </c>
      <c r="DB85" s="47">
        <v>18977</v>
      </c>
      <c r="DC85" s="47">
        <v>19020</v>
      </c>
      <c r="DD85" s="47">
        <v>20027</v>
      </c>
      <c r="DE85" s="47">
        <v>20301</v>
      </c>
      <c r="DF85" s="47">
        <v>20776</v>
      </c>
      <c r="DG85" s="47">
        <v>21248</v>
      </c>
      <c r="DH85" s="47">
        <v>22317</v>
      </c>
      <c r="DI85" s="47">
        <v>22760</v>
      </c>
      <c r="DJ85" s="47">
        <v>23076</v>
      </c>
      <c r="DK85" s="47">
        <v>22911</v>
      </c>
      <c r="DL85" s="47">
        <v>23095</v>
      </c>
      <c r="DM85" s="47">
        <v>23847</v>
      </c>
      <c r="DN85" s="47">
        <v>24178</v>
      </c>
      <c r="DO85" s="47">
        <v>24216</v>
      </c>
      <c r="DP85" s="47">
        <v>24780</v>
      </c>
      <c r="DQ85" s="47">
        <v>25208</v>
      </c>
      <c r="DR85" s="47">
        <v>26897</v>
      </c>
      <c r="DS85" s="47">
        <v>28699</v>
      </c>
      <c r="DT85" s="47">
        <v>29910</v>
      </c>
      <c r="DU85" s="47">
        <v>32438</v>
      </c>
      <c r="DV85" s="47">
        <v>36783</v>
      </c>
      <c r="DW85" s="47">
        <v>43194</v>
      </c>
      <c r="DX85" s="47">
        <v>46130</v>
      </c>
      <c r="DY85" s="47">
        <v>47012</v>
      </c>
      <c r="DZ85" s="47">
        <v>49145</v>
      </c>
      <c r="EA85" s="47">
        <v>49945</v>
      </c>
      <c r="EB85" s="47">
        <v>50458</v>
      </c>
      <c r="EC85" s="47">
        <v>49241</v>
      </c>
      <c r="ED85" s="47">
        <v>48647</v>
      </c>
      <c r="EE85" s="47">
        <v>46822</v>
      </c>
      <c r="EF85" s="47">
        <v>45243</v>
      </c>
      <c r="EG85" s="47">
        <v>44185</v>
      </c>
      <c r="EH85" s="47">
        <v>43363</v>
      </c>
      <c r="EI85" s="47">
        <v>41932</v>
      </c>
      <c r="EJ85" s="47">
        <v>41940</v>
      </c>
      <c r="EK85" s="47">
        <v>40887</v>
      </c>
      <c r="EL85" s="47">
        <v>39960</v>
      </c>
      <c r="EM85" s="47">
        <v>38182</v>
      </c>
      <c r="EN85" s="47">
        <v>37517</v>
      </c>
      <c r="EO85" s="47">
        <v>36587</v>
      </c>
      <c r="EP85" s="47">
        <v>35003</v>
      </c>
      <c r="EQ85" s="47">
        <v>34248</v>
      </c>
      <c r="ER85" s="47">
        <v>33643</v>
      </c>
      <c r="ES85" s="47">
        <v>33363</v>
      </c>
      <c r="ET85" s="47">
        <v>32264</v>
      </c>
      <c r="EU85" s="47">
        <v>31054</v>
      </c>
      <c r="EV85" s="47">
        <v>29250</v>
      </c>
      <c r="EW85" s="47">
        <v>28375</v>
      </c>
      <c r="EX85" s="47">
        <v>27449</v>
      </c>
      <c r="EY85" s="47">
        <v>27401</v>
      </c>
      <c r="EZ85" s="47">
        <v>26329</v>
      </c>
      <c r="FA85" s="47">
        <v>26076</v>
      </c>
      <c r="FB85" s="47">
        <v>25662</v>
      </c>
      <c r="FC85" s="47">
        <v>25744</v>
      </c>
      <c r="FD85" s="47">
        <v>25289</v>
      </c>
      <c r="FE85" s="47">
        <v>24976</v>
      </c>
      <c r="FF85" s="47">
        <v>24789</v>
      </c>
      <c r="FG85" s="47">
        <v>23567</v>
      </c>
      <c r="FH85" s="47">
        <v>23674</v>
      </c>
      <c r="FI85" s="47">
        <v>23074</v>
      </c>
      <c r="FJ85" s="47">
        <v>22260</v>
      </c>
      <c r="FK85" s="47">
        <v>21368</v>
      </c>
      <c r="FL85" s="47">
        <v>20339</v>
      </c>
      <c r="FM85" s="47">
        <v>19541</v>
      </c>
      <c r="FN85" s="47">
        <v>18646</v>
      </c>
      <c r="FO85" s="47">
        <v>17888</v>
      </c>
      <c r="FP85" s="47">
        <v>16748</v>
      </c>
      <c r="FQ85" s="47">
        <v>15808</v>
      </c>
      <c r="FR85" s="47">
        <v>15180</v>
      </c>
      <c r="FS85" s="47">
        <v>14611</v>
      </c>
      <c r="FT85" s="47">
        <v>13761</v>
      </c>
      <c r="FU85" s="47">
        <v>13111</v>
      </c>
      <c r="FV85" s="47">
        <v>12745</v>
      </c>
      <c r="FW85" s="47">
        <v>12131</v>
      </c>
      <c r="FX85" s="47">
        <v>12067</v>
      </c>
      <c r="FY85" s="47">
        <v>11538</v>
      </c>
      <c r="FZ85" s="47">
        <v>11373</v>
      </c>
      <c r="GA85" s="47">
        <v>11236</v>
      </c>
      <c r="GB85" s="47">
        <v>9205</v>
      </c>
      <c r="GC85" s="47">
        <v>8711</v>
      </c>
      <c r="GD85" s="47">
        <v>8055</v>
      </c>
      <c r="GE85" s="47">
        <v>7465</v>
      </c>
      <c r="GF85" s="47">
        <v>6493</v>
      </c>
      <c r="GG85" s="47">
        <v>5839</v>
      </c>
      <c r="GH85" s="47">
        <v>5832</v>
      </c>
      <c r="GI85" s="47">
        <v>5244</v>
      </c>
      <c r="GJ85" s="47">
        <v>4704</v>
      </c>
      <c r="GK85" s="47">
        <v>4073</v>
      </c>
      <c r="GL85" s="48">
        <v>16916</v>
      </c>
    </row>
    <row r="86" spans="1:194" s="1" customFormat="1" x14ac:dyDescent="0.25">
      <c r="A86" s="89" t="s">
        <v>17</v>
      </c>
      <c r="B86" s="254" t="s">
        <v>127</v>
      </c>
      <c r="C86" s="111" t="str">
        <f t="shared" si="32"/>
        <v>England ICB - NHS West Yorkshire ICB</v>
      </c>
      <c r="D86" s="70">
        <f t="shared" si="33"/>
        <v>106038</v>
      </c>
      <c r="E86" s="70">
        <f t="shared" si="34"/>
        <v>100786</v>
      </c>
      <c r="F86" s="85">
        <f t="shared" si="35"/>
        <v>2691751</v>
      </c>
      <c r="G86" s="49">
        <f t="shared" si="36"/>
        <v>1352720</v>
      </c>
      <c r="H86" s="50">
        <f t="shared" si="37"/>
        <v>1339031</v>
      </c>
      <c r="I86" s="49">
        <f t="shared" si="38"/>
        <v>1066832</v>
      </c>
      <c r="J86" s="87">
        <f t="shared" si="39"/>
        <v>1066430</v>
      </c>
      <c r="K86" s="88">
        <f t="shared" si="40"/>
        <v>285888</v>
      </c>
      <c r="L86" s="48">
        <f t="shared" si="41"/>
        <v>272601</v>
      </c>
      <c r="M86" s="88">
        <v>12383</v>
      </c>
      <c r="N86" s="47">
        <v>13369</v>
      </c>
      <c r="O86" s="47">
        <v>13321</v>
      </c>
      <c r="P86" s="47">
        <v>13724</v>
      </c>
      <c r="Q86" s="47">
        <v>14507</v>
      </c>
      <c r="R86" s="47">
        <v>14496</v>
      </c>
      <c r="S86" s="47">
        <v>15231</v>
      </c>
      <c r="T86" s="47">
        <v>15703</v>
      </c>
      <c r="U86" s="47">
        <v>16067</v>
      </c>
      <c r="V86" s="47">
        <v>16876</v>
      </c>
      <c r="W86" s="47">
        <v>17077</v>
      </c>
      <c r="X86" s="47">
        <v>17096</v>
      </c>
      <c r="Y86" s="47">
        <v>17329</v>
      </c>
      <c r="Z86" s="47">
        <v>17662</v>
      </c>
      <c r="AA86" s="47">
        <v>17645</v>
      </c>
      <c r="AB86" s="47">
        <v>17859</v>
      </c>
      <c r="AC86" s="47">
        <v>17969</v>
      </c>
      <c r="AD86" s="47">
        <v>17574</v>
      </c>
      <c r="AE86" s="47">
        <v>17622</v>
      </c>
      <c r="AF86" s="47">
        <v>17518</v>
      </c>
      <c r="AG86" s="47">
        <v>17697</v>
      </c>
      <c r="AH86" s="47">
        <v>17610</v>
      </c>
      <c r="AI86" s="47">
        <v>17740</v>
      </c>
      <c r="AJ86" s="47">
        <v>17578</v>
      </c>
      <c r="AK86" s="47">
        <v>18131</v>
      </c>
      <c r="AL86" s="47">
        <v>18549</v>
      </c>
      <c r="AM86" s="47">
        <v>19419</v>
      </c>
      <c r="AN86" s="47">
        <v>19754</v>
      </c>
      <c r="AO86" s="47">
        <v>19736</v>
      </c>
      <c r="AP86" s="47">
        <v>20088</v>
      </c>
      <c r="AQ86" s="47">
        <v>19974</v>
      </c>
      <c r="AR86" s="47">
        <v>20099</v>
      </c>
      <c r="AS86" s="47">
        <v>20309</v>
      </c>
      <c r="AT86" s="47">
        <v>20511</v>
      </c>
      <c r="AU86" s="47">
        <v>20560</v>
      </c>
      <c r="AV86" s="47">
        <v>21040</v>
      </c>
      <c r="AW86" s="47">
        <v>20869</v>
      </c>
      <c r="AX86" s="47">
        <v>20464</v>
      </c>
      <c r="AY86" s="47">
        <v>20732</v>
      </c>
      <c r="AZ86" s="47">
        <v>20104</v>
      </c>
      <c r="BA86" s="47">
        <v>20234</v>
      </c>
      <c r="BB86" s="47">
        <v>19770</v>
      </c>
      <c r="BC86" s="47">
        <v>19489</v>
      </c>
      <c r="BD86" s="47">
        <v>19023</v>
      </c>
      <c r="BE86" s="47">
        <v>18701</v>
      </c>
      <c r="BF86" s="47">
        <v>18967</v>
      </c>
      <c r="BG86" s="47">
        <v>18745</v>
      </c>
      <c r="BH86" s="47">
        <v>17567</v>
      </c>
      <c r="BI86" s="47">
        <v>16120</v>
      </c>
      <c r="BJ86" s="47">
        <v>15968</v>
      </c>
      <c r="BK86" s="47">
        <v>16105</v>
      </c>
      <c r="BL86" s="47">
        <v>15835</v>
      </c>
      <c r="BM86" s="47">
        <v>16180</v>
      </c>
      <c r="BN86" s="47">
        <v>16853</v>
      </c>
      <c r="BO86" s="47">
        <v>17500</v>
      </c>
      <c r="BP86" s="47">
        <v>17668</v>
      </c>
      <c r="BQ86" s="47">
        <v>16927</v>
      </c>
      <c r="BR86" s="47">
        <v>16992</v>
      </c>
      <c r="BS86" s="47">
        <v>16706</v>
      </c>
      <c r="BT86" s="47">
        <v>16664</v>
      </c>
      <c r="BU86" s="47">
        <v>16268</v>
      </c>
      <c r="BV86" s="47">
        <v>16198</v>
      </c>
      <c r="BW86" s="47">
        <v>15567</v>
      </c>
      <c r="BX86" s="47">
        <v>15075</v>
      </c>
      <c r="BY86" s="47">
        <v>14544</v>
      </c>
      <c r="BZ86" s="47">
        <v>13968</v>
      </c>
      <c r="CA86" s="47">
        <v>13047</v>
      </c>
      <c r="CB86" s="47">
        <v>12725</v>
      </c>
      <c r="CC86" s="47">
        <v>12431</v>
      </c>
      <c r="CD86" s="47">
        <v>11675</v>
      </c>
      <c r="CE86" s="47">
        <v>11043</v>
      </c>
      <c r="CF86" s="47">
        <v>10275</v>
      </c>
      <c r="CG86" s="47">
        <v>10506</v>
      </c>
      <c r="CH86" s="47">
        <v>9898</v>
      </c>
      <c r="CI86" s="47">
        <v>9520</v>
      </c>
      <c r="CJ86" s="47">
        <v>9337</v>
      </c>
      <c r="CK86" s="47">
        <v>9074</v>
      </c>
      <c r="CL86" s="47">
        <v>9180</v>
      </c>
      <c r="CM86" s="47">
        <v>9368</v>
      </c>
      <c r="CN86" s="47">
        <v>9318</v>
      </c>
      <c r="CO86" s="47">
        <v>6426</v>
      </c>
      <c r="CP86" s="47">
        <v>6365</v>
      </c>
      <c r="CQ86" s="47">
        <v>5872</v>
      </c>
      <c r="CR86" s="47">
        <v>5168</v>
      </c>
      <c r="CS86" s="47">
        <v>4078</v>
      </c>
      <c r="CT86" s="47">
        <v>3533</v>
      </c>
      <c r="CU86" s="47">
        <v>3378</v>
      </c>
      <c r="CV86" s="47">
        <v>3104</v>
      </c>
      <c r="CW86" s="47">
        <v>2652</v>
      </c>
      <c r="CX86" s="47">
        <v>2228</v>
      </c>
      <c r="CY86" s="48">
        <v>6893</v>
      </c>
      <c r="CZ86" s="88">
        <v>11608</v>
      </c>
      <c r="DA86" s="47">
        <v>12508</v>
      </c>
      <c r="DB86" s="47">
        <v>12977</v>
      </c>
      <c r="DC86" s="47">
        <v>12925</v>
      </c>
      <c r="DD86" s="47">
        <v>13911</v>
      </c>
      <c r="DE86" s="47">
        <v>13605</v>
      </c>
      <c r="DF86" s="47">
        <v>14585</v>
      </c>
      <c r="DG86" s="47">
        <v>15066</v>
      </c>
      <c r="DH86" s="47">
        <v>15734</v>
      </c>
      <c r="DI86" s="47">
        <v>16197</v>
      </c>
      <c r="DJ86" s="47">
        <v>16185</v>
      </c>
      <c r="DK86" s="47">
        <v>16514</v>
      </c>
      <c r="DL86" s="47">
        <v>16326</v>
      </c>
      <c r="DM86" s="47">
        <v>16860</v>
      </c>
      <c r="DN86" s="47">
        <v>17088</v>
      </c>
      <c r="DO86" s="47">
        <v>16919</v>
      </c>
      <c r="DP86" s="47">
        <v>16898</v>
      </c>
      <c r="DQ86" s="47">
        <v>16695</v>
      </c>
      <c r="DR86" s="47">
        <v>17061</v>
      </c>
      <c r="DS86" s="47">
        <v>17863</v>
      </c>
      <c r="DT86" s="47">
        <v>17893</v>
      </c>
      <c r="DU86" s="47">
        <v>17996</v>
      </c>
      <c r="DV86" s="47">
        <v>17846</v>
      </c>
      <c r="DW86" s="47">
        <v>18632</v>
      </c>
      <c r="DX86" s="47">
        <v>18477</v>
      </c>
      <c r="DY86" s="47">
        <v>18140</v>
      </c>
      <c r="DZ86" s="47">
        <v>18553</v>
      </c>
      <c r="EA86" s="47">
        <v>18599</v>
      </c>
      <c r="EB86" s="47">
        <v>18456</v>
      </c>
      <c r="EC86" s="47">
        <v>18755</v>
      </c>
      <c r="ED86" s="47">
        <v>18709</v>
      </c>
      <c r="EE86" s="47">
        <v>18861</v>
      </c>
      <c r="EF86" s="47">
        <v>19259</v>
      </c>
      <c r="EG86" s="47">
        <v>19395</v>
      </c>
      <c r="EH86" s="47">
        <v>19886</v>
      </c>
      <c r="EI86" s="47">
        <v>19922</v>
      </c>
      <c r="EJ86" s="47">
        <v>19716</v>
      </c>
      <c r="EK86" s="47">
        <v>19737</v>
      </c>
      <c r="EL86" s="47">
        <v>19903</v>
      </c>
      <c r="EM86" s="47">
        <v>19569</v>
      </c>
      <c r="EN86" s="47">
        <v>19206</v>
      </c>
      <c r="EO86" s="47">
        <v>18610</v>
      </c>
      <c r="EP86" s="47">
        <v>18214</v>
      </c>
      <c r="EQ86" s="47">
        <v>17922</v>
      </c>
      <c r="ER86" s="47">
        <v>17889</v>
      </c>
      <c r="ES86" s="47">
        <v>17836</v>
      </c>
      <c r="ET86" s="47">
        <v>17462</v>
      </c>
      <c r="EU86" s="47">
        <v>16224</v>
      </c>
      <c r="EV86" s="47">
        <v>14940</v>
      </c>
      <c r="EW86" s="47">
        <v>14655</v>
      </c>
      <c r="EX86" s="47">
        <v>15081</v>
      </c>
      <c r="EY86" s="47">
        <v>14850</v>
      </c>
      <c r="EZ86" s="47">
        <v>15218</v>
      </c>
      <c r="FA86" s="47">
        <v>15849</v>
      </c>
      <c r="FB86" s="47">
        <v>16546</v>
      </c>
      <c r="FC86" s="47">
        <v>16944</v>
      </c>
      <c r="FD86" s="47">
        <v>16411</v>
      </c>
      <c r="FE86" s="47">
        <v>16395</v>
      </c>
      <c r="FF86" s="47">
        <v>16308</v>
      </c>
      <c r="FG86" s="47">
        <v>16141</v>
      </c>
      <c r="FH86" s="47">
        <v>15690</v>
      </c>
      <c r="FI86" s="47">
        <v>15814</v>
      </c>
      <c r="FJ86" s="47">
        <v>15485</v>
      </c>
      <c r="FK86" s="47">
        <v>15237</v>
      </c>
      <c r="FL86" s="47">
        <v>14638</v>
      </c>
      <c r="FM86" s="47">
        <v>14135</v>
      </c>
      <c r="FN86" s="47">
        <v>13481</v>
      </c>
      <c r="FO86" s="47">
        <v>13182</v>
      </c>
      <c r="FP86" s="47">
        <v>12926</v>
      </c>
      <c r="FQ86" s="47">
        <v>12253</v>
      </c>
      <c r="FR86" s="47">
        <v>11546</v>
      </c>
      <c r="FS86" s="47">
        <v>11136</v>
      </c>
      <c r="FT86" s="47">
        <v>10893</v>
      </c>
      <c r="FU86" s="47">
        <v>10598</v>
      </c>
      <c r="FV86" s="47">
        <v>10252</v>
      </c>
      <c r="FW86" s="47">
        <v>10254</v>
      </c>
      <c r="FX86" s="47">
        <v>10446</v>
      </c>
      <c r="FY86" s="47">
        <v>10304</v>
      </c>
      <c r="FZ86" s="47">
        <v>11036</v>
      </c>
      <c r="GA86" s="47">
        <v>11091</v>
      </c>
      <c r="GB86" s="47">
        <v>7826</v>
      </c>
      <c r="GC86" s="47">
        <v>7814</v>
      </c>
      <c r="GD86" s="47">
        <v>7127</v>
      </c>
      <c r="GE86" s="47">
        <v>6579</v>
      </c>
      <c r="GF86" s="47">
        <v>5435</v>
      </c>
      <c r="GG86" s="47">
        <v>4749</v>
      </c>
      <c r="GH86" s="47">
        <v>4933</v>
      </c>
      <c r="GI86" s="47">
        <v>4329</v>
      </c>
      <c r="GJ86" s="47">
        <v>4072</v>
      </c>
      <c r="GK86" s="47">
        <v>3516</v>
      </c>
      <c r="GL86" s="48">
        <v>13724</v>
      </c>
    </row>
    <row r="87" spans="1:194" s="95" customFormat="1" x14ac:dyDescent="0.25">
      <c r="A87" s="92"/>
      <c r="B87" s="255"/>
      <c r="C87" s="98"/>
      <c r="D87" s="109">
        <f t="shared" ref="D87:E87" si="42">SUM(D51:D86)</f>
        <v>2352910</v>
      </c>
      <c r="E87" s="109">
        <f t="shared" si="42"/>
        <v>2238034</v>
      </c>
      <c r="F87" s="109">
        <f t="shared" ref="F87:L87" si="43">SUM(F51:F86)</f>
        <v>63602865</v>
      </c>
      <c r="G87" s="109">
        <f t="shared" si="43"/>
        <v>31839856</v>
      </c>
      <c r="H87" s="109">
        <f t="shared" si="43"/>
        <v>31763009</v>
      </c>
      <c r="I87" s="109">
        <f t="shared" si="43"/>
        <v>25525974</v>
      </c>
      <c r="J87" s="109">
        <f t="shared" si="43"/>
        <v>25756902</v>
      </c>
      <c r="K87" s="109">
        <f t="shared" si="43"/>
        <v>6313882</v>
      </c>
      <c r="L87" s="109">
        <f t="shared" si="43"/>
        <v>6006107</v>
      </c>
      <c r="M87" s="109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3"/>
      <c r="CZ87" s="110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3"/>
    </row>
    <row r="88" spans="1:194" s="95" customFormat="1" x14ac:dyDescent="0.25">
      <c r="A88" s="66" t="s">
        <v>48</v>
      </c>
      <c r="B88" s="710" t="s">
        <v>128</v>
      </c>
      <c r="C88" s="111" t="str">
        <f t="shared" ref="C88:C100" si="44">CONCATENATE(A88," - ",B88)</f>
        <v>Legacy ICB - NHS Bedfordshire, Luton and Milton Keynes Integrated Care Board</v>
      </c>
      <c r="D88" s="70">
        <f t="shared" ref="D88:D100" si="45">SUM(Y88:AD88)</f>
        <v>47023</v>
      </c>
      <c r="E88" s="70">
        <f t="shared" ref="E88:E100" si="46">SUM(DL88:DQ88)</f>
        <v>44657</v>
      </c>
      <c r="F88" s="85">
        <f t="shared" ref="F88:F100" si="47">G88+H88</f>
        <v>1145824</v>
      </c>
      <c r="G88" s="49">
        <f t="shared" ref="G88:G100" si="48">SUM(M88:CY88)</f>
        <v>577948</v>
      </c>
      <c r="H88" s="50">
        <f t="shared" ref="H88:H100" si="49">SUM(CZ88:GL88)</f>
        <v>567876</v>
      </c>
      <c r="I88" s="49">
        <f t="shared" ref="I88:I100" si="50">SUM(AE88:CY88)</f>
        <v>447013</v>
      </c>
      <c r="J88" s="87">
        <f t="shared" ref="J88:J100" si="51">SUM(DR88:GL88)</f>
        <v>443796</v>
      </c>
      <c r="K88" s="88">
        <f t="shared" ref="K88:K100" si="52">SUM(M88:AD88)</f>
        <v>130935</v>
      </c>
      <c r="L88" s="48">
        <f t="shared" ref="L88:L100" si="53">SUM(CZ88:DQ88)</f>
        <v>124080</v>
      </c>
      <c r="M88" s="737">
        <v>5818</v>
      </c>
      <c r="N88" s="732">
        <v>6412</v>
      </c>
      <c r="O88" s="732">
        <v>6650</v>
      </c>
      <c r="P88" s="732">
        <v>6401</v>
      </c>
      <c r="Q88" s="732">
        <v>6847</v>
      </c>
      <c r="R88" s="732">
        <v>6905</v>
      </c>
      <c r="S88" s="732">
        <v>7122</v>
      </c>
      <c r="T88" s="732">
        <v>7297</v>
      </c>
      <c r="U88" s="732">
        <v>7407</v>
      </c>
      <c r="V88" s="732">
        <v>7552</v>
      </c>
      <c r="W88" s="732">
        <v>7775</v>
      </c>
      <c r="X88" s="732">
        <v>7726</v>
      </c>
      <c r="Y88" s="732">
        <v>7757</v>
      </c>
      <c r="Z88" s="732">
        <v>7887</v>
      </c>
      <c r="AA88" s="732">
        <v>7982</v>
      </c>
      <c r="AB88" s="732">
        <v>7938</v>
      </c>
      <c r="AC88" s="732">
        <v>7875</v>
      </c>
      <c r="AD88" s="732">
        <v>7584</v>
      </c>
      <c r="AE88" s="732">
        <v>7577</v>
      </c>
      <c r="AF88" s="732">
        <v>6599</v>
      </c>
      <c r="AG88" s="732">
        <v>6439</v>
      </c>
      <c r="AH88" s="732">
        <v>6273</v>
      </c>
      <c r="AI88" s="732">
        <v>6600</v>
      </c>
      <c r="AJ88" s="732">
        <v>6678</v>
      </c>
      <c r="AK88" s="732">
        <v>7031</v>
      </c>
      <c r="AL88" s="732">
        <v>7313</v>
      </c>
      <c r="AM88" s="732">
        <v>7878</v>
      </c>
      <c r="AN88" s="732">
        <v>7733</v>
      </c>
      <c r="AO88" s="732">
        <v>8219</v>
      </c>
      <c r="AP88" s="732">
        <v>8306</v>
      </c>
      <c r="AQ88" s="732">
        <v>8308</v>
      </c>
      <c r="AR88" s="732">
        <v>8217</v>
      </c>
      <c r="AS88" s="732">
        <v>8550</v>
      </c>
      <c r="AT88" s="732">
        <v>8669</v>
      </c>
      <c r="AU88" s="732">
        <v>8935</v>
      </c>
      <c r="AV88" s="732">
        <v>9212</v>
      </c>
      <c r="AW88" s="732">
        <v>9193</v>
      </c>
      <c r="AX88" s="732">
        <v>9282</v>
      </c>
      <c r="AY88" s="732">
        <v>9599</v>
      </c>
      <c r="AZ88" s="732">
        <v>9125</v>
      </c>
      <c r="BA88" s="732">
        <v>9215</v>
      </c>
      <c r="BB88" s="732">
        <v>9167</v>
      </c>
      <c r="BC88" s="732">
        <v>8813</v>
      </c>
      <c r="BD88" s="732">
        <v>9047</v>
      </c>
      <c r="BE88" s="732">
        <v>8780</v>
      </c>
      <c r="BF88" s="732">
        <v>8931</v>
      </c>
      <c r="BG88" s="732">
        <v>8767</v>
      </c>
      <c r="BH88" s="732">
        <v>8410</v>
      </c>
      <c r="BI88" s="732">
        <v>7693</v>
      </c>
      <c r="BJ88" s="732">
        <v>7706</v>
      </c>
      <c r="BK88" s="732">
        <v>7533</v>
      </c>
      <c r="BL88" s="732">
        <v>7410</v>
      </c>
      <c r="BM88" s="732">
        <v>7283</v>
      </c>
      <c r="BN88" s="732">
        <v>7095</v>
      </c>
      <c r="BO88" s="732">
        <v>7351</v>
      </c>
      <c r="BP88" s="732">
        <v>7345</v>
      </c>
      <c r="BQ88" s="732">
        <v>7058</v>
      </c>
      <c r="BR88" s="732">
        <v>6991</v>
      </c>
      <c r="BS88" s="732">
        <v>6902</v>
      </c>
      <c r="BT88" s="732">
        <v>6900</v>
      </c>
      <c r="BU88" s="732">
        <v>6562</v>
      </c>
      <c r="BV88" s="732">
        <v>6594</v>
      </c>
      <c r="BW88" s="732">
        <v>6404</v>
      </c>
      <c r="BX88" s="732">
        <v>6146</v>
      </c>
      <c r="BY88" s="732">
        <v>5733</v>
      </c>
      <c r="BZ88" s="732">
        <v>5545</v>
      </c>
      <c r="CA88" s="732">
        <v>5295</v>
      </c>
      <c r="CB88" s="732">
        <v>5007</v>
      </c>
      <c r="CC88" s="732">
        <v>4884</v>
      </c>
      <c r="CD88" s="732">
        <v>4628</v>
      </c>
      <c r="CE88" s="732">
        <v>4305</v>
      </c>
      <c r="CF88" s="732">
        <v>4074</v>
      </c>
      <c r="CG88" s="732">
        <v>3796</v>
      </c>
      <c r="CH88" s="732">
        <v>3753</v>
      </c>
      <c r="CI88" s="732">
        <v>3463</v>
      </c>
      <c r="CJ88" s="732">
        <v>3499</v>
      </c>
      <c r="CK88" s="732">
        <v>3402</v>
      </c>
      <c r="CL88" s="732">
        <v>3379</v>
      </c>
      <c r="CM88" s="732">
        <v>3502</v>
      </c>
      <c r="CN88" s="732">
        <v>3459</v>
      </c>
      <c r="CO88" s="732">
        <v>2519</v>
      </c>
      <c r="CP88" s="732">
        <v>2387</v>
      </c>
      <c r="CQ88" s="732">
        <v>2375</v>
      </c>
      <c r="CR88" s="732">
        <v>1907</v>
      </c>
      <c r="CS88" s="732">
        <v>1599</v>
      </c>
      <c r="CT88" s="732">
        <v>1402</v>
      </c>
      <c r="CU88" s="732">
        <v>1253</v>
      </c>
      <c r="CV88" s="732">
        <v>1223</v>
      </c>
      <c r="CW88" s="732">
        <v>1094</v>
      </c>
      <c r="CX88" s="732">
        <v>911</v>
      </c>
      <c r="CY88" s="729">
        <v>2780</v>
      </c>
      <c r="CZ88" s="737">
        <v>5561</v>
      </c>
      <c r="DA88" s="732">
        <v>5928</v>
      </c>
      <c r="DB88" s="732">
        <v>6213</v>
      </c>
      <c r="DC88" s="732">
        <v>6193</v>
      </c>
      <c r="DD88" s="732">
        <v>6578</v>
      </c>
      <c r="DE88" s="732">
        <v>6499</v>
      </c>
      <c r="DF88" s="732">
        <v>6796</v>
      </c>
      <c r="DG88" s="732">
        <v>6899</v>
      </c>
      <c r="DH88" s="732">
        <v>7066</v>
      </c>
      <c r="DI88" s="732">
        <v>7210</v>
      </c>
      <c r="DJ88" s="732">
        <v>7396</v>
      </c>
      <c r="DK88" s="732">
        <v>7084</v>
      </c>
      <c r="DL88" s="732">
        <v>7338</v>
      </c>
      <c r="DM88" s="732">
        <v>7404</v>
      </c>
      <c r="DN88" s="732">
        <v>7529</v>
      </c>
      <c r="DO88" s="732">
        <v>7502</v>
      </c>
      <c r="DP88" s="732">
        <v>7450</v>
      </c>
      <c r="DQ88" s="732">
        <v>7434</v>
      </c>
      <c r="DR88" s="732">
        <v>6874</v>
      </c>
      <c r="DS88" s="732">
        <v>5870</v>
      </c>
      <c r="DT88" s="732">
        <v>5535</v>
      </c>
      <c r="DU88" s="732">
        <v>5603</v>
      </c>
      <c r="DV88" s="732">
        <v>5839</v>
      </c>
      <c r="DW88" s="732">
        <v>6038</v>
      </c>
      <c r="DX88" s="732">
        <v>6457</v>
      </c>
      <c r="DY88" s="732">
        <v>6871</v>
      </c>
      <c r="DZ88" s="732">
        <v>7046</v>
      </c>
      <c r="EA88" s="732">
        <v>7790</v>
      </c>
      <c r="EB88" s="732">
        <v>7970</v>
      </c>
      <c r="EC88" s="732">
        <v>8003</v>
      </c>
      <c r="ED88" s="732">
        <v>8361</v>
      </c>
      <c r="EE88" s="732">
        <v>8291</v>
      </c>
      <c r="EF88" s="732">
        <v>8602</v>
      </c>
      <c r="EG88" s="732">
        <v>8910</v>
      </c>
      <c r="EH88" s="732">
        <v>8888</v>
      </c>
      <c r="EI88" s="732">
        <v>9048</v>
      </c>
      <c r="EJ88" s="732">
        <v>9315</v>
      </c>
      <c r="EK88" s="732">
        <v>9387</v>
      </c>
      <c r="EL88" s="732">
        <v>9466</v>
      </c>
      <c r="EM88" s="732">
        <v>9221</v>
      </c>
      <c r="EN88" s="732">
        <v>9072</v>
      </c>
      <c r="EO88" s="732">
        <v>8815</v>
      </c>
      <c r="EP88" s="732">
        <v>8526</v>
      </c>
      <c r="EQ88" s="732">
        <v>8522</v>
      </c>
      <c r="ER88" s="732">
        <v>8404</v>
      </c>
      <c r="ES88" s="732">
        <v>8549</v>
      </c>
      <c r="ET88" s="732">
        <v>8185</v>
      </c>
      <c r="EU88" s="732">
        <v>7732</v>
      </c>
      <c r="EV88" s="732">
        <v>7118</v>
      </c>
      <c r="EW88" s="732">
        <v>7115</v>
      </c>
      <c r="EX88" s="732">
        <v>6722</v>
      </c>
      <c r="EY88" s="732">
        <v>6950</v>
      </c>
      <c r="EZ88" s="732">
        <v>6633</v>
      </c>
      <c r="FA88" s="732">
        <v>6929</v>
      </c>
      <c r="FB88" s="732">
        <v>6672</v>
      </c>
      <c r="FC88" s="732">
        <v>6913</v>
      </c>
      <c r="FD88" s="732">
        <v>6555</v>
      </c>
      <c r="FE88" s="732">
        <v>6749</v>
      </c>
      <c r="FF88" s="732">
        <v>6625</v>
      </c>
      <c r="FG88" s="732">
        <v>6568</v>
      </c>
      <c r="FH88" s="732">
        <v>6466</v>
      </c>
      <c r="FI88" s="732">
        <v>6296</v>
      </c>
      <c r="FJ88" s="732">
        <v>6359</v>
      </c>
      <c r="FK88" s="732">
        <v>6095</v>
      </c>
      <c r="FL88" s="732">
        <v>5854</v>
      </c>
      <c r="FM88" s="732">
        <v>5562</v>
      </c>
      <c r="FN88" s="732">
        <v>5352</v>
      </c>
      <c r="FO88" s="732">
        <v>5303</v>
      </c>
      <c r="FP88" s="732">
        <v>4953</v>
      </c>
      <c r="FQ88" s="732">
        <v>4666</v>
      </c>
      <c r="FR88" s="732">
        <v>4513</v>
      </c>
      <c r="FS88" s="732">
        <v>4448</v>
      </c>
      <c r="FT88" s="732">
        <v>4340</v>
      </c>
      <c r="FU88" s="732">
        <v>4133</v>
      </c>
      <c r="FV88" s="732">
        <v>4006</v>
      </c>
      <c r="FW88" s="732">
        <v>3987</v>
      </c>
      <c r="FX88" s="732">
        <v>3993</v>
      </c>
      <c r="FY88" s="732">
        <v>3895</v>
      </c>
      <c r="FZ88" s="732">
        <v>4002</v>
      </c>
      <c r="GA88" s="732">
        <v>4075</v>
      </c>
      <c r="GB88" s="732">
        <v>2975</v>
      </c>
      <c r="GC88" s="732">
        <v>2989</v>
      </c>
      <c r="GD88" s="732">
        <v>2750</v>
      </c>
      <c r="GE88" s="732">
        <v>2526</v>
      </c>
      <c r="GF88" s="732">
        <v>2128</v>
      </c>
      <c r="GG88" s="732">
        <v>1780</v>
      </c>
      <c r="GH88" s="732">
        <v>1877</v>
      </c>
      <c r="GI88" s="732">
        <v>1635</v>
      </c>
      <c r="GJ88" s="732">
        <v>1459</v>
      </c>
      <c r="GK88" s="732">
        <v>1302</v>
      </c>
      <c r="GL88" s="729">
        <v>5338</v>
      </c>
    </row>
    <row r="89" spans="1:194" s="95" customFormat="1" x14ac:dyDescent="0.25">
      <c r="A89" s="29" t="s">
        <v>48</v>
      </c>
      <c r="B89" s="709" t="s">
        <v>129</v>
      </c>
      <c r="C89" s="111" t="str">
        <f t="shared" si="44"/>
        <v>Legacy ICB - NHS Buckinghamshire, Oxfordshire and Berkshire West Integrated Care Board</v>
      </c>
      <c r="D89" s="70">
        <f t="shared" si="45"/>
        <v>78204</v>
      </c>
      <c r="E89" s="70">
        <f t="shared" si="46"/>
        <v>74954</v>
      </c>
      <c r="F89" s="85">
        <f t="shared" si="47"/>
        <v>1999253</v>
      </c>
      <c r="G89" s="49">
        <f t="shared" si="48"/>
        <v>999816</v>
      </c>
      <c r="H89" s="50">
        <f t="shared" si="49"/>
        <v>999437</v>
      </c>
      <c r="I89" s="49">
        <f t="shared" si="50"/>
        <v>794040</v>
      </c>
      <c r="J89" s="87">
        <f t="shared" si="51"/>
        <v>803897</v>
      </c>
      <c r="K89" s="88">
        <f t="shared" si="52"/>
        <v>205776</v>
      </c>
      <c r="L89" s="48">
        <f t="shared" si="53"/>
        <v>195540</v>
      </c>
      <c r="M89" s="88">
        <v>8700</v>
      </c>
      <c r="N89" s="47">
        <v>9128</v>
      </c>
      <c r="O89" s="47">
        <v>9416</v>
      </c>
      <c r="P89" s="47">
        <v>9742</v>
      </c>
      <c r="Q89" s="47">
        <v>10274</v>
      </c>
      <c r="R89" s="47">
        <v>10280</v>
      </c>
      <c r="S89" s="47">
        <v>10673</v>
      </c>
      <c r="T89" s="47">
        <v>11268</v>
      </c>
      <c r="U89" s="47">
        <v>11526</v>
      </c>
      <c r="V89" s="47">
        <v>11878</v>
      </c>
      <c r="W89" s="47">
        <v>12331</v>
      </c>
      <c r="X89" s="47">
        <v>12356</v>
      </c>
      <c r="Y89" s="47">
        <v>12513</v>
      </c>
      <c r="Z89" s="47">
        <v>12929</v>
      </c>
      <c r="AA89" s="47">
        <v>13363</v>
      </c>
      <c r="AB89" s="47">
        <v>13110</v>
      </c>
      <c r="AC89" s="47">
        <v>13112</v>
      </c>
      <c r="AD89" s="47">
        <v>13177</v>
      </c>
      <c r="AE89" s="47">
        <v>13339</v>
      </c>
      <c r="AF89" s="47">
        <v>12485</v>
      </c>
      <c r="AG89" s="47">
        <v>12331</v>
      </c>
      <c r="AH89" s="47">
        <v>12268</v>
      </c>
      <c r="AI89" s="47">
        <v>12167</v>
      </c>
      <c r="AJ89" s="47">
        <v>12132</v>
      </c>
      <c r="AK89" s="47">
        <v>12099</v>
      </c>
      <c r="AL89" s="47">
        <v>12579</v>
      </c>
      <c r="AM89" s="47">
        <v>12873</v>
      </c>
      <c r="AN89" s="47">
        <v>12766</v>
      </c>
      <c r="AO89" s="47">
        <v>13358</v>
      </c>
      <c r="AP89" s="47">
        <v>13362</v>
      </c>
      <c r="AQ89" s="47">
        <v>13301</v>
      </c>
      <c r="AR89" s="47">
        <v>13611</v>
      </c>
      <c r="AS89" s="47">
        <v>13934</v>
      </c>
      <c r="AT89" s="47">
        <v>14180</v>
      </c>
      <c r="AU89" s="47">
        <v>14761</v>
      </c>
      <c r="AV89" s="47">
        <v>14729</v>
      </c>
      <c r="AW89" s="47">
        <v>14890</v>
      </c>
      <c r="AX89" s="47">
        <v>15037</v>
      </c>
      <c r="AY89" s="47">
        <v>15300</v>
      </c>
      <c r="AZ89" s="47">
        <v>14888</v>
      </c>
      <c r="BA89" s="47">
        <v>14797</v>
      </c>
      <c r="BB89" s="47">
        <v>14617</v>
      </c>
      <c r="BC89" s="47">
        <v>14566</v>
      </c>
      <c r="BD89" s="47">
        <v>14637</v>
      </c>
      <c r="BE89" s="47">
        <v>14585</v>
      </c>
      <c r="BF89" s="47">
        <v>14772</v>
      </c>
      <c r="BG89" s="47">
        <v>14697</v>
      </c>
      <c r="BH89" s="47">
        <v>13985</v>
      </c>
      <c r="BI89" s="47">
        <v>13211</v>
      </c>
      <c r="BJ89" s="47">
        <v>13057</v>
      </c>
      <c r="BK89" s="47">
        <v>12836</v>
      </c>
      <c r="BL89" s="47">
        <v>13055</v>
      </c>
      <c r="BM89" s="47">
        <v>13013</v>
      </c>
      <c r="BN89" s="47">
        <v>13136</v>
      </c>
      <c r="BO89" s="47">
        <v>13254</v>
      </c>
      <c r="BP89" s="47">
        <v>13094</v>
      </c>
      <c r="BQ89" s="47">
        <v>12911</v>
      </c>
      <c r="BR89" s="47">
        <v>12766</v>
      </c>
      <c r="BS89" s="47">
        <v>12776</v>
      </c>
      <c r="BT89" s="47">
        <v>12823</v>
      </c>
      <c r="BU89" s="47">
        <v>12654</v>
      </c>
      <c r="BV89" s="47">
        <v>12437</v>
      </c>
      <c r="BW89" s="47">
        <v>12392</v>
      </c>
      <c r="BX89" s="47">
        <v>11866</v>
      </c>
      <c r="BY89" s="47">
        <v>11218</v>
      </c>
      <c r="BZ89" s="47">
        <v>10761</v>
      </c>
      <c r="CA89" s="47">
        <v>10127</v>
      </c>
      <c r="CB89" s="47">
        <v>9542</v>
      </c>
      <c r="CC89" s="47">
        <v>9357</v>
      </c>
      <c r="CD89" s="47">
        <v>8687</v>
      </c>
      <c r="CE89" s="47">
        <v>8339</v>
      </c>
      <c r="CF89" s="47">
        <v>7846</v>
      </c>
      <c r="CG89" s="47">
        <v>7648</v>
      </c>
      <c r="CH89" s="47">
        <v>7447</v>
      </c>
      <c r="CI89" s="47">
        <v>7101</v>
      </c>
      <c r="CJ89" s="47">
        <v>6892</v>
      </c>
      <c r="CK89" s="47">
        <v>6930</v>
      </c>
      <c r="CL89" s="47">
        <v>7032</v>
      </c>
      <c r="CM89" s="47">
        <v>7586</v>
      </c>
      <c r="CN89" s="47">
        <v>7465</v>
      </c>
      <c r="CO89" s="47">
        <v>5428</v>
      </c>
      <c r="CP89" s="47">
        <v>5526</v>
      </c>
      <c r="CQ89" s="47">
        <v>5034</v>
      </c>
      <c r="CR89" s="47">
        <v>4342</v>
      </c>
      <c r="CS89" s="47">
        <v>3779</v>
      </c>
      <c r="CT89" s="47">
        <v>3115</v>
      </c>
      <c r="CU89" s="47">
        <v>3028</v>
      </c>
      <c r="CV89" s="47">
        <v>2837</v>
      </c>
      <c r="CW89" s="47">
        <v>2383</v>
      </c>
      <c r="CX89" s="47">
        <v>2184</v>
      </c>
      <c r="CY89" s="48">
        <v>4079</v>
      </c>
      <c r="CZ89" s="88">
        <v>8073</v>
      </c>
      <c r="DA89" s="47">
        <v>8635</v>
      </c>
      <c r="DB89" s="47">
        <v>9048</v>
      </c>
      <c r="DC89" s="47">
        <v>9325</v>
      </c>
      <c r="DD89" s="47">
        <v>9764</v>
      </c>
      <c r="DE89" s="47">
        <v>9676</v>
      </c>
      <c r="DF89" s="47">
        <v>10055</v>
      </c>
      <c r="DG89" s="47">
        <v>10478</v>
      </c>
      <c r="DH89" s="47">
        <v>10906</v>
      </c>
      <c r="DI89" s="47">
        <v>11423</v>
      </c>
      <c r="DJ89" s="47">
        <v>11498</v>
      </c>
      <c r="DK89" s="47">
        <v>11705</v>
      </c>
      <c r="DL89" s="47">
        <v>11821</v>
      </c>
      <c r="DM89" s="47">
        <v>12368</v>
      </c>
      <c r="DN89" s="47">
        <v>12755</v>
      </c>
      <c r="DO89" s="47">
        <v>12764</v>
      </c>
      <c r="DP89" s="47">
        <v>12526</v>
      </c>
      <c r="DQ89" s="47">
        <v>12720</v>
      </c>
      <c r="DR89" s="47">
        <v>13051</v>
      </c>
      <c r="DS89" s="47">
        <v>12354</v>
      </c>
      <c r="DT89" s="47">
        <v>11546</v>
      </c>
      <c r="DU89" s="47">
        <v>12002</v>
      </c>
      <c r="DV89" s="47">
        <v>12002</v>
      </c>
      <c r="DW89" s="47">
        <v>12220</v>
      </c>
      <c r="DX89" s="47">
        <v>12051</v>
      </c>
      <c r="DY89" s="47">
        <v>11976</v>
      </c>
      <c r="DZ89" s="47">
        <v>12308</v>
      </c>
      <c r="EA89" s="47">
        <v>12500</v>
      </c>
      <c r="EB89" s="47">
        <v>12605</v>
      </c>
      <c r="EC89" s="47">
        <v>12764</v>
      </c>
      <c r="ED89" s="47">
        <v>12841</v>
      </c>
      <c r="EE89" s="47">
        <v>13378</v>
      </c>
      <c r="EF89" s="47">
        <v>13528</v>
      </c>
      <c r="EG89" s="47">
        <v>14109</v>
      </c>
      <c r="EH89" s="47">
        <v>14279</v>
      </c>
      <c r="EI89" s="47">
        <v>14544</v>
      </c>
      <c r="EJ89" s="47">
        <v>14833</v>
      </c>
      <c r="EK89" s="47">
        <v>14839</v>
      </c>
      <c r="EL89" s="47">
        <v>14750</v>
      </c>
      <c r="EM89" s="47">
        <v>14675</v>
      </c>
      <c r="EN89" s="47">
        <v>14639</v>
      </c>
      <c r="EO89" s="47">
        <v>14434</v>
      </c>
      <c r="EP89" s="47">
        <v>14447</v>
      </c>
      <c r="EQ89" s="47">
        <v>14298</v>
      </c>
      <c r="ER89" s="47">
        <v>14213</v>
      </c>
      <c r="ES89" s="47">
        <v>14152</v>
      </c>
      <c r="ET89" s="47">
        <v>14024</v>
      </c>
      <c r="EU89" s="47">
        <v>13370</v>
      </c>
      <c r="EV89" s="47">
        <v>12770</v>
      </c>
      <c r="EW89" s="47">
        <v>12497</v>
      </c>
      <c r="EX89" s="47">
        <v>12120</v>
      </c>
      <c r="EY89" s="47">
        <v>12405</v>
      </c>
      <c r="EZ89" s="47">
        <v>12314</v>
      </c>
      <c r="FA89" s="47">
        <v>12819</v>
      </c>
      <c r="FB89" s="47">
        <v>12944</v>
      </c>
      <c r="FC89" s="47">
        <v>13038</v>
      </c>
      <c r="FD89" s="47">
        <v>12434</v>
      </c>
      <c r="FE89" s="47">
        <v>12770</v>
      </c>
      <c r="FF89" s="47">
        <v>12637</v>
      </c>
      <c r="FG89" s="47">
        <v>12599</v>
      </c>
      <c r="FH89" s="47">
        <v>12517</v>
      </c>
      <c r="FI89" s="47">
        <v>12241</v>
      </c>
      <c r="FJ89" s="47">
        <v>12232</v>
      </c>
      <c r="FK89" s="47">
        <v>11712</v>
      </c>
      <c r="FL89" s="47">
        <v>11090</v>
      </c>
      <c r="FM89" s="47">
        <v>10862</v>
      </c>
      <c r="FN89" s="47">
        <v>10099</v>
      </c>
      <c r="FO89" s="47">
        <v>10143</v>
      </c>
      <c r="FP89" s="47">
        <v>9570</v>
      </c>
      <c r="FQ89" s="47">
        <v>9215</v>
      </c>
      <c r="FR89" s="47">
        <v>8738</v>
      </c>
      <c r="FS89" s="47">
        <v>8478</v>
      </c>
      <c r="FT89" s="47">
        <v>8330</v>
      </c>
      <c r="FU89" s="47">
        <v>8050</v>
      </c>
      <c r="FV89" s="47">
        <v>8024</v>
      </c>
      <c r="FW89" s="47">
        <v>7951</v>
      </c>
      <c r="FX89" s="47">
        <v>8183</v>
      </c>
      <c r="FY89" s="47">
        <v>8178</v>
      </c>
      <c r="FZ89" s="47">
        <v>8610</v>
      </c>
      <c r="GA89" s="47">
        <v>8789</v>
      </c>
      <c r="GB89" s="47">
        <v>6576</v>
      </c>
      <c r="GC89" s="47">
        <v>6719</v>
      </c>
      <c r="GD89" s="47">
        <v>6423</v>
      </c>
      <c r="GE89" s="47">
        <v>5799</v>
      </c>
      <c r="GF89" s="47">
        <v>4668</v>
      </c>
      <c r="GG89" s="47">
        <v>4163</v>
      </c>
      <c r="GH89" s="47">
        <v>4141</v>
      </c>
      <c r="GI89" s="47">
        <v>3910</v>
      </c>
      <c r="GJ89" s="47">
        <v>3489</v>
      </c>
      <c r="GK89" s="47">
        <v>2880</v>
      </c>
      <c r="GL89" s="48">
        <v>8038</v>
      </c>
    </row>
    <row r="90" spans="1:194" s="95" customFormat="1" x14ac:dyDescent="0.25">
      <c r="A90" s="29" t="s">
        <v>48</v>
      </c>
      <c r="B90" s="709" t="s">
        <v>130</v>
      </c>
      <c r="C90" s="111" t="str">
        <f t="shared" si="44"/>
        <v>Legacy ICB - NHS Cambridgeshire and Peterborough Integrated Care Board</v>
      </c>
      <c r="D90" s="70">
        <f t="shared" si="45"/>
        <v>40446</v>
      </c>
      <c r="E90" s="70">
        <f t="shared" si="46"/>
        <v>38135</v>
      </c>
      <c r="F90" s="85">
        <f t="shared" si="47"/>
        <v>1055576</v>
      </c>
      <c r="G90" s="49">
        <f t="shared" si="48"/>
        <v>536499</v>
      </c>
      <c r="H90" s="50">
        <f t="shared" si="49"/>
        <v>519077</v>
      </c>
      <c r="I90" s="49">
        <f t="shared" si="50"/>
        <v>430017</v>
      </c>
      <c r="J90" s="87">
        <f t="shared" si="51"/>
        <v>418344</v>
      </c>
      <c r="K90" s="88">
        <f t="shared" si="52"/>
        <v>106482</v>
      </c>
      <c r="L90" s="48">
        <f t="shared" si="53"/>
        <v>100733</v>
      </c>
      <c r="M90" s="88">
        <v>4312</v>
      </c>
      <c r="N90" s="47">
        <v>4670</v>
      </c>
      <c r="O90" s="47">
        <v>4911</v>
      </c>
      <c r="P90" s="47">
        <v>4879</v>
      </c>
      <c r="Q90" s="47">
        <v>5335</v>
      </c>
      <c r="R90" s="47">
        <v>5392</v>
      </c>
      <c r="S90" s="47">
        <v>5652</v>
      </c>
      <c r="T90" s="47">
        <v>5800</v>
      </c>
      <c r="U90" s="47">
        <v>6029</v>
      </c>
      <c r="V90" s="47">
        <v>6109</v>
      </c>
      <c r="W90" s="47">
        <v>6470</v>
      </c>
      <c r="X90" s="47">
        <v>6477</v>
      </c>
      <c r="Y90" s="47">
        <v>6523</v>
      </c>
      <c r="Z90" s="47">
        <v>6720</v>
      </c>
      <c r="AA90" s="47">
        <v>6949</v>
      </c>
      <c r="AB90" s="47">
        <v>6849</v>
      </c>
      <c r="AC90" s="47">
        <v>6603</v>
      </c>
      <c r="AD90" s="47">
        <v>6802</v>
      </c>
      <c r="AE90" s="47">
        <v>6830</v>
      </c>
      <c r="AF90" s="47">
        <v>6729</v>
      </c>
      <c r="AG90" s="47">
        <v>6293</v>
      </c>
      <c r="AH90" s="47">
        <v>6400</v>
      </c>
      <c r="AI90" s="47">
        <v>6313</v>
      </c>
      <c r="AJ90" s="47">
        <v>6303</v>
      </c>
      <c r="AK90" s="47">
        <v>6703</v>
      </c>
      <c r="AL90" s="47">
        <v>7095</v>
      </c>
      <c r="AM90" s="47">
        <v>7212</v>
      </c>
      <c r="AN90" s="47">
        <v>7376</v>
      </c>
      <c r="AO90" s="47">
        <v>7729</v>
      </c>
      <c r="AP90" s="47">
        <v>8067</v>
      </c>
      <c r="AQ90" s="47">
        <v>8168</v>
      </c>
      <c r="AR90" s="47">
        <v>8398</v>
      </c>
      <c r="AS90" s="47">
        <v>8552</v>
      </c>
      <c r="AT90" s="47">
        <v>8859</v>
      </c>
      <c r="AU90" s="47">
        <v>8986</v>
      </c>
      <c r="AV90" s="47">
        <v>9248</v>
      </c>
      <c r="AW90" s="47">
        <v>9230</v>
      </c>
      <c r="AX90" s="47">
        <v>9206</v>
      </c>
      <c r="AY90" s="47">
        <v>9188</v>
      </c>
      <c r="AZ90" s="47">
        <v>8785</v>
      </c>
      <c r="BA90" s="47">
        <v>8695</v>
      </c>
      <c r="BB90" s="47">
        <v>8528</v>
      </c>
      <c r="BC90" s="47">
        <v>8313</v>
      </c>
      <c r="BD90" s="47">
        <v>8066</v>
      </c>
      <c r="BE90" s="47">
        <v>8074</v>
      </c>
      <c r="BF90" s="47">
        <v>8097</v>
      </c>
      <c r="BG90" s="47">
        <v>7710</v>
      </c>
      <c r="BH90" s="47">
        <v>7466</v>
      </c>
      <c r="BI90" s="47">
        <v>7014</v>
      </c>
      <c r="BJ90" s="47">
        <v>6832</v>
      </c>
      <c r="BK90" s="47">
        <v>6693</v>
      </c>
      <c r="BL90" s="47">
        <v>6863</v>
      </c>
      <c r="BM90" s="47">
        <v>6649</v>
      </c>
      <c r="BN90" s="47">
        <v>6737</v>
      </c>
      <c r="BO90" s="47">
        <v>6671</v>
      </c>
      <c r="BP90" s="47">
        <v>6706</v>
      </c>
      <c r="BQ90" s="47">
        <v>6352</v>
      </c>
      <c r="BR90" s="47">
        <v>6475</v>
      </c>
      <c r="BS90" s="47">
        <v>6338</v>
      </c>
      <c r="BT90" s="47">
        <v>6101</v>
      </c>
      <c r="BU90" s="47">
        <v>6254</v>
      </c>
      <c r="BV90" s="47">
        <v>6262</v>
      </c>
      <c r="BW90" s="47">
        <v>5955</v>
      </c>
      <c r="BX90" s="47">
        <v>5790</v>
      </c>
      <c r="BY90" s="47">
        <v>5506</v>
      </c>
      <c r="BZ90" s="47">
        <v>5266</v>
      </c>
      <c r="CA90" s="47">
        <v>4936</v>
      </c>
      <c r="CB90" s="47">
        <v>4819</v>
      </c>
      <c r="CC90" s="47">
        <v>4709</v>
      </c>
      <c r="CD90" s="47">
        <v>4440</v>
      </c>
      <c r="CE90" s="47">
        <v>4195</v>
      </c>
      <c r="CF90" s="47">
        <v>4003</v>
      </c>
      <c r="CG90" s="47">
        <v>3905</v>
      </c>
      <c r="CH90" s="47">
        <v>3613</v>
      </c>
      <c r="CI90" s="47">
        <v>3648</v>
      </c>
      <c r="CJ90" s="47">
        <v>3626</v>
      </c>
      <c r="CK90" s="47">
        <v>3628</v>
      </c>
      <c r="CL90" s="47">
        <v>3563</v>
      </c>
      <c r="CM90" s="47">
        <v>3758</v>
      </c>
      <c r="CN90" s="47">
        <v>3903</v>
      </c>
      <c r="CO90" s="47">
        <v>2855</v>
      </c>
      <c r="CP90" s="47">
        <v>2816</v>
      </c>
      <c r="CQ90" s="47">
        <v>2440</v>
      </c>
      <c r="CR90" s="47">
        <v>2177</v>
      </c>
      <c r="CS90" s="47">
        <v>1804</v>
      </c>
      <c r="CT90" s="47">
        <v>1515</v>
      </c>
      <c r="CU90" s="47">
        <v>1469</v>
      </c>
      <c r="CV90" s="47">
        <v>1229</v>
      </c>
      <c r="CW90" s="47">
        <v>1145</v>
      </c>
      <c r="CX90" s="47">
        <v>950</v>
      </c>
      <c r="CY90" s="48">
        <v>3788</v>
      </c>
      <c r="CZ90" s="88">
        <v>4133</v>
      </c>
      <c r="DA90" s="47">
        <v>4328</v>
      </c>
      <c r="DB90" s="47">
        <v>4576</v>
      </c>
      <c r="DC90" s="47">
        <v>4704</v>
      </c>
      <c r="DD90" s="47">
        <v>5105</v>
      </c>
      <c r="DE90" s="47">
        <v>5019</v>
      </c>
      <c r="DF90" s="47">
        <v>5196</v>
      </c>
      <c r="DG90" s="47">
        <v>5391</v>
      </c>
      <c r="DH90" s="47">
        <v>5796</v>
      </c>
      <c r="DI90" s="47">
        <v>5971</v>
      </c>
      <c r="DJ90" s="47">
        <v>6182</v>
      </c>
      <c r="DK90" s="47">
        <v>6197</v>
      </c>
      <c r="DL90" s="47">
        <v>6129</v>
      </c>
      <c r="DM90" s="47">
        <v>6570</v>
      </c>
      <c r="DN90" s="47">
        <v>6344</v>
      </c>
      <c r="DO90" s="47">
        <v>6299</v>
      </c>
      <c r="DP90" s="47">
        <v>6282</v>
      </c>
      <c r="DQ90" s="47">
        <v>6511</v>
      </c>
      <c r="DR90" s="47">
        <v>6418</v>
      </c>
      <c r="DS90" s="47">
        <v>6240</v>
      </c>
      <c r="DT90" s="47">
        <v>5811</v>
      </c>
      <c r="DU90" s="47">
        <v>5962</v>
      </c>
      <c r="DV90" s="47">
        <v>6059</v>
      </c>
      <c r="DW90" s="47">
        <v>6190</v>
      </c>
      <c r="DX90" s="47">
        <v>6517</v>
      </c>
      <c r="DY90" s="47">
        <v>6497</v>
      </c>
      <c r="DZ90" s="47">
        <v>6820</v>
      </c>
      <c r="EA90" s="47">
        <v>7048</v>
      </c>
      <c r="EB90" s="47">
        <v>7116</v>
      </c>
      <c r="EC90" s="47">
        <v>7185</v>
      </c>
      <c r="ED90" s="47">
        <v>7479</v>
      </c>
      <c r="EE90" s="47">
        <v>7531</v>
      </c>
      <c r="EF90" s="47">
        <v>7733</v>
      </c>
      <c r="EG90" s="47">
        <v>7886</v>
      </c>
      <c r="EH90" s="47">
        <v>8150</v>
      </c>
      <c r="EI90" s="47">
        <v>8127</v>
      </c>
      <c r="EJ90" s="47">
        <v>8091</v>
      </c>
      <c r="EK90" s="47">
        <v>8166</v>
      </c>
      <c r="EL90" s="47">
        <v>8020</v>
      </c>
      <c r="EM90" s="47">
        <v>7784</v>
      </c>
      <c r="EN90" s="47">
        <v>7604</v>
      </c>
      <c r="EO90" s="47">
        <v>7741</v>
      </c>
      <c r="EP90" s="47">
        <v>7546</v>
      </c>
      <c r="EQ90" s="47">
        <v>7271</v>
      </c>
      <c r="ER90" s="47">
        <v>7165</v>
      </c>
      <c r="ES90" s="47">
        <v>7195</v>
      </c>
      <c r="ET90" s="47">
        <v>7082</v>
      </c>
      <c r="EU90" s="47">
        <v>6648</v>
      </c>
      <c r="EV90" s="47">
        <v>6279</v>
      </c>
      <c r="EW90" s="47">
        <v>6220</v>
      </c>
      <c r="EX90" s="47">
        <v>6200</v>
      </c>
      <c r="EY90" s="47">
        <v>6161</v>
      </c>
      <c r="EZ90" s="47">
        <v>6255</v>
      </c>
      <c r="FA90" s="47">
        <v>6350</v>
      </c>
      <c r="FB90" s="47">
        <v>6640</v>
      </c>
      <c r="FC90" s="47">
        <v>6513</v>
      </c>
      <c r="FD90" s="47">
        <v>6252</v>
      </c>
      <c r="FE90" s="47">
        <v>6201</v>
      </c>
      <c r="FF90" s="47">
        <v>6201</v>
      </c>
      <c r="FG90" s="47">
        <v>6295</v>
      </c>
      <c r="FH90" s="47">
        <v>6097</v>
      </c>
      <c r="FI90" s="47">
        <v>6237</v>
      </c>
      <c r="FJ90" s="47">
        <v>5996</v>
      </c>
      <c r="FK90" s="47">
        <v>5859</v>
      </c>
      <c r="FL90" s="47">
        <v>5554</v>
      </c>
      <c r="FM90" s="47">
        <v>5404</v>
      </c>
      <c r="FN90" s="47">
        <v>5085</v>
      </c>
      <c r="FO90" s="47">
        <v>4929</v>
      </c>
      <c r="FP90" s="47">
        <v>4811</v>
      </c>
      <c r="FQ90" s="47">
        <v>4494</v>
      </c>
      <c r="FR90" s="47">
        <v>4523</v>
      </c>
      <c r="FS90" s="47">
        <v>4376</v>
      </c>
      <c r="FT90" s="47">
        <v>4516</v>
      </c>
      <c r="FU90" s="47">
        <v>4226</v>
      </c>
      <c r="FV90" s="47">
        <v>4154</v>
      </c>
      <c r="FW90" s="47">
        <v>4063</v>
      </c>
      <c r="FX90" s="47">
        <v>3947</v>
      </c>
      <c r="FY90" s="47">
        <v>4109</v>
      </c>
      <c r="FZ90" s="47">
        <v>4327</v>
      </c>
      <c r="GA90" s="47">
        <v>4495</v>
      </c>
      <c r="GB90" s="47">
        <v>3185</v>
      </c>
      <c r="GC90" s="47">
        <v>3236</v>
      </c>
      <c r="GD90" s="47">
        <v>2933</v>
      </c>
      <c r="GE90" s="47">
        <v>2708</v>
      </c>
      <c r="GF90" s="47">
        <v>2279</v>
      </c>
      <c r="GG90" s="47">
        <v>1970</v>
      </c>
      <c r="GH90" s="47">
        <v>1941</v>
      </c>
      <c r="GI90" s="47">
        <v>1846</v>
      </c>
      <c r="GJ90" s="47">
        <v>1612</v>
      </c>
      <c r="GK90" s="47">
        <v>1373</v>
      </c>
      <c r="GL90" s="48">
        <v>7410</v>
      </c>
    </row>
    <row r="91" spans="1:194" s="95" customFormat="1" x14ac:dyDescent="0.25">
      <c r="A91" s="29" t="s">
        <v>48</v>
      </c>
      <c r="B91" s="709" t="s">
        <v>131</v>
      </c>
      <c r="C91" s="111" t="str">
        <f t="shared" si="44"/>
        <v>Legacy ICB - NHS Frimley Integrated Care Board</v>
      </c>
      <c r="D91" s="70">
        <f t="shared" si="45"/>
        <v>35026</v>
      </c>
      <c r="E91" s="70">
        <f t="shared" si="46"/>
        <v>32451</v>
      </c>
      <c r="F91" s="85">
        <f t="shared" si="47"/>
        <v>850903</v>
      </c>
      <c r="G91" s="49">
        <f t="shared" si="48"/>
        <v>424619</v>
      </c>
      <c r="H91" s="50">
        <f t="shared" si="49"/>
        <v>426284</v>
      </c>
      <c r="I91" s="49">
        <f t="shared" si="50"/>
        <v>332347</v>
      </c>
      <c r="J91" s="87">
        <f t="shared" si="51"/>
        <v>338947</v>
      </c>
      <c r="K91" s="88">
        <f t="shared" si="52"/>
        <v>92272</v>
      </c>
      <c r="L91" s="48">
        <f t="shared" si="53"/>
        <v>87337</v>
      </c>
      <c r="M91" s="88">
        <v>3897</v>
      </c>
      <c r="N91" s="47">
        <v>4151</v>
      </c>
      <c r="O91" s="47">
        <v>4406</v>
      </c>
      <c r="P91" s="47">
        <v>4340</v>
      </c>
      <c r="Q91" s="47">
        <v>4612</v>
      </c>
      <c r="R91" s="47">
        <v>4683</v>
      </c>
      <c r="S91" s="47">
        <v>4835</v>
      </c>
      <c r="T91" s="47">
        <v>5043</v>
      </c>
      <c r="U91" s="47">
        <v>5115</v>
      </c>
      <c r="V91" s="47">
        <v>5191</v>
      </c>
      <c r="W91" s="47">
        <v>5524</v>
      </c>
      <c r="X91" s="47">
        <v>5449</v>
      </c>
      <c r="Y91" s="47">
        <v>5591</v>
      </c>
      <c r="Z91" s="47">
        <v>5834</v>
      </c>
      <c r="AA91" s="47">
        <v>5979</v>
      </c>
      <c r="AB91" s="47">
        <v>5979</v>
      </c>
      <c r="AC91" s="47">
        <v>5916</v>
      </c>
      <c r="AD91" s="47">
        <v>5727</v>
      </c>
      <c r="AE91" s="47">
        <v>5582</v>
      </c>
      <c r="AF91" s="47">
        <v>5002</v>
      </c>
      <c r="AG91" s="47">
        <v>4994</v>
      </c>
      <c r="AH91" s="47">
        <v>4931</v>
      </c>
      <c r="AI91" s="47">
        <v>4874</v>
      </c>
      <c r="AJ91" s="47">
        <v>4835</v>
      </c>
      <c r="AK91" s="47">
        <v>4969</v>
      </c>
      <c r="AL91" s="47">
        <v>5121</v>
      </c>
      <c r="AM91" s="47">
        <v>5245</v>
      </c>
      <c r="AN91" s="47">
        <v>5323</v>
      </c>
      <c r="AO91" s="47">
        <v>5405</v>
      </c>
      <c r="AP91" s="47">
        <v>5336</v>
      </c>
      <c r="AQ91" s="47">
        <v>5479</v>
      </c>
      <c r="AR91" s="47">
        <v>5530</v>
      </c>
      <c r="AS91" s="47">
        <v>5709</v>
      </c>
      <c r="AT91" s="47">
        <v>5685</v>
      </c>
      <c r="AU91" s="47">
        <v>5946</v>
      </c>
      <c r="AV91" s="47">
        <v>6191</v>
      </c>
      <c r="AW91" s="47">
        <v>6347</v>
      </c>
      <c r="AX91" s="47">
        <v>6334</v>
      </c>
      <c r="AY91" s="47">
        <v>6469</v>
      </c>
      <c r="AZ91" s="47">
        <v>6585</v>
      </c>
      <c r="BA91" s="47">
        <v>6458</v>
      </c>
      <c r="BB91" s="47">
        <v>6361</v>
      </c>
      <c r="BC91" s="47">
        <v>6349</v>
      </c>
      <c r="BD91" s="47">
        <v>6473</v>
      </c>
      <c r="BE91" s="47">
        <v>6539</v>
      </c>
      <c r="BF91" s="47">
        <v>6638</v>
      </c>
      <c r="BG91" s="47">
        <v>6636</v>
      </c>
      <c r="BH91" s="47">
        <v>6167</v>
      </c>
      <c r="BI91" s="47">
        <v>5995</v>
      </c>
      <c r="BJ91" s="47">
        <v>5908</v>
      </c>
      <c r="BK91" s="47">
        <v>5896</v>
      </c>
      <c r="BL91" s="47">
        <v>5780</v>
      </c>
      <c r="BM91" s="47">
        <v>5850</v>
      </c>
      <c r="BN91" s="47">
        <v>5866</v>
      </c>
      <c r="BO91" s="47">
        <v>5763</v>
      </c>
      <c r="BP91" s="47">
        <v>5821</v>
      </c>
      <c r="BQ91" s="47">
        <v>5435</v>
      </c>
      <c r="BR91" s="47">
        <v>5442</v>
      </c>
      <c r="BS91" s="47">
        <v>5436</v>
      </c>
      <c r="BT91" s="47">
        <v>5360</v>
      </c>
      <c r="BU91" s="47">
        <v>5341</v>
      </c>
      <c r="BV91" s="47">
        <v>5103</v>
      </c>
      <c r="BW91" s="47">
        <v>4834</v>
      </c>
      <c r="BX91" s="47">
        <v>4795</v>
      </c>
      <c r="BY91" s="47">
        <v>4641</v>
      </c>
      <c r="BZ91" s="47">
        <v>4504</v>
      </c>
      <c r="CA91" s="47">
        <v>3875</v>
      </c>
      <c r="CB91" s="47">
        <v>3828</v>
      </c>
      <c r="CC91" s="47">
        <v>3675</v>
      </c>
      <c r="CD91" s="47">
        <v>3482</v>
      </c>
      <c r="CE91" s="47">
        <v>3273</v>
      </c>
      <c r="CF91" s="47">
        <v>3136</v>
      </c>
      <c r="CG91" s="47">
        <v>2994</v>
      </c>
      <c r="CH91" s="47">
        <v>2851</v>
      </c>
      <c r="CI91" s="47">
        <v>2777</v>
      </c>
      <c r="CJ91" s="47">
        <v>2689</v>
      </c>
      <c r="CK91" s="47">
        <v>2544</v>
      </c>
      <c r="CL91" s="47">
        <v>2624</v>
      </c>
      <c r="CM91" s="47">
        <v>2828</v>
      </c>
      <c r="CN91" s="47">
        <v>2855</v>
      </c>
      <c r="CO91" s="47">
        <v>2058</v>
      </c>
      <c r="CP91" s="47">
        <v>2017</v>
      </c>
      <c r="CQ91" s="47">
        <v>2020</v>
      </c>
      <c r="CR91" s="47">
        <v>1684</v>
      </c>
      <c r="CS91" s="47">
        <v>1358</v>
      </c>
      <c r="CT91" s="47">
        <v>1216</v>
      </c>
      <c r="CU91" s="47">
        <v>1193</v>
      </c>
      <c r="CV91" s="47">
        <v>1068</v>
      </c>
      <c r="CW91" s="47">
        <v>897</v>
      </c>
      <c r="CX91" s="47">
        <v>784</v>
      </c>
      <c r="CY91" s="48">
        <v>3338</v>
      </c>
      <c r="CZ91" s="88">
        <v>3779</v>
      </c>
      <c r="DA91" s="47">
        <v>4141</v>
      </c>
      <c r="DB91" s="47">
        <v>4196</v>
      </c>
      <c r="DC91" s="47">
        <v>4335</v>
      </c>
      <c r="DD91" s="47">
        <v>4510</v>
      </c>
      <c r="DE91" s="47">
        <v>4497</v>
      </c>
      <c r="DF91" s="47">
        <v>4608</v>
      </c>
      <c r="DG91" s="47">
        <v>4716</v>
      </c>
      <c r="DH91" s="47">
        <v>4881</v>
      </c>
      <c r="DI91" s="47">
        <v>4910</v>
      </c>
      <c r="DJ91" s="47">
        <v>5159</v>
      </c>
      <c r="DK91" s="47">
        <v>5154</v>
      </c>
      <c r="DL91" s="47">
        <v>5163</v>
      </c>
      <c r="DM91" s="47">
        <v>5433</v>
      </c>
      <c r="DN91" s="47">
        <v>5449</v>
      </c>
      <c r="DO91" s="47">
        <v>5486</v>
      </c>
      <c r="DP91" s="47">
        <v>5501</v>
      </c>
      <c r="DQ91" s="47">
        <v>5419</v>
      </c>
      <c r="DR91" s="47">
        <v>5240</v>
      </c>
      <c r="DS91" s="47">
        <v>4812</v>
      </c>
      <c r="DT91" s="47">
        <v>4633</v>
      </c>
      <c r="DU91" s="47">
        <v>4659</v>
      </c>
      <c r="DV91" s="47">
        <v>4798</v>
      </c>
      <c r="DW91" s="47">
        <v>4662</v>
      </c>
      <c r="DX91" s="47">
        <v>4852</v>
      </c>
      <c r="DY91" s="47">
        <v>4906</v>
      </c>
      <c r="DZ91" s="47">
        <v>4958</v>
      </c>
      <c r="EA91" s="47">
        <v>5137</v>
      </c>
      <c r="EB91" s="47">
        <v>5498</v>
      </c>
      <c r="EC91" s="47">
        <v>5640</v>
      </c>
      <c r="ED91" s="47">
        <v>5423</v>
      </c>
      <c r="EE91" s="47">
        <v>5619</v>
      </c>
      <c r="EF91" s="47">
        <v>5810</v>
      </c>
      <c r="EG91" s="47">
        <v>6031</v>
      </c>
      <c r="EH91" s="47">
        <v>6155</v>
      </c>
      <c r="EI91" s="47">
        <v>6365</v>
      </c>
      <c r="EJ91" s="47">
        <v>6416</v>
      </c>
      <c r="EK91" s="47">
        <v>6392</v>
      </c>
      <c r="EL91" s="47">
        <v>6619</v>
      </c>
      <c r="EM91" s="47">
        <v>6576</v>
      </c>
      <c r="EN91" s="47">
        <v>6610</v>
      </c>
      <c r="EO91" s="47">
        <v>6401</v>
      </c>
      <c r="EP91" s="47">
        <v>6451</v>
      </c>
      <c r="EQ91" s="47">
        <v>6525</v>
      </c>
      <c r="ER91" s="47">
        <v>6336</v>
      </c>
      <c r="ES91" s="47">
        <v>6538</v>
      </c>
      <c r="ET91" s="47">
        <v>6406</v>
      </c>
      <c r="EU91" s="47">
        <v>5958</v>
      </c>
      <c r="EV91" s="47">
        <v>5761</v>
      </c>
      <c r="EW91" s="47">
        <v>5500</v>
      </c>
      <c r="EX91" s="47">
        <v>5513</v>
      </c>
      <c r="EY91" s="47">
        <v>5595</v>
      </c>
      <c r="EZ91" s="47">
        <v>5423</v>
      </c>
      <c r="FA91" s="47">
        <v>5554</v>
      </c>
      <c r="FB91" s="47">
        <v>5579</v>
      </c>
      <c r="FC91" s="47">
        <v>5551</v>
      </c>
      <c r="FD91" s="47">
        <v>5272</v>
      </c>
      <c r="FE91" s="47">
        <v>5283</v>
      </c>
      <c r="FF91" s="47">
        <v>5321</v>
      </c>
      <c r="FG91" s="47">
        <v>5147</v>
      </c>
      <c r="FH91" s="47">
        <v>5093</v>
      </c>
      <c r="FI91" s="47">
        <v>5054</v>
      </c>
      <c r="FJ91" s="47">
        <v>4816</v>
      </c>
      <c r="FK91" s="47">
        <v>4644</v>
      </c>
      <c r="FL91" s="47">
        <v>4438</v>
      </c>
      <c r="FM91" s="47">
        <v>4406</v>
      </c>
      <c r="FN91" s="47">
        <v>4118</v>
      </c>
      <c r="FO91" s="47">
        <v>4002</v>
      </c>
      <c r="FP91" s="47">
        <v>3756</v>
      </c>
      <c r="FQ91" s="47">
        <v>3555</v>
      </c>
      <c r="FR91" s="47">
        <v>3421</v>
      </c>
      <c r="FS91" s="47">
        <v>3456</v>
      </c>
      <c r="FT91" s="47">
        <v>3319</v>
      </c>
      <c r="FU91" s="47">
        <v>3200</v>
      </c>
      <c r="FV91" s="47">
        <v>3181</v>
      </c>
      <c r="FW91" s="47">
        <v>3003</v>
      </c>
      <c r="FX91" s="47">
        <v>3025</v>
      </c>
      <c r="FY91" s="47">
        <v>3079</v>
      </c>
      <c r="FZ91" s="47">
        <v>3379</v>
      </c>
      <c r="GA91" s="47">
        <v>3321</v>
      </c>
      <c r="GB91" s="47">
        <v>2611</v>
      </c>
      <c r="GC91" s="47">
        <v>2531</v>
      </c>
      <c r="GD91" s="47">
        <v>2371</v>
      </c>
      <c r="GE91" s="47">
        <v>2070</v>
      </c>
      <c r="GF91" s="47">
        <v>1771</v>
      </c>
      <c r="GG91" s="47">
        <v>1574</v>
      </c>
      <c r="GH91" s="47">
        <v>1615</v>
      </c>
      <c r="GI91" s="47">
        <v>1498</v>
      </c>
      <c r="GJ91" s="47">
        <v>1339</v>
      </c>
      <c r="GK91" s="47">
        <v>1111</v>
      </c>
      <c r="GL91" s="48">
        <v>6265</v>
      </c>
    </row>
    <row r="92" spans="1:194" s="95" customFormat="1" x14ac:dyDescent="0.25">
      <c r="A92" s="29" t="s">
        <v>48</v>
      </c>
      <c r="B92" s="709" t="s">
        <v>132</v>
      </c>
      <c r="C92" s="111" t="str">
        <f t="shared" si="44"/>
        <v>Legacy ICB - NHS Hampshire and Isle of Wight (Old) Integrated Care Board</v>
      </c>
      <c r="D92" s="70">
        <f t="shared" si="45"/>
        <v>70048</v>
      </c>
      <c r="E92" s="70">
        <f t="shared" si="46"/>
        <v>66258</v>
      </c>
      <c r="F92" s="85">
        <f t="shared" si="47"/>
        <v>1959436</v>
      </c>
      <c r="G92" s="49">
        <f t="shared" si="48"/>
        <v>974496</v>
      </c>
      <c r="H92" s="50">
        <f t="shared" si="49"/>
        <v>984940</v>
      </c>
      <c r="I92" s="49">
        <f t="shared" si="50"/>
        <v>788468</v>
      </c>
      <c r="J92" s="87">
        <f t="shared" si="51"/>
        <v>808037</v>
      </c>
      <c r="K92" s="88">
        <f t="shared" si="52"/>
        <v>186028</v>
      </c>
      <c r="L92" s="48">
        <f t="shared" si="53"/>
        <v>176903</v>
      </c>
      <c r="M92" s="88">
        <v>7623</v>
      </c>
      <c r="N92" s="47">
        <v>8160</v>
      </c>
      <c r="O92" s="47">
        <v>8583</v>
      </c>
      <c r="P92" s="47">
        <v>8857</v>
      </c>
      <c r="Q92" s="47">
        <v>9357</v>
      </c>
      <c r="R92" s="47">
        <v>9362</v>
      </c>
      <c r="S92" s="47">
        <v>9955</v>
      </c>
      <c r="T92" s="47">
        <v>10214</v>
      </c>
      <c r="U92" s="47">
        <v>10330</v>
      </c>
      <c r="V92" s="47">
        <v>10899</v>
      </c>
      <c r="W92" s="47">
        <v>11280</v>
      </c>
      <c r="X92" s="47">
        <v>11360</v>
      </c>
      <c r="Y92" s="47">
        <v>11412</v>
      </c>
      <c r="Z92" s="47">
        <v>11762</v>
      </c>
      <c r="AA92" s="47">
        <v>12017</v>
      </c>
      <c r="AB92" s="47">
        <v>11849</v>
      </c>
      <c r="AC92" s="47">
        <v>11522</v>
      </c>
      <c r="AD92" s="47">
        <v>11486</v>
      </c>
      <c r="AE92" s="47">
        <v>11609</v>
      </c>
      <c r="AF92" s="47">
        <v>11750</v>
      </c>
      <c r="AG92" s="47">
        <v>11657</v>
      </c>
      <c r="AH92" s="47">
        <v>11449</v>
      </c>
      <c r="AI92" s="47">
        <v>11194</v>
      </c>
      <c r="AJ92" s="47">
        <v>11225</v>
      </c>
      <c r="AK92" s="47">
        <v>11373</v>
      </c>
      <c r="AL92" s="47">
        <v>12219</v>
      </c>
      <c r="AM92" s="47">
        <v>12750</v>
      </c>
      <c r="AN92" s="47">
        <v>12743</v>
      </c>
      <c r="AO92" s="47">
        <v>12873</v>
      </c>
      <c r="AP92" s="47">
        <v>12997</v>
      </c>
      <c r="AQ92" s="47">
        <v>12752</v>
      </c>
      <c r="AR92" s="47">
        <v>12931</v>
      </c>
      <c r="AS92" s="47">
        <v>13180</v>
      </c>
      <c r="AT92" s="47">
        <v>13256</v>
      </c>
      <c r="AU92" s="47">
        <v>13689</v>
      </c>
      <c r="AV92" s="47">
        <v>14020</v>
      </c>
      <c r="AW92" s="47">
        <v>13911</v>
      </c>
      <c r="AX92" s="47">
        <v>13983</v>
      </c>
      <c r="AY92" s="47">
        <v>13887</v>
      </c>
      <c r="AZ92" s="47">
        <v>13453</v>
      </c>
      <c r="BA92" s="47">
        <v>13399</v>
      </c>
      <c r="BB92" s="47">
        <v>13449</v>
      </c>
      <c r="BC92" s="47">
        <v>12965</v>
      </c>
      <c r="BD92" s="47">
        <v>12974</v>
      </c>
      <c r="BE92" s="47">
        <v>12892</v>
      </c>
      <c r="BF92" s="47">
        <v>13004</v>
      </c>
      <c r="BG92" s="47">
        <v>12882</v>
      </c>
      <c r="BH92" s="47">
        <v>12127</v>
      </c>
      <c r="BI92" s="47">
        <v>11543</v>
      </c>
      <c r="BJ92" s="47">
        <v>11362</v>
      </c>
      <c r="BK92" s="47">
        <v>11461</v>
      </c>
      <c r="BL92" s="47">
        <v>11610</v>
      </c>
      <c r="BM92" s="47">
        <v>11901</v>
      </c>
      <c r="BN92" s="47">
        <v>12279</v>
      </c>
      <c r="BO92" s="47">
        <v>12515</v>
      </c>
      <c r="BP92" s="47">
        <v>13029</v>
      </c>
      <c r="BQ92" s="47">
        <v>12680</v>
      </c>
      <c r="BR92" s="47">
        <v>12673</v>
      </c>
      <c r="BS92" s="47">
        <v>12840</v>
      </c>
      <c r="BT92" s="47">
        <v>13110</v>
      </c>
      <c r="BU92" s="47">
        <v>13016</v>
      </c>
      <c r="BV92" s="47">
        <v>13140</v>
      </c>
      <c r="BW92" s="47">
        <v>13083</v>
      </c>
      <c r="BX92" s="47">
        <v>12681</v>
      </c>
      <c r="BY92" s="47">
        <v>12479</v>
      </c>
      <c r="BZ92" s="47">
        <v>11946</v>
      </c>
      <c r="CA92" s="47">
        <v>11259</v>
      </c>
      <c r="CB92" s="47">
        <v>11051</v>
      </c>
      <c r="CC92" s="47">
        <v>10626</v>
      </c>
      <c r="CD92" s="47">
        <v>10099</v>
      </c>
      <c r="CE92" s="47">
        <v>9648</v>
      </c>
      <c r="CF92" s="47">
        <v>9233</v>
      </c>
      <c r="CG92" s="47">
        <v>9053</v>
      </c>
      <c r="CH92" s="47">
        <v>8546</v>
      </c>
      <c r="CI92" s="47">
        <v>8332</v>
      </c>
      <c r="CJ92" s="47">
        <v>8074</v>
      </c>
      <c r="CK92" s="47">
        <v>8310</v>
      </c>
      <c r="CL92" s="47">
        <v>8499</v>
      </c>
      <c r="CM92" s="47">
        <v>8992</v>
      </c>
      <c r="CN92" s="47">
        <v>9347</v>
      </c>
      <c r="CO92" s="47">
        <v>6979</v>
      </c>
      <c r="CP92" s="47">
        <v>6727</v>
      </c>
      <c r="CQ92" s="47">
        <v>6064</v>
      </c>
      <c r="CR92" s="47">
        <v>5270</v>
      </c>
      <c r="CS92" s="47">
        <v>4247</v>
      </c>
      <c r="CT92" s="47">
        <v>3630</v>
      </c>
      <c r="CU92" s="47">
        <v>3624</v>
      </c>
      <c r="CV92" s="47">
        <v>3076</v>
      </c>
      <c r="CW92" s="47">
        <v>2755</v>
      </c>
      <c r="CX92" s="47">
        <v>2219</v>
      </c>
      <c r="CY92" s="48">
        <v>6867</v>
      </c>
      <c r="CZ92" s="88">
        <v>7351</v>
      </c>
      <c r="DA92" s="47">
        <v>7895</v>
      </c>
      <c r="DB92" s="47">
        <v>7983</v>
      </c>
      <c r="DC92" s="47">
        <v>8424</v>
      </c>
      <c r="DD92" s="47">
        <v>8963</v>
      </c>
      <c r="DE92" s="47">
        <v>8962</v>
      </c>
      <c r="DF92" s="47">
        <v>9395</v>
      </c>
      <c r="DG92" s="47">
        <v>9810</v>
      </c>
      <c r="DH92" s="47">
        <v>10015</v>
      </c>
      <c r="DI92" s="47">
        <v>10376</v>
      </c>
      <c r="DJ92" s="47">
        <v>10689</v>
      </c>
      <c r="DK92" s="47">
        <v>10782</v>
      </c>
      <c r="DL92" s="47">
        <v>10724</v>
      </c>
      <c r="DM92" s="47">
        <v>11271</v>
      </c>
      <c r="DN92" s="47">
        <v>11166</v>
      </c>
      <c r="DO92" s="47">
        <v>11120</v>
      </c>
      <c r="DP92" s="47">
        <v>11125</v>
      </c>
      <c r="DQ92" s="47">
        <v>10852</v>
      </c>
      <c r="DR92" s="47">
        <v>11244</v>
      </c>
      <c r="DS92" s="47">
        <v>11300</v>
      </c>
      <c r="DT92" s="47">
        <v>11069</v>
      </c>
      <c r="DU92" s="47">
        <v>10936</v>
      </c>
      <c r="DV92" s="47">
        <v>10848</v>
      </c>
      <c r="DW92" s="47">
        <v>10929</v>
      </c>
      <c r="DX92" s="47">
        <v>11774</v>
      </c>
      <c r="DY92" s="47">
        <v>11971</v>
      </c>
      <c r="DZ92" s="47">
        <v>11846</v>
      </c>
      <c r="EA92" s="47">
        <v>12374</v>
      </c>
      <c r="EB92" s="47">
        <v>12063</v>
      </c>
      <c r="EC92" s="47">
        <v>12269</v>
      </c>
      <c r="ED92" s="47">
        <v>12278</v>
      </c>
      <c r="EE92" s="47">
        <v>12663</v>
      </c>
      <c r="EF92" s="47">
        <v>12600</v>
      </c>
      <c r="EG92" s="47">
        <v>13219</v>
      </c>
      <c r="EH92" s="47">
        <v>13353</v>
      </c>
      <c r="EI92" s="47">
        <v>13743</v>
      </c>
      <c r="EJ92" s="47">
        <v>13645</v>
      </c>
      <c r="EK92" s="47">
        <v>13781</v>
      </c>
      <c r="EL92" s="47">
        <v>13651</v>
      </c>
      <c r="EM92" s="47">
        <v>13438</v>
      </c>
      <c r="EN92" s="47">
        <v>13214</v>
      </c>
      <c r="EO92" s="47">
        <v>12889</v>
      </c>
      <c r="EP92" s="47">
        <v>12533</v>
      </c>
      <c r="EQ92" s="47">
        <v>12602</v>
      </c>
      <c r="ER92" s="47">
        <v>12290</v>
      </c>
      <c r="ES92" s="47">
        <v>12573</v>
      </c>
      <c r="ET92" s="47">
        <v>12360</v>
      </c>
      <c r="EU92" s="47">
        <v>11778</v>
      </c>
      <c r="EV92" s="47">
        <v>11207</v>
      </c>
      <c r="EW92" s="47">
        <v>11020</v>
      </c>
      <c r="EX92" s="47">
        <v>11225</v>
      </c>
      <c r="EY92" s="47">
        <v>11412</v>
      </c>
      <c r="EZ92" s="47">
        <v>11608</v>
      </c>
      <c r="FA92" s="47">
        <v>11909</v>
      </c>
      <c r="FB92" s="47">
        <v>12543</v>
      </c>
      <c r="FC92" s="47">
        <v>13142</v>
      </c>
      <c r="FD92" s="47">
        <v>12407</v>
      </c>
      <c r="FE92" s="47">
        <v>12993</v>
      </c>
      <c r="FF92" s="47">
        <v>13171</v>
      </c>
      <c r="FG92" s="47">
        <v>13305</v>
      </c>
      <c r="FH92" s="47">
        <v>13324</v>
      </c>
      <c r="FI92" s="47">
        <v>13624</v>
      </c>
      <c r="FJ92" s="47">
        <v>13201</v>
      </c>
      <c r="FK92" s="47">
        <v>13126</v>
      </c>
      <c r="FL92" s="47">
        <v>12565</v>
      </c>
      <c r="FM92" s="47">
        <v>12248</v>
      </c>
      <c r="FN92" s="47">
        <v>11626</v>
      </c>
      <c r="FO92" s="47">
        <v>11473</v>
      </c>
      <c r="FP92" s="47">
        <v>10994</v>
      </c>
      <c r="FQ92" s="47">
        <v>10594</v>
      </c>
      <c r="FR92" s="47">
        <v>9897</v>
      </c>
      <c r="FS92" s="47">
        <v>9824</v>
      </c>
      <c r="FT92" s="47">
        <v>9669</v>
      </c>
      <c r="FU92" s="47">
        <v>9597</v>
      </c>
      <c r="FV92" s="47">
        <v>9437</v>
      </c>
      <c r="FW92" s="47">
        <v>9263</v>
      </c>
      <c r="FX92" s="47">
        <v>9664</v>
      </c>
      <c r="FY92" s="47">
        <v>9692</v>
      </c>
      <c r="FZ92" s="47">
        <v>10576</v>
      </c>
      <c r="GA92" s="47">
        <v>10766</v>
      </c>
      <c r="GB92" s="47">
        <v>8195</v>
      </c>
      <c r="GC92" s="47">
        <v>7961</v>
      </c>
      <c r="GD92" s="47">
        <v>7251</v>
      </c>
      <c r="GE92" s="47">
        <v>6687</v>
      </c>
      <c r="GF92" s="47">
        <v>5574</v>
      </c>
      <c r="GG92" s="47">
        <v>4723</v>
      </c>
      <c r="GH92" s="47">
        <v>4911</v>
      </c>
      <c r="GI92" s="47">
        <v>4488</v>
      </c>
      <c r="GJ92" s="47">
        <v>4102</v>
      </c>
      <c r="GK92" s="47">
        <v>3391</v>
      </c>
      <c r="GL92" s="48">
        <v>12419</v>
      </c>
    </row>
    <row r="93" spans="1:194" s="95" customFormat="1" x14ac:dyDescent="0.25">
      <c r="A93" s="29" t="s">
        <v>48</v>
      </c>
      <c r="B93" s="709" t="s">
        <v>133</v>
      </c>
      <c r="C93" s="111" t="str">
        <f t="shared" si="44"/>
        <v>Legacy ICB - NHS Hertfordshire and West Essex Integrated Care Board</v>
      </c>
      <c r="D93" s="70">
        <f t="shared" si="45"/>
        <v>65955</v>
      </c>
      <c r="E93" s="70">
        <f t="shared" si="46"/>
        <v>63010</v>
      </c>
      <c r="F93" s="85">
        <f t="shared" si="47"/>
        <v>1656358</v>
      </c>
      <c r="G93" s="49">
        <f t="shared" si="48"/>
        <v>824318</v>
      </c>
      <c r="H93" s="50">
        <f t="shared" si="49"/>
        <v>832040</v>
      </c>
      <c r="I93" s="49">
        <f t="shared" si="50"/>
        <v>646010</v>
      </c>
      <c r="J93" s="87">
        <f t="shared" si="51"/>
        <v>661941</v>
      </c>
      <c r="K93" s="88">
        <f t="shared" si="52"/>
        <v>178308</v>
      </c>
      <c r="L93" s="48">
        <f t="shared" si="53"/>
        <v>170099</v>
      </c>
      <c r="M93" s="88">
        <v>7546</v>
      </c>
      <c r="N93" s="47">
        <v>8076</v>
      </c>
      <c r="O93" s="47">
        <v>8466</v>
      </c>
      <c r="P93" s="47">
        <v>8527</v>
      </c>
      <c r="Q93" s="47">
        <v>9324</v>
      </c>
      <c r="R93" s="47">
        <v>9130</v>
      </c>
      <c r="S93" s="47">
        <v>9684</v>
      </c>
      <c r="T93" s="47">
        <v>9972</v>
      </c>
      <c r="U93" s="47">
        <v>10264</v>
      </c>
      <c r="V93" s="47">
        <v>10380</v>
      </c>
      <c r="W93" s="47">
        <v>10488</v>
      </c>
      <c r="X93" s="47">
        <v>10496</v>
      </c>
      <c r="Y93" s="47">
        <v>10769</v>
      </c>
      <c r="Z93" s="47">
        <v>10899</v>
      </c>
      <c r="AA93" s="47">
        <v>10951</v>
      </c>
      <c r="AB93" s="47">
        <v>11248</v>
      </c>
      <c r="AC93" s="47">
        <v>11133</v>
      </c>
      <c r="AD93" s="47">
        <v>10955</v>
      </c>
      <c r="AE93" s="47">
        <v>10578</v>
      </c>
      <c r="AF93" s="47">
        <v>9370</v>
      </c>
      <c r="AG93" s="47">
        <v>8800</v>
      </c>
      <c r="AH93" s="47">
        <v>8634</v>
      </c>
      <c r="AI93" s="47">
        <v>9026</v>
      </c>
      <c r="AJ93" s="47">
        <v>9015</v>
      </c>
      <c r="AK93" s="47">
        <v>9525</v>
      </c>
      <c r="AL93" s="47">
        <v>9471</v>
      </c>
      <c r="AM93" s="47">
        <v>9914</v>
      </c>
      <c r="AN93" s="47">
        <v>9933</v>
      </c>
      <c r="AO93" s="47">
        <v>10207</v>
      </c>
      <c r="AP93" s="47">
        <v>10196</v>
      </c>
      <c r="AQ93" s="47">
        <v>10320</v>
      </c>
      <c r="AR93" s="47">
        <v>10527</v>
      </c>
      <c r="AS93" s="47">
        <v>11000</v>
      </c>
      <c r="AT93" s="47">
        <v>11195</v>
      </c>
      <c r="AU93" s="47">
        <v>11795</v>
      </c>
      <c r="AV93" s="47">
        <v>12055</v>
      </c>
      <c r="AW93" s="47">
        <v>12123</v>
      </c>
      <c r="AX93" s="47">
        <v>12233</v>
      </c>
      <c r="AY93" s="47">
        <v>12282</v>
      </c>
      <c r="AZ93" s="47">
        <v>12326</v>
      </c>
      <c r="BA93" s="47">
        <v>12122</v>
      </c>
      <c r="BB93" s="47">
        <v>12104</v>
      </c>
      <c r="BC93" s="47">
        <v>12120</v>
      </c>
      <c r="BD93" s="47">
        <v>12132</v>
      </c>
      <c r="BE93" s="47">
        <v>12406</v>
      </c>
      <c r="BF93" s="47">
        <v>12502</v>
      </c>
      <c r="BG93" s="47">
        <v>12559</v>
      </c>
      <c r="BH93" s="47">
        <v>12062</v>
      </c>
      <c r="BI93" s="47">
        <v>11540</v>
      </c>
      <c r="BJ93" s="47">
        <v>11321</v>
      </c>
      <c r="BK93" s="47">
        <v>11104</v>
      </c>
      <c r="BL93" s="47">
        <v>11288</v>
      </c>
      <c r="BM93" s="47">
        <v>11112</v>
      </c>
      <c r="BN93" s="47">
        <v>11179</v>
      </c>
      <c r="BO93" s="47">
        <v>11199</v>
      </c>
      <c r="BP93" s="47">
        <v>11320</v>
      </c>
      <c r="BQ93" s="47">
        <v>10756</v>
      </c>
      <c r="BR93" s="47">
        <v>11031</v>
      </c>
      <c r="BS93" s="47">
        <v>10757</v>
      </c>
      <c r="BT93" s="47">
        <v>10772</v>
      </c>
      <c r="BU93" s="47">
        <v>10775</v>
      </c>
      <c r="BV93" s="47">
        <v>10612</v>
      </c>
      <c r="BW93" s="47">
        <v>10333</v>
      </c>
      <c r="BX93" s="47">
        <v>9865</v>
      </c>
      <c r="BY93" s="47">
        <v>9450</v>
      </c>
      <c r="BZ93" s="47">
        <v>9074</v>
      </c>
      <c r="CA93" s="47">
        <v>8469</v>
      </c>
      <c r="CB93" s="47">
        <v>8064</v>
      </c>
      <c r="CC93" s="47">
        <v>7787</v>
      </c>
      <c r="CD93" s="47">
        <v>7267</v>
      </c>
      <c r="CE93" s="47">
        <v>6886</v>
      </c>
      <c r="CF93" s="47">
        <v>6508</v>
      </c>
      <c r="CG93" s="47">
        <v>6245</v>
      </c>
      <c r="CH93" s="47">
        <v>5946</v>
      </c>
      <c r="CI93" s="47">
        <v>5645</v>
      </c>
      <c r="CJ93" s="47">
        <v>5509</v>
      </c>
      <c r="CK93" s="47">
        <v>5529</v>
      </c>
      <c r="CL93" s="47">
        <v>5476</v>
      </c>
      <c r="CM93" s="47">
        <v>5875</v>
      </c>
      <c r="CN93" s="47">
        <v>6041</v>
      </c>
      <c r="CO93" s="47">
        <v>4284</v>
      </c>
      <c r="CP93" s="47">
        <v>4426</v>
      </c>
      <c r="CQ93" s="47">
        <v>3855</v>
      </c>
      <c r="CR93" s="47">
        <v>3633</v>
      </c>
      <c r="CS93" s="47">
        <v>2749</v>
      </c>
      <c r="CT93" s="47">
        <v>2385</v>
      </c>
      <c r="CU93" s="47">
        <v>2422</v>
      </c>
      <c r="CV93" s="47">
        <v>2204</v>
      </c>
      <c r="CW93" s="47">
        <v>1904</v>
      </c>
      <c r="CX93" s="47">
        <v>1667</v>
      </c>
      <c r="CY93" s="48">
        <v>3214</v>
      </c>
      <c r="CZ93" s="88">
        <v>7074</v>
      </c>
      <c r="DA93" s="47">
        <v>7791</v>
      </c>
      <c r="DB93" s="47">
        <v>8161</v>
      </c>
      <c r="DC93" s="47">
        <v>8140</v>
      </c>
      <c r="DD93" s="47">
        <v>8936</v>
      </c>
      <c r="DE93" s="47">
        <v>8733</v>
      </c>
      <c r="DF93" s="47">
        <v>9048</v>
      </c>
      <c r="DG93" s="47">
        <v>9279</v>
      </c>
      <c r="DH93" s="47">
        <v>9717</v>
      </c>
      <c r="DI93" s="47">
        <v>9808</v>
      </c>
      <c r="DJ93" s="47">
        <v>10241</v>
      </c>
      <c r="DK93" s="47">
        <v>10161</v>
      </c>
      <c r="DL93" s="47">
        <v>10226</v>
      </c>
      <c r="DM93" s="47">
        <v>10364</v>
      </c>
      <c r="DN93" s="47">
        <v>10654</v>
      </c>
      <c r="DO93" s="47">
        <v>10595</v>
      </c>
      <c r="DP93" s="47">
        <v>10728</v>
      </c>
      <c r="DQ93" s="47">
        <v>10443</v>
      </c>
      <c r="DR93" s="47">
        <v>9763</v>
      </c>
      <c r="DS93" s="47">
        <v>8233</v>
      </c>
      <c r="DT93" s="47">
        <v>7735</v>
      </c>
      <c r="DU93" s="47">
        <v>7754</v>
      </c>
      <c r="DV93" s="47">
        <v>8470</v>
      </c>
      <c r="DW93" s="47">
        <v>8653</v>
      </c>
      <c r="DX93" s="47">
        <v>8838</v>
      </c>
      <c r="DY93" s="47">
        <v>9159</v>
      </c>
      <c r="DZ93" s="47">
        <v>9328</v>
      </c>
      <c r="EA93" s="47">
        <v>9795</v>
      </c>
      <c r="EB93" s="47">
        <v>10137</v>
      </c>
      <c r="EC93" s="47">
        <v>10231</v>
      </c>
      <c r="ED93" s="47">
        <v>10497</v>
      </c>
      <c r="EE93" s="47">
        <v>11000</v>
      </c>
      <c r="EF93" s="47">
        <v>11306</v>
      </c>
      <c r="EG93" s="47">
        <v>11633</v>
      </c>
      <c r="EH93" s="47">
        <v>12179</v>
      </c>
      <c r="EI93" s="47">
        <v>12522</v>
      </c>
      <c r="EJ93" s="47">
        <v>12669</v>
      </c>
      <c r="EK93" s="47">
        <v>12546</v>
      </c>
      <c r="EL93" s="47">
        <v>12899</v>
      </c>
      <c r="EM93" s="47">
        <v>12588</v>
      </c>
      <c r="EN93" s="47">
        <v>12405</v>
      </c>
      <c r="EO93" s="47">
        <v>12491</v>
      </c>
      <c r="EP93" s="47">
        <v>12393</v>
      </c>
      <c r="EQ93" s="47">
        <v>12216</v>
      </c>
      <c r="ER93" s="47">
        <v>12349</v>
      </c>
      <c r="ES93" s="47">
        <v>12604</v>
      </c>
      <c r="ET93" s="47">
        <v>12273</v>
      </c>
      <c r="EU93" s="47">
        <v>11749</v>
      </c>
      <c r="EV93" s="47">
        <v>11087</v>
      </c>
      <c r="EW93" s="47">
        <v>10739</v>
      </c>
      <c r="EX93" s="47">
        <v>10622</v>
      </c>
      <c r="EY93" s="47">
        <v>10845</v>
      </c>
      <c r="EZ93" s="47">
        <v>10410</v>
      </c>
      <c r="FA93" s="47">
        <v>10938</v>
      </c>
      <c r="FB93" s="47">
        <v>11088</v>
      </c>
      <c r="FC93" s="47">
        <v>11159</v>
      </c>
      <c r="FD93" s="47">
        <v>10641</v>
      </c>
      <c r="FE93" s="47">
        <v>10906</v>
      </c>
      <c r="FF93" s="47">
        <v>10802</v>
      </c>
      <c r="FG93" s="47">
        <v>10644</v>
      </c>
      <c r="FH93" s="47">
        <v>10902</v>
      </c>
      <c r="FI93" s="47">
        <v>10589</v>
      </c>
      <c r="FJ93" s="47">
        <v>10115</v>
      </c>
      <c r="FK93" s="47">
        <v>9931</v>
      </c>
      <c r="FL93" s="47">
        <v>9498</v>
      </c>
      <c r="FM93" s="47">
        <v>9155</v>
      </c>
      <c r="FN93" s="47">
        <v>8561</v>
      </c>
      <c r="FO93" s="47">
        <v>8278</v>
      </c>
      <c r="FP93" s="47">
        <v>7972</v>
      </c>
      <c r="FQ93" s="47">
        <v>7574</v>
      </c>
      <c r="FR93" s="47">
        <v>7319</v>
      </c>
      <c r="FS93" s="47">
        <v>7047</v>
      </c>
      <c r="FT93" s="47">
        <v>6819</v>
      </c>
      <c r="FU93" s="47">
        <v>6542</v>
      </c>
      <c r="FV93" s="47">
        <v>6388</v>
      </c>
      <c r="FW93" s="47">
        <v>6441</v>
      </c>
      <c r="FX93" s="47">
        <v>6410</v>
      </c>
      <c r="FY93" s="47">
        <v>6568</v>
      </c>
      <c r="FZ93" s="47">
        <v>7019</v>
      </c>
      <c r="GA93" s="47">
        <v>7412</v>
      </c>
      <c r="GB93" s="47">
        <v>5278</v>
      </c>
      <c r="GC93" s="47">
        <v>5303</v>
      </c>
      <c r="GD93" s="47">
        <v>4940</v>
      </c>
      <c r="GE93" s="47">
        <v>4599</v>
      </c>
      <c r="GF93" s="47">
        <v>3746</v>
      </c>
      <c r="GG93" s="47">
        <v>3325</v>
      </c>
      <c r="GH93" s="47">
        <v>3386</v>
      </c>
      <c r="GI93" s="47">
        <v>3190</v>
      </c>
      <c r="GJ93" s="47">
        <v>2937</v>
      </c>
      <c r="GK93" s="47">
        <v>2609</v>
      </c>
      <c r="GL93" s="48">
        <v>5792</v>
      </c>
    </row>
    <row r="94" spans="1:194" s="95" customFormat="1" x14ac:dyDescent="0.25">
      <c r="A94" s="29" t="s">
        <v>48</v>
      </c>
      <c r="B94" s="709" t="s">
        <v>134</v>
      </c>
      <c r="C94" s="111" t="str">
        <f t="shared" si="44"/>
        <v>Legacy ICB - NHS Mid and South Essex Integrated Care Board</v>
      </c>
      <c r="D94" s="70">
        <f t="shared" si="45"/>
        <v>49943</v>
      </c>
      <c r="E94" s="70">
        <f t="shared" si="46"/>
        <v>47626</v>
      </c>
      <c r="F94" s="85">
        <f t="shared" si="47"/>
        <v>1309382</v>
      </c>
      <c r="G94" s="49">
        <f t="shared" si="48"/>
        <v>645577</v>
      </c>
      <c r="H94" s="50">
        <f t="shared" si="49"/>
        <v>663805</v>
      </c>
      <c r="I94" s="49">
        <f t="shared" si="50"/>
        <v>507174</v>
      </c>
      <c r="J94" s="87">
        <f t="shared" si="51"/>
        <v>532105</v>
      </c>
      <c r="K94" s="88">
        <f t="shared" si="52"/>
        <v>138403</v>
      </c>
      <c r="L94" s="48">
        <f t="shared" si="53"/>
        <v>131700</v>
      </c>
      <c r="M94" s="88">
        <v>5790</v>
      </c>
      <c r="N94" s="47">
        <v>6407</v>
      </c>
      <c r="O94" s="47">
        <v>6632</v>
      </c>
      <c r="P94" s="47">
        <v>6780</v>
      </c>
      <c r="Q94" s="47">
        <v>7480</v>
      </c>
      <c r="R94" s="47">
        <v>7103</v>
      </c>
      <c r="S94" s="47">
        <v>7518</v>
      </c>
      <c r="T94" s="47">
        <v>7727</v>
      </c>
      <c r="U94" s="47">
        <v>7972</v>
      </c>
      <c r="V94" s="47">
        <v>8227</v>
      </c>
      <c r="W94" s="47">
        <v>8540</v>
      </c>
      <c r="X94" s="47">
        <v>8284</v>
      </c>
      <c r="Y94" s="47">
        <v>8237</v>
      </c>
      <c r="Z94" s="47">
        <v>8383</v>
      </c>
      <c r="AA94" s="47">
        <v>8549</v>
      </c>
      <c r="AB94" s="47">
        <v>8382</v>
      </c>
      <c r="AC94" s="47">
        <v>8136</v>
      </c>
      <c r="AD94" s="47">
        <v>8256</v>
      </c>
      <c r="AE94" s="47">
        <v>8112</v>
      </c>
      <c r="AF94" s="47">
        <v>7156</v>
      </c>
      <c r="AG94" s="47">
        <v>6944</v>
      </c>
      <c r="AH94" s="47">
        <v>6757</v>
      </c>
      <c r="AI94" s="47">
        <v>6919</v>
      </c>
      <c r="AJ94" s="47">
        <v>6790</v>
      </c>
      <c r="AK94" s="47">
        <v>6822</v>
      </c>
      <c r="AL94" s="47">
        <v>6898</v>
      </c>
      <c r="AM94" s="47">
        <v>7337</v>
      </c>
      <c r="AN94" s="47">
        <v>7552</v>
      </c>
      <c r="AO94" s="47">
        <v>7742</v>
      </c>
      <c r="AP94" s="47">
        <v>7939</v>
      </c>
      <c r="AQ94" s="47">
        <v>7998</v>
      </c>
      <c r="AR94" s="47">
        <v>8139</v>
      </c>
      <c r="AS94" s="47">
        <v>8532</v>
      </c>
      <c r="AT94" s="47">
        <v>8858</v>
      </c>
      <c r="AU94" s="47">
        <v>8864</v>
      </c>
      <c r="AV94" s="47">
        <v>9093</v>
      </c>
      <c r="AW94" s="47">
        <v>9360</v>
      </c>
      <c r="AX94" s="47">
        <v>9377</v>
      </c>
      <c r="AY94" s="47">
        <v>9328</v>
      </c>
      <c r="AZ94" s="47">
        <v>9178</v>
      </c>
      <c r="BA94" s="47">
        <v>9305</v>
      </c>
      <c r="BB94" s="47">
        <v>9199</v>
      </c>
      <c r="BC94" s="47">
        <v>8822</v>
      </c>
      <c r="BD94" s="47">
        <v>8866</v>
      </c>
      <c r="BE94" s="47">
        <v>8938</v>
      </c>
      <c r="BF94" s="47">
        <v>8896</v>
      </c>
      <c r="BG94" s="47">
        <v>8773</v>
      </c>
      <c r="BH94" s="47">
        <v>8309</v>
      </c>
      <c r="BI94" s="47">
        <v>7863</v>
      </c>
      <c r="BJ94" s="47">
        <v>7790</v>
      </c>
      <c r="BK94" s="47">
        <v>7945</v>
      </c>
      <c r="BL94" s="47">
        <v>8208</v>
      </c>
      <c r="BM94" s="47">
        <v>8182</v>
      </c>
      <c r="BN94" s="47">
        <v>8293</v>
      </c>
      <c r="BO94" s="47">
        <v>8705</v>
      </c>
      <c r="BP94" s="47">
        <v>8800</v>
      </c>
      <c r="BQ94" s="47">
        <v>8418</v>
      </c>
      <c r="BR94" s="47">
        <v>8575</v>
      </c>
      <c r="BS94" s="47">
        <v>8501</v>
      </c>
      <c r="BT94" s="47">
        <v>8787</v>
      </c>
      <c r="BU94" s="47">
        <v>8438</v>
      </c>
      <c r="BV94" s="47">
        <v>8474</v>
      </c>
      <c r="BW94" s="47">
        <v>8003</v>
      </c>
      <c r="BX94" s="47">
        <v>7799</v>
      </c>
      <c r="BY94" s="47">
        <v>7750</v>
      </c>
      <c r="BZ94" s="47">
        <v>7208</v>
      </c>
      <c r="CA94" s="47">
        <v>6964</v>
      </c>
      <c r="CB94" s="47">
        <v>6613</v>
      </c>
      <c r="CC94" s="47">
        <v>6319</v>
      </c>
      <c r="CD94" s="47">
        <v>5886</v>
      </c>
      <c r="CE94" s="47">
        <v>5727</v>
      </c>
      <c r="CF94" s="47">
        <v>5299</v>
      </c>
      <c r="CG94" s="47">
        <v>5188</v>
      </c>
      <c r="CH94" s="47">
        <v>5180</v>
      </c>
      <c r="CI94" s="47">
        <v>4843</v>
      </c>
      <c r="CJ94" s="47">
        <v>4869</v>
      </c>
      <c r="CK94" s="47">
        <v>4830</v>
      </c>
      <c r="CL94" s="47">
        <v>5215</v>
      </c>
      <c r="CM94" s="47">
        <v>5507</v>
      </c>
      <c r="CN94" s="47">
        <v>5739</v>
      </c>
      <c r="CO94" s="47">
        <v>4054</v>
      </c>
      <c r="CP94" s="47">
        <v>3861</v>
      </c>
      <c r="CQ94" s="47">
        <v>3509</v>
      </c>
      <c r="CR94" s="47">
        <v>3123</v>
      </c>
      <c r="CS94" s="47">
        <v>2446</v>
      </c>
      <c r="CT94" s="47">
        <v>2007</v>
      </c>
      <c r="CU94" s="47">
        <v>2058</v>
      </c>
      <c r="CV94" s="47">
        <v>1826</v>
      </c>
      <c r="CW94" s="47">
        <v>1581</v>
      </c>
      <c r="CX94" s="47">
        <v>1352</v>
      </c>
      <c r="CY94" s="48">
        <v>8636</v>
      </c>
      <c r="CZ94" s="88">
        <v>5446</v>
      </c>
      <c r="DA94" s="47">
        <v>5920</v>
      </c>
      <c r="DB94" s="47">
        <v>6419</v>
      </c>
      <c r="DC94" s="47">
        <v>6515</v>
      </c>
      <c r="DD94" s="47">
        <v>7086</v>
      </c>
      <c r="DE94" s="47">
        <v>6857</v>
      </c>
      <c r="DF94" s="47">
        <v>7194</v>
      </c>
      <c r="DG94" s="47">
        <v>7557</v>
      </c>
      <c r="DH94" s="47">
        <v>7805</v>
      </c>
      <c r="DI94" s="47">
        <v>7653</v>
      </c>
      <c r="DJ94" s="47">
        <v>7854</v>
      </c>
      <c r="DK94" s="47">
        <v>7768</v>
      </c>
      <c r="DL94" s="47">
        <v>7858</v>
      </c>
      <c r="DM94" s="47">
        <v>8076</v>
      </c>
      <c r="DN94" s="47">
        <v>7877</v>
      </c>
      <c r="DO94" s="47">
        <v>7931</v>
      </c>
      <c r="DP94" s="47">
        <v>8008</v>
      </c>
      <c r="DQ94" s="47">
        <v>7876</v>
      </c>
      <c r="DR94" s="47">
        <v>7388</v>
      </c>
      <c r="DS94" s="47">
        <v>6485</v>
      </c>
      <c r="DT94" s="47">
        <v>6133</v>
      </c>
      <c r="DU94" s="47">
        <v>6279</v>
      </c>
      <c r="DV94" s="47">
        <v>6376</v>
      </c>
      <c r="DW94" s="47">
        <v>6315</v>
      </c>
      <c r="DX94" s="47">
        <v>6498</v>
      </c>
      <c r="DY94" s="47">
        <v>6804</v>
      </c>
      <c r="DZ94" s="47">
        <v>7127</v>
      </c>
      <c r="EA94" s="47">
        <v>7425</v>
      </c>
      <c r="EB94" s="47">
        <v>7748</v>
      </c>
      <c r="EC94" s="47">
        <v>8127</v>
      </c>
      <c r="ED94" s="47">
        <v>8296</v>
      </c>
      <c r="EE94" s="47">
        <v>8606</v>
      </c>
      <c r="EF94" s="47">
        <v>9120</v>
      </c>
      <c r="EG94" s="47">
        <v>9171</v>
      </c>
      <c r="EH94" s="47">
        <v>9419</v>
      </c>
      <c r="EI94" s="47">
        <v>9681</v>
      </c>
      <c r="EJ94" s="47">
        <v>9601</v>
      </c>
      <c r="EK94" s="47">
        <v>9619</v>
      </c>
      <c r="EL94" s="47">
        <v>9724</v>
      </c>
      <c r="EM94" s="47">
        <v>9446</v>
      </c>
      <c r="EN94" s="47">
        <v>9309</v>
      </c>
      <c r="EO94" s="47">
        <v>9396</v>
      </c>
      <c r="EP94" s="47">
        <v>9056</v>
      </c>
      <c r="EQ94" s="47">
        <v>8659</v>
      </c>
      <c r="ER94" s="47">
        <v>9038</v>
      </c>
      <c r="ES94" s="47">
        <v>9015</v>
      </c>
      <c r="ET94" s="47">
        <v>8783</v>
      </c>
      <c r="EU94" s="47">
        <v>8343</v>
      </c>
      <c r="EV94" s="47">
        <v>7627</v>
      </c>
      <c r="EW94" s="47">
        <v>7740</v>
      </c>
      <c r="EX94" s="47">
        <v>7883</v>
      </c>
      <c r="EY94" s="47">
        <v>7997</v>
      </c>
      <c r="EZ94" s="47">
        <v>7969</v>
      </c>
      <c r="FA94" s="47">
        <v>8312</v>
      </c>
      <c r="FB94" s="47">
        <v>8288</v>
      </c>
      <c r="FC94" s="47">
        <v>8694</v>
      </c>
      <c r="FD94" s="47">
        <v>8342</v>
      </c>
      <c r="FE94" s="47">
        <v>8693</v>
      </c>
      <c r="FF94" s="47">
        <v>8596</v>
      </c>
      <c r="FG94" s="47">
        <v>8741</v>
      </c>
      <c r="FH94" s="47">
        <v>8493</v>
      </c>
      <c r="FI94" s="47">
        <v>8272</v>
      </c>
      <c r="FJ94" s="47">
        <v>8153</v>
      </c>
      <c r="FK94" s="47">
        <v>7999</v>
      </c>
      <c r="FL94" s="47">
        <v>7711</v>
      </c>
      <c r="FM94" s="47">
        <v>7541</v>
      </c>
      <c r="FN94" s="47">
        <v>6818</v>
      </c>
      <c r="FO94" s="47">
        <v>6727</v>
      </c>
      <c r="FP94" s="47">
        <v>6648</v>
      </c>
      <c r="FQ94" s="47">
        <v>6333</v>
      </c>
      <c r="FR94" s="47">
        <v>6014</v>
      </c>
      <c r="FS94" s="47">
        <v>5996</v>
      </c>
      <c r="FT94" s="47">
        <v>6004</v>
      </c>
      <c r="FU94" s="47">
        <v>5675</v>
      </c>
      <c r="FV94" s="47">
        <v>5706</v>
      </c>
      <c r="FW94" s="47">
        <v>5655</v>
      </c>
      <c r="FX94" s="47">
        <v>5777</v>
      </c>
      <c r="FY94" s="47">
        <v>5933</v>
      </c>
      <c r="FZ94" s="47">
        <v>6636</v>
      </c>
      <c r="GA94" s="47">
        <v>7052</v>
      </c>
      <c r="GB94" s="47">
        <v>4864</v>
      </c>
      <c r="GC94" s="47">
        <v>4782</v>
      </c>
      <c r="GD94" s="47">
        <v>4403</v>
      </c>
      <c r="GE94" s="47">
        <v>3998</v>
      </c>
      <c r="GF94" s="47">
        <v>3302</v>
      </c>
      <c r="GG94" s="47">
        <v>2886</v>
      </c>
      <c r="GH94" s="47">
        <v>2913</v>
      </c>
      <c r="GI94" s="47">
        <v>2691</v>
      </c>
      <c r="GJ94" s="47">
        <v>2441</v>
      </c>
      <c r="GK94" s="47">
        <v>1993</v>
      </c>
      <c r="GL94" s="48">
        <v>16820</v>
      </c>
    </row>
    <row r="95" spans="1:194" s="95" customFormat="1" x14ac:dyDescent="0.25">
      <c r="A95" s="29" t="s">
        <v>48</v>
      </c>
      <c r="B95" s="709" t="s">
        <v>135</v>
      </c>
      <c r="C95" s="111" t="str">
        <f t="shared" si="44"/>
        <v>Legacy ICB - NHS Norfolk and Waveney Integrated Care Board</v>
      </c>
      <c r="D95" s="70">
        <f t="shared" si="45"/>
        <v>37446</v>
      </c>
      <c r="E95" s="70">
        <f t="shared" si="46"/>
        <v>35911</v>
      </c>
      <c r="F95" s="85">
        <f t="shared" si="47"/>
        <v>1091798</v>
      </c>
      <c r="G95" s="49">
        <f t="shared" si="48"/>
        <v>542019</v>
      </c>
      <c r="H95" s="50">
        <f t="shared" si="49"/>
        <v>549779</v>
      </c>
      <c r="I95" s="49">
        <f t="shared" si="50"/>
        <v>444725</v>
      </c>
      <c r="J95" s="87">
        <f t="shared" si="51"/>
        <v>456923</v>
      </c>
      <c r="K95" s="88">
        <f t="shared" si="52"/>
        <v>97294</v>
      </c>
      <c r="L95" s="48">
        <f t="shared" si="53"/>
        <v>92856</v>
      </c>
      <c r="M95" s="88">
        <v>3826</v>
      </c>
      <c r="N95" s="47">
        <v>4153</v>
      </c>
      <c r="O95" s="47">
        <v>4243</v>
      </c>
      <c r="P95" s="47">
        <v>4411</v>
      </c>
      <c r="Q95" s="47">
        <v>4700</v>
      </c>
      <c r="R95" s="47">
        <v>4804</v>
      </c>
      <c r="S95" s="47">
        <v>5027</v>
      </c>
      <c r="T95" s="47">
        <v>5344</v>
      </c>
      <c r="U95" s="47">
        <v>5586</v>
      </c>
      <c r="V95" s="47">
        <v>5809</v>
      </c>
      <c r="W95" s="47">
        <v>5900</v>
      </c>
      <c r="X95" s="47">
        <v>6045</v>
      </c>
      <c r="Y95" s="47">
        <v>5985</v>
      </c>
      <c r="Z95" s="47">
        <v>6349</v>
      </c>
      <c r="AA95" s="47">
        <v>6377</v>
      </c>
      <c r="AB95" s="47">
        <v>6290</v>
      </c>
      <c r="AC95" s="47">
        <v>6194</v>
      </c>
      <c r="AD95" s="47">
        <v>6251</v>
      </c>
      <c r="AE95" s="47">
        <v>6241</v>
      </c>
      <c r="AF95" s="47">
        <v>6104</v>
      </c>
      <c r="AG95" s="47">
        <v>5946</v>
      </c>
      <c r="AH95" s="47">
        <v>5882</v>
      </c>
      <c r="AI95" s="47">
        <v>5807</v>
      </c>
      <c r="AJ95" s="47">
        <v>5770</v>
      </c>
      <c r="AK95" s="47">
        <v>5582</v>
      </c>
      <c r="AL95" s="47">
        <v>5910</v>
      </c>
      <c r="AM95" s="47">
        <v>6000</v>
      </c>
      <c r="AN95" s="47">
        <v>6148</v>
      </c>
      <c r="AO95" s="47">
        <v>6461</v>
      </c>
      <c r="AP95" s="47">
        <v>6662</v>
      </c>
      <c r="AQ95" s="47">
        <v>6664</v>
      </c>
      <c r="AR95" s="47">
        <v>6779</v>
      </c>
      <c r="AS95" s="47">
        <v>7056</v>
      </c>
      <c r="AT95" s="47">
        <v>7038</v>
      </c>
      <c r="AU95" s="47">
        <v>7085</v>
      </c>
      <c r="AV95" s="47">
        <v>7270</v>
      </c>
      <c r="AW95" s="47">
        <v>7414</v>
      </c>
      <c r="AX95" s="47">
        <v>7238</v>
      </c>
      <c r="AY95" s="47">
        <v>7378</v>
      </c>
      <c r="AZ95" s="47">
        <v>7170</v>
      </c>
      <c r="BA95" s="47">
        <v>7079</v>
      </c>
      <c r="BB95" s="47">
        <v>6890</v>
      </c>
      <c r="BC95" s="47">
        <v>6767</v>
      </c>
      <c r="BD95" s="47">
        <v>6570</v>
      </c>
      <c r="BE95" s="47">
        <v>6663</v>
      </c>
      <c r="BF95" s="47">
        <v>6647</v>
      </c>
      <c r="BG95" s="47">
        <v>6804</v>
      </c>
      <c r="BH95" s="47">
        <v>6314</v>
      </c>
      <c r="BI95" s="47">
        <v>5997</v>
      </c>
      <c r="BJ95" s="47">
        <v>5897</v>
      </c>
      <c r="BK95" s="47">
        <v>5958</v>
      </c>
      <c r="BL95" s="47">
        <v>6267</v>
      </c>
      <c r="BM95" s="47">
        <v>6715</v>
      </c>
      <c r="BN95" s="47">
        <v>6856</v>
      </c>
      <c r="BO95" s="47">
        <v>7331</v>
      </c>
      <c r="BP95" s="47">
        <v>7314</v>
      </c>
      <c r="BQ95" s="47">
        <v>7379</v>
      </c>
      <c r="BR95" s="47">
        <v>7662</v>
      </c>
      <c r="BS95" s="47">
        <v>7421</v>
      </c>
      <c r="BT95" s="47">
        <v>7622</v>
      </c>
      <c r="BU95" s="47">
        <v>7856</v>
      </c>
      <c r="BV95" s="47">
        <v>7816</v>
      </c>
      <c r="BW95" s="47">
        <v>7893</v>
      </c>
      <c r="BX95" s="47">
        <v>7592</v>
      </c>
      <c r="BY95" s="47">
        <v>7385</v>
      </c>
      <c r="BZ95" s="47">
        <v>7320</v>
      </c>
      <c r="CA95" s="47">
        <v>6867</v>
      </c>
      <c r="CB95" s="47">
        <v>6774</v>
      </c>
      <c r="CC95" s="47">
        <v>6638</v>
      </c>
      <c r="CD95" s="47">
        <v>6379</v>
      </c>
      <c r="CE95" s="47">
        <v>6136</v>
      </c>
      <c r="CF95" s="47">
        <v>6025</v>
      </c>
      <c r="CG95" s="47">
        <v>5942</v>
      </c>
      <c r="CH95" s="47">
        <v>5668</v>
      </c>
      <c r="CI95" s="47">
        <v>5674</v>
      </c>
      <c r="CJ95" s="47">
        <v>5661</v>
      </c>
      <c r="CK95" s="47">
        <v>5662</v>
      </c>
      <c r="CL95" s="47">
        <v>5849</v>
      </c>
      <c r="CM95" s="47">
        <v>6255</v>
      </c>
      <c r="CN95" s="47">
        <v>6541</v>
      </c>
      <c r="CO95" s="47">
        <v>4788</v>
      </c>
      <c r="CP95" s="47">
        <v>4609</v>
      </c>
      <c r="CQ95" s="47">
        <v>4048</v>
      </c>
      <c r="CR95" s="47">
        <v>3641</v>
      </c>
      <c r="CS95" s="47">
        <v>3019</v>
      </c>
      <c r="CT95" s="47">
        <v>2418</v>
      </c>
      <c r="CU95" s="47">
        <v>2382</v>
      </c>
      <c r="CV95" s="47">
        <v>2193</v>
      </c>
      <c r="CW95" s="47">
        <v>1971</v>
      </c>
      <c r="CX95" s="47">
        <v>1558</v>
      </c>
      <c r="CY95" s="48">
        <v>2407</v>
      </c>
      <c r="CZ95" s="88">
        <v>3576</v>
      </c>
      <c r="DA95" s="47">
        <v>3826</v>
      </c>
      <c r="DB95" s="47">
        <v>4168</v>
      </c>
      <c r="DC95" s="47">
        <v>4413</v>
      </c>
      <c r="DD95" s="47">
        <v>4683</v>
      </c>
      <c r="DE95" s="47">
        <v>4444</v>
      </c>
      <c r="DF95" s="47">
        <v>4715</v>
      </c>
      <c r="DG95" s="47">
        <v>5033</v>
      </c>
      <c r="DH95" s="47">
        <v>5207</v>
      </c>
      <c r="DI95" s="47">
        <v>5448</v>
      </c>
      <c r="DJ95" s="47">
        <v>5711</v>
      </c>
      <c r="DK95" s="47">
        <v>5721</v>
      </c>
      <c r="DL95" s="47">
        <v>5759</v>
      </c>
      <c r="DM95" s="47">
        <v>6091</v>
      </c>
      <c r="DN95" s="47">
        <v>6106</v>
      </c>
      <c r="DO95" s="47">
        <v>6032</v>
      </c>
      <c r="DP95" s="47">
        <v>5998</v>
      </c>
      <c r="DQ95" s="47">
        <v>5925</v>
      </c>
      <c r="DR95" s="47">
        <v>5955</v>
      </c>
      <c r="DS95" s="47">
        <v>5821</v>
      </c>
      <c r="DT95" s="47">
        <v>5554</v>
      </c>
      <c r="DU95" s="47">
        <v>5621</v>
      </c>
      <c r="DV95" s="47">
        <v>5765</v>
      </c>
      <c r="DW95" s="47">
        <v>5414</v>
      </c>
      <c r="DX95" s="47">
        <v>5602</v>
      </c>
      <c r="DY95" s="47">
        <v>5805</v>
      </c>
      <c r="DZ95" s="47">
        <v>5694</v>
      </c>
      <c r="EA95" s="47">
        <v>6106</v>
      </c>
      <c r="EB95" s="47">
        <v>6185</v>
      </c>
      <c r="EC95" s="47">
        <v>6541</v>
      </c>
      <c r="ED95" s="47">
        <v>6493</v>
      </c>
      <c r="EE95" s="47">
        <v>6552</v>
      </c>
      <c r="EF95" s="47">
        <v>6672</v>
      </c>
      <c r="EG95" s="47">
        <v>6844</v>
      </c>
      <c r="EH95" s="47">
        <v>6977</v>
      </c>
      <c r="EI95" s="47">
        <v>7021</v>
      </c>
      <c r="EJ95" s="47">
        <v>7066</v>
      </c>
      <c r="EK95" s="47">
        <v>7097</v>
      </c>
      <c r="EL95" s="47">
        <v>7158</v>
      </c>
      <c r="EM95" s="47">
        <v>6890</v>
      </c>
      <c r="EN95" s="47">
        <v>6773</v>
      </c>
      <c r="EO95" s="47">
        <v>6618</v>
      </c>
      <c r="EP95" s="47">
        <v>6579</v>
      </c>
      <c r="EQ95" s="47">
        <v>6390</v>
      </c>
      <c r="ER95" s="47">
        <v>6502</v>
      </c>
      <c r="ES95" s="47">
        <v>6524</v>
      </c>
      <c r="ET95" s="47">
        <v>6392</v>
      </c>
      <c r="EU95" s="47">
        <v>6127</v>
      </c>
      <c r="EV95" s="47">
        <v>5768</v>
      </c>
      <c r="EW95" s="47">
        <v>5734</v>
      </c>
      <c r="EX95" s="47">
        <v>5934</v>
      </c>
      <c r="EY95" s="47">
        <v>6224</v>
      </c>
      <c r="EZ95" s="47">
        <v>6734</v>
      </c>
      <c r="FA95" s="47">
        <v>6905</v>
      </c>
      <c r="FB95" s="47">
        <v>7218</v>
      </c>
      <c r="FC95" s="47">
        <v>7511</v>
      </c>
      <c r="FD95" s="47">
        <v>7420</v>
      </c>
      <c r="FE95" s="47">
        <v>7791</v>
      </c>
      <c r="FF95" s="47">
        <v>7769</v>
      </c>
      <c r="FG95" s="47">
        <v>7818</v>
      </c>
      <c r="FH95" s="47">
        <v>8094</v>
      </c>
      <c r="FI95" s="47">
        <v>8157</v>
      </c>
      <c r="FJ95" s="47">
        <v>8042</v>
      </c>
      <c r="FK95" s="47">
        <v>7868</v>
      </c>
      <c r="FL95" s="47">
        <v>7729</v>
      </c>
      <c r="FM95" s="47">
        <v>7577</v>
      </c>
      <c r="FN95" s="47">
        <v>7196</v>
      </c>
      <c r="FO95" s="47">
        <v>7163</v>
      </c>
      <c r="FP95" s="47">
        <v>7020</v>
      </c>
      <c r="FQ95" s="47">
        <v>6773</v>
      </c>
      <c r="FR95" s="47">
        <v>6735</v>
      </c>
      <c r="FS95" s="47">
        <v>6422</v>
      </c>
      <c r="FT95" s="47">
        <v>6435</v>
      </c>
      <c r="FU95" s="47">
        <v>6499</v>
      </c>
      <c r="FV95" s="47">
        <v>6240</v>
      </c>
      <c r="FW95" s="47">
        <v>6182</v>
      </c>
      <c r="FX95" s="47">
        <v>6213</v>
      </c>
      <c r="FY95" s="47">
        <v>6447</v>
      </c>
      <c r="FZ95" s="47">
        <v>7028</v>
      </c>
      <c r="GA95" s="47">
        <v>7527</v>
      </c>
      <c r="GB95" s="47">
        <v>5320</v>
      </c>
      <c r="GC95" s="47">
        <v>5246</v>
      </c>
      <c r="GD95" s="47">
        <v>4814</v>
      </c>
      <c r="GE95" s="47">
        <v>4423</v>
      </c>
      <c r="GF95" s="47">
        <v>3629</v>
      </c>
      <c r="GG95" s="47">
        <v>3252</v>
      </c>
      <c r="GH95" s="47">
        <v>3051</v>
      </c>
      <c r="GI95" s="47">
        <v>2836</v>
      </c>
      <c r="GJ95" s="47">
        <v>2548</v>
      </c>
      <c r="GK95" s="47">
        <v>2266</v>
      </c>
      <c r="GL95" s="48">
        <v>4627</v>
      </c>
    </row>
    <row r="96" spans="1:194" s="95" customFormat="1" x14ac:dyDescent="0.25">
      <c r="A96" s="29" t="s">
        <v>48</v>
      </c>
      <c r="B96" s="709" t="s">
        <v>136</v>
      </c>
      <c r="C96" s="111" t="str">
        <f t="shared" si="44"/>
        <v>Legacy ICB - NHS North Central London Integrated Care Board</v>
      </c>
      <c r="D96" s="70">
        <f t="shared" si="45"/>
        <v>59839</v>
      </c>
      <c r="E96" s="70">
        <f t="shared" si="46"/>
        <v>57605</v>
      </c>
      <c r="F96" s="85">
        <f t="shared" si="47"/>
        <v>1809220</v>
      </c>
      <c r="G96" s="49">
        <f t="shared" si="48"/>
        <v>900227</v>
      </c>
      <c r="H96" s="50">
        <f t="shared" si="49"/>
        <v>908993</v>
      </c>
      <c r="I96" s="49">
        <f t="shared" si="50"/>
        <v>738418</v>
      </c>
      <c r="J96" s="87">
        <f t="shared" si="51"/>
        <v>754286</v>
      </c>
      <c r="K96" s="88">
        <f t="shared" si="52"/>
        <v>161809</v>
      </c>
      <c r="L96" s="48">
        <f t="shared" si="53"/>
        <v>154707</v>
      </c>
      <c r="M96" s="88">
        <v>7401</v>
      </c>
      <c r="N96" s="47">
        <v>7567</v>
      </c>
      <c r="O96" s="47">
        <v>7791</v>
      </c>
      <c r="P96" s="47">
        <v>7906</v>
      </c>
      <c r="Q96" s="47">
        <v>8146</v>
      </c>
      <c r="R96" s="47">
        <v>8091</v>
      </c>
      <c r="S96" s="47">
        <v>8603</v>
      </c>
      <c r="T96" s="47">
        <v>8797</v>
      </c>
      <c r="U96" s="47">
        <v>9115</v>
      </c>
      <c r="V96" s="47">
        <v>9439</v>
      </c>
      <c r="W96" s="47">
        <v>9626</v>
      </c>
      <c r="X96" s="47">
        <v>9488</v>
      </c>
      <c r="Y96" s="47">
        <v>9397</v>
      </c>
      <c r="Z96" s="47">
        <v>9755</v>
      </c>
      <c r="AA96" s="47">
        <v>9927</v>
      </c>
      <c r="AB96" s="47">
        <v>10203</v>
      </c>
      <c r="AC96" s="47">
        <v>10267</v>
      </c>
      <c r="AD96" s="47">
        <v>10290</v>
      </c>
      <c r="AE96" s="47">
        <v>10739</v>
      </c>
      <c r="AF96" s="47">
        <v>10951</v>
      </c>
      <c r="AG96" s="47">
        <v>10912</v>
      </c>
      <c r="AH96" s="47">
        <v>11430</v>
      </c>
      <c r="AI96" s="47">
        <v>11966</v>
      </c>
      <c r="AJ96" s="47">
        <v>12961</v>
      </c>
      <c r="AK96" s="47">
        <v>13803</v>
      </c>
      <c r="AL96" s="47">
        <v>14885</v>
      </c>
      <c r="AM96" s="47">
        <v>15855</v>
      </c>
      <c r="AN96" s="47">
        <v>16468</v>
      </c>
      <c r="AO96" s="47">
        <v>17300</v>
      </c>
      <c r="AP96" s="47">
        <v>17817</v>
      </c>
      <c r="AQ96" s="47">
        <v>18001</v>
      </c>
      <c r="AR96" s="47">
        <v>17873</v>
      </c>
      <c r="AS96" s="47">
        <v>17711</v>
      </c>
      <c r="AT96" s="47">
        <v>17345</v>
      </c>
      <c r="AU96" s="47">
        <v>17588</v>
      </c>
      <c r="AV96" s="47">
        <v>17643</v>
      </c>
      <c r="AW96" s="47">
        <v>17898</v>
      </c>
      <c r="AX96" s="47">
        <v>17554</v>
      </c>
      <c r="AY96" s="47">
        <v>17064</v>
      </c>
      <c r="AZ96" s="47">
        <v>16765</v>
      </c>
      <c r="BA96" s="47">
        <v>16295</v>
      </c>
      <c r="BB96" s="47">
        <v>16330</v>
      </c>
      <c r="BC96" s="47">
        <v>15315</v>
      </c>
      <c r="BD96" s="47">
        <v>15083</v>
      </c>
      <c r="BE96" s="47">
        <v>15030</v>
      </c>
      <c r="BF96" s="47">
        <v>14827</v>
      </c>
      <c r="BG96" s="47">
        <v>14309</v>
      </c>
      <c r="BH96" s="47">
        <v>13780</v>
      </c>
      <c r="BI96" s="47">
        <v>12933</v>
      </c>
      <c r="BJ96" s="47">
        <v>12382</v>
      </c>
      <c r="BK96" s="47">
        <v>11837</v>
      </c>
      <c r="BL96" s="47">
        <v>11950</v>
      </c>
      <c r="BM96" s="47">
        <v>11418</v>
      </c>
      <c r="BN96" s="47">
        <v>11150</v>
      </c>
      <c r="BO96" s="47">
        <v>10888</v>
      </c>
      <c r="BP96" s="47">
        <v>10869</v>
      </c>
      <c r="BQ96" s="47">
        <v>10536</v>
      </c>
      <c r="BR96" s="47">
        <v>10209</v>
      </c>
      <c r="BS96" s="47">
        <v>10196</v>
      </c>
      <c r="BT96" s="47">
        <v>9790</v>
      </c>
      <c r="BU96" s="47">
        <v>9641</v>
      </c>
      <c r="BV96" s="47">
        <v>9293</v>
      </c>
      <c r="BW96" s="47">
        <v>8999</v>
      </c>
      <c r="BX96" s="47">
        <v>8599</v>
      </c>
      <c r="BY96" s="47">
        <v>7917</v>
      </c>
      <c r="BZ96" s="47">
        <v>7588</v>
      </c>
      <c r="CA96" s="47">
        <v>7117</v>
      </c>
      <c r="CB96" s="47">
        <v>6703</v>
      </c>
      <c r="CC96" s="47">
        <v>6282</v>
      </c>
      <c r="CD96" s="47">
        <v>5672</v>
      </c>
      <c r="CE96" s="47">
        <v>5508</v>
      </c>
      <c r="CF96" s="47">
        <v>5060</v>
      </c>
      <c r="CG96" s="47">
        <v>4607</v>
      </c>
      <c r="CH96" s="47">
        <v>4403</v>
      </c>
      <c r="CI96" s="47">
        <v>4143</v>
      </c>
      <c r="CJ96" s="47">
        <v>3999</v>
      </c>
      <c r="CK96" s="47">
        <v>3999</v>
      </c>
      <c r="CL96" s="47">
        <v>3734</v>
      </c>
      <c r="CM96" s="47">
        <v>3705</v>
      </c>
      <c r="CN96" s="47">
        <v>3622</v>
      </c>
      <c r="CO96" s="47">
        <v>2797</v>
      </c>
      <c r="CP96" s="47">
        <v>2651</v>
      </c>
      <c r="CQ96" s="47">
        <v>2583</v>
      </c>
      <c r="CR96" s="47">
        <v>2078</v>
      </c>
      <c r="CS96" s="47">
        <v>1791</v>
      </c>
      <c r="CT96" s="47">
        <v>1589</v>
      </c>
      <c r="CU96" s="47">
        <v>1633</v>
      </c>
      <c r="CV96" s="47">
        <v>1411</v>
      </c>
      <c r="CW96" s="47">
        <v>1179</v>
      </c>
      <c r="CX96" s="47">
        <v>1113</v>
      </c>
      <c r="CY96" s="48">
        <v>3346</v>
      </c>
      <c r="CZ96" s="88">
        <v>6893</v>
      </c>
      <c r="DA96" s="47">
        <v>7375</v>
      </c>
      <c r="DB96" s="47">
        <v>7419</v>
      </c>
      <c r="DC96" s="47">
        <v>7349</v>
      </c>
      <c r="DD96" s="47">
        <v>7919</v>
      </c>
      <c r="DE96" s="47">
        <v>7780</v>
      </c>
      <c r="DF96" s="47">
        <v>8098</v>
      </c>
      <c r="DG96" s="47">
        <v>8330</v>
      </c>
      <c r="DH96" s="47">
        <v>8831</v>
      </c>
      <c r="DI96" s="47">
        <v>8946</v>
      </c>
      <c r="DJ96" s="47">
        <v>9176</v>
      </c>
      <c r="DK96" s="47">
        <v>8986</v>
      </c>
      <c r="DL96" s="47">
        <v>9120</v>
      </c>
      <c r="DM96" s="47">
        <v>9527</v>
      </c>
      <c r="DN96" s="47">
        <v>9490</v>
      </c>
      <c r="DO96" s="47">
        <v>9727</v>
      </c>
      <c r="DP96" s="47">
        <v>9825</v>
      </c>
      <c r="DQ96" s="47">
        <v>9916</v>
      </c>
      <c r="DR96" s="47">
        <v>10716</v>
      </c>
      <c r="DS96" s="47">
        <v>11395</v>
      </c>
      <c r="DT96" s="47">
        <v>11797</v>
      </c>
      <c r="DU96" s="47">
        <v>12621</v>
      </c>
      <c r="DV96" s="47">
        <v>14277</v>
      </c>
      <c r="DW96" s="47">
        <v>16836</v>
      </c>
      <c r="DX96" s="47">
        <v>18059</v>
      </c>
      <c r="DY96" s="47">
        <v>18080</v>
      </c>
      <c r="DZ96" s="47">
        <v>18774</v>
      </c>
      <c r="EA96" s="47">
        <v>19186</v>
      </c>
      <c r="EB96" s="47">
        <v>19478</v>
      </c>
      <c r="EC96" s="47">
        <v>19100</v>
      </c>
      <c r="ED96" s="47">
        <v>19118</v>
      </c>
      <c r="EE96" s="47">
        <v>18125</v>
      </c>
      <c r="EF96" s="47">
        <v>17481</v>
      </c>
      <c r="EG96" s="47">
        <v>17242</v>
      </c>
      <c r="EH96" s="47">
        <v>16971</v>
      </c>
      <c r="EI96" s="47">
        <v>16288</v>
      </c>
      <c r="EJ96" s="47">
        <v>16623</v>
      </c>
      <c r="EK96" s="47">
        <v>15906</v>
      </c>
      <c r="EL96" s="47">
        <v>15807</v>
      </c>
      <c r="EM96" s="47">
        <v>15062</v>
      </c>
      <c r="EN96" s="47">
        <v>14593</v>
      </c>
      <c r="EO96" s="47">
        <v>14490</v>
      </c>
      <c r="EP96" s="47">
        <v>13599</v>
      </c>
      <c r="EQ96" s="47">
        <v>13289</v>
      </c>
      <c r="ER96" s="47">
        <v>13214</v>
      </c>
      <c r="ES96" s="47">
        <v>13162</v>
      </c>
      <c r="ET96" s="47">
        <v>12637</v>
      </c>
      <c r="EU96" s="47">
        <v>12279</v>
      </c>
      <c r="EV96" s="47">
        <v>11555</v>
      </c>
      <c r="EW96" s="47">
        <v>11180</v>
      </c>
      <c r="EX96" s="47">
        <v>11069</v>
      </c>
      <c r="EY96" s="47">
        <v>10716</v>
      </c>
      <c r="EZ96" s="47">
        <v>10359</v>
      </c>
      <c r="FA96" s="47">
        <v>10527</v>
      </c>
      <c r="FB96" s="47">
        <v>10149</v>
      </c>
      <c r="FC96" s="47">
        <v>10299</v>
      </c>
      <c r="FD96" s="47">
        <v>9997</v>
      </c>
      <c r="FE96" s="47">
        <v>9964</v>
      </c>
      <c r="FF96" s="47">
        <v>9890</v>
      </c>
      <c r="FG96" s="47">
        <v>9419</v>
      </c>
      <c r="FH96" s="47">
        <v>9491</v>
      </c>
      <c r="FI96" s="47">
        <v>9326</v>
      </c>
      <c r="FJ96" s="47">
        <v>8940</v>
      </c>
      <c r="FK96" s="47">
        <v>8522</v>
      </c>
      <c r="FL96" s="47">
        <v>8057</v>
      </c>
      <c r="FM96" s="47">
        <v>7820</v>
      </c>
      <c r="FN96" s="47">
        <v>7408</v>
      </c>
      <c r="FO96" s="47">
        <v>7042</v>
      </c>
      <c r="FP96" s="47">
        <v>6613</v>
      </c>
      <c r="FQ96" s="47">
        <v>6228</v>
      </c>
      <c r="FR96" s="47">
        <v>5905</v>
      </c>
      <c r="FS96" s="47">
        <v>5697</v>
      </c>
      <c r="FT96" s="47">
        <v>5384</v>
      </c>
      <c r="FU96" s="47">
        <v>5142</v>
      </c>
      <c r="FV96" s="47">
        <v>5065</v>
      </c>
      <c r="FW96" s="47">
        <v>4808</v>
      </c>
      <c r="FX96" s="47">
        <v>4880</v>
      </c>
      <c r="FY96" s="47">
        <v>4650</v>
      </c>
      <c r="FZ96" s="47">
        <v>4509</v>
      </c>
      <c r="GA96" s="47">
        <v>4544</v>
      </c>
      <c r="GB96" s="47">
        <v>3830</v>
      </c>
      <c r="GC96" s="47">
        <v>3520</v>
      </c>
      <c r="GD96" s="47">
        <v>3293</v>
      </c>
      <c r="GE96" s="47">
        <v>3031</v>
      </c>
      <c r="GF96" s="47">
        <v>2575</v>
      </c>
      <c r="GG96" s="47">
        <v>2329</v>
      </c>
      <c r="GH96" s="47">
        <v>2323</v>
      </c>
      <c r="GI96" s="47">
        <v>2177</v>
      </c>
      <c r="GJ96" s="47">
        <v>1878</v>
      </c>
      <c r="GK96" s="47">
        <v>1627</v>
      </c>
      <c r="GL96" s="48">
        <v>6343</v>
      </c>
    </row>
    <row r="97" spans="1:194" s="95" customFormat="1" x14ac:dyDescent="0.25">
      <c r="A97" s="29" t="s">
        <v>48</v>
      </c>
      <c r="B97" s="709" t="s">
        <v>137</v>
      </c>
      <c r="C97" s="111" t="str">
        <f t="shared" si="44"/>
        <v>Legacy ICB - NHS North West London Integrated Care Board</v>
      </c>
      <c r="D97" s="70">
        <f t="shared" si="45"/>
        <v>92750</v>
      </c>
      <c r="E97" s="70">
        <f t="shared" si="46"/>
        <v>87719</v>
      </c>
      <c r="F97" s="85">
        <f t="shared" si="47"/>
        <v>2902548</v>
      </c>
      <c r="G97" s="49">
        <f t="shared" si="48"/>
        <v>1501676</v>
      </c>
      <c r="H97" s="50">
        <f t="shared" si="49"/>
        <v>1400872</v>
      </c>
      <c r="I97" s="49">
        <f t="shared" si="50"/>
        <v>1249619</v>
      </c>
      <c r="J97" s="87">
        <f t="shared" si="51"/>
        <v>1161450</v>
      </c>
      <c r="K97" s="88">
        <f t="shared" si="52"/>
        <v>252057</v>
      </c>
      <c r="L97" s="48">
        <f t="shared" si="53"/>
        <v>239422</v>
      </c>
      <c r="M97" s="88">
        <v>11793</v>
      </c>
      <c r="N97" s="47">
        <v>12716</v>
      </c>
      <c r="O97" s="47">
        <v>12366</v>
      </c>
      <c r="P97" s="47">
        <v>12289</v>
      </c>
      <c r="Q97" s="47">
        <v>12922</v>
      </c>
      <c r="R97" s="47">
        <v>12570</v>
      </c>
      <c r="S97" s="47">
        <v>13194</v>
      </c>
      <c r="T97" s="47">
        <v>13634</v>
      </c>
      <c r="U97" s="47">
        <v>14162</v>
      </c>
      <c r="V97" s="47">
        <v>14421</v>
      </c>
      <c r="W97" s="47">
        <v>14766</v>
      </c>
      <c r="X97" s="47">
        <v>14474</v>
      </c>
      <c r="Y97" s="47">
        <v>14688</v>
      </c>
      <c r="Z97" s="47">
        <v>15185</v>
      </c>
      <c r="AA97" s="47">
        <v>15495</v>
      </c>
      <c r="AB97" s="47">
        <v>15803</v>
      </c>
      <c r="AC97" s="47">
        <v>15716</v>
      </c>
      <c r="AD97" s="47">
        <v>15863</v>
      </c>
      <c r="AE97" s="47">
        <v>16883</v>
      </c>
      <c r="AF97" s="47">
        <v>17853</v>
      </c>
      <c r="AG97" s="47">
        <v>19066</v>
      </c>
      <c r="AH97" s="47">
        <v>20375</v>
      </c>
      <c r="AI97" s="47">
        <v>22684</v>
      </c>
      <c r="AJ97" s="47">
        <v>25376</v>
      </c>
      <c r="AK97" s="47">
        <v>28063</v>
      </c>
      <c r="AL97" s="47">
        <v>30171</v>
      </c>
      <c r="AM97" s="47">
        <v>31490</v>
      </c>
      <c r="AN97" s="47">
        <v>31080</v>
      </c>
      <c r="AO97" s="47">
        <v>32272</v>
      </c>
      <c r="AP97" s="47">
        <v>31735</v>
      </c>
      <c r="AQ97" s="47">
        <v>31205</v>
      </c>
      <c r="AR97" s="47">
        <v>30711</v>
      </c>
      <c r="AS97" s="47">
        <v>30177</v>
      </c>
      <c r="AT97" s="47">
        <v>29726</v>
      </c>
      <c r="AU97" s="47">
        <v>29316</v>
      </c>
      <c r="AV97" s="47">
        <v>29497</v>
      </c>
      <c r="AW97" s="47">
        <v>29792</v>
      </c>
      <c r="AX97" s="47">
        <v>29350</v>
      </c>
      <c r="AY97" s="47">
        <v>28871</v>
      </c>
      <c r="AZ97" s="47">
        <v>28001</v>
      </c>
      <c r="BA97" s="47">
        <v>27260</v>
      </c>
      <c r="BB97" s="47">
        <v>26808</v>
      </c>
      <c r="BC97" s="47">
        <v>25706</v>
      </c>
      <c r="BD97" s="47">
        <v>25793</v>
      </c>
      <c r="BE97" s="47">
        <v>25231</v>
      </c>
      <c r="BF97" s="47">
        <v>24973</v>
      </c>
      <c r="BG97" s="47">
        <v>24156</v>
      </c>
      <c r="BH97" s="47">
        <v>23035</v>
      </c>
      <c r="BI97" s="47">
        <v>21628</v>
      </c>
      <c r="BJ97" s="47">
        <v>21117</v>
      </c>
      <c r="BK97" s="47">
        <v>19977</v>
      </c>
      <c r="BL97" s="47">
        <v>19780</v>
      </c>
      <c r="BM97" s="47">
        <v>18768</v>
      </c>
      <c r="BN97" s="47">
        <v>18247</v>
      </c>
      <c r="BO97" s="47">
        <v>17801</v>
      </c>
      <c r="BP97" s="47">
        <v>17373</v>
      </c>
      <c r="BQ97" s="47">
        <v>16983</v>
      </c>
      <c r="BR97" s="47">
        <v>16218</v>
      </c>
      <c r="BS97" s="47">
        <v>16168</v>
      </c>
      <c r="BT97" s="47">
        <v>15201</v>
      </c>
      <c r="BU97" s="47">
        <v>15238</v>
      </c>
      <c r="BV97" s="47">
        <v>14778</v>
      </c>
      <c r="BW97" s="47">
        <v>14347</v>
      </c>
      <c r="BX97" s="47">
        <v>13418</v>
      </c>
      <c r="BY97" s="47">
        <v>12677</v>
      </c>
      <c r="BZ97" s="47">
        <v>12196</v>
      </c>
      <c r="CA97" s="47">
        <v>11262</v>
      </c>
      <c r="CB97" s="47">
        <v>10452</v>
      </c>
      <c r="CC97" s="47">
        <v>9728</v>
      </c>
      <c r="CD97" s="47">
        <v>9204</v>
      </c>
      <c r="CE97" s="47">
        <v>8759</v>
      </c>
      <c r="CF97" s="47">
        <v>8015</v>
      </c>
      <c r="CG97" s="47">
        <v>7586</v>
      </c>
      <c r="CH97" s="47">
        <v>7043</v>
      </c>
      <c r="CI97" s="47">
        <v>6756</v>
      </c>
      <c r="CJ97" s="47">
        <v>6435</v>
      </c>
      <c r="CK97" s="47">
        <v>6205</v>
      </c>
      <c r="CL97" s="47">
        <v>5880</v>
      </c>
      <c r="CM97" s="47">
        <v>5564</v>
      </c>
      <c r="CN97" s="47">
        <v>5500</v>
      </c>
      <c r="CO97" s="47">
        <v>4330</v>
      </c>
      <c r="CP97" s="47">
        <v>4064</v>
      </c>
      <c r="CQ97" s="47">
        <v>3865</v>
      </c>
      <c r="CR97" s="47">
        <v>3253</v>
      </c>
      <c r="CS97" s="47">
        <v>2922</v>
      </c>
      <c r="CT97" s="47">
        <v>2472</v>
      </c>
      <c r="CU97" s="47">
        <v>2513</v>
      </c>
      <c r="CV97" s="47">
        <v>2200</v>
      </c>
      <c r="CW97" s="47">
        <v>1883</v>
      </c>
      <c r="CX97" s="47">
        <v>1597</v>
      </c>
      <c r="CY97" s="48">
        <v>3560</v>
      </c>
      <c r="CZ97" s="88">
        <v>11260</v>
      </c>
      <c r="DA97" s="47">
        <v>11864</v>
      </c>
      <c r="DB97" s="47">
        <v>11558</v>
      </c>
      <c r="DC97" s="47">
        <v>11671</v>
      </c>
      <c r="DD97" s="47">
        <v>12108</v>
      </c>
      <c r="DE97" s="47">
        <v>12521</v>
      </c>
      <c r="DF97" s="47">
        <v>12678</v>
      </c>
      <c r="DG97" s="47">
        <v>12918</v>
      </c>
      <c r="DH97" s="47">
        <v>13486</v>
      </c>
      <c r="DI97" s="47">
        <v>13814</v>
      </c>
      <c r="DJ97" s="47">
        <v>13900</v>
      </c>
      <c r="DK97" s="47">
        <v>13925</v>
      </c>
      <c r="DL97" s="47">
        <v>13975</v>
      </c>
      <c r="DM97" s="47">
        <v>14320</v>
      </c>
      <c r="DN97" s="47">
        <v>14688</v>
      </c>
      <c r="DO97" s="47">
        <v>14489</v>
      </c>
      <c r="DP97" s="47">
        <v>14955</v>
      </c>
      <c r="DQ97" s="47">
        <v>15292</v>
      </c>
      <c r="DR97" s="47">
        <v>16181</v>
      </c>
      <c r="DS97" s="47">
        <v>17304</v>
      </c>
      <c r="DT97" s="47">
        <v>18113</v>
      </c>
      <c r="DU97" s="47">
        <v>19817</v>
      </c>
      <c r="DV97" s="47">
        <v>22506</v>
      </c>
      <c r="DW97" s="47">
        <v>26358</v>
      </c>
      <c r="DX97" s="47">
        <v>28071</v>
      </c>
      <c r="DY97" s="47">
        <v>28932</v>
      </c>
      <c r="DZ97" s="47">
        <v>30371</v>
      </c>
      <c r="EA97" s="47">
        <v>30759</v>
      </c>
      <c r="EB97" s="47">
        <v>30980</v>
      </c>
      <c r="EC97" s="47">
        <v>30141</v>
      </c>
      <c r="ED97" s="47">
        <v>29529</v>
      </c>
      <c r="EE97" s="47">
        <v>28697</v>
      </c>
      <c r="EF97" s="47">
        <v>27762</v>
      </c>
      <c r="EG97" s="47">
        <v>26943</v>
      </c>
      <c r="EH97" s="47">
        <v>26392</v>
      </c>
      <c r="EI97" s="47">
        <v>25644</v>
      </c>
      <c r="EJ97" s="47">
        <v>25317</v>
      </c>
      <c r="EK97" s="47">
        <v>24981</v>
      </c>
      <c r="EL97" s="47">
        <v>24153</v>
      </c>
      <c r="EM97" s="47">
        <v>23120</v>
      </c>
      <c r="EN97" s="47">
        <v>22924</v>
      </c>
      <c r="EO97" s="47">
        <v>22097</v>
      </c>
      <c r="EP97" s="47">
        <v>21404</v>
      </c>
      <c r="EQ97" s="47">
        <v>20959</v>
      </c>
      <c r="ER97" s="47">
        <v>20429</v>
      </c>
      <c r="ES97" s="47">
        <v>20201</v>
      </c>
      <c r="ET97" s="47">
        <v>19627</v>
      </c>
      <c r="EU97" s="47">
        <v>18775</v>
      </c>
      <c r="EV97" s="47">
        <v>17695</v>
      </c>
      <c r="EW97" s="47">
        <v>17195</v>
      </c>
      <c r="EX97" s="47">
        <v>16380</v>
      </c>
      <c r="EY97" s="47">
        <v>16685</v>
      </c>
      <c r="EZ97" s="47">
        <v>15970</v>
      </c>
      <c r="FA97" s="47">
        <v>15549</v>
      </c>
      <c r="FB97" s="47">
        <v>15513</v>
      </c>
      <c r="FC97" s="47">
        <v>15445</v>
      </c>
      <c r="FD97" s="47">
        <v>15292</v>
      </c>
      <c r="FE97" s="47">
        <v>15012</v>
      </c>
      <c r="FF97" s="47">
        <v>14899</v>
      </c>
      <c r="FG97" s="47">
        <v>14148</v>
      </c>
      <c r="FH97" s="47">
        <v>14183</v>
      </c>
      <c r="FI97" s="47">
        <v>13748</v>
      </c>
      <c r="FJ97" s="47">
        <v>13320</v>
      </c>
      <c r="FK97" s="47">
        <v>12846</v>
      </c>
      <c r="FL97" s="47">
        <v>12282</v>
      </c>
      <c r="FM97" s="47">
        <v>11721</v>
      </c>
      <c r="FN97" s="47">
        <v>11238</v>
      </c>
      <c r="FO97" s="47">
        <v>10846</v>
      </c>
      <c r="FP97" s="47">
        <v>10135</v>
      </c>
      <c r="FQ97" s="47">
        <v>9580</v>
      </c>
      <c r="FR97" s="47">
        <v>9275</v>
      </c>
      <c r="FS97" s="47">
        <v>8914</v>
      </c>
      <c r="FT97" s="47">
        <v>8377</v>
      </c>
      <c r="FU97" s="47">
        <v>7969</v>
      </c>
      <c r="FV97" s="47">
        <v>7680</v>
      </c>
      <c r="FW97" s="47">
        <v>7323</v>
      </c>
      <c r="FX97" s="47">
        <v>7187</v>
      </c>
      <c r="FY97" s="47">
        <v>6888</v>
      </c>
      <c r="FZ97" s="47">
        <v>6864</v>
      </c>
      <c r="GA97" s="47">
        <v>6692</v>
      </c>
      <c r="GB97" s="47">
        <v>5375</v>
      </c>
      <c r="GC97" s="47">
        <v>5191</v>
      </c>
      <c r="GD97" s="47">
        <v>4762</v>
      </c>
      <c r="GE97" s="47">
        <v>4434</v>
      </c>
      <c r="GF97" s="47">
        <v>3918</v>
      </c>
      <c r="GG97" s="47">
        <v>3510</v>
      </c>
      <c r="GH97" s="47">
        <v>3509</v>
      </c>
      <c r="GI97" s="47">
        <v>3067</v>
      </c>
      <c r="GJ97" s="47">
        <v>2826</v>
      </c>
      <c r="GK97" s="47">
        <v>2446</v>
      </c>
      <c r="GL97" s="48">
        <v>7074</v>
      </c>
    </row>
    <row r="98" spans="1:194" s="95" customFormat="1" x14ac:dyDescent="0.25">
      <c r="A98" s="29" t="s">
        <v>48</v>
      </c>
      <c r="B98" s="709" t="s">
        <v>138</v>
      </c>
      <c r="C98" s="111" t="str">
        <f t="shared" si="44"/>
        <v>Legacy ICB - NHS Suffolk and North East Essex Integrated Care Board</v>
      </c>
      <c r="D98" s="70">
        <f t="shared" si="45"/>
        <v>38644</v>
      </c>
      <c r="E98" s="70">
        <f t="shared" si="46"/>
        <v>37047</v>
      </c>
      <c r="F98" s="85">
        <f t="shared" si="47"/>
        <v>1083730</v>
      </c>
      <c r="G98" s="49">
        <f t="shared" si="48"/>
        <v>536766</v>
      </c>
      <c r="H98" s="50">
        <f t="shared" si="49"/>
        <v>546964</v>
      </c>
      <c r="I98" s="49">
        <f t="shared" si="50"/>
        <v>433963</v>
      </c>
      <c r="J98" s="87">
        <f t="shared" si="51"/>
        <v>448680</v>
      </c>
      <c r="K98" s="88">
        <f t="shared" si="52"/>
        <v>102803</v>
      </c>
      <c r="L98" s="48">
        <f t="shared" si="53"/>
        <v>98284</v>
      </c>
      <c r="M98" s="88">
        <v>4277</v>
      </c>
      <c r="N98" s="47">
        <v>4549</v>
      </c>
      <c r="O98" s="47">
        <v>4709</v>
      </c>
      <c r="P98" s="47">
        <v>4920</v>
      </c>
      <c r="Q98" s="47">
        <v>5218</v>
      </c>
      <c r="R98" s="47">
        <v>5164</v>
      </c>
      <c r="S98" s="47">
        <v>5413</v>
      </c>
      <c r="T98" s="47">
        <v>5614</v>
      </c>
      <c r="U98" s="47">
        <v>5973</v>
      </c>
      <c r="V98" s="47">
        <v>5918</v>
      </c>
      <c r="W98" s="47">
        <v>6215</v>
      </c>
      <c r="X98" s="47">
        <v>6189</v>
      </c>
      <c r="Y98" s="47">
        <v>6317</v>
      </c>
      <c r="Z98" s="47">
        <v>6386</v>
      </c>
      <c r="AA98" s="47">
        <v>6530</v>
      </c>
      <c r="AB98" s="47">
        <v>6636</v>
      </c>
      <c r="AC98" s="47">
        <v>6454</v>
      </c>
      <c r="AD98" s="47">
        <v>6321</v>
      </c>
      <c r="AE98" s="47">
        <v>6271</v>
      </c>
      <c r="AF98" s="47">
        <v>5617</v>
      </c>
      <c r="AG98" s="47">
        <v>5563</v>
      </c>
      <c r="AH98" s="47">
        <v>5400</v>
      </c>
      <c r="AI98" s="47">
        <v>5600</v>
      </c>
      <c r="AJ98" s="47">
        <v>5610</v>
      </c>
      <c r="AK98" s="47">
        <v>5576</v>
      </c>
      <c r="AL98" s="47">
        <v>5858</v>
      </c>
      <c r="AM98" s="47">
        <v>6224</v>
      </c>
      <c r="AN98" s="47">
        <v>6283</v>
      </c>
      <c r="AO98" s="47">
        <v>6474</v>
      </c>
      <c r="AP98" s="47">
        <v>6614</v>
      </c>
      <c r="AQ98" s="47">
        <v>6631</v>
      </c>
      <c r="AR98" s="47">
        <v>6801</v>
      </c>
      <c r="AS98" s="47">
        <v>7038</v>
      </c>
      <c r="AT98" s="47">
        <v>7035</v>
      </c>
      <c r="AU98" s="47">
        <v>7333</v>
      </c>
      <c r="AV98" s="47">
        <v>7307</v>
      </c>
      <c r="AW98" s="47">
        <v>7175</v>
      </c>
      <c r="AX98" s="47">
        <v>7181</v>
      </c>
      <c r="AY98" s="47">
        <v>7421</v>
      </c>
      <c r="AZ98" s="47">
        <v>7170</v>
      </c>
      <c r="BA98" s="47">
        <v>6986</v>
      </c>
      <c r="BB98" s="47">
        <v>6785</v>
      </c>
      <c r="BC98" s="47">
        <v>6812</v>
      </c>
      <c r="BD98" s="47">
        <v>6728</v>
      </c>
      <c r="BE98" s="47">
        <v>6940</v>
      </c>
      <c r="BF98" s="47">
        <v>6884</v>
      </c>
      <c r="BG98" s="47">
        <v>6842</v>
      </c>
      <c r="BH98" s="47">
        <v>6671</v>
      </c>
      <c r="BI98" s="47">
        <v>6114</v>
      </c>
      <c r="BJ98" s="47">
        <v>6135</v>
      </c>
      <c r="BK98" s="47">
        <v>6207</v>
      </c>
      <c r="BL98" s="47">
        <v>6460</v>
      </c>
      <c r="BM98" s="47">
        <v>6474</v>
      </c>
      <c r="BN98" s="47">
        <v>6912</v>
      </c>
      <c r="BO98" s="47">
        <v>7237</v>
      </c>
      <c r="BP98" s="47">
        <v>7195</v>
      </c>
      <c r="BQ98" s="47">
        <v>7295</v>
      </c>
      <c r="BR98" s="47">
        <v>7356</v>
      </c>
      <c r="BS98" s="47">
        <v>7241</v>
      </c>
      <c r="BT98" s="47">
        <v>7596</v>
      </c>
      <c r="BU98" s="47">
        <v>7451</v>
      </c>
      <c r="BV98" s="47">
        <v>7518</v>
      </c>
      <c r="BW98" s="47">
        <v>7296</v>
      </c>
      <c r="BX98" s="47">
        <v>7051</v>
      </c>
      <c r="BY98" s="47">
        <v>7108</v>
      </c>
      <c r="BZ98" s="47">
        <v>6924</v>
      </c>
      <c r="CA98" s="47">
        <v>6292</v>
      </c>
      <c r="CB98" s="47">
        <v>6228</v>
      </c>
      <c r="CC98" s="47">
        <v>6218</v>
      </c>
      <c r="CD98" s="47">
        <v>5808</v>
      </c>
      <c r="CE98" s="47">
        <v>5420</v>
      </c>
      <c r="CF98" s="47">
        <v>5252</v>
      </c>
      <c r="CG98" s="47">
        <v>5445</v>
      </c>
      <c r="CH98" s="47">
        <v>5236</v>
      </c>
      <c r="CI98" s="47">
        <v>5177</v>
      </c>
      <c r="CJ98" s="47">
        <v>5086</v>
      </c>
      <c r="CK98" s="47">
        <v>5223</v>
      </c>
      <c r="CL98" s="47">
        <v>5319</v>
      </c>
      <c r="CM98" s="47">
        <v>5812</v>
      </c>
      <c r="CN98" s="47">
        <v>5866</v>
      </c>
      <c r="CO98" s="47">
        <v>4136</v>
      </c>
      <c r="CP98" s="47">
        <v>4108</v>
      </c>
      <c r="CQ98" s="47">
        <v>3694</v>
      </c>
      <c r="CR98" s="47">
        <v>3280</v>
      </c>
      <c r="CS98" s="47">
        <v>2721</v>
      </c>
      <c r="CT98" s="47">
        <v>2171</v>
      </c>
      <c r="CU98" s="47">
        <v>2263</v>
      </c>
      <c r="CV98" s="47">
        <v>2005</v>
      </c>
      <c r="CW98" s="47">
        <v>1680</v>
      </c>
      <c r="CX98" s="47">
        <v>1398</v>
      </c>
      <c r="CY98" s="48">
        <v>5725</v>
      </c>
      <c r="CZ98" s="88">
        <v>4070</v>
      </c>
      <c r="DA98" s="47">
        <v>4350</v>
      </c>
      <c r="DB98" s="47">
        <v>4490</v>
      </c>
      <c r="DC98" s="47">
        <v>4686</v>
      </c>
      <c r="DD98" s="47">
        <v>5037</v>
      </c>
      <c r="DE98" s="47">
        <v>4998</v>
      </c>
      <c r="DF98" s="47">
        <v>5174</v>
      </c>
      <c r="DG98" s="47">
        <v>5233</v>
      </c>
      <c r="DH98" s="47">
        <v>5652</v>
      </c>
      <c r="DI98" s="47">
        <v>5763</v>
      </c>
      <c r="DJ98" s="47">
        <v>5925</v>
      </c>
      <c r="DK98" s="47">
        <v>5859</v>
      </c>
      <c r="DL98" s="47">
        <v>6007</v>
      </c>
      <c r="DM98" s="47">
        <v>6170</v>
      </c>
      <c r="DN98" s="47">
        <v>6309</v>
      </c>
      <c r="DO98" s="47">
        <v>6181</v>
      </c>
      <c r="DP98" s="47">
        <v>6148</v>
      </c>
      <c r="DQ98" s="47">
        <v>6232</v>
      </c>
      <c r="DR98" s="47">
        <v>5967</v>
      </c>
      <c r="DS98" s="47">
        <v>5253</v>
      </c>
      <c r="DT98" s="47">
        <v>5067</v>
      </c>
      <c r="DU98" s="47">
        <v>5112</v>
      </c>
      <c r="DV98" s="47">
        <v>5307</v>
      </c>
      <c r="DW98" s="47">
        <v>5278</v>
      </c>
      <c r="DX98" s="47">
        <v>5391</v>
      </c>
      <c r="DY98" s="47">
        <v>5528</v>
      </c>
      <c r="DZ98" s="47">
        <v>5771</v>
      </c>
      <c r="EA98" s="47">
        <v>5992</v>
      </c>
      <c r="EB98" s="47">
        <v>6176</v>
      </c>
      <c r="EC98" s="47">
        <v>6364</v>
      </c>
      <c r="ED98" s="47">
        <v>6438</v>
      </c>
      <c r="EE98" s="47">
        <v>6667</v>
      </c>
      <c r="EF98" s="47">
        <v>6894</v>
      </c>
      <c r="EG98" s="47">
        <v>6827</v>
      </c>
      <c r="EH98" s="47">
        <v>7207</v>
      </c>
      <c r="EI98" s="47">
        <v>7218</v>
      </c>
      <c r="EJ98" s="47">
        <v>7259</v>
      </c>
      <c r="EK98" s="47">
        <v>7375</v>
      </c>
      <c r="EL98" s="47">
        <v>7278</v>
      </c>
      <c r="EM98" s="47">
        <v>7078</v>
      </c>
      <c r="EN98" s="47">
        <v>6908</v>
      </c>
      <c r="EO98" s="47">
        <v>6763</v>
      </c>
      <c r="EP98" s="47">
        <v>6525</v>
      </c>
      <c r="EQ98" s="47">
        <v>6599</v>
      </c>
      <c r="ER98" s="47">
        <v>6598</v>
      </c>
      <c r="ES98" s="47">
        <v>6787</v>
      </c>
      <c r="ET98" s="47">
        <v>6712</v>
      </c>
      <c r="EU98" s="47">
        <v>6213</v>
      </c>
      <c r="EV98" s="47">
        <v>6061</v>
      </c>
      <c r="EW98" s="47">
        <v>5890</v>
      </c>
      <c r="EX98" s="47">
        <v>6021</v>
      </c>
      <c r="EY98" s="47">
        <v>6429</v>
      </c>
      <c r="EZ98" s="47">
        <v>6561</v>
      </c>
      <c r="FA98" s="47">
        <v>6866</v>
      </c>
      <c r="FB98" s="47">
        <v>7076</v>
      </c>
      <c r="FC98" s="47">
        <v>7318</v>
      </c>
      <c r="FD98" s="47">
        <v>7149</v>
      </c>
      <c r="FE98" s="47">
        <v>7527</v>
      </c>
      <c r="FF98" s="47">
        <v>7424</v>
      </c>
      <c r="FG98" s="47">
        <v>7616</v>
      </c>
      <c r="FH98" s="47">
        <v>7761</v>
      </c>
      <c r="FI98" s="47">
        <v>7784</v>
      </c>
      <c r="FJ98" s="47">
        <v>7789</v>
      </c>
      <c r="FK98" s="47">
        <v>7451</v>
      </c>
      <c r="FL98" s="47">
        <v>7110</v>
      </c>
      <c r="FM98" s="47">
        <v>6989</v>
      </c>
      <c r="FN98" s="47">
        <v>6597</v>
      </c>
      <c r="FO98" s="47">
        <v>6699</v>
      </c>
      <c r="FP98" s="47">
        <v>6472</v>
      </c>
      <c r="FQ98" s="47">
        <v>6277</v>
      </c>
      <c r="FR98" s="47">
        <v>5984</v>
      </c>
      <c r="FS98" s="47">
        <v>5904</v>
      </c>
      <c r="FT98" s="47">
        <v>5981</v>
      </c>
      <c r="FU98" s="47">
        <v>5801</v>
      </c>
      <c r="FV98" s="47">
        <v>5645</v>
      </c>
      <c r="FW98" s="47">
        <v>5774</v>
      </c>
      <c r="FX98" s="47">
        <v>5965</v>
      </c>
      <c r="FY98" s="47">
        <v>5912</v>
      </c>
      <c r="FZ98" s="47">
        <v>6397</v>
      </c>
      <c r="GA98" s="47">
        <v>6900</v>
      </c>
      <c r="GB98" s="47">
        <v>4885</v>
      </c>
      <c r="GC98" s="47">
        <v>4788</v>
      </c>
      <c r="GD98" s="47">
        <v>4493</v>
      </c>
      <c r="GE98" s="47">
        <v>3942</v>
      </c>
      <c r="GF98" s="47">
        <v>3385</v>
      </c>
      <c r="GG98" s="47">
        <v>2861</v>
      </c>
      <c r="GH98" s="47">
        <v>2828</v>
      </c>
      <c r="GI98" s="47">
        <v>2690</v>
      </c>
      <c r="GJ98" s="47">
        <v>2319</v>
      </c>
      <c r="GK98" s="47">
        <v>2034</v>
      </c>
      <c r="GL98" s="48">
        <v>10773</v>
      </c>
    </row>
    <row r="99" spans="1:194" s="95" customFormat="1" x14ac:dyDescent="0.25">
      <c r="A99" s="29" t="s">
        <v>48</v>
      </c>
      <c r="B99" s="709" t="s">
        <v>139</v>
      </c>
      <c r="C99" s="111" t="str">
        <f t="shared" si="44"/>
        <v>Legacy ICB - NHS Surrey Heartlands Integrated Care Board</v>
      </c>
      <c r="D99" s="70">
        <f t="shared" si="45"/>
        <v>45455</v>
      </c>
      <c r="E99" s="70">
        <f t="shared" si="46"/>
        <v>43639</v>
      </c>
      <c r="F99" s="85">
        <f t="shared" si="47"/>
        <v>1141678</v>
      </c>
      <c r="G99" s="49">
        <f t="shared" si="48"/>
        <v>565128</v>
      </c>
      <c r="H99" s="50">
        <f t="shared" si="49"/>
        <v>576550</v>
      </c>
      <c r="I99" s="49">
        <f t="shared" si="50"/>
        <v>446967</v>
      </c>
      <c r="J99" s="87">
        <f t="shared" si="51"/>
        <v>463271</v>
      </c>
      <c r="K99" s="88">
        <f t="shared" si="52"/>
        <v>118161</v>
      </c>
      <c r="L99" s="48">
        <f t="shared" si="53"/>
        <v>113279</v>
      </c>
      <c r="M99" s="88">
        <v>4832</v>
      </c>
      <c r="N99" s="47">
        <v>5084</v>
      </c>
      <c r="O99" s="47">
        <v>5303</v>
      </c>
      <c r="P99" s="47">
        <v>5446</v>
      </c>
      <c r="Q99" s="47">
        <v>5947</v>
      </c>
      <c r="R99" s="47">
        <v>5936</v>
      </c>
      <c r="S99" s="47">
        <v>6138</v>
      </c>
      <c r="T99" s="47">
        <v>6343</v>
      </c>
      <c r="U99" s="47">
        <v>6686</v>
      </c>
      <c r="V99" s="47">
        <v>6850</v>
      </c>
      <c r="W99" s="47">
        <v>7041</v>
      </c>
      <c r="X99" s="47">
        <v>7100</v>
      </c>
      <c r="Y99" s="47">
        <v>7191</v>
      </c>
      <c r="Z99" s="47">
        <v>7379</v>
      </c>
      <c r="AA99" s="47">
        <v>7817</v>
      </c>
      <c r="AB99" s="47">
        <v>7736</v>
      </c>
      <c r="AC99" s="47">
        <v>7606</v>
      </c>
      <c r="AD99" s="47">
        <v>7726</v>
      </c>
      <c r="AE99" s="47">
        <v>7648</v>
      </c>
      <c r="AF99" s="47">
        <v>6645</v>
      </c>
      <c r="AG99" s="47">
        <v>6201</v>
      </c>
      <c r="AH99" s="47">
        <v>6012</v>
      </c>
      <c r="AI99" s="47">
        <v>6253</v>
      </c>
      <c r="AJ99" s="47">
        <v>6147</v>
      </c>
      <c r="AK99" s="47">
        <v>6092</v>
      </c>
      <c r="AL99" s="47">
        <v>6314</v>
      </c>
      <c r="AM99" s="47">
        <v>6397</v>
      </c>
      <c r="AN99" s="47">
        <v>6547</v>
      </c>
      <c r="AO99" s="47">
        <v>6399</v>
      </c>
      <c r="AP99" s="47">
        <v>6347</v>
      </c>
      <c r="AQ99" s="47">
        <v>6349</v>
      </c>
      <c r="AR99" s="47">
        <v>6522</v>
      </c>
      <c r="AS99" s="47">
        <v>6565</v>
      </c>
      <c r="AT99" s="47">
        <v>6964</v>
      </c>
      <c r="AU99" s="47">
        <v>7231</v>
      </c>
      <c r="AV99" s="47">
        <v>7650</v>
      </c>
      <c r="AW99" s="47">
        <v>7805</v>
      </c>
      <c r="AX99" s="47">
        <v>7941</v>
      </c>
      <c r="AY99" s="47">
        <v>7969</v>
      </c>
      <c r="AZ99" s="47">
        <v>7754</v>
      </c>
      <c r="BA99" s="47">
        <v>7677</v>
      </c>
      <c r="BB99" s="47">
        <v>8035</v>
      </c>
      <c r="BC99" s="47">
        <v>7824</v>
      </c>
      <c r="BD99" s="47">
        <v>8160</v>
      </c>
      <c r="BE99" s="47">
        <v>8443</v>
      </c>
      <c r="BF99" s="47">
        <v>8474</v>
      </c>
      <c r="BG99" s="47">
        <v>8534</v>
      </c>
      <c r="BH99" s="47">
        <v>8328</v>
      </c>
      <c r="BI99" s="47">
        <v>8192</v>
      </c>
      <c r="BJ99" s="47">
        <v>7909</v>
      </c>
      <c r="BK99" s="47">
        <v>7877</v>
      </c>
      <c r="BL99" s="47">
        <v>8037</v>
      </c>
      <c r="BM99" s="47">
        <v>8008</v>
      </c>
      <c r="BN99" s="47">
        <v>7892</v>
      </c>
      <c r="BO99" s="47">
        <v>8156</v>
      </c>
      <c r="BP99" s="47">
        <v>8011</v>
      </c>
      <c r="BQ99" s="47">
        <v>7625</v>
      </c>
      <c r="BR99" s="47">
        <v>7609</v>
      </c>
      <c r="BS99" s="47">
        <v>7690</v>
      </c>
      <c r="BT99" s="47">
        <v>7524</v>
      </c>
      <c r="BU99" s="47">
        <v>7611</v>
      </c>
      <c r="BV99" s="47">
        <v>7646</v>
      </c>
      <c r="BW99" s="47">
        <v>7518</v>
      </c>
      <c r="BX99" s="47">
        <v>7102</v>
      </c>
      <c r="BY99" s="47">
        <v>6729</v>
      </c>
      <c r="BZ99" s="47">
        <v>6404</v>
      </c>
      <c r="CA99" s="47">
        <v>5987</v>
      </c>
      <c r="CB99" s="47">
        <v>5643</v>
      </c>
      <c r="CC99" s="47">
        <v>5453</v>
      </c>
      <c r="CD99" s="47">
        <v>5088</v>
      </c>
      <c r="CE99" s="47">
        <v>4908</v>
      </c>
      <c r="CF99" s="47">
        <v>4670</v>
      </c>
      <c r="CG99" s="47">
        <v>4487</v>
      </c>
      <c r="CH99" s="47">
        <v>4425</v>
      </c>
      <c r="CI99" s="47">
        <v>4350</v>
      </c>
      <c r="CJ99" s="47">
        <v>4038</v>
      </c>
      <c r="CK99" s="47">
        <v>4128</v>
      </c>
      <c r="CL99" s="47">
        <v>4255</v>
      </c>
      <c r="CM99" s="47">
        <v>4525</v>
      </c>
      <c r="CN99" s="47">
        <v>4795</v>
      </c>
      <c r="CO99" s="47">
        <v>3467</v>
      </c>
      <c r="CP99" s="47">
        <v>3339</v>
      </c>
      <c r="CQ99" s="47">
        <v>3073</v>
      </c>
      <c r="CR99" s="47">
        <v>2797</v>
      </c>
      <c r="CS99" s="47">
        <v>2189</v>
      </c>
      <c r="CT99" s="47">
        <v>1864</v>
      </c>
      <c r="CU99" s="47">
        <v>1881</v>
      </c>
      <c r="CV99" s="47">
        <v>1667</v>
      </c>
      <c r="CW99" s="47">
        <v>1520</v>
      </c>
      <c r="CX99" s="47">
        <v>1286</v>
      </c>
      <c r="CY99" s="48">
        <v>4365</v>
      </c>
      <c r="CZ99" s="88">
        <v>4535</v>
      </c>
      <c r="DA99" s="47">
        <v>4872</v>
      </c>
      <c r="DB99" s="47">
        <v>5114</v>
      </c>
      <c r="DC99" s="47">
        <v>5312</v>
      </c>
      <c r="DD99" s="47">
        <v>5671</v>
      </c>
      <c r="DE99" s="47">
        <v>5693</v>
      </c>
      <c r="DF99" s="47">
        <v>5808</v>
      </c>
      <c r="DG99" s="47">
        <v>6166</v>
      </c>
      <c r="DH99" s="47">
        <v>6252</v>
      </c>
      <c r="DI99" s="47">
        <v>6627</v>
      </c>
      <c r="DJ99" s="47">
        <v>6686</v>
      </c>
      <c r="DK99" s="47">
        <v>6904</v>
      </c>
      <c r="DL99" s="47">
        <v>6910</v>
      </c>
      <c r="DM99" s="47">
        <v>7102</v>
      </c>
      <c r="DN99" s="47">
        <v>7439</v>
      </c>
      <c r="DO99" s="47">
        <v>7449</v>
      </c>
      <c r="DP99" s="47">
        <v>7432</v>
      </c>
      <c r="DQ99" s="47">
        <v>7307</v>
      </c>
      <c r="DR99" s="47">
        <v>7058</v>
      </c>
      <c r="DS99" s="47">
        <v>6209</v>
      </c>
      <c r="DT99" s="47">
        <v>5899</v>
      </c>
      <c r="DU99" s="47">
        <v>5835</v>
      </c>
      <c r="DV99" s="47">
        <v>6182</v>
      </c>
      <c r="DW99" s="47">
        <v>6032</v>
      </c>
      <c r="DX99" s="47">
        <v>6043</v>
      </c>
      <c r="DY99" s="47">
        <v>5967</v>
      </c>
      <c r="DZ99" s="47">
        <v>6065</v>
      </c>
      <c r="EA99" s="47">
        <v>6467</v>
      </c>
      <c r="EB99" s="47">
        <v>6327</v>
      </c>
      <c r="EC99" s="47">
        <v>6439</v>
      </c>
      <c r="ED99" s="47">
        <v>6559</v>
      </c>
      <c r="EE99" s="47">
        <v>6656</v>
      </c>
      <c r="EF99" s="47">
        <v>7021</v>
      </c>
      <c r="EG99" s="47">
        <v>7118</v>
      </c>
      <c r="EH99" s="47">
        <v>7655</v>
      </c>
      <c r="EI99" s="47">
        <v>7890</v>
      </c>
      <c r="EJ99" s="47">
        <v>7781</v>
      </c>
      <c r="EK99" s="47">
        <v>8041</v>
      </c>
      <c r="EL99" s="47">
        <v>8193</v>
      </c>
      <c r="EM99" s="47">
        <v>8049</v>
      </c>
      <c r="EN99" s="47">
        <v>8178</v>
      </c>
      <c r="EO99" s="47">
        <v>8087</v>
      </c>
      <c r="EP99" s="47">
        <v>8063</v>
      </c>
      <c r="EQ99" s="47">
        <v>8199</v>
      </c>
      <c r="ER99" s="47">
        <v>8388</v>
      </c>
      <c r="ES99" s="47">
        <v>8552</v>
      </c>
      <c r="ET99" s="47">
        <v>8574</v>
      </c>
      <c r="EU99" s="47">
        <v>8173</v>
      </c>
      <c r="EV99" s="47">
        <v>7858</v>
      </c>
      <c r="EW99" s="47">
        <v>7851</v>
      </c>
      <c r="EX99" s="47">
        <v>7651</v>
      </c>
      <c r="EY99" s="47">
        <v>7834</v>
      </c>
      <c r="EZ99" s="47">
        <v>7629</v>
      </c>
      <c r="FA99" s="47">
        <v>7834</v>
      </c>
      <c r="FB99" s="47">
        <v>7889</v>
      </c>
      <c r="FC99" s="47">
        <v>7957</v>
      </c>
      <c r="FD99" s="47">
        <v>7523</v>
      </c>
      <c r="FE99" s="47">
        <v>7522</v>
      </c>
      <c r="FF99" s="47">
        <v>7508</v>
      </c>
      <c r="FG99" s="47">
        <v>7579</v>
      </c>
      <c r="FH99" s="47">
        <v>7560</v>
      </c>
      <c r="FI99" s="47">
        <v>7399</v>
      </c>
      <c r="FJ99" s="47">
        <v>7374</v>
      </c>
      <c r="FK99" s="47">
        <v>7056</v>
      </c>
      <c r="FL99" s="47">
        <v>6618</v>
      </c>
      <c r="FM99" s="47">
        <v>6439</v>
      </c>
      <c r="FN99" s="47">
        <v>6053</v>
      </c>
      <c r="FO99" s="47">
        <v>5932</v>
      </c>
      <c r="FP99" s="47">
        <v>5634</v>
      </c>
      <c r="FQ99" s="47">
        <v>5387</v>
      </c>
      <c r="FR99" s="47">
        <v>5143</v>
      </c>
      <c r="FS99" s="47">
        <v>5081</v>
      </c>
      <c r="FT99" s="47">
        <v>4866</v>
      </c>
      <c r="FU99" s="47">
        <v>4885</v>
      </c>
      <c r="FV99" s="47">
        <v>4795</v>
      </c>
      <c r="FW99" s="47">
        <v>4749</v>
      </c>
      <c r="FX99" s="47">
        <v>5043</v>
      </c>
      <c r="FY99" s="47">
        <v>5031</v>
      </c>
      <c r="FZ99" s="47">
        <v>5312</v>
      </c>
      <c r="GA99" s="47">
        <v>5460</v>
      </c>
      <c r="GB99" s="47">
        <v>4184</v>
      </c>
      <c r="GC99" s="47">
        <v>4104</v>
      </c>
      <c r="GD99" s="47">
        <v>3891</v>
      </c>
      <c r="GE99" s="47">
        <v>3666</v>
      </c>
      <c r="GF99" s="47">
        <v>3012</v>
      </c>
      <c r="GG99" s="47">
        <v>2661</v>
      </c>
      <c r="GH99" s="47">
        <v>2819</v>
      </c>
      <c r="GI99" s="47">
        <v>2561</v>
      </c>
      <c r="GJ99" s="47">
        <v>2293</v>
      </c>
      <c r="GK99" s="47">
        <v>2049</v>
      </c>
      <c r="GL99" s="48">
        <v>7879</v>
      </c>
    </row>
    <row r="100" spans="1:194" s="95" customFormat="1" x14ac:dyDescent="0.25">
      <c r="A100" s="41" t="s">
        <v>48</v>
      </c>
      <c r="B100" s="42" t="s">
        <v>140</v>
      </c>
      <c r="C100" s="111" t="str">
        <f t="shared" si="44"/>
        <v>Legacy ICB - NHS Sussex Integrated Care Board</v>
      </c>
      <c r="D100" s="70">
        <f t="shared" si="45"/>
        <v>65449</v>
      </c>
      <c r="E100" s="70">
        <f t="shared" si="46"/>
        <v>62014</v>
      </c>
      <c r="F100" s="85">
        <f t="shared" si="47"/>
        <v>1834860</v>
      </c>
      <c r="G100" s="49">
        <f t="shared" si="48"/>
        <v>907752</v>
      </c>
      <c r="H100" s="50">
        <f t="shared" si="49"/>
        <v>927108</v>
      </c>
      <c r="I100" s="49">
        <f t="shared" si="50"/>
        <v>738079</v>
      </c>
      <c r="J100" s="87">
        <f t="shared" si="51"/>
        <v>766158</v>
      </c>
      <c r="K100" s="738">
        <f t="shared" si="52"/>
        <v>169673</v>
      </c>
      <c r="L100" s="48">
        <f t="shared" si="53"/>
        <v>160950</v>
      </c>
      <c r="M100" s="738">
        <v>7058</v>
      </c>
      <c r="N100" s="53">
        <v>7260</v>
      </c>
      <c r="O100" s="53">
        <v>7695</v>
      </c>
      <c r="P100" s="53">
        <v>7692</v>
      </c>
      <c r="Q100" s="53">
        <v>8449</v>
      </c>
      <c r="R100" s="53">
        <v>8550</v>
      </c>
      <c r="S100" s="53">
        <v>8778</v>
      </c>
      <c r="T100" s="53">
        <v>9220</v>
      </c>
      <c r="U100" s="53">
        <v>9562</v>
      </c>
      <c r="V100" s="53">
        <v>9748</v>
      </c>
      <c r="W100" s="53">
        <v>9955</v>
      </c>
      <c r="X100" s="53">
        <v>10257</v>
      </c>
      <c r="Y100" s="53">
        <v>10338</v>
      </c>
      <c r="Z100" s="53">
        <v>10830</v>
      </c>
      <c r="AA100" s="53">
        <v>10911</v>
      </c>
      <c r="AB100" s="53">
        <v>11153</v>
      </c>
      <c r="AC100" s="53">
        <v>11071</v>
      </c>
      <c r="AD100" s="53">
        <v>11146</v>
      </c>
      <c r="AE100" s="53">
        <v>11029</v>
      </c>
      <c r="AF100" s="53">
        <v>10333</v>
      </c>
      <c r="AG100" s="53">
        <v>10080</v>
      </c>
      <c r="AH100" s="53">
        <v>10250</v>
      </c>
      <c r="AI100" s="53">
        <v>10119</v>
      </c>
      <c r="AJ100" s="53">
        <v>9843</v>
      </c>
      <c r="AK100" s="53">
        <v>9668</v>
      </c>
      <c r="AL100" s="53">
        <v>10170</v>
      </c>
      <c r="AM100" s="53">
        <v>10424</v>
      </c>
      <c r="AN100" s="53">
        <v>10720</v>
      </c>
      <c r="AO100" s="53">
        <v>10943</v>
      </c>
      <c r="AP100" s="53">
        <v>11016</v>
      </c>
      <c r="AQ100" s="53">
        <v>11369</v>
      </c>
      <c r="AR100" s="53">
        <v>11615</v>
      </c>
      <c r="AS100" s="53">
        <v>11789</v>
      </c>
      <c r="AT100" s="53">
        <v>11889</v>
      </c>
      <c r="AU100" s="53">
        <v>12290</v>
      </c>
      <c r="AV100" s="53">
        <v>12621</v>
      </c>
      <c r="AW100" s="53">
        <v>12740</v>
      </c>
      <c r="AX100" s="53">
        <v>12562</v>
      </c>
      <c r="AY100" s="53">
        <v>13041</v>
      </c>
      <c r="AZ100" s="53">
        <v>12468</v>
      </c>
      <c r="BA100" s="53">
        <v>12371</v>
      </c>
      <c r="BB100" s="53">
        <v>12127</v>
      </c>
      <c r="BC100" s="53">
        <v>12183</v>
      </c>
      <c r="BD100" s="53">
        <v>12107</v>
      </c>
      <c r="BE100" s="53">
        <v>12246</v>
      </c>
      <c r="BF100" s="53">
        <v>12295</v>
      </c>
      <c r="BG100" s="53">
        <v>12274</v>
      </c>
      <c r="BH100" s="53">
        <v>11933</v>
      </c>
      <c r="BI100" s="53">
        <v>11016</v>
      </c>
      <c r="BJ100" s="53">
        <v>10889</v>
      </c>
      <c r="BK100" s="53">
        <v>11053</v>
      </c>
      <c r="BL100" s="53">
        <v>11393</v>
      </c>
      <c r="BM100" s="53">
        <v>11746</v>
      </c>
      <c r="BN100" s="53">
        <v>12179</v>
      </c>
      <c r="BO100" s="53">
        <v>12753</v>
      </c>
      <c r="BP100" s="53">
        <v>12760</v>
      </c>
      <c r="BQ100" s="53">
        <v>12312</v>
      </c>
      <c r="BR100" s="53">
        <v>12776</v>
      </c>
      <c r="BS100" s="53">
        <v>12673</v>
      </c>
      <c r="BT100" s="53">
        <v>13038</v>
      </c>
      <c r="BU100" s="53">
        <v>13014</v>
      </c>
      <c r="BV100" s="53">
        <v>13132</v>
      </c>
      <c r="BW100" s="53">
        <v>12979</v>
      </c>
      <c r="BX100" s="53">
        <v>12143</v>
      </c>
      <c r="BY100" s="53">
        <v>11797</v>
      </c>
      <c r="BZ100" s="53">
        <v>11289</v>
      </c>
      <c r="CA100" s="53">
        <v>10889</v>
      </c>
      <c r="CB100" s="53">
        <v>10637</v>
      </c>
      <c r="CC100" s="53">
        <v>10136</v>
      </c>
      <c r="CD100" s="53">
        <v>9527</v>
      </c>
      <c r="CE100" s="53">
        <v>9272</v>
      </c>
      <c r="CF100" s="53">
        <v>8875</v>
      </c>
      <c r="CG100" s="53">
        <v>8937</v>
      </c>
      <c r="CH100" s="53">
        <v>8504</v>
      </c>
      <c r="CI100" s="53">
        <v>8066</v>
      </c>
      <c r="CJ100" s="53">
        <v>8187</v>
      </c>
      <c r="CK100" s="53">
        <v>8172</v>
      </c>
      <c r="CL100" s="53">
        <v>8380</v>
      </c>
      <c r="CM100" s="53">
        <v>9070</v>
      </c>
      <c r="CN100" s="53">
        <v>9255</v>
      </c>
      <c r="CO100" s="53">
        <v>6701</v>
      </c>
      <c r="CP100" s="53">
        <v>6530</v>
      </c>
      <c r="CQ100" s="53">
        <v>5965</v>
      </c>
      <c r="CR100" s="53">
        <v>5386</v>
      </c>
      <c r="CS100" s="53">
        <v>4178</v>
      </c>
      <c r="CT100" s="53">
        <v>3626</v>
      </c>
      <c r="CU100" s="53">
        <v>3541</v>
      </c>
      <c r="CV100" s="53">
        <v>3073</v>
      </c>
      <c r="CW100" s="53">
        <v>2789</v>
      </c>
      <c r="CX100" s="53">
        <v>2313</v>
      </c>
      <c r="CY100" s="54">
        <v>2613</v>
      </c>
      <c r="CZ100" s="738">
        <v>6584</v>
      </c>
      <c r="DA100" s="53">
        <v>6782</v>
      </c>
      <c r="DB100" s="53">
        <v>7203</v>
      </c>
      <c r="DC100" s="53">
        <v>7406</v>
      </c>
      <c r="DD100" s="53">
        <v>8074</v>
      </c>
      <c r="DE100" s="53">
        <v>7951</v>
      </c>
      <c r="DF100" s="53">
        <v>8535</v>
      </c>
      <c r="DG100" s="53">
        <v>8726</v>
      </c>
      <c r="DH100" s="53">
        <v>9076</v>
      </c>
      <c r="DI100" s="53">
        <v>9287</v>
      </c>
      <c r="DJ100" s="53">
        <v>9689</v>
      </c>
      <c r="DK100" s="53">
        <v>9623</v>
      </c>
      <c r="DL100" s="53">
        <v>9859</v>
      </c>
      <c r="DM100" s="53">
        <v>10067</v>
      </c>
      <c r="DN100" s="53">
        <v>10562</v>
      </c>
      <c r="DO100" s="53">
        <v>10502</v>
      </c>
      <c r="DP100" s="53">
        <v>10627</v>
      </c>
      <c r="DQ100" s="53">
        <v>10397</v>
      </c>
      <c r="DR100" s="53">
        <v>10414</v>
      </c>
      <c r="DS100" s="53">
        <v>9758</v>
      </c>
      <c r="DT100" s="53">
        <v>9844</v>
      </c>
      <c r="DU100" s="53">
        <v>10118</v>
      </c>
      <c r="DV100" s="53">
        <v>9985</v>
      </c>
      <c r="DW100" s="53">
        <v>9792</v>
      </c>
      <c r="DX100" s="53">
        <v>9611</v>
      </c>
      <c r="DY100" s="53">
        <v>9904</v>
      </c>
      <c r="DZ100" s="53">
        <v>10212</v>
      </c>
      <c r="EA100" s="53">
        <v>10721</v>
      </c>
      <c r="EB100" s="53">
        <v>10997</v>
      </c>
      <c r="EC100" s="53">
        <v>11173</v>
      </c>
      <c r="ED100" s="53">
        <v>10974</v>
      </c>
      <c r="EE100" s="53">
        <v>11260</v>
      </c>
      <c r="EF100" s="53">
        <v>11666</v>
      </c>
      <c r="EG100" s="53">
        <v>11925</v>
      </c>
      <c r="EH100" s="53">
        <v>12445</v>
      </c>
      <c r="EI100" s="53">
        <v>12620</v>
      </c>
      <c r="EJ100" s="53">
        <v>12710</v>
      </c>
      <c r="EK100" s="53">
        <v>12728</v>
      </c>
      <c r="EL100" s="53">
        <v>12868</v>
      </c>
      <c r="EM100" s="53">
        <v>12278</v>
      </c>
      <c r="EN100" s="53">
        <v>12136</v>
      </c>
      <c r="EO100" s="53">
        <v>12015</v>
      </c>
      <c r="EP100" s="53">
        <v>11755</v>
      </c>
      <c r="EQ100" s="53">
        <v>11766</v>
      </c>
      <c r="ER100" s="53">
        <v>12187</v>
      </c>
      <c r="ES100" s="53">
        <v>12090</v>
      </c>
      <c r="ET100" s="53">
        <v>12207</v>
      </c>
      <c r="EU100" s="53">
        <v>11659</v>
      </c>
      <c r="EV100" s="53">
        <v>10970</v>
      </c>
      <c r="EW100" s="53">
        <v>10727</v>
      </c>
      <c r="EX100" s="53">
        <v>11045</v>
      </c>
      <c r="EY100" s="53">
        <v>11386</v>
      </c>
      <c r="EZ100" s="53">
        <v>11657</v>
      </c>
      <c r="FA100" s="53">
        <v>12149</v>
      </c>
      <c r="FB100" s="53">
        <v>12458</v>
      </c>
      <c r="FC100" s="53">
        <v>12977</v>
      </c>
      <c r="FD100" s="53">
        <v>12304</v>
      </c>
      <c r="FE100" s="53">
        <v>12967</v>
      </c>
      <c r="FF100" s="53">
        <v>12960</v>
      </c>
      <c r="FG100" s="53">
        <v>13096</v>
      </c>
      <c r="FH100" s="53">
        <v>12988</v>
      </c>
      <c r="FI100" s="53">
        <v>13251</v>
      </c>
      <c r="FJ100" s="53">
        <v>12934</v>
      </c>
      <c r="FK100" s="53">
        <v>12642</v>
      </c>
      <c r="FL100" s="53">
        <v>12198</v>
      </c>
      <c r="FM100" s="53">
        <v>11685</v>
      </c>
      <c r="FN100" s="53">
        <v>11214</v>
      </c>
      <c r="FO100" s="53">
        <v>11180</v>
      </c>
      <c r="FP100" s="53">
        <v>10836</v>
      </c>
      <c r="FQ100" s="53">
        <v>10165</v>
      </c>
      <c r="FR100" s="53">
        <v>10037</v>
      </c>
      <c r="FS100" s="53">
        <v>9933</v>
      </c>
      <c r="FT100" s="53">
        <v>9871</v>
      </c>
      <c r="FU100" s="53">
        <v>9457</v>
      </c>
      <c r="FV100" s="53">
        <v>9452</v>
      </c>
      <c r="FW100" s="53">
        <v>9337</v>
      </c>
      <c r="FX100" s="53">
        <v>9563</v>
      </c>
      <c r="FY100" s="53">
        <v>9910</v>
      </c>
      <c r="FZ100" s="53">
        <v>10731</v>
      </c>
      <c r="GA100" s="53">
        <v>11206</v>
      </c>
      <c r="GB100" s="53">
        <v>8157</v>
      </c>
      <c r="GC100" s="53">
        <v>8107</v>
      </c>
      <c r="GD100" s="53">
        <v>7396</v>
      </c>
      <c r="GE100" s="53">
        <v>6855</v>
      </c>
      <c r="GF100" s="53">
        <v>5574</v>
      </c>
      <c r="GG100" s="53">
        <v>4809</v>
      </c>
      <c r="GH100" s="53">
        <v>5035</v>
      </c>
      <c r="GI100" s="53">
        <v>4645</v>
      </c>
      <c r="GJ100" s="53">
        <v>4038</v>
      </c>
      <c r="GK100" s="53">
        <v>3616</v>
      </c>
      <c r="GL100" s="54">
        <v>4822</v>
      </c>
    </row>
    <row r="101" spans="1:194" s="95" customFormat="1" x14ac:dyDescent="0.25">
      <c r="A101" s="707"/>
      <c r="C101" s="708"/>
      <c r="D101" s="687"/>
      <c r="E101" s="687"/>
      <c r="F101" s="687"/>
      <c r="G101" s="687"/>
      <c r="H101" s="687"/>
      <c r="I101" s="687"/>
      <c r="J101" s="687"/>
      <c r="K101" s="691"/>
      <c r="L101" s="687"/>
      <c r="M101" s="691"/>
      <c r="N101" s="691"/>
      <c r="O101" s="691"/>
      <c r="P101" s="691"/>
      <c r="Q101" s="691"/>
      <c r="R101" s="691"/>
      <c r="S101" s="691"/>
      <c r="T101" s="691"/>
      <c r="U101" s="691"/>
      <c r="V101" s="691"/>
      <c r="W101" s="691"/>
      <c r="X101" s="691"/>
      <c r="Y101" s="691"/>
      <c r="Z101" s="691"/>
      <c r="AA101" s="691"/>
      <c r="AB101" s="691"/>
      <c r="AC101" s="691"/>
      <c r="AD101" s="691"/>
      <c r="AE101" s="691"/>
      <c r="AF101" s="691"/>
      <c r="AG101" s="691"/>
      <c r="AH101" s="691"/>
      <c r="AI101" s="691"/>
      <c r="AJ101" s="691"/>
      <c r="AK101" s="691"/>
      <c r="AL101" s="691"/>
      <c r="AM101" s="691"/>
      <c r="AN101" s="691"/>
      <c r="AO101" s="691"/>
      <c r="AP101" s="691"/>
      <c r="AQ101" s="691"/>
      <c r="AR101" s="691"/>
      <c r="AS101" s="691"/>
      <c r="AT101" s="691"/>
      <c r="AU101" s="691"/>
      <c r="AV101" s="691"/>
      <c r="AW101" s="691"/>
      <c r="AX101" s="691"/>
      <c r="AY101" s="691"/>
      <c r="AZ101" s="691"/>
      <c r="BA101" s="691"/>
      <c r="BB101" s="691"/>
      <c r="BC101" s="691"/>
      <c r="BD101" s="691"/>
      <c r="BE101" s="691"/>
      <c r="BF101" s="691"/>
      <c r="BG101" s="691"/>
      <c r="BH101" s="691"/>
      <c r="BI101" s="691"/>
      <c r="BJ101" s="691"/>
      <c r="BK101" s="691"/>
      <c r="BL101" s="691"/>
      <c r="BM101" s="691"/>
      <c r="BN101" s="691"/>
      <c r="BO101" s="691"/>
      <c r="BP101" s="691"/>
      <c r="BQ101" s="691"/>
      <c r="BR101" s="691"/>
      <c r="BS101" s="691"/>
      <c r="BT101" s="691"/>
      <c r="BU101" s="691"/>
      <c r="BV101" s="691"/>
      <c r="BW101" s="691"/>
      <c r="BX101" s="691"/>
      <c r="BY101" s="691"/>
      <c r="BZ101" s="691"/>
      <c r="CA101" s="691"/>
      <c r="CB101" s="691"/>
      <c r="CC101" s="691"/>
      <c r="CD101" s="691"/>
      <c r="CE101" s="691"/>
      <c r="CF101" s="691"/>
      <c r="CG101" s="691"/>
      <c r="CH101" s="691"/>
      <c r="CI101" s="691"/>
      <c r="CJ101" s="691"/>
      <c r="CK101" s="691"/>
      <c r="CL101" s="691"/>
      <c r="CM101" s="691"/>
      <c r="CN101" s="691"/>
      <c r="CO101" s="691"/>
      <c r="CP101" s="691"/>
      <c r="CQ101" s="691"/>
      <c r="CR101" s="691"/>
      <c r="CS101" s="691"/>
      <c r="CT101" s="691"/>
      <c r="CU101" s="691"/>
      <c r="CV101" s="691"/>
      <c r="CW101" s="691"/>
      <c r="CX101" s="691"/>
      <c r="CY101" s="691"/>
      <c r="CZ101" s="691"/>
      <c r="DA101" s="691"/>
      <c r="DB101" s="691"/>
      <c r="DC101" s="691"/>
      <c r="DD101" s="691"/>
      <c r="DE101" s="691"/>
      <c r="DF101" s="691"/>
      <c r="DG101" s="691"/>
      <c r="DH101" s="691"/>
      <c r="DI101" s="691"/>
      <c r="DJ101" s="691"/>
      <c r="DK101" s="691"/>
      <c r="DL101" s="691"/>
      <c r="DM101" s="691"/>
      <c r="DN101" s="691"/>
      <c r="DO101" s="691"/>
      <c r="DP101" s="691"/>
      <c r="DQ101" s="691"/>
      <c r="DR101" s="691"/>
      <c r="DS101" s="691"/>
      <c r="DT101" s="691"/>
      <c r="DU101" s="691"/>
      <c r="DV101" s="691"/>
      <c r="DW101" s="691"/>
      <c r="DX101" s="691"/>
      <c r="DY101" s="691"/>
      <c r="DZ101" s="691"/>
      <c r="EA101" s="691"/>
      <c r="EB101" s="691"/>
      <c r="EC101" s="691"/>
      <c r="ED101" s="691"/>
      <c r="EE101" s="691"/>
      <c r="EF101" s="691"/>
      <c r="EG101" s="691"/>
      <c r="EH101" s="691"/>
      <c r="EI101" s="691"/>
      <c r="EJ101" s="691"/>
      <c r="EK101" s="691"/>
      <c r="EL101" s="691"/>
      <c r="EM101" s="691"/>
      <c r="EN101" s="691"/>
      <c r="EO101" s="691"/>
      <c r="EP101" s="691"/>
      <c r="EQ101" s="691"/>
      <c r="ER101" s="691"/>
      <c r="ES101" s="691"/>
      <c r="ET101" s="691"/>
      <c r="EU101" s="691"/>
      <c r="EV101" s="691"/>
      <c r="EW101" s="691"/>
      <c r="EX101" s="691"/>
      <c r="EY101" s="691"/>
      <c r="EZ101" s="691"/>
      <c r="FA101" s="691"/>
      <c r="FB101" s="691"/>
      <c r="FC101" s="691"/>
      <c r="FD101" s="691"/>
      <c r="FE101" s="691"/>
      <c r="FF101" s="691"/>
      <c r="FG101" s="691"/>
      <c r="FH101" s="691"/>
      <c r="FI101" s="691"/>
      <c r="FJ101" s="691"/>
      <c r="FK101" s="691"/>
      <c r="FL101" s="691"/>
      <c r="FM101" s="691"/>
      <c r="FN101" s="691"/>
      <c r="FO101" s="691"/>
      <c r="FP101" s="691"/>
      <c r="FQ101" s="691"/>
      <c r="FR101" s="691"/>
      <c r="FS101" s="691"/>
      <c r="FT101" s="691"/>
      <c r="FU101" s="691"/>
      <c r="FV101" s="691"/>
      <c r="FW101" s="691"/>
      <c r="FX101" s="691"/>
      <c r="FY101" s="691"/>
      <c r="FZ101" s="691"/>
      <c r="GA101" s="691"/>
      <c r="GB101" s="691"/>
      <c r="GC101" s="691"/>
      <c r="GD101" s="691"/>
      <c r="GE101" s="691"/>
      <c r="GF101" s="691"/>
      <c r="GG101" s="691"/>
      <c r="GH101" s="691"/>
      <c r="GI101" s="691"/>
      <c r="GJ101" s="691"/>
      <c r="GK101" s="691"/>
      <c r="GL101" s="691"/>
    </row>
    <row r="102" spans="1:194" s="1" customFormat="1" ht="14.4" x14ac:dyDescent="0.3">
      <c r="A102" s="256" t="s">
        <v>46</v>
      </c>
      <c r="B102" s="710" t="s">
        <v>141</v>
      </c>
      <c r="C102" s="66" t="str">
        <f t="shared" ref="C102:C165" si="54">CONCATENATE(A102," - ",B102)</f>
        <v>LA England - Adur</v>
      </c>
      <c r="D102" s="729">
        <f t="shared" ref="D102:D165" si="55">SUM(Y102:AD102)</f>
        <v>2599</v>
      </c>
      <c r="E102" s="729">
        <f t="shared" ref="E102:E165" si="56">SUM(DL102:DQ102)</f>
        <v>2428</v>
      </c>
      <c r="F102" s="730">
        <f t="shared" ref="F102:F165" si="57">G102+H102</f>
        <v>65555</v>
      </c>
      <c r="G102" s="730">
        <f t="shared" ref="G102:G165" si="58">SUM(M102:CY102)</f>
        <v>32030</v>
      </c>
      <c r="H102" s="731">
        <f t="shared" ref="H102:H165" si="59">SUM(CZ102:GL102)</f>
        <v>33525</v>
      </c>
      <c r="I102" s="731">
        <f t="shared" ref="I102:I165" si="60">SUM(AE102:CY102)</f>
        <v>25610</v>
      </c>
      <c r="J102" s="731">
        <f t="shared" ref="J102:J165" si="61">SUM(DR102:GL102)</f>
        <v>27400</v>
      </c>
      <c r="K102" s="737">
        <f t="shared" ref="K102:K165" si="62">SUM(M102:AD102)</f>
        <v>6420</v>
      </c>
      <c r="L102" s="729">
        <f t="shared" ref="L102:L165" si="63">SUM(CZ102:DQ102)</f>
        <v>6125</v>
      </c>
      <c r="M102" s="739">
        <v>239</v>
      </c>
      <c r="N102" s="740">
        <v>256</v>
      </c>
      <c r="O102" s="740">
        <v>260</v>
      </c>
      <c r="P102" s="740">
        <v>303</v>
      </c>
      <c r="Q102" s="740">
        <v>301</v>
      </c>
      <c r="R102" s="740">
        <v>308</v>
      </c>
      <c r="S102" s="740">
        <v>325</v>
      </c>
      <c r="T102" s="740">
        <v>325</v>
      </c>
      <c r="U102" s="740">
        <v>344</v>
      </c>
      <c r="V102" s="740">
        <v>356</v>
      </c>
      <c r="W102" s="740">
        <v>426</v>
      </c>
      <c r="X102" s="740">
        <v>378</v>
      </c>
      <c r="Y102" s="740">
        <v>418</v>
      </c>
      <c r="Z102" s="740">
        <v>423</v>
      </c>
      <c r="AA102" s="740">
        <v>461</v>
      </c>
      <c r="AB102" s="740">
        <v>435</v>
      </c>
      <c r="AC102" s="740">
        <v>451</v>
      </c>
      <c r="AD102" s="740">
        <v>411</v>
      </c>
      <c r="AE102" s="740">
        <v>436</v>
      </c>
      <c r="AF102" s="740">
        <v>319</v>
      </c>
      <c r="AG102" s="740">
        <v>318</v>
      </c>
      <c r="AH102" s="740">
        <v>280</v>
      </c>
      <c r="AI102" s="740">
        <v>272</v>
      </c>
      <c r="AJ102" s="740">
        <v>308</v>
      </c>
      <c r="AK102" s="740">
        <v>261</v>
      </c>
      <c r="AL102" s="740">
        <v>273</v>
      </c>
      <c r="AM102" s="740">
        <v>286</v>
      </c>
      <c r="AN102" s="740">
        <v>345</v>
      </c>
      <c r="AO102" s="740">
        <v>301</v>
      </c>
      <c r="AP102" s="740">
        <v>346</v>
      </c>
      <c r="AQ102" s="740">
        <v>331</v>
      </c>
      <c r="AR102" s="740">
        <v>332</v>
      </c>
      <c r="AS102" s="740">
        <v>359</v>
      </c>
      <c r="AT102" s="740">
        <v>358</v>
      </c>
      <c r="AU102" s="740">
        <v>366</v>
      </c>
      <c r="AV102" s="740">
        <v>426</v>
      </c>
      <c r="AW102" s="740">
        <v>414</v>
      </c>
      <c r="AX102" s="740">
        <v>384</v>
      </c>
      <c r="AY102" s="740">
        <v>447</v>
      </c>
      <c r="AZ102" s="740">
        <v>422</v>
      </c>
      <c r="BA102" s="740">
        <v>410</v>
      </c>
      <c r="BB102" s="740">
        <v>459</v>
      </c>
      <c r="BC102" s="740">
        <v>399</v>
      </c>
      <c r="BD102" s="740">
        <v>415</v>
      </c>
      <c r="BE102" s="740">
        <v>456</v>
      </c>
      <c r="BF102" s="740">
        <v>454</v>
      </c>
      <c r="BG102" s="740">
        <v>467</v>
      </c>
      <c r="BH102" s="740">
        <v>437</v>
      </c>
      <c r="BI102" s="740">
        <v>405</v>
      </c>
      <c r="BJ102" s="740">
        <v>413</v>
      </c>
      <c r="BK102" s="740">
        <v>415</v>
      </c>
      <c r="BL102" s="740">
        <v>418</v>
      </c>
      <c r="BM102" s="740">
        <v>447</v>
      </c>
      <c r="BN102" s="740">
        <v>440</v>
      </c>
      <c r="BO102" s="740">
        <v>513</v>
      </c>
      <c r="BP102" s="740">
        <v>472</v>
      </c>
      <c r="BQ102" s="740">
        <v>451</v>
      </c>
      <c r="BR102" s="740">
        <v>488</v>
      </c>
      <c r="BS102" s="740">
        <v>422</v>
      </c>
      <c r="BT102" s="740">
        <v>443</v>
      </c>
      <c r="BU102" s="740">
        <v>473</v>
      </c>
      <c r="BV102" s="740">
        <v>483</v>
      </c>
      <c r="BW102" s="740">
        <v>443</v>
      </c>
      <c r="BX102" s="740">
        <v>422</v>
      </c>
      <c r="BY102" s="740">
        <v>381</v>
      </c>
      <c r="BZ102" s="740">
        <v>411</v>
      </c>
      <c r="CA102" s="740">
        <v>351</v>
      </c>
      <c r="CB102" s="740">
        <v>353</v>
      </c>
      <c r="CC102" s="740">
        <v>355</v>
      </c>
      <c r="CD102" s="740">
        <v>323</v>
      </c>
      <c r="CE102" s="740">
        <v>335</v>
      </c>
      <c r="CF102" s="740">
        <v>322</v>
      </c>
      <c r="CG102" s="740">
        <v>307</v>
      </c>
      <c r="CH102" s="740">
        <v>312</v>
      </c>
      <c r="CI102" s="740">
        <v>294</v>
      </c>
      <c r="CJ102" s="740">
        <v>312</v>
      </c>
      <c r="CK102" s="740">
        <v>276</v>
      </c>
      <c r="CL102" s="740">
        <v>310</v>
      </c>
      <c r="CM102" s="740">
        <v>360</v>
      </c>
      <c r="CN102" s="740">
        <v>333</v>
      </c>
      <c r="CO102" s="740">
        <v>251</v>
      </c>
      <c r="CP102" s="740">
        <v>269</v>
      </c>
      <c r="CQ102" s="740">
        <v>234</v>
      </c>
      <c r="CR102" s="740">
        <v>235</v>
      </c>
      <c r="CS102" s="740">
        <v>144</v>
      </c>
      <c r="CT102" s="740">
        <v>131</v>
      </c>
      <c r="CU102" s="740">
        <v>152</v>
      </c>
      <c r="CV102" s="740">
        <v>128</v>
      </c>
      <c r="CW102" s="740">
        <v>112</v>
      </c>
      <c r="CX102" s="740">
        <v>104</v>
      </c>
      <c r="CY102" s="741">
        <v>286</v>
      </c>
      <c r="CZ102" s="742">
        <v>230</v>
      </c>
      <c r="DA102" s="675">
        <v>245</v>
      </c>
      <c r="DB102" s="675">
        <v>249</v>
      </c>
      <c r="DC102" s="675">
        <v>266</v>
      </c>
      <c r="DD102" s="675">
        <v>292</v>
      </c>
      <c r="DE102" s="675">
        <v>289</v>
      </c>
      <c r="DF102" s="675">
        <v>304</v>
      </c>
      <c r="DG102" s="675">
        <v>342</v>
      </c>
      <c r="DH102" s="675">
        <v>358</v>
      </c>
      <c r="DI102" s="675">
        <v>370</v>
      </c>
      <c r="DJ102" s="675">
        <v>369</v>
      </c>
      <c r="DK102" s="675">
        <v>383</v>
      </c>
      <c r="DL102" s="675">
        <v>363</v>
      </c>
      <c r="DM102" s="675">
        <v>425</v>
      </c>
      <c r="DN102" s="675">
        <v>415</v>
      </c>
      <c r="DO102" s="675">
        <v>414</v>
      </c>
      <c r="DP102" s="675">
        <v>413</v>
      </c>
      <c r="DQ102" s="675">
        <v>398</v>
      </c>
      <c r="DR102" s="675">
        <v>360</v>
      </c>
      <c r="DS102" s="675">
        <v>258</v>
      </c>
      <c r="DT102" s="675">
        <v>237</v>
      </c>
      <c r="DU102" s="675">
        <v>268</v>
      </c>
      <c r="DV102" s="675">
        <v>268</v>
      </c>
      <c r="DW102" s="675">
        <v>248</v>
      </c>
      <c r="DX102" s="675">
        <v>265</v>
      </c>
      <c r="DY102" s="675">
        <v>263</v>
      </c>
      <c r="DZ102" s="675">
        <v>311</v>
      </c>
      <c r="EA102" s="675">
        <v>301</v>
      </c>
      <c r="EB102" s="675">
        <v>300</v>
      </c>
      <c r="EC102" s="675">
        <v>283</v>
      </c>
      <c r="ED102" s="675">
        <v>311</v>
      </c>
      <c r="EE102" s="675">
        <v>375</v>
      </c>
      <c r="EF102" s="675">
        <v>363</v>
      </c>
      <c r="EG102" s="675">
        <v>384</v>
      </c>
      <c r="EH102" s="675">
        <v>431</v>
      </c>
      <c r="EI102" s="675">
        <v>412</v>
      </c>
      <c r="EJ102" s="675">
        <v>415</v>
      </c>
      <c r="EK102" s="675">
        <v>451</v>
      </c>
      <c r="EL102" s="675">
        <v>497</v>
      </c>
      <c r="EM102" s="675">
        <v>445</v>
      </c>
      <c r="EN102" s="675">
        <v>432</v>
      </c>
      <c r="EO102" s="675">
        <v>434</v>
      </c>
      <c r="EP102" s="675">
        <v>434</v>
      </c>
      <c r="EQ102" s="675">
        <v>441</v>
      </c>
      <c r="ER102" s="675">
        <v>472</v>
      </c>
      <c r="ES102" s="675">
        <v>453</v>
      </c>
      <c r="ET102" s="675">
        <v>456</v>
      </c>
      <c r="EU102" s="675">
        <v>462</v>
      </c>
      <c r="EV102" s="675">
        <v>439</v>
      </c>
      <c r="EW102" s="675">
        <v>399</v>
      </c>
      <c r="EX102" s="675">
        <v>430</v>
      </c>
      <c r="EY102" s="675">
        <v>446</v>
      </c>
      <c r="EZ102" s="675">
        <v>411</v>
      </c>
      <c r="FA102" s="675">
        <v>435</v>
      </c>
      <c r="FB102" s="675">
        <v>483</v>
      </c>
      <c r="FC102" s="675">
        <v>481</v>
      </c>
      <c r="FD102" s="675">
        <v>446</v>
      </c>
      <c r="FE102" s="675">
        <v>458</v>
      </c>
      <c r="FF102" s="675">
        <v>454</v>
      </c>
      <c r="FG102" s="675">
        <v>464</v>
      </c>
      <c r="FH102" s="675">
        <v>443</v>
      </c>
      <c r="FI102" s="675">
        <v>461</v>
      </c>
      <c r="FJ102" s="675">
        <v>426</v>
      </c>
      <c r="FK102" s="675">
        <v>430</v>
      </c>
      <c r="FL102" s="675">
        <v>437</v>
      </c>
      <c r="FM102" s="675">
        <v>410</v>
      </c>
      <c r="FN102" s="675">
        <v>427</v>
      </c>
      <c r="FO102" s="675">
        <v>355</v>
      </c>
      <c r="FP102" s="675">
        <v>436</v>
      </c>
      <c r="FQ102" s="675">
        <v>374</v>
      </c>
      <c r="FR102" s="675">
        <v>367</v>
      </c>
      <c r="FS102" s="675">
        <v>363</v>
      </c>
      <c r="FT102" s="675">
        <v>342</v>
      </c>
      <c r="FU102" s="675">
        <v>366</v>
      </c>
      <c r="FV102" s="675">
        <v>379</v>
      </c>
      <c r="FW102" s="675">
        <v>358</v>
      </c>
      <c r="FX102" s="675">
        <v>385</v>
      </c>
      <c r="FY102" s="675">
        <v>420</v>
      </c>
      <c r="FZ102" s="675">
        <v>448</v>
      </c>
      <c r="GA102" s="675">
        <v>454</v>
      </c>
      <c r="GB102" s="675">
        <v>324</v>
      </c>
      <c r="GC102" s="675">
        <v>331</v>
      </c>
      <c r="GD102" s="675">
        <v>281</v>
      </c>
      <c r="GE102" s="675">
        <v>275</v>
      </c>
      <c r="GF102" s="675">
        <v>235</v>
      </c>
      <c r="GG102" s="675">
        <v>208</v>
      </c>
      <c r="GH102" s="675">
        <v>213</v>
      </c>
      <c r="GI102" s="675">
        <v>206</v>
      </c>
      <c r="GJ102" s="675">
        <v>160</v>
      </c>
      <c r="GK102" s="675">
        <v>147</v>
      </c>
      <c r="GL102" s="743">
        <v>563</v>
      </c>
    </row>
    <row r="103" spans="1:194" s="1" customFormat="1" ht="14.4" x14ac:dyDescent="0.3">
      <c r="A103" s="30" t="s">
        <v>46</v>
      </c>
      <c r="B103" s="1" t="s">
        <v>142</v>
      </c>
      <c r="C103" s="29" t="str">
        <f t="shared" si="54"/>
        <v>LA England - Amber Valley</v>
      </c>
      <c r="D103" s="48">
        <f t="shared" si="55"/>
        <v>4848</v>
      </c>
      <c r="E103" s="48">
        <f t="shared" si="56"/>
        <v>4706</v>
      </c>
      <c r="F103" s="49">
        <f t="shared" si="57"/>
        <v>143962</v>
      </c>
      <c r="G103" s="49">
        <f t="shared" si="58"/>
        <v>71056</v>
      </c>
      <c r="H103" s="50">
        <f t="shared" si="59"/>
        <v>72906</v>
      </c>
      <c r="I103" s="50">
        <f t="shared" si="60"/>
        <v>58169</v>
      </c>
      <c r="J103" s="50">
        <f t="shared" si="61"/>
        <v>60475</v>
      </c>
      <c r="K103" s="47">
        <f t="shared" si="62"/>
        <v>12887</v>
      </c>
      <c r="L103" s="48">
        <f t="shared" si="63"/>
        <v>12431</v>
      </c>
      <c r="M103" s="744">
        <v>549</v>
      </c>
      <c r="N103" s="184">
        <v>600</v>
      </c>
      <c r="O103" s="184">
        <v>599</v>
      </c>
      <c r="P103" s="184">
        <v>624</v>
      </c>
      <c r="Q103" s="184">
        <v>650</v>
      </c>
      <c r="R103" s="184">
        <v>654</v>
      </c>
      <c r="S103" s="184">
        <v>670</v>
      </c>
      <c r="T103" s="184">
        <v>715</v>
      </c>
      <c r="U103" s="184">
        <v>682</v>
      </c>
      <c r="V103" s="184">
        <v>795</v>
      </c>
      <c r="W103" s="184">
        <v>753</v>
      </c>
      <c r="X103" s="184">
        <v>748</v>
      </c>
      <c r="Y103" s="184">
        <v>809</v>
      </c>
      <c r="Z103" s="184">
        <v>822</v>
      </c>
      <c r="AA103" s="184">
        <v>812</v>
      </c>
      <c r="AB103" s="184">
        <v>837</v>
      </c>
      <c r="AC103" s="184">
        <v>806</v>
      </c>
      <c r="AD103" s="184">
        <v>762</v>
      </c>
      <c r="AE103" s="184">
        <v>779</v>
      </c>
      <c r="AF103" s="184">
        <v>704</v>
      </c>
      <c r="AG103" s="184">
        <v>685</v>
      </c>
      <c r="AH103" s="184">
        <v>758</v>
      </c>
      <c r="AI103" s="184">
        <v>676</v>
      </c>
      <c r="AJ103" s="184">
        <v>686</v>
      </c>
      <c r="AK103" s="184">
        <v>709</v>
      </c>
      <c r="AL103" s="184">
        <v>709</v>
      </c>
      <c r="AM103" s="184">
        <v>747</v>
      </c>
      <c r="AN103" s="184">
        <v>764</v>
      </c>
      <c r="AO103" s="184">
        <v>785</v>
      </c>
      <c r="AP103" s="184">
        <v>805</v>
      </c>
      <c r="AQ103" s="184">
        <v>832</v>
      </c>
      <c r="AR103" s="184">
        <v>877</v>
      </c>
      <c r="AS103" s="184">
        <v>883</v>
      </c>
      <c r="AT103" s="184">
        <v>964</v>
      </c>
      <c r="AU103" s="184">
        <v>953</v>
      </c>
      <c r="AV103" s="184">
        <v>986</v>
      </c>
      <c r="AW103" s="184">
        <v>923</v>
      </c>
      <c r="AX103" s="184">
        <v>894</v>
      </c>
      <c r="AY103" s="184">
        <v>868</v>
      </c>
      <c r="AZ103" s="184">
        <v>871</v>
      </c>
      <c r="BA103" s="184">
        <v>840</v>
      </c>
      <c r="BB103" s="184">
        <v>824</v>
      </c>
      <c r="BC103" s="184">
        <v>843</v>
      </c>
      <c r="BD103" s="184">
        <v>890</v>
      </c>
      <c r="BE103" s="184">
        <v>815</v>
      </c>
      <c r="BF103" s="184">
        <v>874</v>
      </c>
      <c r="BG103" s="184">
        <v>917</v>
      </c>
      <c r="BH103" s="184">
        <v>865</v>
      </c>
      <c r="BI103" s="184">
        <v>724</v>
      </c>
      <c r="BJ103" s="184">
        <v>820</v>
      </c>
      <c r="BK103" s="184">
        <v>841</v>
      </c>
      <c r="BL103" s="184">
        <v>932</v>
      </c>
      <c r="BM103" s="184">
        <v>969</v>
      </c>
      <c r="BN103" s="184">
        <v>1012</v>
      </c>
      <c r="BO103" s="184">
        <v>1148</v>
      </c>
      <c r="BP103" s="184">
        <v>1098</v>
      </c>
      <c r="BQ103" s="184">
        <v>1114</v>
      </c>
      <c r="BR103" s="184">
        <v>1094</v>
      </c>
      <c r="BS103" s="184">
        <v>1147</v>
      </c>
      <c r="BT103" s="184">
        <v>1108</v>
      </c>
      <c r="BU103" s="184">
        <v>1102</v>
      </c>
      <c r="BV103" s="184">
        <v>1146</v>
      </c>
      <c r="BW103" s="184">
        <v>1068</v>
      </c>
      <c r="BX103" s="184">
        <v>1103</v>
      </c>
      <c r="BY103" s="184">
        <v>976</v>
      </c>
      <c r="BZ103" s="184">
        <v>977</v>
      </c>
      <c r="CA103" s="184">
        <v>887</v>
      </c>
      <c r="CB103" s="184">
        <v>895</v>
      </c>
      <c r="CC103" s="184">
        <v>874</v>
      </c>
      <c r="CD103" s="184">
        <v>845</v>
      </c>
      <c r="CE103" s="184">
        <v>835</v>
      </c>
      <c r="CF103" s="184">
        <v>743</v>
      </c>
      <c r="CG103" s="184">
        <v>752</v>
      </c>
      <c r="CH103" s="184">
        <v>725</v>
      </c>
      <c r="CI103" s="184">
        <v>763</v>
      </c>
      <c r="CJ103" s="184">
        <v>758</v>
      </c>
      <c r="CK103" s="184">
        <v>735</v>
      </c>
      <c r="CL103" s="184">
        <v>736</v>
      </c>
      <c r="CM103" s="184">
        <v>745</v>
      </c>
      <c r="CN103" s="184">
        <v>783</v>
      </c>
      <c r="CO103" s="184">
        <v>534</v>
      </c>
      <c r="CP103" s="184">
        <v>568</v>
      </c>
      <c r="CQ103" s="184">
        <v>507</v>
      </c>
      <c r="CR103" s="184">
        <v>464</v>
      </c>
      <c r="CS103" s="184">
        <v>366</v>
      </c>
      <c r="CT103" s="184">
        <v>281</v>
      </c>
      <c r="CU103" s="184">
        <v>270</v>
      </c>
      <c r="CV103" s="184">
        <v>230</v>
      </c>
      <c r="CW103" s="184">
        <v>183</v>
      </c>
      <c r="CX103" s="184">
        <v>149</v>
      </c>
      <c r="CY103" s="533">
        <v>436</v>
      </c>
      <c r="CZ103" s="129">
        <v>536</v>
      </c>
      <c r="DA103">
        <v>562</v>
      </c>
      <c r="DB103">
        <v>578</v>
      </c>
      <c r="DC103">
        <v>625</v>
      </c>
      <c r="DD103">
        <v>653</v>
      </c>
      <c r="DE103">
        <v>636</v>
      </c>
      <c r="DF103">
        <v>637</v>
      </c>
      <c r="DG103">
        <v>653</v>
      </c>
      <c r="DH103">
        <v>689</v>
      </c>
      <c r="DI103">
        <v>718</v>
      </c>
      <c r="DJ103">
        <v>724</v>
      </c>
      <c r="DK103">
        <v>714</v>
      </c>
      <c r="DL103">
        <v>750</v>
      </c>
      <c r="DM103">
        <v>781</v>
      </c>
      <c r="DN103">
        <v>795</v>
      </c>
      <c r="DO103">
        <v>829</v>
      </c>
      <c r="DP103">
        <v>775</v>
      </c>
      <c r="DQ103">
        <v>776</v>
      </c>
      <c r="DR103">
        <v>755</v>
      </c>
      <c r="DS103">
        <v>728</v>
      </c>
      <c r="DT103">
        <v>632</v>
      </c>
      <c r="DU103">
        <v>598</v>
      </c>
      <c r="DV103">
        <v>638</v>
      </c>
      <c r="DW103">
        <v>666</v>
      </c>
      <c r="DX103">
        <v>677</v>
      </c>
      <c r="DY103">
        <v>718</v>
      </c>
      <c r="DZ103">
        <v>781</v>
      </c>
      <c r="EA103">
        <v>791</v>
      </c>
      <c r="EB103">
        <v>793</v>
      </c>
      <c r="EC103">
        <v>881</v>
      </c>
      <c r="ED103">
        <v>866</v>
      </c>
      <c r="EE103">
        <v>908</v>
      </c>
      <c r="EF103">
        <v>903</v>
      </c>
      <c r="EG103">
        <v>896</v>
      </c>
      <c r="EH103">
        <v>944</v>
      </c>
      <c r="EI103">
        <v>988</v>
      </c>
      <c r="EJ103">
        <v>961</v>
      </c>
      <c r="EK103">
        <v>867</v>
      </c>
      <c r="EL103">
        <v>881</v>
      </c>
      <c r="EM103">
        <v>919</v>
      </c>
      <c r="EN103">
        <v>905</v>
      </c>
      <c r="EO103">
        <v>934</v>
      </c>
      <c r="EP103">
        <v>844</v>
      </c>
      <c r="EQ103">
        <v>859</v>
      </c>
      <c r="ER103">
        <v>858</v>
      </c>
      <c r="ES103">
        <v>936</v>
      </c>
      <c r="ET103">
        <v>928</v>
      </c>
      <c r="EU103">
        <v>799</v>
      </c>
      <c r="EV103">
        <v>838</v>
      </c>
      <c r="EW103">
        <v>818</v>
      </c>
      <c r="EX103">
        <v>872</v>
      </c>
      <c r="EY103">
        <v>873</v>
      </c>
      <c r="EZ103">
        <v>963</v>
      </c>
      <c r="FA103">
        <v>1043</v>
      </c>
      <c r="FB103">
        <v>1138</v>
      </c>
      <c r="FC103">
        <v>1078</v>
      </c>
      <c r="FD103">
        <v>1077</v>
      </c>
      <c r="FE103">
        <v>1154</v>
      </c>
      <c r="FF103">
        <v>1176</v>
      </c>
      <c r="FG103">
        <v>1145</v>
      </c>
      <c r="FH103">
        <v>1116</v>
      </c>
      <c r="FI103">
        <v>1119</v>
      </c>
      <c r="FJ103">
        <v>1111</v>
      </c>
      <c r="FK103">
        <v>1123</v>
      </c>
      <c r="FL103">
        <v>964</v>
      </c>
      <c r="FM103">
        <v>1003</v>
      </c>
      <c r="FN103">
        <v>934</v>
      </c>
      <c r="FO103">
        <v>920</v>
      </c>
      <c r="FP103">
        <v>871</v>
      </c>
      <c r="FQ103">
        <v>875</v>
      </c>
      <c r="FR103">
        <v>799</v>
      </c>
      <c r="FS103">
        <v>808</v>
      </c>
      <c r="FT103">
        <v>833</v>
      </c>
      <c r="FU103">
        <v>787</v>
      </c>
      <c r="FV103">
        <v>722</v>
      </c>
      <c r="FW103">
        <v>785</v>
      </c>
      <c r="FX103">
        <v>833</v>
      </c>
      <c r="FY103">
        <v>809</v>
      </c>
      <c r="FZ103">
        <v>869</v>
      </c>
      <c r="GA103">
        <v>883</v>
      </c>
      <c r="GB103">
        <v>601</v>
      </c>
      <c r="GC103">
        <v>630</v>
      </c>
      <c r="GD103">
        <v>635</v>
      </c>
      <c r="GE103">
        <v>524</v>
      </c>
      <c r="GF103">
        <v>424</v>
      </c>
      <c r="GG103">
        <v>354</v>
      </c>
      <c r="GH103">
        <v>351</v>
      </c>
      <c r="GI103">
        <v>308</v>
      </c>
      <c r="GJ103">
        <v>274</v>
      </c>
      <c r="GK103">
        <v>260</v>
      </c>
      <c r="GL103" s="128">
        <v>921</v>
      </c>
    </row>
    <row r="104" spans="1:194" s="1" customFormat="1" ht="14.4" x14ac:dyDescent="0.3">
      <c r="A104" s="30" t="s">
        <v>46</v>
      </c>
      <c r="B104" s="1" t="s">
        <v>143</v>
      </c>
      <c r="C104" s="29" t="str">
        <f t="shared" si="54"/>
        <v>LA England - Arun</v>
      </c>
      <c r="D104" s="48">
        <f t="shared" si="55"/>
        <v>5662</v>
      </c>
      <c r="E104" s="48">
        <f t="shared" si="56"/>
        <v>5273</v>
      </c>
      <c r="F104" s="49">
        <f t="shared" si="57"/>
        <v>174546</v>
      </c>
      <c r="G104" s="49">
        <f t="shared" si="58"/>
        <v>85356</v>
      </c>
      <c r="H104" s="50">
        <f t="shared" si="59"/>
        <v>89190</v>
      </c>
      <c r="I104" s="50">
        <f t="shared" si="60"/>
        <v>70323</v>
      </c>
      <c r="J104" s="50">
        <f t="shared" si="61"/>
        <v>75021</v>
      </c>
      <c r="K104" s="47">
        <f t="shared" si="62"/>
        <v>15033</v>
      </c>
      <c r="L104" s="48">
        <f t="shared" si="63"/>
        <v>14169</v>
      </c>
      <c r="M104" s="744">
        <v>641</v>
      </c>
      <c r="N104" s="184">
        <v>685</v>
      </c>
      <c r="O104" s="184">
        <v>690</v>
      </c>
      <c r="P104" s="184">
        <v>741</v>
      </c>
      <c r="Q104" s="184">
        <v>774</v>
      </c>
      <c r="R104" s="184">
        <v>740</v>
      </c>
      <c r="S104" s="184">
        <v>769</v>
      </c>
      <c r="T104" s="184">
        <v>784</v>
      </c>
      <c r="U104" s="184">
        <v>881</v>
      </c>
      <c r="V104" s="184">
        <v>886</v>
      </c>
      <c r="W104" s="184">
        <v>864</v>
      </c>
      <c r="X104" s="184">
        <v>916</v>
      </c>
      <c r="Y104" s="184">
        <v>888</v>
      </c>
      <c r="Z104" s="184">
        <v>945</v>
      </c>
      <c r="AA104" s="184">
        <v>967</v>
      </c>
      <c r="AB104" s="184">
        <v>933</v>
      </c>
      <c r="AC104" s="184">
        <v>939</v>
      </c>
      <c r="AD104" s="184">
        <v>990</v>
      </c>
      <c r="AE104" s="184">
        <v>963</v>
      </c>
      <c r="AF104" s="184">
        <v>796</v>
      </c>
      <c r="AG104" s="184">
        <v>829</v>
      </c>
      <c r="AH104" s="184">
        <v>845</v>
      </c>
      <c r="AI104" s="184">
        <v>770</v>
      </c>
      <c r="AJ104" s="184">
        <v>775</v>
      </c>
      <c r="AK104" s="184">
        <v>724</v>
      </c>
      <c r="AL104" s="184">
        <v>801</v>
      </c>
      <c r="AM104" s="184">
        <v>810</v>
      </c>
      <c r="AN104" s="184">
        <v>863</v>
      </c>
      <c r="AO104" s="184">
        <v>853</v>
      </c>
      <c r="AP104" s="184">
        <v>921</v>
      </c>
      <c r="AQ104" s="184">
        <v>952</v>
      </c>
      <c r="AR104" s="184">
        <v>932</v>
      </c>
      <c r="AS104" s="184">
        <v>1003</v>
      </c>
      <c r="AT104" s="184">
        <v>1076</v>
      </c>
      <c r="AU104" s="184">
        <v>1078</v>
      </c>
      <c r="AV104" s="184">
        <v>1147</v>
      </c>
      <c r="AW104" s="184">
        <v>1157</v>
      </c>
      <c r="AX104" s="184">
        <v>1130</v>
      </c>
      <c r="AY104" s="184">
        <v>1127</v>
      </c>
      <c r="AZ104" s="184">
        <v>1118</v>
      </c>
      <c r="BA104" s="184">
        <v>1089</v>
      </c>
      <c r="BB104" s="184">
        <v>1061</v>
      </c>
      <c r="BC104" s="184">
        <v>1055</v>
      </c>
      <c r="BD104" s="184">
        <v>1058</v>
      </c>
      <c r="BE104" s="184">
        <v>1029</v>
      </c>
      <c r="BF104" s="184">
        <v>1041</v>
      </c>
      <c r="BG104" s="184">
        <v>996</v>
      </c>
      <c r="BH104" s="184">
        <v>1028</v>
      </c>
      <c r="BI104" s="184">
        <v>875</v>
      </c>
      <c r="BJ104" s="184">
        <v>899</v>
      </c>
      <c r="BK104" s="184">
        <v>903</v>
      </c>
      <c r="BL104" s="184">
        <v>938</v>
      </c>
      <c r="BM104" s="184">
        <v>935</v>
      </c>
      <c r="BN104" s="184">
        <v>1026</v>
      </c>
      <c r="BO104" s="184">
        <v>1065</v>
      </c>
      <c r="BP104" s="184">
        <v>1212</v>
      </c>
      <c r="BQ104" s="184">
        <v>1143</v>
      </c>
      <c r="BR104" s="184">
        <v>1217</v>
      </c>
      <c r="BS104" s="184">
        <v>1163</v>
      </c>
      <c r="BT104" s="184">
        <v>1248</v>
      </c>
      <c r="BU104" s="184">
        <v>1214</v>
      </c>
      <c r="BV104" s="184">
        <v>1331</v>
      </c>
      <c r="BW104" s="184">
        <v>1271</v>
      </c>
      <c r="BX104" s="184">
        <v>1188</v>
      </c>
      <c r="BY104" s="184">
        <v>1197</v>
      </c>
      <c r="BZ104" s="184">
        <v>1192</v>
      </c>
      <c r="CA104" s="184">
        <v>1114</v>
      </c>
      <c r="CB104" s="184">
        <v>1124</v>
      </c>
      <c r="CC104" s="184">
        <v>1060</v>
      </c>
      <c r="CD104" s="184">
        <v>1096</v>
      </c>
      <c r="CE104" s="184">
        <v>1021</v>
      </c>
      <c r="CF104" s="184">
        <v>969</v>
      </c>
      <c r="CG104" s="184">
        <v>1033</v>
      </c>
      <c r="CH104" s="184">
        <v>943</v>
      </c>
      <c r="CI104" s="184">
        <v>982</v>
      </c>
      <c r="CJ104" s="184">
        <v>973</v>
      </c>
      <c r="CK104" s="184">
        <v>1006</v>
      </c>
      <c r="CL104" s="184">
        <v>1056</v>
      </c>
      <c r="CM104" s="184">
        <v>1128</v>
      </c>
      <c r="CN104" s="184">
        <v>1107</v>
      </c>
      <c r="CO104" s="184">
        <v>819</v>
      </c>
      <c r="CP104" s="184">
        <v>847</v>
      </c>
      <c r="CQ104" s="184">
        <v>784</v>
      </c>
      <c r="CR104" s="184">
        <v>667</v>
      </c>
      <c r="CS104" s="184">
        <v>557</v>
      </c>
      <c r="CT104" s="184">
        <v>510</v>
      </c>
      <c r="CU104" s="184">
        <v>450</v>
      </c>
      <c r="CV104" s="184">
        <v>412</v>
      </c>
      <c r="CW104" s="184">
        <v>352</v>
      </c>
      <c r="CX104" s="184">
        <v>291</v>
      </c>
      <c r="CY104" s="533">
        <v>978</v>
      </c>
      <c r="CZ104" s="129">
        <v>604</v>
      </c>
      <c r="DA104">
        <v>582</v>
      </c>
      <c r="DB104">
        <v>642</v>
      </c>
      <c r="DC104">
        <v>685</v>
      </c>
      <c r="DD104">
        <v>757</v>
      </c>
      <c r="DE104">
        <v>745</v>
      </c>
      <c r="DF104">
        <v>735</v>
      </c>
      <c r="DG104">
        <v>812</v>
      </c>
      <c r="DH104">
        <v>799</v>
      </c>
      <c r="DI104">
        <v>807</v>
      </c>
      <c r="DJ104">
        <v>907</v>
      </c>
      <c r="DK104">
        <v>821</v>
      </c>
      <c r="DL104">
        <v>858</v>
      </c>
      <c r="DM104">
        <v>874</v>
      </c>
      <c r="DN104">
        <v>961</v>
      </c>
      <c r="DO104">
        <v>858</v>
      </c>
      <c r="DP104">
        <v>837</v>
      </c>
      <c r="DQ104">
        <v>885</v>
      </c>
      <c r="DR104">
        <v>827</v>
      </c>
      <c r="DS104">
        <v>797</v>
      </c>
      <c r="DT104">
        <v>710</v>
      </c>
      <c r="DU104">
        <v>729</v>
      </c>
      <c r="DV104">
        <v>730</v>
      </c>
      <c r="DW104">
        <v>735</v>
      </c>
      <c r="DX104">
        <v>792</v>
      </c>
      <c r="DY104">
        <v>805</v>
      </c>
      <c r="DZ104">
        <v>806</v>
      </c>
      <c r="EA104">
        <v>822</v>
      </c>
      <c r="EB104">
        <v>870</v>
      </c>
      <c r="EC104">
        <v>926</v>
      </c>
      <c r="ED104">
        <v>929</v>
      </c>
      <c r="EE104">
        <v>905</v>
      </c>
      <c r="EF104">
        <v>1033</v>
      </c>
      <c r="EG104">
        <v>1017</v>
      </c>
      <c r="EH104">
        <v>1097</v>
      </c>
      <c r="EI104">
        <v>1126</v>
      </c>
      <c r="EJ104">
        <v>1109</v>
      </c>
      <c r="EK104">
        <v>1096</v>
      </c>
      <c r="EL104">
        <v>1150</v>
      </c>
      <c r="EM104">
        <v>1019</v>
      </c>
      <c r="EN104">
        <v>992</v>
      </c>
      <c r="EO104">
        <v>996</v>
      </c>
      <c r="EP104">
        <v>1044</v>
      </c>
      <c r="EQ104">
        <v>958</v>
      </c>
      <c r="ER104">
        <v>1006</v>
      </c>
      <c r="ES104">
        <v>1015</v>
      </c>
      <c r="ET104">
        <v>1012</v>
      </c>
      <c r="EU104">
        <v>916</v>
      </c>
      <c r="EV104">
        <v>972</v>
      </c>
      <c r="EW104">
        <v>884</v>
      </c>
      <c r="EX104">
        <v>889</v>
      </c>
      <c r="EY104">
        <v>998</v>
      </c>
      <c r="EZ104">
        <v>1094</v>
      </c>
      <c r="FA104">
        <v>979</v>
      </c>
      <c r="FB104">
        <v>1173</v>
      </c>
      <c r="FC104">
        <v>1206</v>
      </c>
      <c r="FD104">
        <v>1110</v>
      </c>
      <c r="FE104">
        <v>1332</v>
      </c>
      <c r="FF104">
        <v>1262</v>
      </c>
      <c r="FG104">
        <v>1283</v>
      </c>
      <c r="FH104">
        <v>1301</v>
      </c>
      <c r="FI104">
        <v>1361</v>
      </c>
      <c r="FJ104">
        <v>1338</v>
      </c>
      <c r="FK104">
        <v>1351</v>
      </c>
      <c r="FL104">
        <v>1354</v>
      </c>
      <c r="FM104">
        <v>1320</v>
      </c>
      <c r="FN104">
        <v>1223</v>
      </c>
      <c r="FO104">
        <v>1250</v>
      </c>
      <c r="FP104">
        <v>1242</v>
      </c>
      <c r="FQ104">
        <v>1150</v>
      </c>
      <c r="FR104">
        <v>1157</v>
      </c>
      <c r="FS104">
        <v>1169</v>
      </c>
      <c r="FT104">
        <v>1127</v>
      </c>
      <c r="FU104">
        <v>1079</v>
      </c>
      <c r="FV104">
        <v>1137</v>
      </c>
      <c r="FW104">
        <v>1105</v>
      </c>
      <c r="FX104">
        <v>1175</v>
      </c>
      <c r="FY104">
        <v>1254</v>
      </c>
      <c r="FZ104">
        <v>1280</v>
      </c>
      <c r="GA104">
        <v>1399</v>
      </c>
      <c r="GB104">
        <v>1033</v>
      </c>
      <c r="GC104">
        <v>1003</v>
      </c>
      <c r="GD104">
        <v>881</v>
      </c>
      <c r="GE104">
        <v>876</v>
      </c>
      <c r="GF104">
        <v>679</v>
      </c>
      <c r="GG104">
        <v>575</v>
      </c>
      <c r="GH104">
        <v>637</v>
      </c>
      <c r="GI104">
        <v>561</v>
      </c>
      <c r="GJ104">
        <v>502</v>
      </c>
      <c r="GK104">
        <v>449</v>
      </c>
      <c r="GL104" s="128">
        <v>1902</v>
      </c>
    </row>
    <row r="105" spans="1:194" s="1" customFormat="1" ht="14.4" x14ac:dyDescent="0.3">
      <c r="A105" s="30" t="s">
        <v>46</v>
      </c>
      <c r="B105" s="1" t="s">
        <v>144</v>
      </c>
      <c r="C105" s="29" t="str">
        <f t="shared" si="54"/>
        <v>LA England - Ashfield</v>
      </c>
      <c r="D105" s="48">
        <f t="shared" si="55"/>
        <v>5081</v>
      </c>
      <c r="E105" s="48">
        <f t="shared" si="56"/>
        <v>4910</v>
      </c>
      <c r="F105" s="49">
        <f t="shared" si="57"/>
        <v>133257</v>
      </c>
      <c r="G105" s="49">
        <f t="shared" si="58"/>
        <v>66040</v>
      </c>
      <c r="H105" s="50">
        <f t="shared" si="59"/>
        <v>67217</v>
      </c>
      <c r="I105" s="50">
        <f t="shared" si="60"/>
        <v>52264</v>
      </c>
      <c r="J105" s="50">
        <f t="shared" si="61"/>
        <v>54068</v>
      </c>
      <c r="K105" s="47">
        <f t="shared" si="62"/>
        <v>13776</v>
      </c>
      <c r="L105" s="48">
        <f t="shared" si="63"/>
        <v>13149</v>
      </c>
      <c r="M105" s="744">
        <v>565</v>
      </c>
      <c r="N105" s="184">
        <v>611</v>
      </c>
      <c r="O105" s="184">
        <v>662</v>
      </c>
      <c r="P105" s="184">
        <v>660</v>
      </c>
      <c r="Q105" s="184">
        <v>694</v>
      </c>
      <c r="R105" s="184">
        <v>684</v>
      </c>
      <c r="S105" s="184">
        <v>755</v>
      </c>
      <c r="T105" s="184">
        <v>723</v>
      </c>
      <c r="U105" s="184">
        <v>839</v>
      </c>
      <c r="V105" s="184">
        <v>844</v>
      </c>
      <c r="W105" s="184">
        <v>846</v>
      </c>
      <c r="X105" s="184">
        <v>812</v>
      </c>
      <c r="Y105" s="184">
        <v>874</v>
      </c>
      <c r="Z105" s="184">
        <v>865</v>
      </c>
      <c r="AA105" s="184">
        <v>901</v>
      </c>
      <c r="AB105" s="184">
        <v>834</v>
      </c>
      <c r="AC105" s="184">
        <v>807</v>
      </c>
      <c r="AD105" s="184">
        <v>800</v>
      </c>
      <c r="AE105" s="184">
        <v>777</v>
      </c>
      <c r="AF105" s="184">
        <v>751</v>
      </c>
      <c r="AG105" s="184">
        <v>744</v>
      </c>
      <c r="AH105" s="184">
        <v>655</v>
      </c>
      <c r="AI105" s="184">
        <v>692</v>
      </c>
      <c r="AJ105" s="184">
        <v>707</v>
      </c>
      <c r="AK105" s="184">
        <v>618</v>
      </c>
      <c r="AL105" s="184">
        <v>686</v>
      </c>
      <c r="AM105" s="184">
        <v>711</v>
      </c>
      <c r="AN105" s="184">
        <v>803</v>
      </c>
      <c r="AO105" s="184">
        <v>766</v>
      </c>
      <c r="AP105" s="184">
        <v>871</v>
      </c>
      <c r="AQ105" s="184">
        <v>861</v>
      </c>
      <c r="AR105" s="184">
        <v>866</v>
      </c>
      <c r="AS105" s="184">
        <v>855</v>
      </c>
      <c r="AT105" s="184">
        <v>936</v>
      </c>
      <c r="AU105" s="184">
        <v>937</v>
      </c>
      <c r="AV105" s="184">
        <v>955</v>
      </c>
      <c r="AW105" s="184">
        <v>955</v>
      </c>
      <c r="AX105" s="184">
        <v>971</v>
      </c>
      <c r="AY105" s="184">
        <v>1011</v>
      </c>
      <c r="AZ105" s="184">
        <v>916</v>
      </c>
      <c r="BA105" s="184">
        <v>980</v>
      </c>
      <c r="BB105" s="184">
        <v>890</v>
      </c>
      <c r="BC105" s="184">
        <v>887</v>
      </c>
      <c r="BD105" s="184">
        <v>900</v>
      </c>
      <c r="BE105" s="184">
        <v>897</v>
      </c>
      <c r="BF105" s="184">
        <v>850</v>
      </c>
      <c r="BG105" s="184">
        <v>874</v>
      </c>
      <c r="BH105" s="184">
        <v>788</v>
      </c>
      <c r="BI105" s="184">
        <v>732</v>
      </c>
      <c r="BJ105" s="184">
        <v>750</v>
      </c>
      <c r="BK105" s="184">
        <v>787</v>
      </c>
      <c r="BL105" s="184">
        <v>716</v>
      </c>
      <c r="BM105" s="184">
        <v>818</v>
      </c>
      <c r="BN105" s="184">
        <v>837</v>
      </c>
      <c r="BO105" s="184">
        <v>933</v>
      </c>
      <c r="BP105" s="184">
        <v>978</v>
      </c>
      <c r="BQ105" s="184">
        <v>889</v>
      </c>
      <c r="BR105" s="184">
        <v>956</v>
      </c>
      <c r="BS105" s="184">
        <v>947</v>
      </c>
      <c r="BT105" s="184">
        <v>908</v>
      </c>
      <c r="BU105" s="184">
        <v>933</v>
      </c>
      <c r="BV105" s="184">
        <v>945</v>
      </c>
      <c r="BW105" s="184">
        <v>898</v>
      </c>
      <c r="BX105" s="184">
        <v>929</v>
      </c>
      <c r="BY105" s="184">
        <v>850</v>
      </c>
      <c r="BZ105" s="184">
        <v>804</v>
      </c>
      <c r="CA105" s="184">
        <v>768</v>
      </c>
      <c r="CB105" s="184">
        <v>705</v>
      </c>
      <c r="CC105" s="184">
        <v>675</v>
      </c>
      <c r="CD105" s="184">
        <v>679</v>
      </c>
      <c r="CE105" s="184">
        <v>604</v>
      </c>
      <c r="CF105" s="184">
        <v>574</v>
      </c>
      <c r="CG105" s="184">
        <v>556</v>
      </c>
      <c r="CH105" s="184">
        <v>561</v>
      </c>
      <c r="CI105" s="184">
        <v>582</v>
      </c>
      <c r="CJ105" s="184">
        <v>562</v>
      </c>
      <c r="CK105" s="184">
        <v>555</v>
      </c>
      <c r="CL105" s="184">
        <v>567</v>
      </c>
      <c r="CM105" s="184">
        <v>544</v>
      </c>
      <c r="CN105" s="184">
        <v>533</v>
      </c>
      <c r="CO105" s="184">
        <v>394</v>
      </c>
      <c r="CP105" s="184">
        <v>417</v>
      </c>
      <c r="CQ105" s="184">
        <v>394</v>
      </c>
      <c r="CR105" s="184">
        <v>352</v>
      </c>
      <c r="CS105" s="184">
        <v>281</v>
      </c>
      <c r="CT105" s="184">
        <v>233</v>
      </c>
      <c r="CU105" s="184">
        <v>208</v>
      </c>
      <c r="CV105" s="184">
        <v>200</v>
      </c>
      <c r="CW105" s="184">
        <v>151</v>
      </c>
      <c r="CX105" s="184">
        <v>116</v>
      </c>
      <c r="CY105" s="533">
        <v>333</v>
      </c>
      <c r="CZ105" s="129">
        <v>538</v>
      </c>
      <c r="DA105">
        <v>620</v>
      </c>
      <c r="DB105">
        <v>639</v>
      </c>
      <c r="DC105">
        <v>635</v>
      </c>
      <c r="DD105">
        <v>719</v>
      </c>
      <c r="DE105">
        <v>672</v>
      </c>
      <c r="DF105">
        <v>681</v>
      </c>
      <c r="DG105">
        <v>687</v>
      </c>
      <c r="DH105">
        <v>725</v>
      </c>
      <c r="DI105">
        <v>756</v>
      </c>
      <c r="DJ105">
        <v>811</v>
      </c>
      <c r="DK105">
        <v>756</v>
      </c>
      <c r="DL105">
        <v>795</v>
      </c>
      <c r="DM105">
        <v>807</v>
      </c>
      <c r="DN105">
        <v>833</v>
      </c>
      <c r="DO105">
        <v>855</v>
      </c>
      <c r="DP105">
        <v>804</v>
      </c>
      <c r="DQ105">
        <v>816</v>
      </c>
      <c r="DR105">
        <v>727</v>
      </c>
      <c r="DS105">
        <v>710</v>
      </c>
      <c r="DT105">
        <v>619</v>
      </c>
      <c r="DU105">
        <v>599</v>
      </c>
      <c r="DV105">
        <v>641</v>
      </c>
      <c r="DW105">
        <v>616</v>
      </c>
      <c r="DX105">
        <v>721</v>
      </c>
      <c r="DY105">
        <v>673</v>
      </c>
      <c r="DZ105">
        <v>749</v>
      </c>
      <c r="EA105">
        <v>788</v>
      </c>
      <c r="EB105">
        <v>788</v>
      </c>
      <c r="EC105">
        <v>815</v>
      </c>
      <c r="ED105">
        <v>873</v>
      </c>
      <c r="EE105">
        <v>900</v>
      </c>
      <c r="EF105">
        <v>972</v>
      </c>
      <c r="EG105">
        <v>980</v>
      </c>
      <c r="EH105">
        <v>964</v>
      </c>
      <c r="EI105">
        <v>1011</v>
      </c>
      <c r="EJ105">
        <v>1018</v>
      </c>
      <c r="EK105">
        <v>999</v>
      </c>
      <c r="EL105">
        <v>1048</v>
      </c>
      <c r="EM105">
        <v>971</v>
      </c>
      <c r="EN105">
        <v>911</v>
      </c>
      <c r="EO105">
        <v>916</v>
      </c>
      <c r="EP105">
        <v>836</v>
      </c>
      <c r="EQ105">
        <v>853</v>
      </c>
      <c r="ER105">
        <v>831</v>
      </c>
      <c r="ES105">
        <v>886</v>
      </c>
      <c r="ET105">
        <v>830</v>
      </c>
      <c r="EU105">
        <v>761</v>
      </c>
      <c r="EV105">
        <v>786</v>
      </c>
      <c r="EW105">
        <v>682</v>
      </c>
      <c r="EX105">
        <v>759</v>
      </c>
      <c r="EY105">
        <v>747</v>
      </c>
      <c r="EZ105">
        <v>801</v>
      </c>
      <c r="FA105">
        <v>831</v>
      </c>
      <c r="FB105">
        <v>911</v>
      </c>
      <c r="FC105">
        <v>976</v>
      </c>
      <c r="FD105">
        <v>934</v>
      </c>
      <c r="FE105">
        <v>974</v>
      </c>
      <c r="FF105">
        <v>937</v>
      </c>
      <c r="FG105">
        <v>920</v>
      </c>
      <c r="FH105">
        <v>922</v>
      </c>
      <c r="FI105">
        <v>968</v>
      </c>
      <c r="FJ105">
        <v>916</v>
      </c>
      <c r="FK105">
        <v>911</v>
      </c>
      <c r="FL105">
        <v>826</v>
      </c>
      <c r="FM105">
        <v>836</v>
      </c>
      <c r="FN105">
        <v>844</v>
      </c>
      <c r="FO105">
        <v>720</v>
      </c>
      <c r="FP105">
        <v>655</v>
      </c>
      <c r="FQ105">
        <v>664</v>
      </c>
      <c r="FR105">
        <v>669</v>
      </c>
      <c r="FS105">
        <v>627</v>
      </c>
      <c r="FT105">
        <v>641</v>
      </c>
      <c r="FU105">
        <v>624</v>
      </c>
      <c r="FV105">
        <v>634</v>
      </c>
      <c r="FW105">
        <v>575</v>
      </c>
      <c r="FX105">
        <v>588</v>
      </c>
      <c r="FY105">
        <v>617</v>
      </c>
      <c r="FZ105">
        <v>635</v>
      </c>
      <c r="GA105">
        <v>621</v>
      </c>
      <c r="GB105">
        <v>491</v>
      </c>
      <c r="GC105">
        <v>525</v>
      </c>
      <c r="GD105">
        <v>466</v>
      </c>
      <c r="GE105">
        <v>438</v>
      </c>
      <c r="GF105">
        <v>351</v>
      </c>
      <c r="GG105">
        <v>320</v>
      </c>
      <c r="GH105">
        <v>304</v>
      </c>
      <c r="GI105">
        <v>277</v>
      </c>
      <c r="GJ105">
        <v>219</v>
      </c>
      <c r="GK105">
        <v>212</v>
      </c>
      <c r="GL105" s="128">
        <v>708</v>
      </c>
    </row>
    <row r="106" spans="1:194" s="1" customFormat="1" ht="14.4" x14ac:dyDescent="0.3">
      <c r="A106" s="30" t="s">
        <v>46</v>
      </c>
      <c r="B106" s="1" t="s">
        <v>145</v>
      </c>
      <c r="C106" s="29" t="str">
        <f t="shared" si="54"/>
        <v>LA England - Ashford</v>
      </c>
      <c r="D106" s="48">
        <f t="shared" si="55"/>
        <v>5772</v>
      </c>
      <c r="E106" s="48">
        <f t="shared" si="56"/>
        <v>5496</v>
      </c>
      <c r="F106" s="49">
        <f t="shared" si="57"/>
        <v>144294</v>
      </c>
      <c r="G106" s="49">
        <f t="shared" si="58"/>
        <v>70974</v>
      </c>
      <c r="H106" s="50">
        <f t="shared" si="59"/>
        <v>73320</v>
      </c>
      <c r="I106" s="50">
        <f t="shared" si="60"/>
        <v>55489</v>
      </c>
      <c r="J106" s="50">
        <f t="shared" si="61"/>
        <v>58550</v>
      </c>
      <c r="K106" s="47">
        <f t="shared" si="62"/>
        <v>15485</v>
      </c>
      <c r="L106" s="48">
        <f t="shared" si="63"/>
        <v>14770</v>
      </c>
      <c r="M106" s="744">
        <v>689</v>
      </c>
      <c r="N106" s="184">
        <v>701</v>
      </c>
      <c r="O106" s="184">
        <v>739</v>
      </c>
      <c r="P106" s="184">
        <v>753</v>
      </c>
      <c r="Q106" s="184">
        <v>776</v>
      </c>
      <c r="R106" s="184">
        <v>786</v>
      </c>
      <c r="S106" s="184">
        <v>800</v>
      </c>
      <c r="T106" s="184">
        <v>813</v>
      </c>
      <c r="U106" s="184">
        <v>920</v>
      </c>
      <c r="V106" s="184">
        <v>908</v>
      </c>
      <c r="W106" s="184">
        <v>900</v>
      </c>
      <c r="X106" s="184">
        <v>928</v>
      </c>
      <c r="Y106" s="184">
        <v>940</v>
      </c>
      <c r="Z106" s="184">
        <v>958</v>
      </c>
      <c r="AA106" s="184">
        <v>983</v>
      </c>
      <c r="AB106" s="184">
        <v>968</v>
      </c>
      <c r="AC106" s="184">
        <v>941</v>
      </c>
      <c r="AD106" s="184">
        <v>982</v>
      </c>
      <c r="AE106" s="184">
        <v>943</v>
      </c>
      <c r="AF106" s="184">
        <v>845</v>
      </c>
      <c r="AG106" s="184">
        <v>720</v>
      </c>
      <c r="AH106" s="184">
        <v>750</v>
      </c>
      <c r="AI106" s="184">
        <v>762</v>
      </c>
      <c r="AJ106" s="184">
        <v>710</v>
      </c>
      <c r="AK106" s="184">
        <v>735</v>
      </c>
      <c r="AL106" s="184">
        <v>768</v>
      </c>
      <c r="AM106" s="184">
        <v>761</v>
      </c>
      <c r="AN106" s="184">
        <v>885</v>
      </c>
      <c r="AO106" s="184">
        <v>846</v>
      </c>
      <c r="AP106" s="184">
        <v>918</v>
      </c>
      <c r="AQ106" s="184">
        <v>904</v>
      </c>
      <c r="AR106" s="184">
        <v>908</v>
      </c>
      <c r="AS106" s="184">
        <v>921</v>
      </c>
      <c r="AT106" s="184">
        <v>996</v>
      </c>
      <c r="AU106" s="184">
        <v>1020</v>
      </c>
      <c r="AV106" s="184">
        <v>1042</v>
      </c>
      <c r="AW106" s="184">
        <v>1017</v>
      </c>
      <c r="AX106" s="184">
        <v>992</v>
      </c>
      <c r="AY106" s="184">
        <v>1076</v>
      </c>
      <c r="AZ106" s="184">
        <v>1020</v>
      </c>
      <c r="BA106" s="184">
        <v>955</v>
      </c>
      <c r="BB106" s="184">
        <v>959</v>
      </c>
      <c r="BC106" s="184">
        <v>978</v>
      </c>
      <c r="BD106" s="184">
        <v>916</v>
      </c>
      <c r="BE106" s="184">
        <v>886</v>
      </c>
      <c r="BF106" s="184">
        <v>990</v>
      </c>
      <c r="BG106" s="184">
        <v>948</v>
      </c>
      <c r="BH106" s="184">
        <v>895</v>
      </c>
      <c r="BI106" s="184">
        <v>889</v>
      </c>
      <c r="BJ106" s="184">
        <v>829</v>
      </c>
      <c r="BK106" s="184">
        <v>865</v>
      </c>
      <c r="BL106" s="184">
        <v>846</v>
      </c>
      <c r="BM106" s="184">
        <v>877</v>
      </c>
      <c r="BN106" s="184">
        <v>855</v>
      </c>
      <c r="BO106" s="184">
        <v>899</v>
      </c>
      <c r="BP106" s="184">
        <v>945</v>
      </c>
      <c r="BQ106" s="184">
        <v>992</v>
      </c>
      <c r="BR106" s="184">
        <v>1010</v>
      </c>
      <c r="BS106" s="184">
        <v>1028</v>
      </c>
      <c r="BT106" s="184">
        <v>947</v>
      </c>
      <c r="BU106" s="184">
        <v>942</v>
      </c>
      <c r="BV106" s="184">
        <v>928</v>
      </c>
      <c r="BW106" s="184">
        <v>895</v>
      </c>
      <c r="BX106" s="184">
        <v>886</v>
      </c>
      <c r="BY106" s="184">
        <v>911</v>
      </c>
      <c r="BZ106" s="184">
        <v>826</v>
      </c>
      <c r="CA106" s="184">
        <v>763</v>
      </c>
      <c r="CB106" s="184">
        <v>709</v>
      </c>
      <c r="CC106" s="184">
        <v>673</v>
      </c>
      <c r="CD106" s="184">
        <v>626</v>
      </c>
      <c r="CE106" s="184">
        <v>614</v>
      </c>
      <c r="CF106" s="184">
        <v>605</v>
      </c>
      <c r="CG106" s="184">
        <v>568</v>
      </c>
      <c r="CH106" s="184">
        <v>584</v>
      </c>
      <c r="CI106" s="184">
        <v>591</v>
      </c>
      <c r="CJ106" s="184">
        <v>540</v>
      </c>
      <c r="CK106" s="184">
        <v>570</v>
      </c>
      <c r="CL106" s="184">
        <v>530</v>
      </c>
      <c r="CM106" s="184">
        <v>606</v>
      </c>
      <c r="CN106" s="184">
        <v>627</v>
      </c>
      <c r="CO106" s="184">
        <v>447</v>
      </c>
      <c r="CP106" s="184">
        <v>469</v>
      </c>
      <c r="CQ106" s="184">
        <v>409</v>
      </c>
      <c r="CR106" s="184">
        <v>373</v>
      </c>
      <c r="CS106" s="184">
        <v>294</v>
      </c>
      <c r="CT106" s="184">
        <v>243</v>
      </c>
      <c r="CU106" s="184">
        <v>244</v>
      </c>
      <c r="CV106" s="184">
        <v>215</v>
      </c>
      <c r="CW106" s="184">
        <v>173</v>
      </c>
      <c r="CX106" s="184">
        <v>132</v>
      </c>
      <c r="CY106" s="533">
        <v>448</v>
      </c>
      <c r="CZ106" s="129">
        <v>602</v>
      </c>
      <c r="DA106">
        <v>659</v>
      </c>
      <c r="DB106">
        <v>716</v>
      </c>
      <c r="DC106">
        <v>668</v>
      </c>
      <c r="DD106">
        <v>757</v>
      </c>
      <c r="DE106">
        <v>744</v>
      </c>
      <c r="DF106">
        <v>805</v>
      </c>
      <c r="DG106">
        <v>784</v>
      </c>
      <c r="DH106">
        <v>860</v>
      </c>
      <c r="DI106">
        <v>859</v>
      </c>
      <c r="DJ106">
        <v>919</v>
      </c>
      <c r="DK106">
        <v>901</v>
      </c>
      <c r="DL106">
        <v>837</v>
      </c>
      <c r="DM106">
        <v>943</v>
      </c>
      <c r="DN106">
        <v>904</v>
      </c>
      <c r="DO106">
        <v>915</v>
      </c>
      <c r="DP106">
        <v>975</v>
      </c>
      <c r="DQ106">
        <v>922</v>
      </c>
      <c r="DR106">
        <v>902</v>
      </c>
      <c r="DS106">
        <v>760</v>
      </c>
      <c r="DT106">
        <v>618</v>
      </c>
      <c r="DU106">
        <v>711</v>
      </c>
      <c r="DV106">
        <v>749</v>
      </c>
      <c r="DW106">
        <v>713</v>
      </c>
      <c r="DX106">
        <v>739</v>
      </c>
      <c r="DY106">
        <v>745</v>
      </c>
      <c r="DZ106">
        <v>783</v>
      </c>
      <c r="EA106">
        <v>839</v>
      </c>
      <c r="EB106">
        <v>894</v>
      </c>
      <c r="EC106">
        <v>927</v>
      </c>
      <c r="ED106">
        <v>860</v>
      </c>
      <c r="EE106">
        <v>955</v>
      </c>
      <c r="EF106">
        <v>1026</v>
      </c>
      <c r="EG106">
        <v>1034</v>
      </c>
      <c r="EH106">
        <v>1004</v>
      </c>
      <c r="EI106">
        <v>1088</v>
      </c>
      <c r="EJ106">
        <v>1150</v>
      </c>
      <c r="EK106">
        <v>1101</v>
      </c>
      <c r="EL106">
        <v>1088</v>
      </c>
      <c r="EM106">
        <v>1090</v>
      </c>
      <c r="EN106">
        <v>1069</v>
      </c>
      <c r="EO106">
        <v>1000</v>
      </c>
      <c r="EP106">
        <v>1026</v>
      </c>
      <c r="EQ106">
        <v>959</v>
      </c>
      <c r="ER106">
        <v>963</v>
      </c>
      <c r="ES106">
        <v>960</v>
      </c>
      <c r="ET106">
        <v>909</v>
      </c>
      <c r="EU106">
        <v>919</v>
      </c>
      <c r="EV106">
        <v>862</v>
      </c>
      <c r="EW106">
        <v>857</v>
      </c>
      <c r="EX106">
        <v>814</v>
      </c>
      <c r="EY106">
        <v>897</v>
      </c>
      <c r="EZ106">
        <v>894</v>
      </c>
      <c r="FA106">
        <v>917</v>
      </c>
      <c r="FB106">
        <v>991</v>
      </c>
      <c r="FC106">
        <v>1021</v>
      </c>
      <c r="FD106">
        <v>1010</v>
      </c>
      <c r="FE106">
        <v>963</v>
      </c>
      <c r="FF106">
        <v>1060</v>
      </c>
      <c r="FG106">
        <v>966</v>
      </c>
      <c r="FH106">
        <v>969</v>
      </c>
      <c r="FI106">
        <v>973</v>
      </c>
      <c r="FJ106">
        <v>933</v>
      </c>
      <c r="FK106">
        <v>892</v>
      </c>
      <c r="FL106">
        <v>879</v>
      </c>
      <c r="FM106">
        <v>771</v>
      </c>
      <c r="FN106">
        <v>781</v>
      </c>
      <c r="FO106">
        <v>778</v>
      </c>
      <c r="FP106">
        <v>699</v>
      </c>
      <c r="FQ106">
        <v>719</v>
      </c>
      <c r="FR106">
        <v>703</v>
      </c>
      <c r="FS106">
        <v>726</v>
      </c>
      <c r="FT106">
        <v>653</v>
      </c>
      <c r="FU106">
        <v>631</v>
      </c>
      <c r="FV106">
        <v>613</v>
      </c>
      <c r="FW106">
        <v>637</v>
      </c>
      <c r="FX106">
        <v>602</v>
      </c>
      <c r="FY106">
        <v>693</v>
      </c>
      <c r="FZ106">
        <v>711</v>
      </c>
      <c r="GA106">
        <v>758</v>
      </c>
      <c r="GB106">
        <v>538</v>
      </c>
      <c r="GC106">
        <v>567</v>
      </c>
      <c r="GD106">
        <v>492</v>
      </c>
      <c r="GE106">
        <v>454</v>
      </c>
      <c r="GF106">
        <v>379</v>
      </c>
      <c r="GG106">
        <v>308</v>
      </c>
      <c r="GH106">
        <v>298</v>
      </c>
      <c r="GI106">
        <v>289</v>
      </c>
      <c r="GJ106">
        <v>234</v>
      </c>
      <c r="GK106">
        <v>209</v>
      </c>
      <c r="GL106" s="128">
        <v>828</v>
      </c>
    </row>
    <row r="107" spans="1:194" s="1" customFormat="1" ht="14.4" x14ac:dyDescent="0.3">
      <c r="A107" s="30" t="s">
        <v>46</v>
      </c>
      <c r="B107" s="1" t="s">
        <v>146</v>
      </c>
      <c r="C107" s="29" t="str">
        <f t="shared" si="54"/>
        <v>LA England - Babergh</v>
      </c>
      <c r="D107" s="48">
        <f t="shared" si="55"/>
        <v>2735</v>
      </c>
      <c r="E107" s="48">
        <f t="shared" si="56"/>
        <v>2605</v>
      </c>
      <c r="F107" s="49">
        <f t="shared" si="57"/>
        <v>80733</v>
      </c>
      <c r="G107" s="49">
        <f t="shared" si="58"/>
        <v>39329</v>
      </c>
      <c r="H107" s="50">
        <f t="shared" si="59"/>
        <v>41404</v>
      </c>
      <c r="I107" s="50">
        <f t="shared" si="60"/>
        <v>32118</v>
      </c>
      <c r="J107" s="50">
        <f t="shared" si="61"/>
        <v>34455</v>
      </c>
      <c r="K107" s="47">
        <f t="shared" si="62"/>
        <v>7211</v>
      </c>
      <c r="L107" s="48">
        <f t="shared" si="63"/>
        <v>6949</v>
      </c>
      <c r="M107" s="744">
        <v>307</v>
      </c>
      <c r="N107" s="184">
        <v>334</v>
      </c>
      <c r="O107" s="184">
        <v>344</v>
      </c>
      <c r="P107" s="184">
        <v>310</v>
      </c>
      <c r="Q107" s="184">
        <v>396</v>
      </c>
      <c r="R107" s="184">
        <v>349</v>
      </c>
      <c r="S107" s="184">
        <v>415</v>
      </c>
      <c r="T107" s="184">
        <v>391</v>
      </c>
      <c r="U107" s="184">
        <v>417</v>
      </c>
      <c r="V107" s="184">
        <v>352</v>
      </c>
      <c r="W107" s="184">
        <v>471</v>
      </c>
      <c r="X107" s="184">
        <v>390</v>
      </c>
      <c r="Y107" s="184">
        <v>415</v>
      </c>
      <c r="Z107" s="184">
        <v>442</v>
      </c>
      <c r="AA107" s="184">
        <v>451</v>
      </c>
      <c r="AB107" s="184">
        <v>482</v>
      </c>
      <c r="AC107" s="184">
        <v>461</v>
      </c>
      <c r="AD107" s="184">
        <v>484</v>
      </c>
      <c r="AE107" s="184">
        <v>469</v>
      </c>
      <c r="AF107" s="184">
        <v>426</v>
      </c>
      <c r="AG107" s="184">
        <v>359</v>
      </c>
      <c r="AH107" s="184">
        <v>385</v>
      </c>
      <c r="AI107" s="184">
        <v>386</v>
      </c>
      <c r="AJ107" s="184">
        <v>378</v>
      </c>
      <c r="AK107" s="184">
        <v>345</v>
      </c>
      <c r="AL107" s="184">
        <v>353</v>
      </c>
      <c r="AM107" s="184">
        <v>393</v>
      </c>
      <c r="AN107" s="184">
        <v>403</v>
      </c>
      <c r="AO107" s="184">
        <v>423</v>
      </c>
      <c r="AP107" s="184">
        <v>428</v>
      </c>
      <c r="AQ107" s="184">
        <v>354</v>
      </c>
      <c r="AR107" s="184">
        <v>446</v>
      </c>
      <c r="AS107" s="184">
        <v>426</v>
      </c>
      <c r="AT107" s="184">
        <v>407</v>
      </c>
      <c r="AU107" s="184">
        <v>464</v>
      </c>
      <c r="AV107" s="184">
        <v>455</v>
      </c>
      <c r="AW107" s="184">
        <v>467</v>
      </c>
      <c r="AX107" s="184">
        <v>445</v>
      </c>
      <c r="AY107" s="184">
        <v>440</v>
      </c>
      <c r="AZ107" s="184">
        <v>436</v>
      </c>
      <c r="BA107" s="184">
        <v>433</v>
      </c>
      <c r="BB107" s="184">
        <v>410</v>
      </c>
      <c r="BC107" s="184">
        <v>424</v>
      </c>
      <c r="BD107" s="184">
        <v>424</v>
      </c>
      <c r="BE107" s="184">
        <v>456</v>
      </c>
      <c r="BF107" s="184">
        <v>460</v>
      </c>
      <c r="BG107" s="184">
        <v>466</v>
      </c>
      <c r="BH107" s="184">
        <v>452</v>
      </c>
      <c r="BI107" s="184">
        <v>418</v>
      </c>
      <c r="BJ107" s="184">
        <v>397</v>
      </c>
      <c r="BK107" s="184">
        <v>468</v>
      </c>
      <c r="BL107" s="184">
        <v>484</v>
      </c>
      <c r="BM107" s="184">
        <v>489</v>
      </c>
      <c r="BN107" s="184">
        <v>526</v>
      </c>
      <c r="BO107" s="184">
        <v>555</v>
      </c>
      <c r="BP107" s="184">
        <v>597</v>
      </c>
      <c r="BQ107" s="184">
        <v>555</v>
      </c>
      <c r="BR107" s="184">
        <v>576</v>
      </c>
      <c r="BS107" s="184">
        <v>579</v>
      </c>
      <c r="BT107" s="184">
        <v>621</v>
      </c>
      <c r="BU107" s="184">
        <v>643</v>
      </c>
      <c r="BV107" s="184">
        <v>644</v>
      </c>
      <c r="BW107" s="184">
        <v>632</v>
      </c>
      <c r="BX107" s="184">
        <v>612</v>
      </c>
      <c r="BY107" s="184">
        <v>599</v>
      </c>
      <c r="BZ107" s="184">
        <v>574</v>
      </c>
      <c r="CA107" s="184">
        <v>517</v>
      </c>
      <c r="CB107" s="184">
        <v>530</v>
      </c>
      <c r="CC107" s="184">
        <v>505</v>
      </c>
      <c r="CD107" s="184">
        <v>490</v>
      </c>
      <c r="CE107" s="184">
        <v>445</v>
      </c>
      <c r="CF107" s="184">
        <v>459</v>
      </c>
      <c r="CG107" s="184">
        <v>443</v>
      </c>
      <c r="CH107" s="184">
        <v>407</v>
      </c>
      <c r="CI107" s="184">
        <v>444</v>
      </c>
      <c r="CJ107" s="184">
        <v>453</v>
      </c>
      <c r="CK107" s="184">
        <v>469</v>
      </c>
      <c r="CL107" s="184">
        <v>415</v>
      </c>
      <c r="CM107" s="184">
        <v>533</v>
      </c>
      <c r="CN107" s="184">
        <v>499</v>
      </c>
      <c r="CO107" s="184">
        <v>366</v>
      </c>
      <c r="CP107" s="184">
        <v>388</v>
      </c>
      <c r="CQ107" s="184">
        <v>351</v>
      </c>
      <c r="CR107" s="184">
        <v>283</v>
      </c>
      <c r="CS107" s="184">
        <v>268</v>
      </c>
      <c r="CT107" s="184">
        <v>209</v>
      </c>
      <c r="CU107" s="184">
        <v>212</v>
      </c>
      <c r="CV107" s="184">
        <v>180</v>
      </c>
      <c r="CW107" s="184">
        <v>149</v>
      </c>
      <c r="CX107" s="184">
        <v>146</v>
      </c>
      <c r="CY107" s="533">
        <v>375</v>
      </c>
      <c r="CZ107" s="129">
        <v>289</v>
      </c>
      <c r="DA107">
        <v>323</v>
      </c>
      <c r="DB107">
        <v>307</v>
      </c>
      <c r="DC107">
        <v>363</v>
      </c>
      <c r="DD107">
        <v>352</v>
      </c>
      <c r="DE107">
        <v>354</v>
      </c>
      <c r="DF107">
        <v>369</v>
      </c>
      <c r="DG107">
        <v>362</v>
      </c>
      <c r="DH107">
        <v>384</v>
      </c>
      <c r="DI107">
        <v>405</v>
      </c>
      <c r="DJ107">
        <v>437</v>
      </c>
      <c r="DK107">
        <v>399</v>
      </c>
      <c r="DL107">
        <v>442</v>
      </c>
      <c r="DM107">
        <v>417</v>
      </c>
      <c r="DN107">
        <v>446</v>
      </c>
      <c r="DO107">
        <v>448</v>
      </c>
      <c r="DP107">
        <v>405</v>
      </c>
      <c r="DQ107">
        <v>447</v>
      </c>
      <c r="DR107">
        <v>450</v>
      </c>
      <c r="DS107">
        <v>347</v>
      </c>
      <c r="DT107">
        <v>335</v>
      </c>
      <c r="DU107">
        <v>359</v>
      </c>
      <c r="DV107">
        <v>376</v>
      </c>
      <c r="DW107">
        <v>353</v>
      </c>
      <c r="DX107">
        <v>379</v>
      </c>
      <c r="DY107">
        <v>372</v>
      </c>
      <c r="DZ107">
        <v>380</v>
      </c>
      <c r="EA107">
        <v>384</v>
      </c>
      <c r="EB107">
        <v>401</v>
      </c>
      <c r="EC107">
        <v>424</v>
      </c>
      <c r="ED107">
        <v>437</v>
      </c>
      <c r="EE107">
        <v>442</v>
      </c>
      <c r="EF107">
        <v>461</v>
      </c>
      <c r="EG107">
        <v>433</v>
      </c>
      <c r="EH107">
        <v>461</v>
      </c>
      <c r="EI107">
        <v>522</v>
      </c>
      <c r="EJ107">
        <v>501</v>
      </c>
      <c r="EK107">
        <v>485</v>
      </c>
      <c r="EL107">
        <v>497</v>
      </c>
      <c r="EM107">
        <v>506</v>
      </c>
      <c r="EN107">
        <v>430</v>
      </c>
      <c r="EO107">
        <v>461</v>
      </c>
      <c r="EP107">
        <v>431</v>
      </c>
      <c r="EQ107">
        <v>429</v>
      </c>
      <c r="ER107">
        <v>448</v>
      </c>
      <c r="ES107">
        <v>482</v>
      </c>
      <c r="ET107">
        <v>463</v>
      </c>
      <c r="EU107">
        <v>435</v>
      </c>
      <c r="EV107">
        <v>442</v>
      </c>
      <c r="EW107">
        <v>462</v>
      </c>
      <c r="EX107">
        <v>477</v>
      </c>
      <c r="EY107">
        <v>480</v>
      </c>
      <c r="EZ107">
        <v>498</v>
      </c>
      <c r="FA107">
        <v>524</v>
      </c>
      <c r="FB107">
        <v>615</v>
      </c>
      <c r="FC107">
        <v>637</v>
      </c>
      <c r="FD107">
        <v>608</v>
      </c>
      <c r="FE107">
        <v>622</v>
      </c>
      <c r="FF107">
        <v>637</v>
      </c>
      <c r="FG107">
        <v>648</v>
      </c>
      <c r="FH107">
        <v>690</v>
      </c>
      <c r="FI107">
        <v>698</v>
      </c>
      <c r="FJ107">
        <v>656</v>
      </c>
      <c r="FK107">
        <v>599</v>
      </c>
      <c r="FL107">
        <v>615</v>
      </c>
      <c r="FM107">
        <v>597</v>
      </c>
      <c r="FN107">
        <v>523</v>
      </c>
      <c r="FO107">
        <v>536</v>
      </c>
      <c r="FP107">
        <v>542</v>
      </c>
      <c r="FQ107">
        <v>507</v>
      </c>
      <c r="FR107">
        <v>523</v>
      </c>
      <c r="FS107">
        <v>498</v>
      </c>
      <c r="FT107">
        <v>482</v>
      </c>
      <c r="FU107">
        <v>502</v>
      </c>
      <c r="FV107">
        <v>483</v>
      </c>
      <c r="FW107">
        <v>484</v>
      </c>
      <c r="FX107">
        <v>497</v>
      </c>
      <c r="FY107">
        <v>513</v>
      </c>
      <c r="FZ107">
        <v>566</v>
      </c>
      <c r="GA107">
        <v>623</v>
      </c>
      <c r="GB107">
        <v>434</v>
      </c>
      <c r="GC107">
        <v>433</v>
      </c>
      <c r="GD107">
        <v>425</v>
      </c>
      <c r="GE107">
        <v>369</v>
      </c>
      <c r="GF107">
        <v>318</v>
      </c>
      <c r="GG107">
        <v>264</v>
      </c>
      <c r="GH107">
        <v>228</v>
      </c>
      <c r="GI107">
        <v>233</v>
      </c>
      <c r="GJ107">
        <v>198</v>
      </c>
      <c r="GK107">
        <v>179</v>
      </c>
      <c r="GL107" s="128">
        <v>706</v>
      </c>
    </row>
    <row r="108" spans="1:194" s="1" customFormat="1" ht="14.4" x14ac:dyDescent="0.3">
      <c r="A108" s="30" t="s">
        <v>46</v>
      </c>
      <c r="B108" s="1" t="s">
        <v>147</v>
      </c>
      <c r="C108" s="29" t="str">
        <f t="shared" si="54"/>
        <v>LA England - Barking and Dagenham</v>
      </c>
      <c r="D108" s="48">
        <f t="shared" si="55"/>
        <v>13144</v>
      </c>
      <c r="E108" s="48">
        <f t="shared" si="56"/>
        <v>12240</v>
      </c>
      <c r="F108" s="49">
        <f t="shared" si="57"/>
        <v>277216</v>
      </c>
      <c r="G108" s="49">
        <f t="shared" si="58"/>
        <v>140697</v>
      </c>
      <c r="H108" s="50">
        <f t="shared" si="59"/>
        <v>136519</v>
      </c>
      <c r="I108" s="50">
        <f t="shared" si="60"/>
        <v>104623</v>
      </c>
      <c r="J108" s="50">
        <f t="shared" si="61"/>
        <v>102108</v>
      </c>
      <c r="K108" s="47">
        <f t="shared" si="62"/>
        <v>36074</v>
      </c>
      <c r="L108" s="48">
        <f t="shared" si="63"/>
        <v>34411</v>
      </c>
      <c r="M108" s="744">
        <v>1568</v>
      </c>
      <c r="N108" s="184">
        <v>1749</v>
      </c>
      <c r="O108" s="184">
        <v>1792</v>
      </c>
      <c r="P108" s="184">
        <v>1803</v>
      </c>
      <c r="Q108" s="184">
        <v>1870</v>
      </c>
      <c r="R108" s="184">
        <v>1757</v>
      </c>
      <c r="S108" s="184">
        <v>1990</v>
      </c>
      <c r="T108" s="184">
        <v>1974</v>
      </c>
      <c r="U108" s="184">
        <v>2137</v>
      </c>
      <c r="V108" s="184">
        <v>2069</v>
      </c>
      <c r="W108" s="184">
        <v>2186</v>
      </c>
      <c r="X108" s="184">
        <v>2035</v>
      </c>
      <c r="Y108" s="184">
        <v>2098</v>
      </c>
      <c r="Z108" s="184">
        <v>2249</v>
      </c>
      <c r="AA108" s="184">
        <v>2234</v>
      </c>
      <c r="AB108" s="184">
        <v>2197</v>
      </c>
      <c r="AC108" s="184">
        <v>2200</v>
      </c>
      <c r="AD108" s="184">
        <v>2166</v>
      </c>
      <c r="AE108" s="184">
        <v>2111</v>
      </c>
      <c r="AF108" s="184">
        <v>2075</v>
      </c>
      <c r="AG108" s="184">
        <v>1968</v>
      </c>
      <c r="AH108" s="184">
        <v>2006</v>
      </c>
      <c r="AI108" s="184">
        <v>1965</v>
      </c>
      <c r="AJ108" s="184">
        <v>2090</v>
      </c>
      <c r="AK108" s="184">
        <v>2095</v>
      </c>
      <c r="AL108" s="184">
        <v>2191</v>
      </c>
      <c r="AM108" s="184">
        <v>2216</v>
      </c>
      <c r="AN108" s="184">
        <v>2291</v>
      </c>
      <c r="AO108" s="184">
        <v>2293</v>
      </c>
      <c r="AP108" s="184">
        <v>2282</v>
      </c>
      <c r="AQ108" s="184">
        <v>2287</v>
      </c>
      <c r="AR108" s="184">
        <v>2288</v>
      </c>
      <c r="AS108" s="184">
        <v>2185</v>
      </c>
      <c r="AT108" s="184">
        <v>2198</v>
      </c>
      <c r="AU108" s="184">
        <v>2060</v>
      </c>
      <c r="AV108" s="184">
        <v>2308</v>
      </c>
      <c r="AW108" s="184">
        <v>2352</v>
      </c>
      <c r="AX108" s="184">
        <v>2312</v>
      </c>
      <c r="AY108" s="184">
        <v>2358</v>
      </c>
      <c r="AZ108" s="184">
        <v>2349</v>
      </c>
      <c r="BA108" s="184">
        <v>2394</v>
      </c>
      <c r="BB108" s="184">
        <v>2316</v>
      </c>
      <c r="BC108" s="184">
        <v>2283</v>
      </c>
      <c r="BD108" s="184">
        <v>2228</v>
      </c>
      <c r="BE108" s="184">
        <v>2204</v>
      </c>
      <c r="BF108" s="184">
        <v>2265</v>
      </c>
      <c r="BG108" s="184">
        <v>2130</v>
      </c>
      <c r="BH108" s="184">
        <v>2075</v>
      </c>
      <c r="BI108" s="184">
        <v>1960</v>
      </c>
      <c r="BJ108" s="184">
        <v>1914</v>
      </c>
      <c r="BK108" s="184">
        <v>1879</v>
      </c>
      <c r="BL108" s="184">
        <v>1892</v>
      </c>
      <c r="BM108" s="184">
        <v>1783</v>
      </c>
      <c r="BN108" s="184">
        <v>1770</v>
      </c>
      <c r="BO108" s="184">
        <v>1640</v>
      </c>
      <c r="BP108" s="184">
        <v>1696</v>
      </c>
      <c r="BQ108" s="184">
        <v>1584</v>
      </c>
      <c r="BR108" s="184">
        <v>1630</v>
      </c>
      <c r="BS108" s="184">
        <v>1511</v>
      </c>
      <c r="BT108" s="184">
        <v>1398</v>
      </c>
      <c r="BU108" s="184">
        <v>1307</v>
      </c>
      <c r="BV108" s="184">
        <v>1310</v>
      </c>
      <c r="BW108" s="184">
        <v>1206</v>
      </c>
      <c r="BX108" s="184">
        <v>1196</v>
      </c>
      <c r="BY108" s="184">
        <v>1119</v>
      </c>
      <c r="BZ108" s="184">
        <v>1019</v>
      </c>
      <c r="CA108" s="184">
        <v>988</v>
      </c>
      <c r="CB108" s="184">
        <v>944</v>
      </c>
      <c r="CC108" s="184">
        <v>843</v>
      </c>
      <c r="CD108" s="184">
        <v>761</v>
      </c>
      <c r="CE108" s="184">
        <v>688</v>
      </c>
      <c r="CF108" s="184">
        <v>603</v>
      </c>
      <c r="CG108" s="184">
        <v>602</v>
      </c>
      <c r="CH108" s="184">
        <v>539</v>
      </c>
      <c r="CI108" s="184">
        <v>481</v>
      </c>
      <c r="CJ108" s="184">
        <v>481</v>
      </c>
      <c r="CK108" s="184">
        <v>410</v>
      </c>
      <c r="CL108" s="184">
        <v>378</v>
      </c>
      <c r="CM108" s="184">
        <v>411</v>
      </c>
      <c r="CN108" s="184">
        <v>357</v>
      </c>
      <c r="CO108" s="184">
        <v>290</v>
      </c>
      <c r="CP108" s="184">
        <v>237</v>
      </c>
      <c r="CQ108" s="184">
        <v>231</v>
      </c>
      <c r="CR108" s="184">
        <v>189</v>
      </c>
      <c r="CS108" s="184">
        <v>148</v>
      </c>
      <c r="CT108" s="184">
        <v>169</v>
      </c>
      <c r="CU108" s="184">
        <v>179</v>
      </c>
      <c r="CV108" s="184">
        <v>148</v>
      </c>
      <c r="CW108" s="184">
        <v>113</v>
      </c>
      <c r="CX108" s="184">
        <v>97</v>
      </c>
      <c r="CY108" s="533">
        <v>347</v>
      </c>
      <c r="CZ108" s="129">
        <v>1521</v>
      </c>
      <c r="DA108">
        <v>1709</v>
      </c>
      <c r="DB108">
        <v>1664</v>
      </c>
      <c r="DC108">
        <v>1620</v>
      </c>
      <c r="DD108">
        <v>1777</v>
      </c>
      <c r="DE108">
        <v>1806</v>
      </c>
      <c r="DF108">
        <v>1929</v>
      </c>
      <c r="DG108">
        <v>1891</v>
      </c>
      <c r="DH108">
        <v>1964</v>
      </c>
      <c r="DI108">
        <v>2094</v>
      </c>
      <c r="DJ108">
        <v>2105</v>
      </c>
      <c r="DK108">
        <v>2091</v>
      </c>
      <c r="DL108">
        <v>1985</v>
      </c>
      <c r="DM108">
        <v>2047</v>
      </c>
      <c r="DN108">
        <v>2049</v>
      </c>
      <c r="DO108">
        <v>2017</v>
      </c>
      <c r="DP108">
        <v>2012</v>
      </c>
      <c r="DQ108">
        <v>2130</v>
      </c>
      <c r="DR108">
        <v>1961</v>
      </c>
      <c r="DS108">
        <v>1795</v>
      </c>
      <c r="DT108">
        <v>1742</v>
      </c>
      <c r="DU108">
        <v>1762</v>
      </c>
      <c r="DV108">
        <v>1823</v>
      </c>
      <c r="DW108">
        <v>1906</v>
      </c>
      <c r="DX108">
        <v>1997</v>
      </c>
      <c r="DY108">
        <v>2048</v>
      </c>
      <c r="DZ108">
        <v>2141</v>
      </c>
      <c r="EA108">
        <v>2203</v>
      </c>
      <c r="EB108">
        <v>2373</v>
      </c>
      <c r="EC108">
        <v>2268</v>
      </c>
      <c r="ED108">
        <v>2280</v>
      </c>
      <c r="EE108">
        <v>2210</v>
      </c>
      <c r="EF108">
        <v>2300</v>
      </c>
      <c r="EG108">
        <v>2243</v>
      </c>
      <c r="EH108">
        <v>2199</v>
      </c>
      <c r="EI108">
        <v>2292</v>
      </c>
      <c r="EJ108">
        <v>2323</v>
      </c>
      <c r="EK108">
        <v>2297</v>
      </c>
      <c r="EL108">
        <v>2411</v>
      </c>
      <c r="EM108">
        <v>2354</v>
      </c>
      <c r="EN108">
        <v>2301</v>
      </c>
      <c r="EO108">
        <v>2240</v>
      </c>
      <c r="EP108">
        <v>2124</v>
      </c>
      <c r="EQ108">
        <v>2162</v>
      </c>
      <c r="ER108">
        <v>2131</v>
      </c>
      <c r="ES108">
        <v>2102</v>
      </c>
      <c r="ET108">
        <v>2041</v>
      </c>
      <c r="EU108">
        <v>1920</v>
      </c>
      <c r="EV108">
        <v>1852</v>
      </c>
      <c r="EW108">
        <v>1801</v>
      </c>
      <c r="EX108">
        <v>1715</v>
      </c>
      <c r="EY108">
        <v>1695</v>
      </c>
      <c r="EZ108">
        <v>1584</v>
      </c>
      <c r="FA108">
        <v>1567</v>
      </c>
      <c r="FB108">
        <v>1554</v>
      </c>
      <c r="FC108">
        <v>1521</v>
      </c>
      <c r="FD108">
        <v>1471</v>
      </c>
      <c r="FE108">
        <v>1488</v>
      </c>
      <c r="FF108">
        <v>1383</v>
      </c>
      <c r="FG108">
        <v>1280</v>
      </c>
      <c r="FH108">
        <v>1297</v>
      </c>
      <c r="FI108">
        <v>1233</v>
      </c>
      <c r="FJ108">
        <v>1192</v>
      </c>
      <c r="FK108">
        <v>1170</v>
      </c>
      <c r="FL108">
        <v>1030</v>
      </c>
      <c r="FM108">
        <v>969</v>
      </c>
      <c r="FN108">
        <v>923</v>
      </c>
      <c r="FO108">
        <v>866</v>
      </c>
      <c r="FP108">
        <v>790</v>
      </c>
      <c r="FQ108">
        <v>775</v>
      </c>
      <c r="FR108">
        <v>699</v>
      </c>
      <c r="FS108">
        <v>692</v>
      </c>
      <c r="FT108">
        <v>629</v>
      </c>
      <c r="FU108">
        <v>606</v>
      </c>
      <c r="FV108">
        <v>543</v>
      </c>
      <c r="FW108">
        <v>538</v>
      </c>
      <c r="FX108">
        <v>480</v>
      </c>
      <c r="FY108">
        <v>486</v>
      </c>
      <c r="FZ108">
        <v>494</v>
      </c>
      <c r="GA108">
        <v>474</v>
      </c>
      <c r="GB108">
        <v>386</v>
      </c>
      <c r="GC108">
        <v>326</v>
      </c>
      <c r="GD108">
        <v>307</v>
      </c>
      <c r="GE108">
        <v>325</v>
      </c>
      <c r="GF108">
        <v>273</v>
      </c>
      <c r="GG108">
        <v>218</v>
      </c>
      <c r="GH108">
        <v>243</v>
      </c>
      <c r="GI108">
        <v>225</v>
      </c>
      <c r="GJ108">
        <v>208</v>
      </c>
      <c r="GK108">
        <v>168</v>
      </c>
      <c r="GL108" s="128">
        <v>683</v>
      </c>
    </row>
    <row r="109" spans="1:194" s="1" customFormat="1" ht="14.4" x14ac:dyDescent="0.3">
      <c r="A109" s="30" t="s">
        <v>46</v>
      </c>
      <c r="B109" s="1" t="s">
        <v>148</v>
      </c>
      <c r="C109" s="29" t="str">
        <f t="shared" si="54"/>
        <v>LA England - Barnet</v>
      </c>
      <c r="D109" s="48">
        <f t="shared" si="55"/>
        <v>18373</v>
      </c>
      <c r="E109" s="48">
        <f t="shared" si="56"/>
        <v>17175</v>
      </c>
      <c r="F109" s="49">
        <f t="shared" si="57"/>
        <v>447972</v>
      </c>
      <c r="G109" s="49">
        <f t="shared" si="58"/>
        <v>222534</v>
      </c>
      <c r="H109" s="50">
        <f t="shared" si="59"/>
        <v>225438</v>
      </c>
      <c r="I109" s="50">
        <f t="shared" si="60"/>
        <v>173837</v>
      </c>
      <c r="J109" s="50">
        <f t="shared" si="61"/>
        <v>179638</v>
      </c>
      <c r="K109" s="47">
        <f t="shared" si="62"/>
        <v>48697</v>
      </c>
      <c r="L109" s="48">
        <f t="shared" si="63"/>
        <v>45800</v>
      </c>
      <c r="M109" s="744">
        <v>2094</v>
      </c>
      <c r="N109" s="184">
        <v>2216</v>
      </c>
      <c r="O109" s="184">
        <v>2309</v>
      </c>
      <c r="P109" s="184">
        <v>2311</v>
      </c>
      <c r="Q109" s="184">
        <v>2429</v>
      </c>
      <c r="R109" s="184">
        <v>2443</v>
      </c>
      <c r="S109" s="184">
        <v>2584</v>
      </c>
      <c r="T109" s="184">
        <v>2634</v>
      </c>
      <c r="U109" s="184">
        <v>2709</v>
      </c>
      <c r="V109" s="184">
        <v>2920</v>
      </c>
      <c r="W109" s="184">
        <v>2841</v>
      </c>
      <c r="X109" s="184">
        <v>2834</v>
      </c>
      <c r="Y109" s="184">
        <v>3006</v>
      </c>
      <c r="Z109" s="184">
        <v>3058</v>
      </c>
      <c r="AA109" s="184">
        <v>3098</v>
      </c>
      <c r="AB109" s="184">
        <v>3103</v>
      </c>
      <c r="AC109" s="184">
        <v>3082</v>
      </c>
      <c r="AD109" s="184">
        <v>3026</v>
      </c>
      <c r="AE109" s="184">
        <v>2874</v>
      </c>
      <c r="AF109" s="184">
        <v>2571</v>
      </c>
      <c r="AG109" s="184">
        <v>2494</v>
      </c>
      <c r="AH109" s="184">
        <v>2493</v>
      </c>
      <c r="AI109" s="184">
        <v>2528</v>
      </c>
      <c r="AJ109" s="184">
        <v>2584</v>
      </c>
      <c r="AK109" s="184">
        <v>2762</v>
      </c>
      <c r="AL109" s="184">
        <v>2758</v>
      </c>
      <c r="AM109" s="184">
        <v>2983</v>
      </c>
      <c r="AN109" s="184">
        <v>2998</v>
      </c>
      <c r="AO109" s="184">
        <v>3111</v>
      </c>
      <c r="AP109" s="184">
        <v>3259</v>
      </c>
      <c r="AQ109" s="184">
        <v>3379</v>
      </c>
      <c r="AR109" s="184">
        <v>3377</v>
      </c>
      <c r="AS109" s="184">
        <v>3373</v>
      </c>
      <c r="AT109" s="184">
        <v>3369</v>
      </c>
      <c r="AU109" s="184">
        <v>3436</v>
      </c>
      <c r="AV109" s="184">
        <v>3710</v>
      </c>
      <c r="AW109" s="184">
        <v>3737</v>
      </c>
      <c r="AX109" s="184">
        <v>3779</v>
      </c>
      <c r="AY109" s="184">
        <v>3774</v>
      </c>
      <c r="AZ109" s="184">
        <v>3711</v>
      </c>
      <c r="BA109" s="184">
        <v>3712</v>
      </c>
      <c r="BB109" s="184">
        <v>3788</v>
      </c>
      <c r="BC109" s="184">
        <v>3699</v>
      </c>
      <c r="BD109" s="184">
        <v>3613</v>
      </c>
      <c r="BE109" s="184">
        <v>3691</v>
      </c>
      <c r="BF109" s="184">
        <v>3638</v>
      </c>
      <c r="BG109" s="184">
        <v>3506</v>
      </c>
      <c r="BH109" s="184">
        <v>3467</v>
      </c>
      <c r="BI109" s="184">
        <v>3350</v>
      </c>
      <c r="BJ109" s="184">
        <v>3242</v>
      </c>
      <c r="BK109" s="184">
        <v>3067</v>
      </c>
      <c r="BL109" s="184">
        <v>3095</v>
      </c>
      <c r="BM109" s="184">
        <v>2908</v>
      </c>
      <c r="BN109" s="184">
        <v>2811</v>
      </c>
      <c r="BO109" s="184">
        <v>2686</v>
      </c>
      <c r="BP109" s="184">
        <v>2783</v>
      </c>
      <c r="BQ109" s="184">
        <v>2692</v>
      </c>
      <c r="BR109" s="184">
        <v>2543</v>
      </c>
      <c r="BS109" s="184">
        <v>2480</v>
      </c>
      <c r="BT109" s="184">
        <v>2448</v>
      </c>
      <c r="BU109" s="184">
        <v>2384</v>
      </c>
      <c r="BV109" s="184">
        <v>2238</v>
      </c>
      <c r="BW109" s="184">
        <v>2313</v>
      </c>
      <c r="BX109" s="184">
        <v>2212</v>
      </c>
      <c r="BY109" s="184">
        <v>2036</v>
      </c>
      <c r="BZ109" s="184">
        <v>2052</v>
      </c>
      <c r="CA109" s="184">
        <v>1877</v>
      </c>
      <c r="CB109" s="184">
        <v>1863</v>
      </c>
      <c r="CC109" s="184">
        <v>1773</v>
      </c>
      <c r="CD109" s="184">
        <v>1670</v>
      </c>
      <c r="CE109" s="184">
        <v>1602</v>
      </c>
      <c r="CF109" s="184">
        <v>1536</v>
      </c>
      <c r="CG109" s="184">
        <v>1366</v>
      </c>
      <c r="CH109" s="184">
        <v>1374</v>
      </c>
      <c r="CI109" s="184">
        <v>1328</v>
      </c>
      <c r="CJ109" s="184">
        <v>1253</v>
      </c>
      <c r="CK109" s="184">
        <v>1340</v>
      </c>
      <c r="CL109" s="184">
        <v>1178</v>
      </c>
      <c r="CM109" s="184">
        <v>1174</v>
      </c>
      <c r="CN109" s="184">
        <v>1178</v>
      </c>
      <c r="CO109" s="184">
        <v>956</v>
      </c>
      <c r="CP109" s="184">
        <v>894</v>
      </c>
      <c r="CQ109" s="184">
        <v>885</v>
      </c>
      <c r="CR109" s="184">
        <v>728</v>
      </c>
      <c r="CS109" s="184">
        <v>604</v>
      </c>
      <c r="CT109" s="184">
        <v>475</v>
      </c>
      <c r="CU109" s="184">
        <v>518</v>
      </c>
      <c r="CV109" s="184">
        <v>487</v>
      </c>
      <c r="CW109" s="184">
        <v>405</v>
      </c>
      <c r="CX109" s="184">
        <v>395</v>
      </c>
      <c r="CY109" s="533">
        <v>1464</v>
      </c>
      <c r="CZ109" s="129">
        <v>1953</v>
      </c>
      <c r="DA109">
        <v>2090</v>
      </c>
      <c r="DB109">
        <v>2034</v>
      </c>
      <c r="DC109">
        <v>2149</v>
      </c>
      <c r="DD109">
        <v>2307</v>
      </c>
      <c r="DE109">
        <v>2291</v>
      </c>
      <c r="DF109">
        <v>2415</v>
      </c>
      <c r="DG109">
        <v>2530</v>
      </c>
      <c r="DH109">
        <v>2667</v>
      </c>
      <c r="DI109">
        <v>2678</v>
      </c>
      <c r="DJ109">
        <v>2799</v>
      </c>
      <c r="DK109">
        <v>2712</v>
      </c>
      <c r="DL109">
        <v>2713</v>
      </c>
      <c r="DM109">
        <v>2898</v>
      </c>
      <c r="DN109">
        <v>2908</v>
      </c>
      <c r="DO109">
        <v>2849</v>
      </c>
      <c r="DP109">
        <v>2953</v>
      </c>
      <c r="DQ109">
        <v>2854</v>
      </c>
      <c r="DR109">
        <v>2753</v>
      </c>
      <c r="DS109">
        <v>2296</v>
      </c>
      <c r="DT109">
        <v>2275</v>
      </c>
      <c r="DU109">
        <v>2265</v>
      </c>
      <c r="DV109">
        <v>2470</v>
      </c>
      <c r="DW109">
        <v>2755</v>
      </c>
      <c r="DX109">
        <v>2786</v>
      </c>
      <c r="DY109">
        <v>2954</v>
      </c>
      <c r="DZ109">
        <v>3295</v>
      </c>
      <c r="EA109">
        <v>3145</v>
      </c>
      <c r="EB109">
        <v>3243</v>
      </c>
      <c r="EC109">
        <v>3372</v>
      </c>
      <c r="ED109">
        <v>3577</v>
      </c>
      <c r="EE109">
        <v>3379</v>
      </c>
      <c r="EF109">
        <v>3411</v>
      </c>
      <c r="EG109">
        <v>3527</v>
      </c>
      <c r="EH109">
        <v>3530</v>
      </c>
      <c r="EI109">
        <v>3424</v>
      </c>
      <c r="EJ109">
        <v>3654</v>
      </c>
      <c r="EK109">
        <v>3561</v>
      </c>
      <c r="EL109">
        <v>3665</v>
      </c>
      <c r="EM109">
        <v>3639</v>
      </c>
      <c r="EN109">
        <v>3591</v>
      </c>
      <c r="EO109">
        <v>3704</v>
      </c>
      <c r="EP109">
        <v>3482</v>
      </c>
      <c r="EQ109">
        <v>3612</v>
      </c>
      <c r="ER109">
        <v>3587</v>
      </c>
      <c r="ES109">
        <v>3584</v>
      </c>
      <c r="ET109">
        <v>3434</v>
      </c>
      <c r="EU109">
        <v>3434</v>
      </c>
      <c r="EV109">
        <v>3137</v>
      </c>
      <c r="EW109">
        <v>2986</v>
      </c>
      <c r="EX109">
        <v>3014</v>
      </c>
      <c r="EY109">
        <v>2900</v>
      </c>
      <c r="EZ109">
        <v>2729</v>
      </c>
      <c r="FA109">
        <v>2841</v>
      </c>
      <c r="FB109">
        <v>2723</v>
      </c>
      <c r="FC109">
        <v>2686</v>
      </c>
      <c r="FD109">
        <v>2629</v>
      </c>
      <c r="FE109">
        <v>2684</v>
      </c>
      <c r="FF109">
        <v>2568</v>
      </c>
      <c r="FG109">
        <v>2405</v>
      </c>
      <c r="FH109">
        <v>2546</v>
      </c>
      <c r="FI109">
        <v>2425</v>
      </c>
      <c r="FJ109">
        <v>2347</v>
      </c>
      <c r="FK109">
        <v>2237</v>
      </c>
      <c r="FL109">
        <v>2271</v>
      </c>
      <c r="FM109">
        <v>2062</v>
      </c>
      <c r="FN109">
        <v>2077</v>
      </c>
      <c r="FO109">
        <v>2047</v>
      </c>
      <c r="FP109">
        <v>1934</v>
      </c>
      <c r="FQ109">
        <v>1788</v>
      </c>
      <c r="FR109">
        <v>1738</v>
      </c>
      <c r="FS109">
        <v>1713</v>
      </c>
      <c r="FT109">
        <v>1619</v>
      </c>
      <c r="FU109">
        <v>1529</v>
      </c>
      <c r="FV109">
        <v>1563</v>
      </c>
      <c r="FW109">
        <v>1557</v>
      </c>
      <c r="FX109">
        <v>1552</v>
      </c>
      <c r="FY109">
        <v>1481</v>
      </c>
      <c r="FZ109">
        <v>1428</v>
      </c>
      <c r="GA109">
        <v>1482</v>
      </c>
      <c r="GB109">
        <v>1255</v>
      </c>
      <c r="GC109">
        <v>1141</v>
      </c>
      <c r="GD109">
        <v>1128</v>
      </c>
      <c r="GE109">
        <v>997</v>
      </c>
      <c r="GF109">
        <v>826</v>
      </c>
      <c r="GG109">
        <v>735</v>
      </c>
      <c r="GH109">
        <v>774</v>
      </c>
      <c r="GI109">
        <v>733</v>
      </c>
      <c r="GJ109">
        <v>634</v>
      </c>
      <c r="GK109">
        <v>579</v>
      </c>
      <c r="GL109" s="128">
        <v>2734</v>
      </c>
    </row>
    <row r="110" spans="1:194" s="1" customFormat="1" ht="14.4" x14ac:dyDescent="0.3">
      <c r="A110" s="30" t="s">
        <v>46</v>
      </c>
      <c r="B110" s="1" t="s">
        <v>149</v>
      </c>
      <c r="C110" s="29" t="str">
        <f t="shared" si="54"/>
        <v>LA England - Barnsley</v>
      </c>
      <c r="D110" s="48">
        <f t="shared" si="55"/>
        <v>9989</v>
      </c>
      <c r="E110" s="48">
        <f t="shared" si="56"/>
        <v>9518</v>
      </c>
      <c r="F110" s="49">
        <f t="shared" si="57"/>
        <v>270530</v>
      </c>
      <c r="G110" s="49">
        <f t="shared" si="58"/>
        <v>134730</v>
      </c>
      <c r="H110" s="50">
        <f t="shared" si="59"/>
        <v>135800</v>
      </c>
      <c r="I110" s="50">
        <f t="shared" si="60"/>
        <v>107420</v>
      </c>
      <c r="J110" s="50">
        <f t="shared" si="61"/>
        <v>109706</v>
      </c>
      <c r="K110" s="47">
        <f t="shared" si="62"/>
        <v>27310</v>
      </c>
      <c r="L110" s="48">
        <f t="shared" si="63"/>
        <v>26094</v>
      </c>
      <c r="M110" s="744">
        <v>1121</v>
      </c>
      <c r="N110" s="184">
        <v>1285</v>
      </c>
      <c r="O110" s="184">
        <v>1337</v>
      </c>
      <c r="P110" s="184">
        <v>1380</v>
      </c>
      <c r="Q110" s="184">
        <v>1410</v>
      </c>
      <c r="R110" s="184">
        <v>1359</v>
      </c>
      <c r="S110" s="184">
        <v>1575</v>
      </c>
      <c r="T110" s="184">
        <v>1484</v>
      </c>
      <c r="U110" s="184">
        <v>1562</v>
      </c>
      <c r="V110" s="184">
        <v>1626</v>
      </c>
      <c r="W110" s="184">
        <v>1586</v>
      </c>
      <c r="X110" s="184">
        <v>1596</v>
      </c>
      <c r="Y110" s="184">
        <v>1620</v>
      </c>
      <c r="Z110" s="184">
        <v>1682</v>
      </c>
      <c r="AA110" s="184">
        <v>1722</v>
      </c>
      <c r="AB110" s="184">
        <v>1719</v>
      </c>
      <c r="AC110" s="184">
        <v>1649</v>
      </c>
      <c r="AD110" s="184">
        <v>1597</v>
      </c>
      <c r="AE110" s="184">
        <v>1617</v>
      </c>
      <c r="AF110" s="184">
        <v>1524</v>
      </c>
      <c r="AG110" s="184">
        <v>1410</v>
      </c>
      <c r="AH110" s="184">
        <v>1364</v>
      </c>
      <c r="AI110" s="184">
        <v>1379</v>
      </c>
      <c r="AJ110" s="184">
        <v>1305</v>
      </c>
      <c r="AK110" s="184">
        <v>1318</v>
      </c>
      <c r="AL110" s="184">
        <v>1337</v>
      </c>
      <c r="AM110" s="184">
        <v>1397</v>
      </c>
      <c r="AN110" s="184">
        <v>1531</v>
      </c>
      <c r="AO110" s="184">
        <v>1664</v>
      </c>
      <c r="AP110" s="184">
        <v>1791</v>
      </c>
      <c r="AQ110" s="184">
        <v>1736</v>
      </c>
      <c r="AR110" s="184">
        <v>1724</v>
      </c>
      <c r="AS110" s="184">
        <v>1797</v>
      </c>
      <c r="AT110" s="184">
        <v>1979</v>
      </c>
      <c r="AU110" s="184">
        <v>2090</v>
      </c>
      <c r="AV110" s="184">
        <v>2119</v>
      </c>
      <c r="AW110" s="184">
        <v>1992</v>
      </c>
      <c r="AX110" s="184">
        <v>1982</v>
      </c>
      <c r="AY110" s="184">
        <v>1989</v>
      </c>
      <c r="AZ110" s="184">
        <v>1913</v>
      </c>
      <c r="BA110" s="184">
        <v>1945</v>
      </c>
      <c r="BB110" s="184">
        <v>1942</v>
      </c>
      <c r="BC110" s="184">
        <v>1800</v>
      </c>
      <c r="BD110" s="184">
        <v>1822</v>
      </c>
      <c r="BE110" s="184">
        <v>1839</v>
      </c>
      <c r="BF110" s="184">
        <v>1766</v>
      </c>
      <c r="BG110" s="184">
        <v>1765</v>
      </c>
      <c r="BH110" s="184">
        <v>1553</v>
      </c>
      <c r="BI110" s="184">
        <v>1488</v>
      </c>
      <c r="BJ110" s="184">
        <v>1407</v>
      </c>
      <c r="BK110" s="184">
        <v>1519</v>
      </c>
      <c r="BL110" s="184">
        <v>1595</v>
      </c>
      <c r="BM110" s="184">
        <v>1652</v>
      </c>
      <c r="BN110" s="184">
        <v>1742</v>
      </c>
      <c r="BO110" s="184">
        <v>1821</v>
      </c>
      <c r="BP110" s="184">
        <v>2014</v>
      </c>
      <c r="BQ110" s="184">
        <v>1890</v>
      </c>
      <c r="BR110" s="184">
        <v>2019</v>
      </c>
      <c r="BS110" s="184">
        <v>2049</v>
      </c>
      <c r="BT110" s="184">
        <v>1958</v>
      </c>
      <c r="BU110" s="184">
        <v>1933</v>
      </c>
      <c r="BV110" s="184">
        <v>1958</v>
      </c>
      <c r="BW110" s="184">
        <v>1849</v>
      </c>
      <c r="BX110" s="184">
        <v>1807</v>
      </c>
      <c r="BY110" s="184">
        <v>1776</v>
      </c>
      <c r="BZ110" s="184">
        <v>1628</v>
      </c>
      <c r="CA110" s="184">
        <v>1580</v>
      </c>
      <c r="CB110" s="184">
        <v>1511</v>
      </c>
      <c r="CC110" s="184">
        <v>1475</v>
      </c>
      <c r="CD110" s="184">
        <v>1389</v>
      </c>
      <c r="CE110" s="184">
        <v>1380</v>
      </c>
      <c r="CF110" s="184">
        <v>1257</v>
      </c>
      <c r="CG110" s="184">
        <v>1298</v>
      </c>
      <c r="CH110" s="184">
        <v>1222</v>
      </c>
      <c r="CI110" s="184">
        <v>1164</v>
      </c>
      <c r="CJ110" s="184">
        <v>1152</v>
      </c>
      <c r="CK110" s="184">
        <v>1114</v>
      </c>
      <c r="CL110" s="184">
        <v>1139</v>
      </c>
      <c r="CM110" s="184">
        <v>1166</v>
      </c>
      <c r="CN110" s="184">
        <v>1119</v>
      </c>
      <c r="CO110" s="184">
        <v>805</v>
      </c>
      <c r="CP110" s="184">
        <v>824</v>
      </c>
      <c r="CQ110" s="184">
        <v>750</v>
      </c>
      <c r="CR110" s="184">
        <v>636</v>
      </c>
      <c r="CS110" s="184">
        <v>520</v>
      </c>
      <c r="CT110" s="184">
        <v>448</v>
      </c>
      <c r="CU110" s="184">
        <v>384</v>
      </c>
      <c r="CV110" s="184">
        <v>314</v>
      </c>
      <c r="CW110" s="184">
        <v>309</v>
      </c>
      <c r="CX110" s="184">
        <v>234</v>
      </c>
      <c r="CY110" s="533">
        <v>735</v>
      </c>
      <c r="CZ110" s="129">
        <v>1102</v>
      </c>
      <c r="DA110">
        <v>1149</v>
      </c>
      <c r="DB110">
        <v>1297</v>
      </c>
      <c r="DC110">
        <v>1261</v>
      </c>
      <c r="DD110">
        <v>1344</v>
      </c>
      <c r="DE110">
        <v>1334</v>
      </c>
      <c r="DF110">
        <v>1430</v>
      </c>
      <c r="DG110">
        <v>1458</v>
      </c>
      <c r="DH110">
        <v>1463</v>
      </c>
      <c r="DI110">
        <v>1546</v>
      </c>
      <c r="DJ110">
        <v>1576</v>
      </c>
      <c r="DK110">
        <v>1616</v>
      </c>
      <c r="DL110">
        <v>1481</v>
      </c>
      <c r="DM110">
        <v>1676</v>
      </c>
      <c r="DN110">
        <v>1650</v>
      </c>
      <c r="DO110">
        <v>1570</v>
      </c>
      <c r="DP110">
        <v>1574</v>
      </c>
      <c r="DQ110">
        <v>1567</v>
      </c>
      <c r="DR110">
        <v>1459</v>
      </c>
      <c r="DS110">
        <v>1322</v>
      </c>
      <c r="DT110">
        <v>1343</v>
      </c>
      <c r="DU110">
        <v>1318</v>
      </c>
      <c r="DV110">
        <v>1301</v>
      </c>
      <c r="DW110">
        <v>1263</v>
      </c>
      <c r="DX110">
        <v>1295</v>
      </c>
      <c r="DY110">
        <v>1346</v>
      </c>
      <c r="DZ110">
        <v>1444</v>
      </c>
      <c r="EA110">
        <v>1556</v>
      </c>
      <c r="EB110">
        <v>1716</v>
      </c>
      <c r="EC110">
        <v>1782</v>
      </c>
      <c r="ED110">
        <v>1847</v>
      </c>
      <c r="EE110">
        <v>1865</v>
      </c>
      <c r="EF110">
        <v>1947</v>
      </c>
      <c r="EG110">
        <v>1954</v>
      </c>
      <c r="EH110">
        <v>2072</v>
      </c>
      <c r="EI110">
        <v>2084</v>
      </c>
      <c r="EJ110">
        <v>1971</v>
      </c>
      <c r="EK110">
        <v>1876</v>
      </c>
      <c r="EL110">
        <v>1998</v>
      </c>
      <c r="EM110">
        <v>1933</v>
      </c>
      <c r="EN110">
        <v>1827</v>
      </c>
      <c r="EO110">
        <v>1875</v>
      </c>
      <c r="EP110">
        <v>1790</v>
      </c>
      <c r="EQ110">
        <v>1722</v>
      </c>
      <c r="ER110">
        <v>1657</v>
      </c>
      <c r="ES110">
        <v>1699</v>
      </c>
      <c r="ET110">
        <v>1734</v>
      </c>
      <c r="EU110">
        <v>1596</v>
      </c>
      <c r="EV110">
        <v>1425</v>
      </c>
      <c r="EW110">
        <v>1347</v>
      </c>
      <c r="EX110">
        <v>1457</v>
      </c>
      <c r="EY110">
        <v>1512</v>
      </c>
      <c r="EZ110">
        <v>1618</v>
      </c>
      <c r="FA110">
        <v>1757</v>
      </c>
      <c r="FB110">
        <v>1878</v>
      </c>
      <c r="FC110">
        <v>2033</v>
      </c>
      <c r="FD110">
        <v>1872</v>
      </c>
      <c r="FE110">
        <v>1979</v>
      </c>
      <c r="FF110">
        <v>1922</v>
      </c>
      <c r="FG110">
        <v>1991</v>
      </c>
      <c r="FH110">
        <v>1901</v>
      </c>
      <c r="FI110">
        <v>1948</v>
      </c>
      <c r="FJ110">
        <v>1895</v>
      </c>
      <c r="FK110">
        <v>1866</v>
      </c>
      <c r="FL110">
        <v>1747</v>
      </c>
      <c r="FM110">
        <v>1670</v>
      </c>
      <c r="FN110">
        <v>1618</v>
      </c>
      <c r="FO110">
        <v>1583</v>
      </c>
      <c r="FP110">
        <v>1590</v>
      </c>
      <c r="FQ110">
        <v>1548</v>
      </c>
      <c r="FR110">
        <v>1428</v>
      </c>
      <c r="FS110">
        <v>1283</v>
      </c>
      <c r="FT110">
        <v>1423</v>
      </c>
      <c r="FU110">
        <v>1271</v>
      </c>
      <c r="FV110">
        <v>1210</v>
      </c>
      <c r="FW110">
        <v>1209</v>
      </c>
      <c r="FX110">
        <v>1211</v>
      </c>
      <c r="FY110">
        <v>1240</v>
      </c>
      <c r="FZ110">
        <v>1240</v>
      </c>
      <c r="GA110">
        <v>1229</v>
      </c>
      <c r="GB110">
        <v>1014</v>
      </c>
      <c r="GC110">
        <v>1042</v>
      </c>
      <c r="GD110">
        <v>836</v>
      </c>
      <c r="GE110">
        <v>766</v>
      </c>
      <c r="GF110">
        <v>622</v>
      </c>
      <c r="GG110">
        <v>612</v>
      </c>
      <c r="GH110">
        <v>573</v>
      </c>
      <c r="GI110">
        <v>497</v>
      </c>
      <c r="GJ110">
        <v>444</v>
      </c>
      <c r="GK110">
        <v>387</v>
      </c>
      <c r="GL110" s="128">
        <v>1420</v>
      </c>
    </row>
    <row r="111" spans="1:194" s="1" customFormat="1" ht="14.4" x14ac:dyDescent="0.3">
      <c r="A111" s="30" t="s">
        <v>46</v>
      </c>
      <c r="B111" s="1" t="s">
        <v>150</v>
      </c>
      <c r="C111" s="29" t="str">
        <f t="shared" si="54"/>
        <v>LA England - Basildon</v>
      </c>
      <c r="D111" s="48">
        <f t="shared" si="55"/>
        <v>8613</v>
      </c>
      <c r="E111" s="48">
        <f t="shared" si="56"/>
        <v>8299</v>
      </c>
      <c r="F111" s="49">
        <f t="shared" si="57"/>
        <v>214207</v>
      </c>
      <c r="G111" s="49">
        <f t="shared" si="58"/>
        <v>105808</v>
      </c>
      <c r="H111" s="50">
        <f t="shared" si="59"/>
        <v>108399</v>
      </c>
      <c r="I111" s="50">
        <f t="shared" si="60"/>
        <v>81290</v>
      </c>
      <c r="J111" s="50">
        <f t="shared" si="61"/>
        <v>84831</v>
      </c>
      <c r="K111" s="47">
        <f t="shared" si="62"/>
        <v>24518</v>
      </c>
      <c r="L111" s="48">
        <f t="shared" si="63"/>
        <v>23568</v>
      </c>
      <c r="M111" s="744">
        <v>971</v>
      </c>
      <c r="N111" s="184">
        <v>1107</v>
      </c>
      <c r="O111" s="184">
        <v>1207</v>
      </c>
      <c r="P111" s="184">
        <v>1216</v>
      </c>
      <c r="Q111" s="184">
        <v>1371</v>
      </c>
      <c r="R111" s="184">
        <v>1295</v>
      </c>
      <c r="S111" s="184">
        <v>1340</v>
      </c>
      <c r="T111" s="184">
        <v>1479</v>
      </c>
      <c r="U111" s="184">
        <v>1445</v>
      </c>
      <c r="V111" s="184">
        <v>1481</v>
      </c>
      <c r="W111" s="184">
        <v>1520</v>
      </c>
      <c r="X111" s="184">
        <v>1473</v>
      </c>
      <c r="Y111" s="184">
        <v>1429</v>
      </c>
      <c r="Z111" s="184">
        <v>1453</v>
      </c>
      <c r="AA111" s="184">
        <v>1479</v>
      </c>
      <c r="AB111" s="184">
        <v>1421</v>
      </c>
      <c r="AC111" s="184">
        <v>1389</v>
      </c>
      <c r="AD111" s="184">
        <v>1442</v>
      </c>
      <c r="AE111" s="184">
        <v>1361</v>
      </c>
      <c r="AF111" s="184">
        <v>1268</v>
      </c>
      <c r="AG111" s="184">
        <v>1225</v>
      </c>
      <c r="AH111" s="184">
        <v>1144</v>
      </c>
      <c r="AI111" s="184">
        <v>1162</v>
      </c>
      <c r="AJ111" s="184">
        <v>1121</v>
      </c>
      <c r="AK111" s="184">
        <v>1127</v>
      </c>
      <c r="AL111" s="184">
        <v>1112</v>
      </c>
      <c r="AM111" s="184">
        <v>1276</v>
      </c>
      <c r="AN111" s="184">
        <v>1235</v>
      </c>
      <c r="AO111" s="184">
        <v>1233</v>
      </c>
      <c r="AP111" s="184">
        <v>1297</v>
      </c>
      <c r="AQ111" s="184">
        <v>1395</v>
      </c>
      <c r="AR111" s="184">
        <v>1441</v>
      </c>
      <c r="AS111" s="184">
        <v>1420</v>
      </c>
      <c r="AT111" s="184">
        <v>1597</v>
      </c>
      <c r="AU111" s="184">
        <v>1508</v>
      </c>
      <c r="AV111" s="184">
        <v>1593</v>
      </c>
      <c r="AW111" s="184">
        <v>1637</v>
      </c>
      <c r="AX111" s="184">
        <v>1718</v>
      </c>
      <c r="AY111" s="184">
        <v>1683</v>
      </c>
      <c r="AZ111" s="184">
        <v>1698</v>
      </c>
      <c r="BA111" s="184">
        <v>1658</v>
      </c>
      <c r="BB111" s="184">
        <v>1632</v>
      </c>
      <c r="BC111" s="184">
        <v>1529</v>
      </c>
      <c r="BD111" s="184">
        <v>1473</v>
      </c>
      <c r="BE111" s="184">
        <v>1487</v>
      </c>
      <c r="BF111" s="184">
        <v>1504</v>
      </c>
      <c r="BG111" s="184">
        <v>1463</v>
      </c>
      <c r="BH111" s="184">
        <v>1333</v>
      </c>
      <c r="BI111" s="184">
        <v>1302</v>
      </c>
      <c r="BJ111" s="184">
        <v>1257</v>
      </c>
      <c r="BK111" s="184">
        <v>1282</v>
      </c>
      <c r="BL111" s="184">
        <v>1311</v>
      </c>
      <c r="BM111" s="184">
        <v>1330</v>
      </c>
      <c r="BN111" s="184">
        <v>1282</v>
      </c>
      <c r="BO111" s="184">
        <v>1399</v>
      </c>
      <c r="BP111" s="184">
        <v>1413</v>
      </c>
      <c r="BQ111" s="184">
        <v>1332</v>
      </c>
      <c r="BR111" s="184">
        <v>1334</v>
      </c>
      <c r="BS111" s="184">
        <v>1386</v>
      </c>
      <c r="BT111" s="184">
        <v>1359</v>
      </c>
      <c r="BU111" s="184">
        <v>1262</v>
      </c>
      <c r="BV111" s="184">
        <v>1317</v>
      </c>
      <c r="BW111" s="184">
        <v>1228</v>
      </c>
      <c r="BX111" s="184">
        <v>1258</v>
      </c>
      <c r="BY111" s="184">
        <v>1160</v>
      </c>
      <c r="BZ111" s="184">
        <v>1108</v>
      </c>
      <c r="CA111" s="184">
        <v>1083</v>
      </c>
      <c r="CB111" s="184">
        <v>1088</v>
      </c>
      <c r="CC111" s="184">
        <v>955</v>
      </c>
      <c r="CD111" s="184">
        <v>904</v>
      </c>
      <c r="CE111" s="184">
        <v>829</v>
      </c>
      <c r="CF111" s="184">
        <v>801</v>
      </c>
      <c r="CG111" s="184">
        <v>746</v>
      </c>
      <c r="CH111" s="184">
        <v>694</v>
      </c>
      <c r="CI111" s="184">
        <v>693</v>
      </c>
      <c r="CJ111" s="184">
        <v>708</v>
      </c>
      <c r="CK111" s="184">
        <v>705</v>
      </c>
      <c r="CL111" s="184">
        <v>700</v>
      </c>
      <c r="CM111" s="184">
        <v>774</v>
      </c>
      <c r="CN111" s="184">
        <v>822</v>
      </c>
      <c r="CO111" s="184">
        <v>615</v>
      </c>
      <c r="CP111" s="184">
        <v>499</v>
      </c>
      <c r="CQ111" s="184">
        <v>463</v>
      </c>
      <c r="CR111" s="184">
        <v>417</v>
      </c>
      <c r="CS111" s="184">
        <v>328</v>
      </c>
      <c r="CT111" s="184">
        <v>298</v>
      </c>
      <c r="CU111" s="184">
        <v>273</v>
      </c>
      <c r="CV111" s="184">
        <v>256</v>
      </c>
      <c r="CW111" s="184">
        <v>240</v>
      </c>
      <c r="CX111" s="184">
        <v>175</v>
      </c>
      <c r="CY111" s="533">
        <v>574</v>
      </c>
      <c r="CZ111" s="129">
        <v>977</v>
      </c>
      <c r="DA111">
        <v>1021</v>
      </c>
      <c r="DB111">
        <v>1202</v>
      </c>
      <c r="DC111">
        <v>1166</v>
      </c>
      <c r="DD111">
        <v>1297</v>
      </c>
      <c r="DE111">
        <v>1279</v>
      </c>
      <c r="DF111">
        <v>1374</v>
      </c>
      <c r="DG111">
        <v>1373</v>
      </c>
      <c r="DH111">
        <v>1410</v>
      </c>
      <c r="DI111">
        <v>1359</v>
      </c>
      <c r="DJ111">
        <v>1431</v>
      </c>
      <c r="DK111">
        <v>1380</v>
      </c>
      <c r="DL111">
        <v>1455</v>
      </c>
      <c r="DM111">
        <v>1445</v>
      </c>
      <c r="DN111">
        <v>1371</v>
      </c>
      <c r="DO111">
        <v>1302</v>
      </c>
      <c r="DP111">
        <v>1412</v>
      </c>
      <c r="DQ111">
        <v>1314</v>
      </c>
      <c r="DR111">
        <v>1288</v>
      </c>
      <c r="DS111">
        <v>1124</v>
      </c>
      <c r="DT111">
        <v>1029</v>
      </c>
      <c r="DU111">
        <v>1023</v>
      </c>
      <c r="DV111">
        <v>1097</v>
      </c>
      <c r="DW111">
        <v>1084</v>
      </c>
      <c r="DX111">
        <v>1110</v>
      </c>
      <c r="DY111">
        <v>1114</v>
      </c>
      <c r="DZ111">
        <v>1177</v>
      </c>
      <c r="EA111">
        <v>1257</v>
      </c>
      <c r="EB111">
        <v>1373</v>
      </c>
      <c r="EC111">
        <v>1402</v>
      </c>
      <c r="ED111">
        <v>1500</v>
      </c>
      <c r="EE111">
        <v>1505</v>
      </c>
      <c r="EF111">
        <v>1593</v>
      </c>
      <c r="EG111">
        <v>1635</v>
      </c>
      <c r="EH111">
        <v>1598</v>
      </c>
      <c r="EI111">
        <v>1686</v>
      </c>
      <c r="EJ111">
        <v>1796</v>
      </c>
      <c r="EK111">
        <v>1719</v>
      </c>
      <c r="EL111">
        <v>1809</v>
      </c>
      <c r="EM111">
        <v>1588</v>
      </c>
      <c r="EN111">
        <v>1655</v>
      </c>
      <c r="EO111">
        <v>1633</v>
      </c>
      <c r="EP111">
        <v>1518</v>
      </c>
      <c r="EQ111">
        <v>1498</v>
      </c>
      <c r="ER111">
        <v>1463</v>
      </c>
      <c r="ES111">
        <v>1451</v>
      </c>
      <c r="ET111">
        <v>1478</v>
      </c>
      <c r="EU111">
        <v>1328</v>
      </c>
      <c r="EV111">
        <v>1263</v>
      </c>
      <c r="EW111">
        <v>1276</v>
      </c>
      <c r="EX111">
        <v>1291</v>
      </c>
      <c r="EY111">
        <v>1281</v>
      </c>
      <c r="EZ111">
        <v>1226</v>
      </c>
      <c r="FA111">
        <v>1353</v>
      </c>
      <c r="FB111">
        <v>1264</v>
      </c>
      <c r="FC111">
        <v>1401</v>
      </c>
      <c r="FD111">
        <v>1279</v>
      </c>
      <c r="FE111">
        <v>1367</v>
      </c>
      <c r="FF111">
        <v>1339</v>
      </c>
      <c r="FG111">
        <v>1303</v>
      </c>
      <c r="FH111">
        <v>1313</v>
      </c>
      <c r="FI111">
        <v>1295</v>
      </c>
      <c r="FJ111">
        <v>1254</v>
      </c>
      <c r="FK111">
        <v>1215</v>
      </c>
      <c r="FL111">
        <v>1205</v>
      </c>
      <c r="FM111">
        <v>1203</v>
      </c>
      <c r="FN111">
        <v>1078</v>
      </c>
      <c r="FO111">
        <v>1034</v>
      </c>
      <c r="FP111">
        <v>1079</v>
      </c>
      <c r="FQ111">
        <v>944</v>
      </c>
      <c r="FR111">
        <v>897</v>
      </c>
      <c r="FS111">
        <v>917</v>
      </c>
      <c r="FT111">
        <v>905</v>
      </c>
      <c r="FU111">
        <v>851</v>
      </c>
      <c r="FV111">
        <v>872</v>
      </c>
      <c r="FW111">
        <v>822</v>
      </c>
      <c r="FX111">
        <v>853</v>
      </c>
      <c r="FY111">
        <v>901</v>
      </c>
      <c r="FZ111">
        <v>916</v>
      </c>
      <c r="GA111">
        <v>1049</v>
      </c>
      <c r="GB111">
        <v>677</v>
      </c>
      <c r="GC111">
        <v>662</v>
      </c>
      <c r="GD111">
        <v>626</v>
      </c>
      <c r="GE111">
        <v>566</v>
      </c>
      <c r="GF111">
        <v>447</v>
      </c>
      <c r="GG111">
        <v>445</v>
      </c>
      <c r="GH111">
        <v>399</v>
      </c>
      <c r="GI111">
        <v>398</v>
      </c>
      <c r="GJ111">
        <v>347</v>
      </c>
      <c r="GK111">
        <v>275</v>
      </c>
      <c r="GL111" s="128">
        <v>1212</v>
      </c>
    </row>
    <row r="112" spans="1:194" s="1" customFormat="1" ht="14.4" x14ac:dyDescent="0.3">
      <c r="A112" s="30" t="s">
        <v>46</v>
      </c>
      <c r="B112" s="1" t="s">
        <v>151</v>
      </c>
      <c r="C112" s="29" t="str">
        <f t="shared" si="54"/>
        <v>LA England - Basingstoke and Deane</v>
      </c>
      <c r="D112" s="48">
        <f t="shared" si="55"/>
        <v>6968</v>
      </c>
      <c r="E112" s="48">
        <f t="shared" si="56"/>
        <v>6599</v>
      </c>
      <c r="F112" s="49">
        <f t="shared" si="57"/>
        <v>188752</v>
      </c>
      <c r="G112" s="49">
        <f t="shared" si="58"/>
        <v>94326</v>
      </c>
      <c r="H112" s="50">
        <f t="shared" si="59"/>
        <v>94426</v>
      </c>
      <c r="I112" s="50">
        <f t="shared" si="60"/>
        <v>74554</v>
      </c>
      <c r="J112" s="50">
        <f t="shared" si="61"/>
        <v>75620</v>
      </c>
      <c r="K112" s="47">
        <f t="shared" si="62"/>
        <v>19772</v>
      </c>
      <c r="L112" s="48">
        <f t="shared" si="63"/>
        <v>18806</v>
      </c>
      <c r="M112" s="744">
        <v>809</v>
      </c>
      <c r="N112" s="184">
        <v>941</v>
      </c>
      <c r="O112" s="184">
        <v>1035</v>
      </c>
      <c r="P112" s="184">
        <v>1031</v>
      </c>
      <c r="Q112" s="184">
        <v>1083</v>
      </c>
      <c r="R112" s="184">
        <v>1107</v>
      </c>
      <c r="S112" s="184">
        <v>1122</v>
      </c>
      <c r="T112" s="184">
        <v>1111</v>
      </c>
      <c r="U112" s="184">
        <v>1070</v>
      </c>
      <c r="V112" s="184">
        <v>1194</v>
      </c>
      <c r="W112" s="184">
        <v>1123</v>
      </c>
      <c r="X112" s="184">
        <v>1178</v>
      </c>
      <c r="Y112" s="184">
        <v>1146</v>
      </c>
      <c r="Z112" s="184">
        <v>1217</v>
      </c>
      <c r="AA112" s="184">
        <v>1237</v>
      </c>
      <c r="AB112" s="184">
        <v>1188</v>
      </c>
      <c r="AC112" s="184">
        <v>1111</v>
      </c>
      <c r="AD112" s="184">
        <v>1069</v>
      </c>
      <c r="AE112" s="184">
        <v>1083</v>
      </c>
      <c r="AF112" s="184">
        <v>1016</v>
      </c>
      <c r="AG112" s="184">
        <v>924</v>
      </c>
      <c r="AH112" s="184">
        <v>905</v>
      </c>
      <c r="AI112" s="184">
        <v>854</v>
      </c>
      <c r="AJ112" s="184">
        <v>953</v>
      </c>
      <c r="AK112" s="184">
        <v>931</v>
      </c>
      <c r="AL112" s="184">
        <v>980</v>
      </c>
      <c r="AM112" s="184">
        <v>1172</v>
      </c>
      <c r="AN112" s="184">
        <v>1168</v>
      </c>
      <c r="AO112" s="184">
        <v>1167</v>
      </c>
      <c r="AP112" s="184">
        <v>1193</v>
      </c>
      <c r="AQ112" s="184">
        <v>1300</v>
      </c>
      <c r="AR112" s="184">
        <v>1305</v>
      </c>
      <c r="AS112" s="184">
        <v>1351</v>
      </c>
      <c r="AT112" s="184">
        <v>1367</v>
      </c>
      <c r="AU112" s="184">
        <v>1383</v>
      </c>
      <c r="AV112" s="184">
        <v>1486</v>
      </c>
      <c r="AW112" s="184">
        <v>1582</v>
      </c>
      <c r="AX112" s="184">
        <v>1555</v>
      </c>
      <c r="AY112" s="184">
        <v>1499</v>
      </c>
      <c r="AZ112" s="184">
        <v>1484</v>
      </c>
      <c r="BA112" s="184">
        <v>1523</v>
      </c>
      <c r="BB112" s="184">
        <v>1430</v>
      </c>
      <c r="BC112" s="184">
        <v>1439</v>
      </c>
      <c r="BD112" s="184">
        <v>1431</v>
      </c>
      <c r="BE112" s="184">
        <v>1396</v>
      </c>
      <c r="BF112" s="184">
        <v>1442</v>
      </c>
      <c r="BG112" s="184">
        <v>1399</v>
      </c>
      <c r="BH112" s="184">
        <v>1302</v>
      </c>
      <c r="BI112" s="184">
        <v>1213</v>
      </c>
      <c r="BJ112" s="184">
        <v>1220</v>
      </c>
      <c r="BK112" s="184">
        <v>1240</v>
      </c>
      <c r="BL112" s="184">
        <v>1247</v>
      </c>
      <c r="BM112" s="184">
        <v>1222</v>
      </c>
      <c r="BN112" s="184">
        <v>1261</v>
      </c>
      <c r="BO112" s="184">
        <v>1232</v>
      </c>
      <c r="BP112" s="184">
        <v>1320</v>
      </c>
      <c r="BQ112" s="184">
        <v>1285</v>
      </c>
      <c r="BR112" s="184">
        <v>1288</v>
      </c>
      <c r="BS112" s="184">
        <v>1264</v>
      </c>
      <c r="BT112" s="184">
        <v>1315</v>
      </c>
      <c r="BU112" s="184">
        <v>1212</v>
      </c>
      <c r="BV112" s="184">
        <v>1212</v>
      </c>
      <c r="BW112" s="184">
        <v>1182</v>
      </c>
      <c r="BX112" s="184">
        <v>1116</v>
      </c>
      <c r="BY112" s="184">
        <v>1158</v>
      </c>
      <c r="BZ112" s="184">
        <v>1022</v>
      </c>
      <c r="CA112" s="184">
        <v>943</v>
      </c>
      <c r="CB112" s="184">
        <v>874</v>
      </c>
      <c r="CC112" s="184">
        <v>861</v>
      </c>
      <c r="CD112" s="184">
        <v>823</v>
      </c>
      <c r="CE112" s="184">
        <v>803</v>
      </c>
      <c r="CF112" s="184">
        <v>746</v>
      </c>
      <c r="CG112" s="184">
        <v>714</v>
      </c>
      <c r="CH112" s="184">
        <v>703</v>
      </c>
      <c r="CI112" s="184">
        <v>668</v>
      </c>
      <c r="CJ112" s="184">
        <v>653</v>
      </c>
      <c r="CK112" s="184">
        <v>695</v>
      </c>
      <c r="CL112" s="184">
        <v>658</v>
      </c>
      <c r="CM112" s="184">
        <v>716</v>
      </c>
      <c r="CN112" s="184">
        <v>715</v>
      </c>
      <c r="CO112" s="184">
        <v>547</v>
      </c>
      <c r="CP112" s="184">
        <v>496</v>
      </c>
      <c r="CQ112" s="184">
        <v>470</v>
      </c>
      <c r="CR112" s="184">
        <v>423</v>
      </c>
      <c r="CS112" s="184">
        <v>295</v>
      </c>
      <c r="CT112" s="184">
        <v>290</v>
      </c>
      <c r="CU112" s="184">
        <v>287</v>
      </c>
      <c r="CV112" s="184">
        <v>226</v>
      </c>
      <c r="CW112" s="184">
        <v>209</v>
      </c>
      <c r="CX112" s="184">
        <v>168</v>
      </c>
      <c r="CY112" s="533">
        <v>542</v>
      </c>
      <c r="CZ112" s="129">
        <v>872</v>
      </c>
      <c r="DA112">
        <v>972</v>
      </c>
      <c r="DB112">
        <v>894</v>
      </c>
      <c r="DC112">
        <v>923</v>
      </c>
      <c r="DD112">
        <v>1018</v>
      </c>
      <c r="DE112">
        <v>1020</v>
      </c>
      <c r="DF112">
        <v>1023</v>
      </c>
      <c r="DG112">
        <v>1060</v>
      </c>
      <c r="DH112">
        <v>1050</v>
      </c>
      <c r="DI112">
        <v>1135</v>
      </c>
      <c r="DJ112">
        <v>1164</v>
      </c>
      <c r="DK112">
        <v>1076</v>
      </c>
      <c r="DL112">
        <v>1073</v>
      </c>
      <c r="DM112">
        <v>1134</v>
      </c>
      <c r="DN112">
        <v>1151</v>
      </c>
      <c r="DO112">
        <v>1110</v>
      </c>
      <c r="DP112">
        <v>1072</v>
      </c>
      <c r="DQ112">
        <v>1059</v>
      </c>
      <c r="DR112">
        <v>963</v>
      </c>
      <c r="DS112">
        <v>898</v>
      </c>
      <c r="DT112">
        <v>823</v>
      </c>
      <c r="DU112">
        <v>810</v>
      </c>
      <c r="DV112">
        <v>869</v>
      </c>
      <c r="DW112">
        <v>866</v>
      </c>
      <c r="DX112">
        <v>936</v>
      </c>
      <c r="DY112">
        <v>1003</v>
      </c>
      <c r="DZ112">
        <v>1068</v>
      </c>
      <c r="EA112">
        <v>1189</v>
      </c>
      <c r="EB112">
        <v>1199</v>
      </c>
      <c r="EC112">
        <v>1300</v>
      </c>
      <c r="ED112">
        <v>1325</v>
      </c>
      <c r="EE112">
        <v>1349</v>
      </c>
      <c r="EF112">
        <v>1437</v>
      </c>
      <c r="EG112">
        <v>1444</v>
      </c>
      <c r="EH112">
        <v>1473</v>
      </c>
      <c r="EI112">
        <v>1556</v>
      </c>
      <c r="EJ112">
        <v>1539</v>
      </c>
      <c r="EK112">
        <v>1566</v>
      </c>
      <c r="EL112">
        <v>1532</v>
      </c>
      <c r="EM112">
        <v>1464</v>
      </c>
      <c r="EN112">
        <v>1469</v>
      </c>
      <c r="EO112">
        <v>1368</v>
      </c>
      <c r="EP112">
        <v>1323</v>
      </c>
      <c r="EQ112">
        <v>1411</v>
      </c>
      <c r="ER112">
        <v>1295</v>
      </c>
      <c r="ES112">
        <v>1293</v>
      </c>
      <c r="ET112">
        <v>1352</v>
      </c>
      <c r="EU112">
        <v>1251</v>
      </c>
      <c r="EV112">
        <v>1186</v>
      </c>
      <c r="EW112">
        <v>1136</v>
      </c>
      <c r="EX112">
        <v>1167</v>
      </c>
      <c r="EY112">
        <v>1241</v>
      </c>
      <c r="EZ112">
        <v>1136</v>
      </c>
      <c r="FA112">
        <v>1257</v>
      </c>
      <c r="FB112">
        <v>1259</v>
      </c>
      <c r="FC112">
        <v>1266</v>
      </c>
      <c r="FD112">
        <v>1230</v>
      </c>
      <c r="FE112">
        <v>1225</v>
      </c>
      <c r="FF112">
        <v>1232</v>
      </c>
      <c r="FG112">
        <v>1204</v>
      </c>
      <c r="FH112">
        <v>1216</v>
      </c>
      <c r="FI112">
        <v>1217</v>
      </c>
      <c r="FJ112">
        <v>1190</v>
      </c>
      <c r="FK112">
        <v>1199</v>
      </c>
      <c r="FL112">
        <v>1095</v>
      </c>
      <c r="FM112">
        <v>1014</v>
      </c>
      <c r="FN112">
        <v>978</v>
      </c>
      <c r="FO112">
        <v>954</v>
      </c>
      <c r="FP112">
        <v>866</v>
      </c>
      <c r="FQ112">
        <v>860</v>
      </c>
      <c r="FR112">
        <v>780</v>
      </c>
      <c r="FS112">
        <v>763</v>
      </c>
      <c r="FT112">
        <v>772</v>
      </c>
      <c r="FU112">
        <v>823</v>
      </c>
      <c r="FV112">
        <v>736</v>
      </c>
      <c r="FW112">
        <v>713</v>
      </c>
      <c r="FX112">
        <v>785</v>
      </c>
      <c r="FY112">
        <v>796</v>
      </c>
      <c r="FZ112">
        <v>873</v>
      </c>
      <c r="GA112">
        <v>855</v>
      </c>
      <c r="GB112">
        <v>632</v>
      </c>
      <c r="GC112">
        <v>626</v>
      </c>
      <c r="GD112">
        <v>559</v>
      </c>
      <c r="GE112">
        <v>500</v>
      </c>
      <c r="GF112">
        <v>395</v>
      </c>
      <c r="GG112">
        <v>369</v>
      </c>
      <c r="GH112">
        <v>360</v>
      </c>
      <c r="GI112">
        <v>317</v>
      </c>
      <c r="GJ112">
        <v>289</v>
      </c>
      <c r="GK112">
        <v>236</v>
      </c>
      <c r="GL112" s="128">
        <v>942</v>
      </c>
    </row>
    <row r="113" spans="1:194" s="1" customFormat="1" ht="14.4" x14ac:dyDescent="0.3">
      <c r="A113" s="30" t="s">
        <v>46</v>
      </c>
      <c r="B113" s="1" t="s">
        <v>152</v>
      </c>
      <c r="C113" s="29" t="str">
        <f t="shared" si="54"/>
        <v>LA England - Bassetlaw</v>
      </c>
      <c r="D113" s="48">
        <f t="shared" si="55"/>
        <v>4294</v>
      </c>
      <c r="E113" s="48">
        <f t="shared" si="56"/>
        <v>4198</v>
      </c>
      <c r="F113" s="49">
        <f t="shared" si="57"/>
        <v>121643</v>
      </c>
      <c r="G113" s="49">
        <f t="shared" si="58"/>
        <v>60387</v>
      </c>
      <c r="H113" s="50">
        <f t="shared" si="59"/>
        <v>61256</v>
      </c>
      <c r="I113" s="50">
        <f t="shared" si="60"/>
        <v>48496</v>
      </c>
      <c r="J113" s="50">
        <f t="shared" si="61"/>
        <v>49799</v>
      </c>
      <c r="K113" s="47">
        <f t="shared" si="62"/>
        <v>11891</v>
      </c>
      <c r="L113" s="48">
        <f t="shared" si="63"/>
        <v>11457</v>
      </c>
      <c r="M113" s="744">
        <v>518</v>
      </c>
      <c r="N113" s="184">
        <v>550</v>
      </c>
      <c r="O113" s="184">
        <v>584</v>
      </c>
      <c r="P113" s="184">
        <v>570</v>
      </c>
      <c r="Q113" s="184">
        <v>633</v>
      </c>
      <c r="R113" s="184">
        <v>588</v>
      </c>
      <c r="S113" s="184">
        <v>667</v>
      </c>
      <c r="T113" s="184">
        <v>625</v>
      </c>
      <c r="U113" s="184">
        <v>689</v>
      </c>
      <c r="V113" s="184">
        <v>745</v>
      </c>
      <c r="W113" s="184">
        <v>739</v>
      </c>
      <c r="X113" s="184">
        <v>689</v>
      </c>
      <c r="Y113" s="184">
        <v>733</v>
      </c>
      <c r="Z113" s="184">
        <v>748</v>
      </c>
      <c r="AA113" s="184">
        <v>701</v>
      </c>
      <c r="AB113" s="184">
        <v>758</v>
      </c>
      <c r="AC113" s="184">
        <v>675</v>
      </c>
      <c r="AD113" s="184">
        <v>679</v>
      </c>
      <c r="AE113" s="184">
        <v>710</v>
      </c>
      <c r="AF113" s="184">
        <v>609</v>
      </c>
      <c r="AG113" s="184">
        <v>676</v>
      </c>
      <c r="AH113" s="184">
        <v>617</v>
      </c>
      <c r="AI113" s="184">
        <v>560</v>
      </c>
      <c r="AJ113" s="184">
        <v>558</v>
      </c>
      <c r="AK113" s="184">
        <v>550</v>
      </c>
      <c r="AL113" s="184">
        <v>568</v>
      </c>
      <c r="AM113" s="184">
        <v>643</v>
      </c>
      <c r="AN113" s="184">
        <v>656</v>
      </c>
      <c r="AO113" s="184">
        <v>670</v>
      </c>
      <c r="AP113" s="184">
        <v>753</v>
      </c>
      <c r="AQ113" s="184">
        <v>745</v>
      </c>
      <c r="AR113" s="184">
        <v>781</v>
      </c>
      <c r="AS113" s="184">
        <v>789</v>
      </c>
      <c r="AT113" s="184">
        <v>752</v>
      </c>
      <c r="AU113" s="184">
        <v>905</v>
      </c>
      <c r="AV113" s="184">
        <v>850</v>
      </c>
      <c r="AW113" s="184">
        <v>833</v>
      </c>
      <c r="AX113" s="184">
        <v>828</v>
      </c>
      <c r="AY113" s="184">
        <v>859</v>
      </c>
      <c r="AZ113" s="184">
        <v>823</v>
      </c>
      <c r="BA113" s="184">
        <v>802</v>
      </c>
      <c r="BB113" s="184">
        <v>734</v>
      </c>
      <c r="BC113" s="184">
        <v>771</v>
      </c>
      <c r="BD113" s="184">
        <v>735</v>
      </c>
      <c r="BE113" s="184">
        <v>754</v>
      </c>
      <c r="BF113" s="184">
        <v>749</v>
      </c>
      <c r="BG113" s="184">
        <v>727</v>
      </c>
      <c r="BH113" s="184">
        <v>713</v>
      </c>
      <c r="BI113" s="184">
        <v>677</v>
      </c>
      <c r="BJ113" s="184">
        <v>664</v>
      </c>
      <c r="BK113" s="184">
        <v>737</v>
      </c>
      <c r="BL113" s="184">
        <v>723</v>
      </c>
      <c r="BM113" s="184">
        <v>749</v>
      </c>
      <c r="BN113" s="184">
        <v>756</v>
      </c>
      <c r="BO113" s="184">
        <v>822</v>
      </c>
      <c r="BP113" s="184">
        <v>887</v>
      </c>
      <c r="BQ113" s="184">
        <v>862</v>
      </c>
      <c r="BR113" s="184">
        <v>877</v>
      </c>
      <c r="BS113" s="184">
        <v>917</v>
      </c>
      <c r="BT113" s="184">
        <v>899</v>
      </c>
      <c r="BU113" s="184">
        <v>897</v>
      </c>
      <c r="BV113" s="184">
        <v>911</v>
      </c>
      <c r="BW113" s="184">
        <v>951</v>
      </c>
      <c r="BX113" s="184">
        <v>864</v>
      </c>
      <c r="BY113" s="184">
        <v>856</v>
      </c>
      <c r="BZ113" s="184">
        <v>836</v>
      </c>
      <c r="CA113" s="184">
        <v>717</v>
      </c>
      <c r="CB113" s="184">
        <v>719</v>
      </c>
      <c r="CC113" s="184">
        <v>712</v>
      </c>
      <c r="CD113" s="184">
        <v>677</v>
      </c>
      <c r="CE113" s="184">
        <v>638</v>
      </c>
      <c r="CF113" s="184">
        <v>622</v>
      </c>
      <c r="CG113" s="184">
        <v>609</v>
      </c>
      <c r="CH113" s="184">
        <v>565</v>
      </c>
      <c r="CI113" s="184">
        <v>552</v>
      </c>
      <c r="CJ113" s="184">
        <v>546</v>
      </c>
      <c r="CK113" s="184">
        <v>553</v>
      </c>
      <c r="CL113" s="184">
        <v>560</v>
      </c>
      <c r="CM113" s="184">
        <v>592</v>
      </c>
      <c r="CN113" s="184">
        <v>619</v>
      </c>
      <c r="CO113" s="184">
        <v>417</v>
      </c>
      <c r="CP113" s="184">
        <v>468</v>
      </c>
      <c r="CQ113" s="184">
        <v>391</v>
      </c>
      <c r="CR113" s="184">
        <v>337</v>
      </c>
      <c r="CS113" s="184">
        <v>264</v>
      </c>
      <c r="CT113" s="184">
        <v>218</v>
      </c>
      <c r="CU113" s="184">
        <v>224</v>
      </c>
      <c r="CV113" s="184">
        <v>192</v>
      </c>
      <c r="CW113" s="184">
        <v>180</v>
      </c>
      <c r="CX113" s="184">
        <v>140</v>
      </c>
      <c r="CY113" s="533">
        <v>379</v>
      </c>
      <c r="CZ113" s="129">
        <v>469</v>
      </c>
      <c r="DA113">
        <v>517</v>
      </c>
      <c r="DB113">
        <v>557</v>
      </c>
      <c r="DC113">
        <v>600</v>
      </c>
      <c r="DD113">
        <v>554</v>
      </c>
      <c r="DE113">
        <v>624</v>
      </c>
      <c r="DF113">
        <v>589</v>
      </c>
      <c r="DG113">
        <v>647</v>
      </c>
      <c r="DH113">
        <v>655</v>
      </c>
      <c r="DI113">
        <v>713</v>
      </c>
      <c r="DJ113">
        <v>638</v>
      </c>
      <c r="DK113">
        <v>696</v>
      </c>
      <c r="DL113">
        <v>681</v>
      </c>
      <c r="DM113">
        <v>693</v>
      </c>
      <c r="DN113">
        <v>762</v>
      </c>
      <c r="DO113">
        <v>712</v>
      </c>
      <c r="DP113">
        <v>685</v>
      </c>
      <c r="DQ113">
        <v>665</v>
      </c>
      <c r="DR113">
        <v>636</v>
      </c>
      <c r="DS113">
        <v>598</v>
      </c>
      <c r="DT113">
        <v>528</v>
      </c>
      <c r="DU113">
        <v>493</v>
      </c>
      <c r="DV113">
        <v>545</v>
      </c>
      <c r="DW113">
        <v>579</v>
      </c>
      <c r="DX113">
        <v>543</v>
      </c>
      <c r="DY113">
        <v>585</v>
      </c>
      <c r="DZ113">
        <v>584</v>
      </c>
      <c r="EA113">
        <v>689</v>
      </c>
      <c r="EB113">
        <v>706</v>
      </c>
      <c r="EC113">
        <v>791</v>
      </c>
      <c r="ED113">
        <v>760</v>
      </c>
      <c r="EE113">
        <v>767</v>
      </c>
      <c r="EF113">
        <v>808</v>
      </c>
      <c r="EG113">
        <v>795</v>
      </c>
      <c r="EH113">
        <v>885</v>
      </c>
      <c r="EI113">
        <v>818</v>
      </c>
      <c r="EJ113">
        <v>824</v>
      </c>
      <c r="EK113">
        <v>795</v>
      </c>
      <c r="EL113">
        <v>857</v>
      </c>
      <c r="EM113">
        <v>780</v>
      </c>
      <c r="EN113">
        <v>716</v>
      </c>
      <c r="EO113">
        <v>786</v>
      </c>
      <c r="EP113">
        <v>739</v>
      </c>
      <c r="EQ113">
        <v>734</v>
      </c>
      <c r="ER113">
        <v>735</v>
      </c>
      <c r="ES113">
        <v>733</v>
      </c>
      <c r="ET113">
        <v>717</v>
      </c>
      <c r="EU113">
        <v>676</v>
      </c>
      <c r="EV113">
        <v>690</v>
      </c>
      <c r="EW113">
        <v>688</v>
      </c>
      <c r="EX113">
        <v>667</v>
      </c>
      <c r="EY113">
        <v>705</v>
      </c>
      <c r="EZ113">
        <v>732</v>
      </c>
      <c r="FA113">
        <v>804</v>
      </c>
      <c r="FB113">
        <v>862</v>
      </c>
      <c r="FC113">
        <v>874</v>
      </c>
      <c r="FD113">
        <v>823</v>
      </c>
      <c r="FE113">
        <v>950</v>
      </c>
      <c r="FF113">
        <v>920</v>
      </c>
      <c r="FG113">
        <v>923</v>
      </c>
      <c r="FH113">
        <v>913</v>
      </c>
      <c r="FI113">
        <v>943</v>
      </c>
      <c r="FJ113">
        <v>900</v>
      </c>
      <c r="FK113">
        <v>868</v>
      </c>
      <c r="FL113">
        <v>848</v>
      </c>
      <c r="FM113">
        <v>818</v>
      </c>
      <c r="FN113">
        <v>768</v>
      </c>
      <c r="FO113">
        <v>776</v>
      </c>
      <c r="FP113">
        <v>709</v>
      </c>
      <c r="FQ113">
        <v>689</v>
      </c>
      <c r="FR113">
        <v>655</v>
      </c>
      <c r="FS113">
        <v>648</v>
      </c>
      <c r="FT113">
        <v>654</v>
      </c>
      <c r="FU113">
        <v>640</v>
      </c>
      <c r="FV113">
        <v>591</v>
      </c>
      <c r="FW113">
        <v>597</v>
      </c>
      <c r="FX113">
        <v>648</v>
      </c>
      <c r="FY113">
        <v>672</v>
      </c>
      <c r="FZ113">
        <v>695</v>
      </c>
      <c r="GA113">
        <v>636</v>
      </c>
      <c r="GB113">
        <v>493</v>
      </c>
      <c r="GC113">
        <v>510</v>
      </c>
      <c r="GD113">
        <v>473</v>
      </c>
      <c r="GE113">
        <v>396</v>
      </c>
      <c r="GF113">
        <v>342</v>
      </c>
      <c r="GG113">
        <v>294</v>
      </c>
      <c r="GH113">
        <v>277</v>
      </c>
      <c r="GI113">
        <v>289</v>
      </c>
      <c r="GJ113">
        <v>217</v>
      </c>
      <c r="GK113">
        <v>212</v>
      </c>
      <c r="GL113" s="128">
        <v>788</v>
      </c>
    </row>
    <row r="114" spans="1:194" s="1" customFormat="1" ht="14.4" x14ac:dyDescent="0.3">
      <c r="A114" s="30" t="s">
        <v>46</v>
      </c>
      <c r="B114" s="1" t="s">
        <v>153</v>
      </c>
      <c r="C114" s="29" t="str">
        <f t="shared" si="54"/>
        <v>LA England - Bath and North East Somerset</v>
      </c>
      <c r="D114" s="48">
        <f t="shared" si="55"/>
        <v>7552</v>
      </c>
      <c r="E114" s="48">
        <f t="shared" si="56"/>
        <v>7134</v>
      </c>
      <c r="F114" s="49">
        <f t="shared" si="57"/>
        <v>221369</v>
      </c>
      <c r="G114" s="49">
        <f t="shared" si="58"/>
        <v>108949</v>
      </c>
      <c r="H114" s="50">
        <f t="shared" si="59"/>
        <v>112420</v>
      </c>
      <c r="I114" s="50">
        <f t="shared" si="60"/>
        <v>89456</v>
      </c>
      <c r="J114" s="50">
        <f t="shared" si="61"/>
        <v>93882</v>
      </c>
      <c r="K114" s="47">
        <f t="shared" si="62"/>
        <v>19493</v>
      </c>
      <c r="L114" s="48">
        <f t="shared" si="63"/>
        <v>18538</v>
      </c>
      <c r="M114" s="744">
        <v>739</v>
      </c>
      <c r="N114" s="184">
        <v>781</v>
      </c>
      <c r="O114" s="184">
        <v>862</v>
      </c>
      <c r="P114" s="184">
        <v>897</v>
      </c>
      <c r="Q114" s="184">
        <v>943</v>
      </c>
      <c r="R114" s="184">
        <v>1050</v>
      </c>
      <c r="S114" s="184">
        <v>1038</v>
      </c>
      <c r="T114" s="184">
        <v>1040</v>
      </c>
      <c r="U114" s="184">
        <v>1144</v>
      </c>
      <c r="V114" s="184">
        <v>1109</v>
      </c>
      <c r="W114" s="184">
        <v>1178</v>
      </c>
      <c r="X114" s="184">
        <v>1160</v>
      </c>
      <c r="Y114" s="184">
        <v>1217</v>
      </c>
      <c r="Z114" s="184">
        <v>1237</v>
      </c>
      <c r="AA114" s="184">
        <v>1222</v>
      </c>
      <c r="AB114" s="184">
        <v>1308</v>
      </c>
      <c r="AC114" s="184">
        <v>1303</v>
      </c>
      <c r="AD114" s="184">
        <v>1265</v>
      </c>
      <c r="AE114" s="184">
        <v>1596</v>
      </c>
      <c r="AF114" s="184">
        <v>2236</v>
      </c>
      <c r="AG114" s="184">
        <v>2263</v>
      </c>
      <c r="AH114" s="184">
        <v>2223</v>
      </c>
      <c r="AI114" s="184">
        <v>2004</v>
      </c>
      <c r="AJ114" s="184">
        <v>1844</v>
      </c>
      <c r="AK114" s="184">
        <v>1587</v>
      </c>
      <c r="AL114" s="184">
        <v>1601</v>
      </c>
      <c r="AM114" s="184">
        <v>1578</v>
      </c>
      <c r="AN114" s="184">
        <v>1447</v>
      </c>
      <c r="AO114" s="184">
        <v>1434</v>
      </c>
      <c r="AP114" s="184">
        <v>1439</v>
      </c>
      <c r="AQ114" s="184">
        <v>1341</v>
      </c>
      <c r="AR114" s="184">
        <v>1360</v>
      </c>
      <c r="AS114" s="184">
        <v>1467</v>
      </c>
      <c r="AT114" s="184">
        <v>1379</v>
      </c>
      <c r="AU114" s="184">
        <v>1455</v>
      </c>
      <c r="AV114" s="184">
        <v>1410</v>
      </c>
      <c r="AW114" s="184">
        <v>1408</v>
      </c>
      <c r="AX114" s="184">
        <v>1486</v>
      </c>
      <c r="AY114" s="184">
        <v>1493</v>
      </c>
      <c r="AZ114" s="184">
        <v>1358</v>
      </c>
      <c r="BA114" s="184">
        <v>1447</v>
      </c>
      <c r="BB114" s="184">
        <v>1314</v>
      </c>
      <c r="BC114" s="184">
        <v>1300</v>
      </c>
      <c r="BD114" s="184">
        <v>1249</v>
      </c>
      <c r="BE114" s="184">
        <v>1306</v>
      </c>
      <c r="BF114" s="184">
        <v>1334</v>
      </c>
      <c r="BG114" s="184">
        <v>1292</v>
      </c>
      <c r="BH114" s="184">
        <v>1301</v>
      </c>
      <c r="BI114" s="184">
        <v>1224</v>
      </c>
      <c r="BJ114" s="184">
        <v>1169</v>
      </c>
      <c r="BK114" s="184">
        <v>1222</v>
      </c>
      <c r="BL114" s="184">
        <v>1277</v>
      </c>
      <c r="BM114" s="184">
        <v>1302</v>
      </c>
      <c r="BN114" s="184">
        <v>1402</v>
      </c>
      <c r="BO114" s="184">
        <v>1403</v>
      </c>
      <c r="BP114" s="184">
        <v>1429</v>
      </c>
      <c r="BQ114" s="184">
        <v>1380</v>
      </c>
      <c r="BR114" s="184">
        <v>1383</v>
      </c>
      <c r="BS114" s="184">
        <v>1363</v>
      </c>
      <c r="BT114" s="184">
        <v>1425</v>
      </c>
      <c r="BU114" s="184">
        <v>1437</v>
      </c>
      <c r="BV114" s="184">
        <v>1432</v>
      </c>
      <c r="BW114" s="184">
        <v>1449</v>
      </c>
      <c r="BX114" s="184">
        <v>1308</v>
      </c>
      <c r="BY114" s="184">
        <v>1296</v>
      </c>
      <c r="BZ114" s="184">
        <v>1226</v>
      </c>
      <c r="CA114" s="184">
        <v>1173</v>
      </c>
      <c r="CB114" s="184">
        <v>1155</v>
      </c>
      <c r="CC114" s="184">
        <v>1125</v>
      </c>
      <c r="CD114" s="184">
        <v>1026</v>
      </c>
      <c r="CE114" s="184">
        <v>985</v>
      </c>
      <c r="CF114" s="184">
        <v>966</v>
      </c>
      <c r="CG114" s="184">
        <v>922</v>
      </c>
      <c r="CH114" s="184">
        <v>900</v>
      </c>
      <c r="CI114" s="184">
        <v>874</v>
      </c>
      <c r="CJ114" s="184">
        <v>863</v>
      </c>
      <c r="CK114" s="184">
        <v>875</v>
      </c>
      <c r="CL114" s="184">
        <v>938</v>
      </c>
      <c r="CM114" s="184">
        <v>967</v>
      </c>
      <c r="CN114" s="184">
        <v>983</v>
      </c>
      <c r="CO114" s="184">
        <v>710</v>
      </c>
      <c r="CP114" s="184">
        <v>747</v>
      </c>
      <c r="CQ114" s="184">
        <v>597</v>
      </c>
      <c r="CR114" s="184">
        <v>545</v>
      </c>
      <c r="CS114" s="184">
        <v>471</v>
      </c>
      <c r="CT114" s="184">
        <v>410</v>
      </c>
      <c r="CU114" s="184">
        <v>362</v>
      </c>
      <c r="CV114" s="184">
        <v>368</v>
      </c>
      <c r="CW114" s="184">
        <v>302</v>
      </c>
      <c r="CX114" s="184">
        <v>250</v>
      </c>
      <c r="CY114" s="533">
        <v>863</v>
      </c>
      <c r="CZ114" s="129">
        <v>710</v>
      </c>
      <c r="DA114">
        <v>798</v>
      </c>
      <c r="DB114">
        <v>830</v>
      </c>
      <c r="DC114">
        <v>856</v>
      </c>
      <c r="DD114">
        <v>947</v>
      </c>
      <c r="DE114">
        <v>956</v>
      </c>
      <c r="DF114">
        <v>968</v>
      </c>
      <c r="DG114">
        <v>961</v>
      </c>
      <c r="DH114">
        <v>992</v>
      </c>
      <c r="DI114">
        <v>1128</v>
      </c>
      <c r="DJ114">
        <v>1140</v>
      </c>
      <c r="DK114">
        <v>1118</v>
      </c>
      <c r="DL114">
        <v>1123</v>
      </c>
      <c r="DM114">
        <v>1200</v>
      </c>
      <c r="DN114">
        <v>1209</v>
      </c>
      <c r="DO114">
        <v>1198</v>
      </c>
      <c r="DP114">
        <v>1181</v>
      </c>
      <c r="DQ114">
        <v>1223</v>
      </c>
      <c r="DR114">
        <v>1613</v>
      </c>
      <c r="DS114">
        <v>2588</v>
      </c>
      <c r="DT114">
        <v>2530</v>
      </c>
      <c r="DU114">
        <v>2374</v>
      </c>
      <c r="DV114">
        <v>2216</v>
      </c>
      <c r="DW114">
        <v>1898</v>
      </c>
      <c r="DX114">
        <v>1675</v>
      </c>
      <c r="DY114">
        <v>1584</v>
      </c>
      <c r="DZ114">
        <v>1442</v>
      </c>
      <c r="EA114">
        <v>1425</v>
      </c>
      <c r="EB114">
        <v>1427</v>
      </c>
      <c r="EC114">
        <v>1377</v>
      </c>
      <c r="ED114">
        <v>1346</v>
      </c>
      <c r="EE114">
        <v>1320</v>
      </c>
      <c r="EF114">
        <v>1418</v>
      </c>
      <c r="EG114">
        <v>1450</v>
      </c>
      <c r="EH114">
        <v>1414</v>
      </c>
      <c r="EI114">
        <v>1391</v>
      </c>
      <c r="EJ114">
        <v>1515</v>
      </c>
      <c r="EK114">
        <v>1443</v>
      </c>
      <c r="EL114">
        <v>1439</v>
      </c>
      <c r="EM114">
        <v>1456</v>
      </c>
      <c r="EN114">
        <v>1383</v>
      </c>
      <c r="EO114">
        <v>1338</v>
      </c>
      <c r="EP114">
        <v>1319</v>
      </c>
      <c r="EQ114">
        <v>1281</v>
      </c>
      <c r="ER114">
        <v>1313</v>
      </c>
      <c r="ES114">
        <v>1346</v>
      </c>
      <c r="ET114">
        <v>1318</v>
      </c>
      <c r="EU114">
        <v>1249</v>
      </c>
      <c r="EV114">
        <v>1242</v>
      </c>
      <c r="EW114">
        <v>1169</v>
      </c>
      <c r="EX114">
        <v>1230</v>
      </c>
      <c r="EY114">
        <v>1315</v>
      </c>
      <c r="EZ114">
        <v>1275</v>
      </c>
      <c r="FA114">
        <v>1369</v>
      </c>
      <c r="FB114">
        <v>1484</v>
      </c>
      <c r="FC114">
        <v>1429</v>
      </c>
      <c r="FD114">
        <v>1378</v>
      </c>
      <c r="FE114">
        <v>1436</v>
      </c>
      <c r="FF114">
        <v>1415</v>
      </c>
      <c r="FG114">
        <v>1476</v>
      </c>
      <c r="FH114">
        <v>1431</v>
      </c>
      <c r="FI114">
        <v>1405</v>
      </c>
      <c r="FJ114">
        <v>1482</v>
      </c>
      <c r="FK114">
        <v>1302</v>
      </c>
      <c r="FL114">
        <v>1371</v>
      </c>
      <c r="FM114">
        <v>1283</v>
      </c>
      <c r="FN114">
        <v>1180</v>
      </c>
      <c r="FO114">
        <v>1143</v>
      </c>
      <c r="FP114">
        <v>1119</v>
      </c>
      <c r="FQ114">
        <v>1088</v>
      </c>
      <c r="FR114">
        <v>1088</v>
      </c>
      <c r="FS114">
        <v>982</v>
      </c>
      <c r="FT114">
        <v>1050</v>
      </c>
      <c r="FU114">
        <v>977</v>
      </c>
      <c r="FV114">
        <v>1010</v>
      </c>
      <c r="FW114">
        <v>950</v>
      </c>
      <c r="FX114">
        <v>1045</v>
      </c>
      <c r="FY114">
        <v>1056</v>
      </c>
      <c r="FZ114">
        <v>996</v>
      </c>
      <c r="GA114">
        <v>1090</v>
      </c>
      <c r="GB114">
        <v>831</v>
      </c>
      <c r="GC114">
        <v>843</v>
      </c>
      <c r="GD114">
        <v>821</v>
      </c>
      <c r="GE114">
        <v>709</v>
      </c>
      <c r="GF114">
        <v>560</v>
      </c>
      <c r="GG114">
        <v>523</v>
      </c>
      <c r="GH114">
        <v>535</v>
      </c>
      <c r="GI114">
        <v>484</v>
      </c>
      <c r="GJ114">
        <v>451</v>
      </c>
      <c r="GK114">
        <v>388</v>
      </c>
      <c r="GL114" s="128">
        <v>1583</v>
      </c>
    </row>
    <row r="115" spans="1:194" s="1" customFormat="1" ht="14.4" x14ac:dyDescent="0.3">
      <c r="A115" s="30" t="s">
        <v>46</v>
      </c>
      <c r="B115" s="1" t="s">
        <v>154</v>
      </c>
      <c r="C115" s="29" t="str">
        <f t="shared" si="54"/>
        <v>LA England - Bedford</v>
      </c>
      <c r="D115" s="48">
        <f t="shared" si="55"/>
        <v>8219</v>
      </c>
      <c r="E115" s="48">
        <f t="shared" si="56"/>
        <v>7863</v>
      </c>
      <c r="F115" s="49">
        <f t="shared" si="57"/>
        <v>204444</v>
      </c>
      <c r="G115" s="49">
        <f t="shared" si="58"/>
        <v>102036</v>
      </c>
      <c r="H115" s="50">
        <f t="shared" si="59"/>
        <v>102408</v>
      </c>
      <c r="I115" s="50">
        <f t="shared" si="60"/>
        <v>79387</v>
      </c>
      <c r="J115" s="50">
        <f t="shared" si="61"/>
        <v>80914</v>
      </c>
      <c r="K115" s="47">
        <f t="shared" si="62"/>
        <v>22649</v>
      </c>
      <c r="L115" s="48">
        <f t="shared" si="63"/>
        <v>21494</v>
      </c>
      <c r="M115" s="744">
        <v>993</v>
      </c>
      <c r="N115" s="184">
        <v>1071</v>
      </c>
      <c r="O115" s="184">
        <v>1136</v>
      </c>
      <c r="P115" s="184">
        <v>1078</v>
      </c>
      <c r="Q115" s="184">
        <v>1152</v>
      </c>
      <c r="R115" s="184">
        <v>1217</v>
      </c>
      <c r="S115" s="184">
        <v>1194</v>
      </c>
      <c r="T115" s="184">
        <v>1229</v>
      </c>
      <c r="U115" s="184">
        <v>1302</v>
      </c>
      <c r="V115" s="184">
        <v>1307</v>
      </c>
      <c r="W115" s="184">
        <v>1418</v>
      </c>
      <c r="X115" s="184">
        <v>1333</v>
      </c>
      <c r="Y115" s="184">
        <v>1309</v>
      </c>
      <c r="Z115" s="184">
        <v>1390</v>
      </c>
      <c r="AA115" s="184">
        <v>1358</v>
      </c>
      <c r="AB115" s="184">
        <v>1409</v>
      </c>
      <c r="AC115" s="184">
        <v>1404</v>
      </c>
      <c r="AD115" s="184">
        <v>1349</v>
      </c>
      <c r="AE115" s="184">
        <v>1406</v>
      </c>
      <c r="AF115" s="184">
        <v>1128</v>
      </c>
      <c r="AG115" s="184">
        <v>1153</v>
      </c>
      <c r="AH115" s="184">
        <v>1120</v>
      </c>
      <c r="AI115" s="184">
        <v>1108</v>
      </c>
      <c r="AJ115" s="184">
        <v>1113</v>
      </c>
      <c r="AK115" s="184">
        <v>1162</v>
      </c>
      <c r="AL115" s="184">
        <v>1209</v>
      </c>
      <c r="AM115" s="184">
        <v>1253</v>
      </c>
      <c r="AN115" s="184">
        <v>1236</v>
      </c>
      <c r="AO115" s="184">
        <v>1353</v>
      </c>
      <c r="AP115" s="184">
        <v>1343</v>
      </c>
      <c r="AQ115" s="184">
        <v>1358</v>
      </c>
      <c r="AR115" s="184">
        <v>1336</v>
      </c>
      <c r="AS115" s="184">
        <v>1432</v>
      </c>
      <c r="AT115" s="184">
        <v>1490</v>
      </c>
      <c r="AU115" s="184">
        <v>1530</v>
      </c>
      <c r="AV115" s="184">
        <v>1602</v>
      </c>
      <c r="AW115" s="184">
        <v>1554</v>
      </c>
      <c r="AX115" s="184">
        <v>1552</v>
      </c>
      <c r="AY115" s="184">
        <v>1644</v>
      </c>
      <c r="AZ115" s="184">
        <v>1551</v>
      </c>
      <c r="BA115" s="184">
        <v>1549</v>
      </c>
      <c r="BB115" s="184">
        <v>1544</v>
      </c>
      <c r="BC115" s="184">
        <v>1433</v>
      </c>
      <c r="BD115" s="184">
        <v>1518</v>
      </c>
      <c r="BE115" s="184">
        <v>1567</v>
      </c>
      <c r="BF115" s="184">
        <v>1555</v>
      </c>
      <c r="BG115" s="184">
        <v>1548</v>
      </c>
      <c r="BH115" s="184">
        <v>1466</v>
      </c>
      <c r="BI115" s="184">
        <v>1359</v>
      </c>
      <c r="BJ115" s="184">
        <v>1326</v>
      </c>
      <c r="BK115" s="184">
        <v>1354</v>
      </c>
      <c r="BL115" s="184">
        <v>1312</v>
      </c>
      <c r="BM115" s="184">
        <v>1395</v>
      </c>
      <c r="BN115" s="184">
        <v>1199</v>
      </c>
      <c r="BO115" s="184">
        <v>1378</v>
      </c>
      <c r="BP115" s="184">
        <v>1337</v>
      </c>
      <c r="BQ115" s="184">
        <v>1277</v>
      </c>
      <c r="BR115" s="184">
        <v>1367</v>
      </c>
      <c r="BS115" s="184">
        <v>1299</v>
      </c>
      <c r="BT115" s="184">
        <v>1376</v>
      </c>
      <c r="BU115" s="184">
        <v>1265</v>
      </c>
      <c r="BV115" s="184">
        <v>1204</v>
      </c>
      <c r="BW115" s="184">
        <v>1194</v>
      </c>
      <c r="BX115" s="184">
        <v>1112</v>
      </c>
      <c r="BY115" s="184">
        <v>1087</v>
      </c>
      <c r="BZ115" s="184">
        <v>1035</v>
      </c>
      <c r="CA115" s="184">
        <v>971</v>
      </c>
      <c r="CB115" s="184">
        <v>959</v>
      </c>
      <c r="CC115" s="184">
        <v>864</v>
      </c>
      <c r="CD115" s="184">
        <v>868</v>
      </c>
      <c r="CE115" s="184">
        <v>825</v>
      </c>
      <c r="CF115" s="184">
        <v>757</v>
      </c>
      <c r="CG115" s="184">
        <v>712</v>
      </c>
      <c r="CH115" s="184">
        <v>688</v>
      </c>
      <c r="CI115" s="184">
        <v>632</v>
      </c>
      <c r="CJ115" s="184">
        <v>667</v>
      </c>
      <c r="CK115" s="184">
        <v>656</v>
      </c>
      <c r="CL115" s="184">
        <v>672</v>
      </c>
      <c r="CM115" s="184">
        <v>740</v>
      </c>
      <c r="CN115" s="184">
        <v>703</v>
      </c>
      <c r="CO115" s="184">
        <v>506</v>
      </c>
      <c r="CP115" s="184">
        <v>450</v>
      </c>
      <c r="CQ115" s="184">
        <v>490</v>
      </c>
      <c r="CR115" s="184">
        <v>380</v>
      </c>
      <c r="CS115" s="184">
        <v>314</v>
      </c>
      <c r="CT115" s="184">
        <v>284</v>
      </c>
      <c r="CU115" s="184">
        <v>250</v>
      </c>
      <c r="CV115" s="184">
        <v>260</v>
      </c>
      <c r="CW115" s="184">
        <v>240</v>
      </c>
      <c r="CX115" s="184">
        <v>187</v>
      </c>
      <c r="CY115" s="533">
        <v>623</v>
      </c>
      <c r="CZ115" s="129">
        <v>976</v>
      </c>
      <c r="DA115">
        <v>1011</v>
      </c>
      <c r="DB115">
        <v>1075</v>
      </c>
      <c r="DC115">
        <v>1070</v>
      </c>
      <c r="DD115">
        <v>1077</v>
      </c>
      <c r="DE115">
        <v>1133</v>
      </c>
      <c r="DF115">
        <v>1184</v>
      </c>
      <c r="DG115">
        <v>1185</v>
      </c>
      <c r="DH115">
        <v>1302</v>
      </c>
      <c r="DI115">
        <v>1177</v>
      </c>
      <c r="DJ115">
        <v>1252</v>
      </c>
      <c r="DK115">
        <v>1189</v>
      </c>
      <c r="DL115">
        <v>1282</v>
      </c>
      <c r="DM115">
        <v>1266</v>
      </c>
      <c r="DN115">
        <v>1323</v>
      </c>
      <c r="DO115">
        <v>1291</v>
      </c>
      <c r="DP115">
        <v>1366</v>
      </c>
      <c r="DQ115">
        <v>1335</v>
      </c>
      <c r="DR115">
        <v>1159</v>
      </c>
      <c r="DS115">
        <v>1038</v>
      </c>
      <c r="DT115">
        <v>985</v>
      </c>
      <c r="DU115">
        <v>947</v>
      </c>
      <c r="DV115">
        <v>1025</v>
      </c>
      <c r="DW115">
        <v>1036</v>
      </c>
      <c r="DX115">
        <v>1066</v>
      </c>
      <c r="DY115">
        <v>1141</v>
      </c>
      <c r="DZ115">
        <v>1182</v>
      </c>
      <c r="EA115">
        <v>1318</v>
      </c>
      <c r="EB115">
        <v>1369</v>
      </c>
      <c r="EC115">
        <v>1419</v>
      </c>
      <c r="ED115">
        <v>1428</v>
      </c>
      <c r="EE115">
        <v>1422</v>
      </c>
      <c r="EF115">
        <v>1486</v>
      </c>
      <c r="EG115">
        <v>1590</v>
      </c>
      <c r="EH115">
        <v>1558</v>
      </c>
      <c r="EI115">
        <v>1577</v>
      </c>
      <c r="EJ115">
        <v>1549</v>
      </c>
      <c r="EK115">
        <v>1624</v>
      </c>
      <c r="EL115">
        <v>1702</v>
      </c>
      <c r="EM115">
        <v>1595</v>
      </c>
      <c r="EN115">
        <v>1660</v>
      </c>
      <c r="EO115">
        <v>1575</v>
      </c>
      <c r="EP115">
        <v>1517</v>
      </c>
      <c r="EQ115">
        <v>1423</v>
      </c>
      <c r="ER115">
        <v>1516</v>
      </c>
      <c r="ES115">
        <v>1532</v>
      </c>
      <c r="ET115">
        <v>1517</v>
      </c>
      <c r="EU115">
        <v>1397</v>
      </c>
      <c r="EV115">
        <v>1328</v>
      </c>
      <c r="EW115">
        <v>1269</v>
      </c>
      <c r="EX115">
        <v>1195</v>
      </c>
      <c r="EY115">
        <v>1268</v>
      </c>
      <c r="EZ115">
        <v>1201</v>
      </c>
      <c r="FA115">
        <v>1321</v>
      </c>
      <c r="FB115">
        <v>1256</v>
      </c>
      <c r="FC115">
        <v>1292</v>
      </c>
      <c r="FD115">
        <v>1244</v>
      </c>
      <c r="FE115">
        <v>1252</v>
      </c>
      <c r="FF115">
        <v>1275</v>
      </c>
      <c r="FG115">
        <v>1251</v>
      </c>
      <c r="FH115">
        <v>1201</v>
      </c>
      <c r="FI115">
        <v>1173</v>
      </c>
      <c r="FJ115">
        <v>1246</v>
      </c>
      <c r="FK115">
        <v>1227</v>
      </c>
      <c r="FL115">
        <v>1118</v>
      </c>
      <c r="FM115">
        <v>1061</v>
      </c>
      <c r="FN115">
        <v>992</v>
      </c>
      <c r="FO115">
        <v>991</v>
      </c>
      <c r="FP115">
        <v>991</v>
      </c>
      <c r="FQ115">
        <v>853</v>
      </c>
      <c r="FR115">
        <v>876</v>
      </c>
      <c r="FS115">
        <v>853</v>
      </c>
      <c r="FT115">
        <v>843</v>
      </c>
      <c r="FU115">
        <v>718</v>
      </c>
      <c r="FV115">
        <v>795</v>
      </c>
      <c r="FW115">
        <v>756</v>
      </c>
      <c r="FX115">
        <v>779</v>
      </c>
      <c r="FY115">
        <v>775</v>
      </c>
      <c r="FZ115">
        <v>787</v>
      </c>
      <c r="GA115">
        <v>799</v>
      </c>
      <c r="GB115">
        <v>595</v>
      </c>
      <c r="GC115">
        <v>596</v>
      </c>
      <c r="GD115">
        <v>593</v>
      </c>
      <c r="GE115">
        <v>508</v>
      </c>
      <c r="GF115">
        <v>438</v>
      </c>
      <c r="GG115">
        <v>385</v>
      </c>
      <c r="GH115">
        <v>374</v>
      </c>
      <c r="GI115">
        <v>302</v>
      </c>
      <c r="GJ115">
        <v>321</v>
      </c>
      <c r="GK115">
        <v>259</v>
      </c>
      <c r="GL115" s="128">
        <v>1204</v>
      </c>
    </row>
    <row r="116" spans="1:194" s="1" customFormat="1" ht="14.4" x14ac:dyDescent="0.3">
      <c r="A116" s="30" t="s">
        <v>46</v>
      </c>
      <c r="B116" s="1" t="s">
        <v>155</v>
      </c>
      <c r="C116" s="29" t="str">
        <f t="shared" si="54"/>
        <v>LA England - Bexley</v>
      </c>
      <c r="D116" s="48">
        <f t="shared" si="55"/>
        <v>10496</v>
      </c>
      <c r="E116" s="48">
        <f t="shared" si="56"/>
        <v>10097</v>
      </c>
      <c r="F116" s="49">
        <f t="shared" si="57"/>
        <v>262517</v>
      </c>
      <c r="G116" s="49">
        <f t="shared" si="58"/>
        <v>127906</v>
      </c>
      <c r="H116" s="50">
        <f t="shared" si="59"/>
        <v>134611</v>
      </c>
      <c r="I116" s="50">
        <f t="shared" si="60"/>
        <v>99073</v>
      </c>
      <c r="J116" s="50">
        <f t="shared" si="61"/>
        <v>107041</v>
      </c>
      <c r="K116" s="47">
        <f t="shared" si="62"/>
        <v>28833</v>
      </c>
      <c r="L116" s="48">
        <f t="shared" si="63"/>
        <v>27570</v>
      </c>
      <c r="M116" s="744">
        <v>1193</v>
      </c>
      <c r="N116" s="184">
        <v>1314</v>
      </c>
      <c r="O116" s="184">
        <v>1322</v>
      </c>
      <c r="P116" s="184">
        <v>1470</v>
      </c>
      <c r="Q116" s="184">
        <v>1541</v>
      </c>
      <c r="R116" s="184">
        <v>1467</v>
      </c>
      <c r="S116" s="184">
        <v>1575</v>
      </c>
      <c r="T116" s="184">
        <v>1576</v>
      </c>
      <c r="U116" s="184">
        <v>1631</v>
      </c>
      <c r="V116" s="184">
        <v>1670</v>
      </c>
      <c r="W116" s="184">
        <v>1828</v>
      </c>
      <c r="X116" s="184">
        <v>1750</v>
      </c>
      <c r="Y116" s="184">
        <v>1697</v>
      </c>
      <c r="Z116" s="184">
        <v>1782</v>
      </c>
      <c r="AA116" s="184">
        <v>1783</v>
      </c>
      <c r="AB116" s="184">
        <v>1793</v>
      </c>
      <c r="AC116" s="184">
        <v>1748</v>
      </c>
      <c r="AD116" s="184">
        <v>1693</v>
      </c>
      <c r="AE116" s="184">
        <v>1738</v>
      </c>
      <c r="AF116" s="184">
        <v>1502</v>
      </c>
      <c r="AG116" s="184">
        <v>1493</v>
      </c>
      <c r="AH116" s="184">
        <v>1416</v>
      </c>
      <c r="AI116" s="184">
        <v>1546</v>
      </c>
      <c r="AJ116" s="184">
        <v>1423</v>
      </c>
      <c r="AK116" s="184">
        <v>1537</v>
      </c>
      <c r="AL116" s="184">
        <v>1606</v>
      </c>
      <c r="AM116" s="184">
        <v>1665</v>
      </c>
      <c r="AN116" s="184">
        <v>1619</v>
      </c>
      <c r="AO116" s="184">
        <v>1575</v>
      </c>
      <c r="AP116" s="184">
        <v>1657</v>
      </c>
      <c r="AQ116" s="184">
        <v>1622</v>
      </c>
      <c r="AR116" s="184">
        <v>1695</v>
      </c>
      <c r="AS116" s="184">
        <v>1829</v>
      </c>
      <c r="AT116" s="184">
        <v>1737</v>
      </c>
      <c r="AU116" s="184">
        <v>1826</v>
      </c>
      <c r="AV116" s="184">
        <v>1897</v>
      </c>
      <c r="AW116" s="184">
        <v>1961</v>
      </c>
      <c r="AX116" s="184">
        <v>1972</v>
      </c>
      <c r="AY116" s="184">
        <v>1962</v>
      </c>
      <c r="AZ116" s="184">
        <v>1949</v>
      </c>
      <c r="BA116" s="184">
        <v>1820</v>
      </c>
      <c r="BB116" s="184">
        <v>1941</v>
      </c>
      <c r="BC116" s="184">
        <v>1890</v>
      </c>
      <c r="BD116" s="184">
        <v>1964</v>
      </c>
      <c r="BE116" s="184">
        <v>1841</v>
      </c>
      <c r="BF116" s="184">
        <v>1977</v>
      </c>
      <c r="BG116" s="184">
        <v>1892</v>
      </c>
      <c r="BH116" s="184">
        <v>1768</v>
      </c>
      <c r="BI116" s="184">
        <v>1680</v>
      </c>
      <c r="BJ116" s="184">
        <v>1626</v>
      </c>
      <c r="BK116" s="184">
        <v>1581</v>
      </c>
      <c r="BL116" s="184">
        <v>1678</v>
      </c>
      <c r="BM116" s="184">
        <v>1556</v>
      </c>
      <c r="BN116" s="184">
        <v>1607</v>
      </c>
      <c r="BO116" s="184">
        <v>1609</v>
      </c>
      <c r="BP116" s="184">
        <v>1643</v>
      </c>
      <c r="BQ116" s="184">
        <v>1646</v>
      </c>
      <c r="BR116" s="184">
        <v>1633</v>
      </c>
      <c r="BS116" s="184">
        <v>1551</v>
      </c>
      <c r="BT116" s="184">
        <v>1560</v>
      </c>
      <c r="BU116" s="184">
        <v>1613</v>
      </c>
      <c r="BV116" s="184">
        <v>1586</v>
      </c>
      <c r="BW116" s="184">
        <v>1555</v>
      </c>
      <c r="BX116" s="184">
        <v>1444</v>
      </c>
      <c r="BY116" s="184">
        <v>1408</v>
      </c>
      <c r="BZ116" s="184">
        <v>1362</v>
      </c>
      <c r="CA116" s="184">
        <v>1261</v>
      </c>
      <c r="CB116" s="184">
        <v>1186</v>
      </c>
      <c r="CC116" s="184">
        <v>1183</v>
      </c>
      <c r="CD116" s="184">
        <v>1056</v>
      </c>
      <c r="CE116" s="184">
        <v>1010</v>
      </c>
      <c r="CF116" s="184">
        <v>962</v>
      </c>
      <c r="CG116" s="184">
        <v>918</v>
      </c>
      <c r="CH116" s="184">
        <v>876</v>
      </c>
      <c r="CI116" s="184">
        <v>879</v>
      </c>
      <c r="CJ116" s="184">
        <v>855</v>
      </c>
      <c r="CK116" s="184">
        <v>784</v>
      </c>
      <c r="CL116" s="184">
        <v>784</v>
      </c>
      <c r="CM116" s="184">
        <v>857</v>
      </c>
      <c r="CN116" s="184">
        <v>861</v>
      </c>
      <c r="CO116" s="184">
        <v>628</v>
      </c>
      <c r="CP116" s="184">
        <v>548</v>
      </c>
      <c r="CQ116" s="184">
        <v>516</v>
      </c>
      <c r="CR116" s="184">
        <v>495</v>
      </c>
      <c r="CS116" s="184">
        <v>381</v>
      </c>
      <c r="CT116" s="184">
        <v>317</v>
      </c>
      <c r="CU116" s="184">
        <v>353</v>
      </c>
      <c r="CV116" s="184">
        <v>333</v>
      </c>
      <c r="CW116" s="184">
        <v>304</v>
      </c>
      <c r="CX116" s="184">
        <v>254</v>
      </c>
      <c r="CY116" s="533">
        <v>814</v>
      </c>
      <c r="CZ116" s="129">
        <v>1188</v>
      </c>
      <c r="DA116">
        <v>1243</v>
      </c>
      <c r="DB116">
        <v>1288</v>
      </c>
      <c r="DC116">
        <v>1312</v>
      </c>
      <c r="DD116">
        <v>1431</v>
      </c>
      <c r="DE116">
        <v>1450</v>
      </c>
      <c r="DF116">
        <v>1483</v>
      </c>
      <c r="DG116">
        <v>1567</v>
      </c>
      <c r="DH116">
        <v>1562</v>
      </c>
      <c r="DI116">
        <v>1624</v>
      </c>
      <c r="DJ116">
        <v>1638</v>
      </c>
      <c r="DK116">
        <v>1687</v>
      </c>
      <c r="DL116">
        <v>1656</v>
      </c>
      <c r="DM116">
        <v>1703</v>
      </c>
      <c r="DN116">
        <v>1725</v>
      </c>
      <c r="DO116">
        <v>1647</v>
      </c>
      <c r="DP116">
        <v>1710</v>
      </c>
      <c r="DQ116">
        <v>1656</v>
      </c>
      <c r="DR116">
        <v>1632</v>
      </c>
      <c r="DS116">
        <v>1507</v>
      </c>
      <c r="DT116">
        <v>1483</v>
      </c>
      <c r="DU116">
        <v>1422</v>
      </c>
      <c r="DV116">
        <v>1448</v>
      </c>
      <c r="DW116">
        <v>1503</v>
      </c>
      <c r="DX116">
        <v>1450</v>
      </c>
      <c r="DY116">
        <v>1611</v>
      </c>
      <c r="DZ116">
        <v>1651</v>
      </c>
      <c r="EA116">
        <v>1662</v>
      </c>
      <c r="EB116">
        <v>1626</v>
      </c>
      <c r="EC116">
        <v>1752</v>
      </c>
      <c r="ED116">
        <v>1767</v>
      </c>
      <c r="EE116">
        <v>1796</v>
      </c>
      <c r="EF116">
        <v>1888</v>
      </c>
      <c r="EG116">
        <v>1978</v>
      </c>
      <c r="EH116">
        <v>2003</v>
      </c>
      <c r="EI116">
        <v>2181</v>
      </c>
      <c r="EJ116">
        <v>2110</v>
      </c>
      <c r="EK116">
        <v>2188</v>
      </c>
      <c r="EL116">
        <v>2095</v>
      </c>
      <c r="EM116">
        <v>2139</v>
      </c>
      <c r="EN116">
        <v>2048</v>
      </c>
      <c r="EO116">
        <v>2168</v>
      </c>
      <c r="EP116">
        <v>1983</v>
      </c>
      <c r="EQ116">
        <v>2016</v>
      </c>
      <c r="ER116">
        <v>2047</v>
      </c>
      <c r="ES116">
        <v>1960</v>
      </c>
      <c r="ET116">
        <v>1943</v>
      </c>
      <c r="EU116">
        <v>1801</v>
      </c>
      <c r="EV116">
        <v>1754</v>
      </c>
      <c r="EW116">
        <v>1646</v>
      </c>
      <c r="EX116">
        <v>1600</v>
      </c>
      <c r="EY116">
        <v>1581</v>
      </c>
      <c r="EZ116">
        <v>1576</v>
      </c>
      <c r="FA116">
        <v>1656</v>
      </c>
      <c r="FB116">
        <v>1681</v>
      </c>
      <c r="FC116">
        <v>1591</v>
      </c>
      <c r="FD116">
        <v>1599</v>
      </c>
      <c r="FE116">
        <v>1700</v>
      </c>
      <c r="FF116">
        <v>1552</v>
      </c>
      <c r="FG116">
        <v>1687</v>
      </c>
      <c r="FH116">
        <v>1733</v>
      </c>
      <c r="FI116">
        <v>1662</v>
      </c>
      <c r="FJ116">
        <v>1642</v>
      </c>
      <c r="FK116">
        <v>1496</v>
      </c>
      <c r="FL116">
        <v>1521</v>
      </c>
      <c r="FM116">
        <v>1422</v>
      </c>
      <c r="FN116">
        <v>1339</v>
      </c>
      <c r="FO116">
        <v>1295</v>
      </c>
      <c r="FP116">
        <v>1218</v>
      </c>
      <c r="FQ116">
        <v>1203</v>
      </c>
      <c r="FR116">
        <v>1135</v>
      </c>
      <c r="FS116">
        <v>1056</v>
      </c>
      <c r="FT116">
        <v>1039</v>
      </c>
      <c r="FU116">
        <v>988</v>
      </c>
      <c r="FV116">
        <v>987</v>
      </c>
      <c r="FW116">
        <v>997</v>
      </c>
      <c r="FX116">
        <v>973</v>
      </c>
      <c r="FY116">
        <v>998</v>
      </c>
      <c r="FZ116">
        <v>1058</v>
      </c>
      <c r="GA116">
        <v>1040</v>
      </c>
      <c r="GB116">
        <v>845</v>
      </c>
      <c r="GC116">
        <v>790</v>
      </c>
      <c r="GD116">
        <v>702</v>
      </c>
      <c r="GE116">
        <v>717</v>
      </c>
      <c r="GF116">
        <v>592</v>
      </c>
      <c r="GG116">
        <v>534</v>
      </c>
      <c r="GH116">
        <v>577</v>
      </c>
      <c r="GI116">
        <v>538</v>
      </c>
      <c r="GJ116">
        <v>464</v>
      </c>
      <c r="GK116">
        <v>397</v>
      </c>
      <c r="GL116" s="128">
        <v>1602</v>
      </c>
    </row>
    <row r="117" spans="1:194" s="1" customFormat="1" ht="14.4" x14ac:dyDescent="0.3">
      <c r="A117" s="30" t="s">
        <v>46</v>
      </c>
      <c r="B117" s="1" t="s">
        <v>156</v>
      </c>
      <c r="C117" s="29" t="str">
        <f t="shared" si="54"/>
        <v>LA England - Birmingham</v>
      </c>
      <c r="D117" s="48">
        <f t="shared" si="55"/>
        <v>60267</v>
      </c>
      <c r="E117" s="48">
        <f t="shared" si="56"/>
        <v>57355</v>
      </c>
      <c r="F117" s="49">
        <f t="shared" si="57"/>
        <v>1408990</v>
      </c>
      <c r="G117" s="49">
        <f t="shared" si="58"/>
        <v>723905</v>
      </c>
      <c r="H117" s="50">
        <f t="shared" si="59"/>
        <v>685085</v>
      </c>
      <c r="I117" s="50">
        <f t="shared" si="60"/>
        <v>561464</v>
      </c>
      <c r="J117" s="50">
        <f t="shared" si="61"/>
        <v>530128</v>
      </c>
      <c r="K117" s="47">
        <f t="shared" si="62"/>
        <v>162441</v>
      </c>
      <c r="L117" s="48">
        <f t="shared" si="63"/>
        <v>154957</v>
      </c>
      <c r="M117" s="744">
        <v>7293</v>
      </c>
      <c r="N117" s="184">
        <v>7734</v>
      </c>
      <c r="O117" s="184">
        <v>7756</v>
      </c>
      <c r="P117" s="184">
        <v>7907</v>
      </c>
      <c r="Q117" s="184">
        <v>8019</v>
      </c>
      <c r="R117" s="184">
        <v>8165</v>
      </c>
      <c r="S117" s="184">
        <v>8408</v>
      </c>
      <c r="T117" s="184">
        <v>8784</v>
      </c>
      <c r="U117" s="184">
        <v>9122</v>
      </c>
      <c r="V117" s="184">
        <v>9590</v>
      </c>
      <c r="W117" s="184">
        <v>9543</v>
      </c>
      <c r="X117" s="184">
        <v>9853</v>
      </c>
      <c r="Y117" s="184">
        <v>9838</v>
      </c>
      <c r="Z117" s="184">
        <v>10165</v>
      </c>
      <c r="AA117" s="184">
        <v>10035</v>
      </c>
      <c r="AB117" s="184">
        <v>10052</v>
      </c>
      <c r="AC117" s="184">
        <v>9998</v>
      </c>
      <c r="AD117" s="184">
        <v>10179</v>
      </c>
      <c r="AE117" s="184">
        <v>10580</v>
      </c>
      <c r="AF117" s="184">
        <v>10692</v>
      </c>
      <c r="AG117" s="184">
        <v>10399</v>
      </c>
      <c r="AH117" s="184">
        <v>10826</v>
      </c>
      <c r="AI117" s="184">
        <v>11249</v>
      </c>
      <c r="AJ117" s="184">
        <v>11402</v>
      </c>
      <c r="AK117" s="184">
        <v>11862</v>
      </c>
      <c r="AL117" s="184">
        <v>12233</v>
      </c>
      <c r="AM117" s="184">
        <v>12834</v>
      </c>
      <c r="AN117" s="184">
        <v>12576</v>
      </c>
      <c r="AO117" s="184">
        <v>12489</v>
      </c>
      <c r="AP117" s="184">
        <v>12297</v>
      </c>
      <c r="AQ117" s="184">
        <v>12074</v>
      </c>
      <c r="AR117" s="184">
        <v>11849</v>
      </c>
      <c r="AS117" s="184">
        <v>11856</v>
      </c>
      <c r="AT117" s="184">
        <v>12050</v>
      </c>
      <c r="AU117" s="184">
        <v>11978</v>
      </c>
      <c r="AV117" s="184">
        <v>11847</v>
      </c>
      <c r="AW117" s="184">
        <v>12109</v>
      </c>
      <c r="AX117" s="184">
        <v>11661</v>
      </c>
      <c r="AY117" s="184">
        <v>11852</v>
      </c>
      <c r="AZ117" s="184">
        <v>11355</v>
      </c>
      <c r="BA117" s="184">
        <v>11263</v>
      </c>
      <c r="BB117" s="184">
        <v>10971</v>
      </c>
      <c r="BC117" s="184">
        <v>10849</v>
      </c>
      <c r="BD117" s="184">
        <v>10676</v>
      </c>
      <c r="BE117" s="184">
        <v>10539</v>
      </c>
      <c r="BF117" s="184">
        <v>10405</v>
      </c>
      <c r="BG117" s="184">
        <v>10197</v>
      </c>
      <c r="BH117" s="184">
        <v>9480</v>
      </c>
      <c r="BI117" s="184">
        <v>9031</v>
      </c>
      <c r="BJ117" s="184">
        <v>8978</v>
      </c>
      <c r="BK117" s="184">
        <v>8739</v>
      </c>
      <c r="BL117" s="184">
        <v>8610</v>
      </c>
      <c r="BM117" s="184">
        <v>8387</v>
      </c>
      <c r="BN117" s="184">
        <v>8535</v>
      </c>
      <c r="BO117" s="184">
        <v>8424</v>
      </c>
      <c r="BP117" s="184">
        <v>8471</v>
      </c>
      <c r="BQ117" s="184">
        <v>8241</v>
      </c>
      <c r="BR117" s="184">
        <v>8083</v>
      </c>
      <c r="BS117" s="184">
        <v>7866</v>
      </c>
      <c r="BT117" s="184">
        <v>7452</v>
      </c>
      <c r="BU117" s="184">
        <v>7327</v>
      </c>
      <c r="BV117" s="184">
        <v>7164</v>
      </c>
      <c r="BW117" s="184">
        <v>6938</v>
      </c>
      <c r="BX117" s="184">
        <v>6686</v>
      </c>
      <c r="BY117" s="184">
        <v>6390</v>
      </c>
      <c r="BZ117" s="184">
        <v>5950</v>
      </c>
      <c r="CA117" s="184">
        <v>5733</v>
      </c>
      <c r="CB117" s="184">
        <v>5436</v>
      </c>
      <c r="CC117" s="184">
        <v>5211</v>
      </c>
      <c r="CD117" s="184">
        <v>4821</v>
      </c>
      <c r="CE117" s="184">
        <v>4438</v>
      </c>
      <c r="CF117" s="184">
        <v>4338</v>
      </c>
      <c r="CG117" s="184">
        <v>4084</v>
      </c>
      <c r="CH117" s="184">
        <v>3983</v>
      </c>
      <c r="CI117" s="184">
        <v>3686</v>
      </c>
      <c r="CJ117" s="184">
        <v>3424</v>
      </c>
      <c r="CK117" s="184">
        <v>3285</v>
      </c>
      <c r="CL117" s="184">
        <v>3156</v>
      </c>
      <c r="CM117" s="184">
        <v>3128</v>
      </c>
      <c r="CN117" s="184">
        <v>3074</v>
      </c>
      <c r="CO117" s="184">
        <v>2295</v>
      </c>
      <c r="CP117" s="184">
        <v>2396</v>
      </c>
      <c r="CQ117" s="184">
        <v>2254</v>
      </c>
      <c r="CR117" s="184">
        <v>2007</v>
      </c>
      <c r="CS117" s="184">
        <v>1642</v>
      </c>
      <c r="CT117" s="184">
        <v>1413</v>
      </c>
      <c r="CU117" s="184">
        <v>1380</v>
      </c>
      <c r="CV117" s="184">
        <v>1318</v>
      </c>
      <c r="CW117" s="184">
        <v>1052</v>
      </c>
      <c r="CX117" s="184">
        <v>987</v>
      </c>
      <c r="CY117" s="533">
        <v>3201</v>
      </c>
      <c r="CZ117" s="129">
        <v>6902</v>
      </c>
      <c r="DA117">
        <v>7462</v>
      </c>
      <c r="DB117">
        <v>7217</v>
      </c>
      <c r="DC117">
        <v>7410</v>
      </c>
      <c r="DD117">
        <v>7858</v>
      </c>
      <c r="DE117">
        <v>7820</v>
      </c>
      <c r="DF117">
        <v>8105</v>
      </c>
      <c r="DG117">
        <v>8369</v>
      </c>
      <c r="DH117">
        <v>8789</v>
      </c>
      <c r="DI117">
        <v>9239</v>
      </c>
      <c r="DJ117">
        <v>9217</v>
      </c>
      <c r="DK117">
        <v>9214</v>
      </c>
      <c r="DL117">
        <v>9447</v>
      </c>
      <c r="DM117">
        <v>9619</v>
      </c>
      <c r="DN117">
        <v>9583</v>
      </c>
      <c r="DO117">
        <v>9554</v>
      </c>
      <c r="DP117">
        <v>9381</v>
      </c>
      <c r="DQ117">
        <v>9771</v>
      </c>
      <c r="DR117">
        <v>9844</v>
      </c>
      <c r="DS117">
        <v>10434</v>
      </c>
      <c r="DT117">
        <v>10728</v>
      </c>
      <c r="DU117">
        <v>11010</v>
      </c>
      <c r="DV117">
        <v>10904</v>
      </c>
      <c r="DW117">
        <v>11339</v>
      </c>
      <c r="DX117">
        <v>11619</v>
      </c>
      <c r="DY117">
        <v>11112</v>
      </c>
      <c r="DZ117">
        <v>11259</v>
      </c>
      <c r="EA117">
        <v>11195</v>
      </c>
      <c r="EB117">
        <v>11131</v>
      </c>
      <c r="EC117">
        <v>11080</v>
      </c>
      <c r="ED117">
        <v>11093</v>
      </c>
      <c r="EE117">
        <v>10783</v>
      </c>
      <c r="EF117">
        <v>10510</v>
      </c>
      <c r="EG117">
        <v>10377</v>
      </c>
      <c r="EH117">
        <v>10485</v>
      </c>
      <c r="EI117">
        <v>10391</v>
      </c>
      <c r="EJ117">
        <v>10594</v>
      </c>
      <c r="EK117">
        <v>10479</v>
      </c>
      <c r="EL117">
        <v>10687</v>
      </c>
      <c r="EM117">
        <v>10469</v>
      </c>
      <c r="EN117">
        <v>10086</v>
      </c>
      <c r="EO117">
        <v>9831</v>
      </c>
      <c r="EP117">
        <v>9818</v>
      </c>
      <c r="EQ117">
        <v>9751</v>
      </c>
      <c r="ER117">
        <v>9496</v>
      </c>
      <c r="ES117">
        <v>9185</v>
      </c>
      <c r="ET117">
        <v>9172</v>
      </c>
      <c r="EU117">
        <v>8300</v>
      </c>
      <c r="EV117">
        <v>7793</v>
      </c>
      <c r="EW117">
        <v>7657</v>
      </c>
      <c r="EX117">
        <v>7484</v>
      </c>
      <c r="EY117">
        <v>7177</v>
      </c>
      <c r="EZ117">
        <v>7097</v>
      </c>
      <c r="FA117">
        <v>7135</v>
      </c>
      <c r="FB117">
        <v>7446</v>
      </c>
      <c r="FC117">
        <v>7451</v>
      </c>
      <c r="FD117">
        <v>7395</v>
      </c>
      <c r="FE117">
        <v>7103</v>
      </c>
      <c r="FF117">
        <v>7185</v>
      </c>
      <c r="FG117">
        <v>6888</v>
      </c>
      <c r="FH117">
        <v>6760</v>
      </c>
      <c r="FI117">
        <v>6716</v>
      </c>
      <c r="FJ117">
        <v>6593</v>
      </c>
      <c r="FK117">
        <v>6456</v>
      </c>
      <c r="FL117">
        <v>6212</v>
      </c>
      <c r="FM117">
        <v>5963</v>
      </c>
      <c r="FN117">
        <v>5687</v>
      </c>
      <c r="FO117">
        <v>5327</v>
      </c>
      <c r="FP117">
        <v>5217</v>
      </c>
      <c r="FQ117">
        <v>4949</v>
      </c>
      <c r="FR117">
        <v>4637</v>
      </c>
      <c r="FS117">
        <v>4413</v>
      </c>
      <c r="FT117">
        <v>4402</v>
      </c>
      <c r="FU117">
        <v>4254</v>
      </c>
      <c r="FV117">
        <v>4015</v>
      </c>
      <c r="FW117">
        <v>3778</v>
      </c>
      <c r="FX117">
        <v>3858</v>
      </c>
      <c r="FY117">
        <v>3711</v>
      </c>
      <c r="FZ117">
        <v>3773</v>
      </c>
      <c r="GA117">
        <v>3783</v>
      </c>
      <c r="GB117">
        <v>2864</v>
      </c>
      <c r="GC117">
        <v>2978</v>
      </c>
      <c r="GD117">
        <v>2857</v>
      </c>
      <c r="GE117">
        <v>2633</v>
      </c>
      <c r="GF117">
        <v>2229</v>
      </c>
      <c r="GG117">
        <v>2037</v>
      </c>
      <c r="GH117">
        <v>1991</v>
      </c>
      <c r="GI117">
        <v>1768</v>
      </c>
      <c r="GJ117">
        <v>1650</v>
      </c>
      <c r="GK117">
        <v>1450</v>
      </c>
      <c r="GL117" s="128">
        <v>6194</v>
      </c>
    </row>
    <row r="118" spans="1:194" s="1" customFormat="1" ht="14.4" x14ac:dyDescent="0.3">
      <c r="A118" s="30" t="s">
        <v>46</v>
      </c>
      <c r="B118" s="1" t="s">
        <v>157</v>
      </c>
      <c r="C118" s="29" t="str">
        <f t="shared" si="54"/>
        <v>LA England - Blaby</v>
      </c>
      <c r="D118" s="48">
        <f t="shared" si="55"/>
        <v>3799</v>
      </c>
      <c r="E118" s="48">
        <f t="shared" si="56"/>
        <v>3573</v>
      </c>
      <c r="F118" s="49">
        <f t="shared" si="57"/>
        <v>102137</v>
      </c>
      <c r="G118" s="49">
        <f t="shared" si="58"/>
        <v>50201</v>
      </c>
      <c r="H118" s="50">
        <f t="shared" si="59"/>
        <v>51936</v>
      </c>
      <c r="I118" s="50">
        <f t="shared" si="60"/>
        <v>39739</v>
      </c>
      <c r="J118" s="50">
        <f t="shared" si="61"/>
        <v>42044</v>
      </c>
      <c r="K118" s="47">
        <f t="shared" si="62"/>
        <v>10462</v>
      </c>
      <c r="L118" s="48">
        <f t="shared" si="63"/>
        <v>9892</v>
      </c>
      <c r="M118" s="744">
        <v>419</v>
      </c>
      <c r="N118" s="184">
        <v>454</v>
      </c>
      <c r="O118" s="184">
        <v>488</v>
      </c>
      <c r="P118" s="184">
        <v>535</v>
      </c>
      <c r="Q118" s="184">
        <v>558</v>
      </c>
      <c r="R118" s="184">
        <v>492</v>
      </c>
      <c r="S118" s="184">
        <v>553</v>
      </c>
      <c r="T118" s="184">
        <v>626</v>
      </c>
      <c r="U118" s="184">
        <v>626</v>
      </c>
      <c r="V118" s="184">
        <v>670</v>
      </c>
      <c r="W118" s="184">
        <v>619</v>
      </c>
      <c r="X118" s="184">
        <v>623</v>
      </c>
      <c r="Y118" s="184">
        <v>644</v>
      </c>
      <c r="Z118" s="184">
        <v>662</v>
      </c>
      <c r="AA118" s="184">
        <v>667</v>
      </c>
      <c r="AB118" s="184">
        <v>617</v>
      </c>
      <c r="AC118" s="184">
        <v>598</v>
      </c>
      <c r="AD118" s="184">
        <v>611</v>
      </c>
      <c r="AE118" s="184">
        <v>655</v>
      </c>
      <c r="AF118" s="184">
        <v>537</v>
      </c>
      <c r="AG118" s="184">
        <v>525</v>
      </c>
      <c r="AH118" s="184">
        <v>535</v>
      </c>
      <c r="AI118" s="184">
        <v>507</v>
      </c>
      <c r="AJ118" s="184">
        <v>487</v>
      </c>
      <c r="AK118" s="184">
        <v>504</v>
      </c>
      <c r="AL118" s="184">
        <v>505</v>
      </c>
      <c r="AM118" s="184">
        <v>511</v>
      </c>
      <c r="AN118" s="184">
        <v>539</v>
      </c>
      <c r="AO118" s="184">
        <v>496</v>
      </c>
      <c r="AP118" s="184">
        <v>564</v>
      </c>
      <c r="AQ118" s="184">
        <v>557</v>
      </c>
      <c r="AR118" s="184">
        <v>596</v>
      </c>
      <c r="AS118" s="184">
        <v>641</v>
      </c>
      <c r="AT118" s="184">
        <v>643</v>
      </c>
      <c r="AU118" s="184">
        <v>651</v>
      </c>
      <c r="AV118" s="184">
        <v>729</v>
      </c>
      <c r="AW118" s="184">
        <v>673</v>
      </c>
      <c r="AX118" s="184">
        <v>703</v>
      </c>
      <c r="AY118" s="184">
        <v>749</v>
      </c>
      <c r="AZ118" s="184">
        <v>701</v>
      </c>
      <c r="BA118" s="184">
        <v>687</v>
      </c>
      <c r="BB118" s="184">
        <v>688</v>
      </c>
      <c r="BC118" s="184">
        <v>672</v>
      </c>
      <c r="BD118" s="184">
        <v>660</v>
      </c>
      <c r="BE118" s="184">
        <v>654</v>
      </c>
      <c r="BF118" s="184">
        <v>689</v>
      </c>
      <c r="BG118" s="184">
        <v>647</v>
      </c>
      <c r="BH118" s="184">
        <v>597</v>
      </c>
      <c r="BI118" s="184">
        <v>608</v>
      </c>
      <c r="BJ118" s="184">
        <v>605</v>
      </c>
      <c r="BK118" s="184">
        <v>591</v>
      </c>
      <c r="BL118" s="184">
        <v>598</v>
      </c>
      <c r="BM118" s="184">
        <v>615</v>
      </c>
      <c r="BN118" s="184">
        <v>673</v>
      </c>
      <c r="BO118" s="184">
        <v>685</v>
      </c>
      <c r="BP118" s="184">
        <v>713</v>
      </c>
      <c r="BQ118" s="184">
        <v>665</v>
      </c>
      <c r="BR118" s="184">
        <v>690</v>
      </c>
      <c r="BS118" s="184">
        <v>675</v>
      </c>
      <c r="BT118" s="184">
        <v>700</v>
      </c>
      <c r="BU118" s="184">
        <v>657</v>
      </c>
      <c r="BV118" s="184">
        <v>683</v>
      </c>
      <c r="BW118" s="184">
        <v>643</v>
      </c>
      <c r="BX118" s="184">
        <v>602</v>
      </c>
      <c r="BY118" s="184">
        <v>679</v>
      </c>
      <c r="BZ118" s="184">
        <v>664</v>
      </c>
      <c r="CA118" s="184">
        <v>579</v>
      </c>
      <c r="CB118" s="184">
        <v>569</v>
      </c>
      <c r="CC118" s="184">
        <v>548</v>
      </c>
      <c r="CD118" s="184">
        <v>528</v>
      </c>
      <c r="CE118" s="184">
        <v>502</v>
      </c>
      <c r="CF118" s="184">
        <v>488</v>
      </c>
      <c r="CG118" s="184">
        <v>469</v>
      </c>
      <c r="CH118" s="184">
        <v>495</v>
      </c>
      <c r="CI118" s="184">
        <v>458</v>
      </c>
      <c r="CJ118" s="184">
        <v>433</v>
      </c>
      <c r="CK118" s="184">
        <v>468</v>
      </c>
      <c r="CL118" s="184">
        <v>412</v>
      </c>
      <c r="CM118" s="184">
        <v>515</v>
      </c>
      <c r="CN118" s="184">
        <v>463</v>
      </c>
      <c r="CO118" s="184">
        <v>354</v>
      </c>
      <c r="CP118" s="184">
        <v>373</v>
      </c>
      <c r="CQ118" s="184">
        <v>341</v>
      </c>
      <c r="CR118" s="184">
        <v>290</v>
      </c>
      <c r="CS118" s="184">
        <v>234</v>
      </c>
      <c r="CT118" s="184">
        <v>193</v>
      </c>
      <c r="CU118" s="184">
        <v>181</v>
      </c>
      <c r="CV118" s="184">
        <v>164</v>
      </c>
      <c r="CW118" s="184">
        <v>135</v>
      </c>
      <c r="CX118" s="184">
        <v>125</v>
      </c>
      <c r="CY118" s="533">
        <v>374</v>
      </c>
      <c r="CZ118" s="129">
        <v>391</v>
      </c>
      <c r="DA118">
        <v>432</v>
      </c>
      <c r="DB118">
        <v>494</v>
      </c>
      <c r="DC118">
        <v>492</v>
      </c>
      <c r="DD118">
        <v>538</v>
      </c>
      <c r="DE118">
        <v>519</v>
      </c>
      <c r="DF118">
        <v>557</v>
      </c>
      <c r="DG118">
        <v>584</v>
      </c>
      <c r="DH118">
        <v>543</v>
      </c>
      <c r="DI118">
        <v>566</v>
      </c>
      <c r="DJ118">
        <v>613</v>
      </c>
      <c r="DK118">
        <v>590</v>
      </c>
      <c r="DL118">
        <v>593</v>
      </c>
      <c r="DM118">
        <v>578</v>
      </c>
      <c r="DN118">
        <v>608</v>
      </c>
      <c r="DO118">
        <v>663</v>
      </c>
      <c r="DP118">
        <v>570</v>
      </c>
      <c r="DQ118">
        <v>561</v>
      </c>
      <c r="DR118">
        <v>583</v>
      </c>
      <c r="DS118">
        <v>507</v>
      </c>
      <c r="DT118">
        <v>454</v>
      </c>
      <c r="DU118">
        <v>447</v>
      </c>
      <c r="DV118">
        <v>483</v>
      </c>
      <c r="DW118">
        <v>479</v>
      </c>
      <c r="DX118">
        <v>474</v>
      </c>
      <c r="DY118">
        <v>477</v>
      </c>
      <c r="DZ118">
        <v>522</v>
      </c>
      <c r="EA118">
        <v>542</v>
      </c>
      <c r="EB118">
        <v>541</v>
      </c>
      <c r="EC118">
        <v>576</v>
      </c>
      <c r="ED118">
        <v>594</v>
      </c>
      <c r="EE118">
        <v>655</v>
      </c>
      <c r="EF118">
        <v>646</v>
      </c>
      <c r="EG118">
        <v>676</v>
      </c>
      <c r="EH118">
        <v>702</v>
      </c>
      <c r="EI118">
        <v>767</v>
      </c>
      <c r="EJ118">
        <v>726</v>
      </c>
      <c r="EK118">
        <v>731</v>
      </c>
      <c r="EL118">
        <v>792</v>
      </c>
      <c r="EM118">
        <v>778</v>
      </c>
      <c r="EN118">
        <v>719</v>
      </c>
      <c r="EO118">
        <v>724</v>
      </c>
      <c r="EP118">
        <v>723</v>
      </c>
      <c r="EQ118">
        <v>659</v>
      </c>
      <c r="ER118">
        <v>673</v>
      </c>
      <c r="ES118">
        <v>664</v>
      </c>
      <c r="ET118">
        <v>652</v>
      </c>
      <c r="EU118">
        <v>669</v>
      </c>
      <c r="EV118">
        <v>582</v>
      </c>
      <c r="EW118">
        <v>553</v>
      </c>
      <c r="EX118">
        <v>627</v>
      </c>
      <c r="EY118">
        <v>674</v>
      </c>
      <c r="EZ118">
        <v>606</v>
      </c>
      <c r="FA118">
        <v>725</v>
      </c>
      <c r="FB118">
        <v>674</v>
      </c>
      <c r="FC118">
        <v>697</v>
      </c>
      <c r="FD118">
        <v>694</v>
      </c>
      <c r="FE118">
        <v>735</v>
      </c>
      <c r="FF118">
        <v>716</v>
      </c>
      <c r="FG118">
        <v>691</v>
      </c>
      <c r="FH118">
        <v>673</v>
      </c>
      <c r="FI118">
        <v>724</v>
      </c>
      <c r="FJ118">
        <v>708</v>
      </c>
      <c r="FK118">
        <v>702</v>
      </c>
      <c r="FL118">
        <v>629</v>
      </c>
      <c r="FM118">
        <v>642</v>
      </c>
      <c r="FN118">
        <v>653</v>
      </c>
      <c r="FO118">
        <v>612</v>
      </c>
      <c r="FP118">
        <v>595</v>
      </c>
      <c r="FQ118">
        <v>547</v>
      </c>
      <c r="FR118">
        <v>491</v>
      </c>
      <c r="FS118">
        <v>494</v>
      </c>
      <c r="FT118">
        <v>531</v>
      </c>
      <c r="FU118">
        <v>524</v>
      </c>
      <c r="FV118">
        <v>496</v>
      </c>
      <c r="FW118">
        <v>477</v>
      </c>
      <c r="FX118">
        <v>558</v>
      </c>
      <c r="FY118">
        <v>554</v>
      </c>
      <c r="FZ118">
        <v>565</v>
      </c>
      <c r="GA118">
        <v>567</v>
      </c>
      <c r="GB118">
        <v>403</v>
      </c>
      <c r="GC118">
        <v>430</v>
      </c>
      <c r="GD118">
        <v>407</v>
      </c>
      <c r="GE118">
        <v>354</v>
      </c>
      <c r="GF118">
        <v>264</v>
      </c>
      <c r="GG118">
        <v>253</v>
      </c>
      <c r="GH118">
        <v>221</v>
      </c>
      <c r="GI118">
        <v>259</v>
      </c>
      <c r="GJ118">
        <v>215</v>
      </c>
      <c r="GK118">
        <v>165</v>
      </c>
      <c r="GL118" s="128">
        <v>722</v>
      </c>
    </row>
    <row r="119" spans="1:194" s="1" customFormat="1" ht="14.4" x14ac:dyDescent="0.3">
      <c r="A119" s="30" t="s">
        <v>46</v>
      </c>
      <c r="B119" s="1" t="s">
        <v>158</v>
      </c>
      <c r="C119" s="29" t="str">
        <f t="shared" si="54"/>
        <v>LA England - Blackburn with Darwen</v>
      </c>
      <c r="D119" s="48">
        <f t="shared" si="55"/>
        <v>8519</v>
      </c>
      <c r="E119" s="48">
        <f t="shared" si="56"/>
        <v>8019</v>
      </c>
      <c r="F119" s="49">
        <f t="shared" si="57"/>
        <v>188317</v>
      </c>
      <c r="G119" s="49">
        <f t="shared" si="58"/>
        <v>95301</v>
      </c>
      <c r="H119" s="50">
        <f t="shared" si="59"/>
        <v>93016</v>
      </c>
      <c r="I119" s="50">
        <f t="shared" si="60"/>
        <v>72590</v>
      </c>
      <c r="J119" s="50">
        <f t="shared" si="61"/>
        <v>71337</v>
      </c>
      <c r="K119" s="47">
        <f t="shared" si="62"/>
        <v>22711</v>
      </c>
      <c r="L119" s="48">
        <f t="shared" si="63"/>
        <v>21679</v>
      </c>
      <c r="M119" s="744">
        <v>1018</v>
      </c>
      <c r="N119" s="184">
        <v>1076</v>
      </c>
      <c r="O119" s="184">
        <v>1097</v>
      </c>
      <c r="P119" s="184">
        <v>1103</v>
      </c>
      <c r="Q119" s="184">
        <v>1149</v>
      </c>
      <c r="R119" s="184">
        <v>1165</v>
      </c>
      <c r="S119" s="184">
        <v>1136</v>
      </c>
      <c r="T119" s="184">
        <v>1226</v>
      </c>
      <c r="U119" s="184">
        <v>1189</v>
      </c>
      <c r="V119" s="184">
        <v>1294</v>
      </c>
      <c r="W119" s="184">
        <v>1348</v>
      </c>
      <c r="X119" s="184">
        <v>1391</v>
      </c>
      <c r="Y119" s="184">
        <v>1386</v>
      </c>
      <c r="Z119" s="184">
        <v>1438</v>
      </c>
      <c r="AA119" s="184">
        <v>1451</v>
      </c>
      <c r="AB119" s="184">
        <v>1416</v>
      </c>
      <c r="AC119" s="184">
        <v>1422</v>
      </c>
      <c r="AD119" s="184">
        <v>1406</v>
      </c>
      <c r="AE119" s="184">
        <v>1365</v>
      </c>
      <c r="AF119" s="184">
        <v>1237</v>
      </c>
      <c r="AG119" s="184">
        <v>1224</v>
      </c>
      <c r="AH119" s="184">
        <v>1226</v>
      </c>
      <c r="AI119" s="184">
        <v>1219</v>
      </c>
      <c r="AJ119" s="184">
        <v>1258</v>
      </c>
      <c r="AK119" s="184">
        <v>1200</v>
      </c>
      <c r="AL119" s="184">
        <v>1248</v>
      </c>
      <c r="AM119" s="184">
        <v>1307</v>
      </c>
      <c r="AN119" s="184">
        <v>1299</v>
      </c>
      <c r="AO119" s="184">
        <v>1315</v>
      </c>
      <c r="AP119" s="184">
        <v>1308</v>
      </c>
      <c r="AQ119" s="184">
        <v>1388</v>
      </c>
      <c r="AR119" s="184">
        <v>1368</v>
      </c>
      <c r="AS119" s="184">
        <v>1387</v>
      </c>
      <c r="AT119" s="184">
        <v>1363</v>
      </c>
      <c r="AU119" s="184">
        <v>1383</v>
      </c>
      <c r="AV119" s="184">
        <v>1424</v>
      </c>
      <c r="AW119" s="184">
        <v>1369</v>
      </c>
      <c r="AX119" s="184">
        <v>1419</v>
      </c>
      <c r="AY119" s="184">
        <v>1385</v>
      </c>
      <c r="AZ119" s="184">
        <v>1332</v>
      </c>
      <c r="BA119" s="184">
        <v>1434</v>
      </c>
      <c r="BB119" s="184">
        <v>1375</v>
      </c>
      <c r="BC119" s="184">
        <v>1374</v>
      </c>
      <c r="BD119" s="184">
        <v>1360</v>
      </c>
      <c r="BE119" s="184">
        <v>1316</v>
      </c>
      <c r="BF119" s="184">
        <v>1387</v>
      </c>
      <c r="BG119" s="184">
        <v>1275</v>
      </c>
      <c r="BH119" s="184">
        <v>1235</v>
      </c>
      <c r="BI119" s="184">
        <v>1207</v>
      </c>
      <c r="BJ119" s="184">
        <v>1168</v>
      </c>
      <c r="BK119" s="184">
        <v>1172</v>
      </c>
      <c r="BL119" s="184">
        <v>1159</v>
      </c>
      <c r="BM119" s="184">
        <v>1195</v>
      </c>
      <c r="BN119" s="184">
        <v>1197</v>
      </c>
      <c r="BO119" s="184">
        <v>1209</v>
      </c>
      <c r="BP119" s="184">
        <v>1235</v>
      </c>
      <c r="BQ119" s="184">
        <v>1214</v>
      </c>
      <c r="BR119" s="184">
        <v>1259</v>
      </c>
      <c r="BS119" s="184">
        <v>1203</v>
      </c>
      <c r="BT119" s="184">
        <v>1146</v>
      </c>
      <c r="BU119" s="184">
        <v>1094</v>
      </c>
      <c r="BV119" s="184">
        <v>1091</v>
      </c>
      <c r="BW119" s="184">
        <v>1044</v>
      </c>
      <c r="BX119" s="184">
        <v>1056</v>
      </c>
      <c r="BY119" s="184">
        <v>1011</v>
      </c>
      <c r="BZ119" s="184">
        <v>938</v>
      </c>
      <c r="CA119" s="184">
        <v>871</v>
      </c>
      <c r="CB119" s="184">
        <v>856</v>
      </c>
      <c r="CC119" s="184">
        <v>780</v>
      </c>
      <c r="CD119" s="184">
        <v>750</v>
      </c>
      <c r="CE119" s="184">
        <v>734</v>
      </c>
      <c r="CF119" s="184">
        <v>690</v>
      </c>
      <c r="CG119" s="184">
        <v>644</v>
      </c>
      <c r="CH119" s="184">
        <v>680</v>
      </c>
      <c r="CI119" s="184">
        <v>594</v>
      </c>
      <c r="CJ119" s="184">
        <v>557</v>
      </c>
      <c r="CK119" s="184">
        <v>558</v>
      </c>
      <c r="CL119" s="184">
        <v>569</v>
      </c>
      <c r="CM119" s="184">
        <v>572</v>
      </c>
      <c r="CN119" s="184">
        <v>544</v>
      </c>
      <c r="CO119" s="184">
        <v>372</v>
      </c>
      <c r="CP119" s="184">
        <v>352</v>
      </c>
      <c r="CQ119" s="184">
        <v>329</v>
      </c>
      <c r="CR119" s="184">
        <v>313</v>
      </c>
      <c r="CS119" s="184">
        <v>253</v>
      </c>
      <c r="CT119" s="184">
        <v>194</v>
      </c>
      <c r="CU119" s="184">
        <v>182</v>
      </c>
      <c r="CV119" s="184">
        <v>171</v>
      </c>
      <c r="CW119" s="184">
        <v>145</v>
      </c>
      <c r="CX119" s="184">
        <v>121</v>
      </c>
      <c r="CY119" s="533">
        <v>381</v>
      </c>
      <c r="CZ119" s="129">
        <v>940</v>
      </c>
      <c r="DA119">
        <v>1032</v>
      </c>
      <c r="DB119">
        <v>1012</v>
      </c>
      <c r="DC119">
        <v>1051</v>
      </c>
      <c r="DD119">
        <v>1084</v>
      </c>
      <c r="DE119">
        <v>1075</v>
      </c>
      <c r="DF119">
        <v>1148</v>
      </c>
      <c r="DG119">
        <v>1171</v>
      </c>
      <c r="DH119">
        <v>1237</v>
      </c>
      <c r="DI119">
        <v>1263</v>
      </c>
      <c r="DJ119">
        <v>1324</v>
      </c>
      <c r="DK119">
        <v>1323</v>
      </c>
      <c r="DL119">
        <v>1277</v>
      </c>
      <c r="DM119">
        <v>1302</v>
      </c>
      <c r="DN119">
        <v>1380</v>
      </c>
      <c r="DO119">
        <v>1359</v>
      </c>
      <c r="DP119">
        <v>1353</v>
      </c>
      <c r="DQ119">
        <v>1348</v>
      </c>
      <c r="DR119">
        <v>1370</v>
      </c>
      <c r="DS119">
        <v>1262</v>
      </c>
      <c r="DT119">
        <v>1193</v>
      </c>
      <c r="DU119">
        <v>1168</v>
      </c>
      <c r="DV119">
        <v>1145</v>
      </c>
      <c r="DW119">
        <v>1147</v>
      </c>
      <c r="DX119">
        <v>1224</v>
      </c>
      <c r="DY119">
        <v>1201</v>
      </c>
      <c r="DZ119">
        <v>1214</v>
      </c>
      <c r="EA119">
        <v>1244</v>
      </c>
      <c r="EB119">
        <v>1281</v>
      </c>
      <c r="EC119">
        <v>1328</v>
      </c>
      <c r="ED119">
        <v>1259</v>
      </c>
      <c r="EE119">
        <v>1278</v>
      </c>
      <c r="EF119">
        <v>1324</v>
      </c>
      <c r="EG119">
        <v>1267</v>
      </c>
      <c r="EH119">
        <v>1358</v>
      </c>
      <c r="EI119">
        <v>1354</v>
      </c>
      <c r="EJ119">
        <v>1327</v>
      </c>
      <c r="EK119">
        <v>1327</v>
      </c>
      <c r="EL119">
        <v>1428</v>
      </c>
      <c r="EM119">
        <v>1382</v>
      </c>
      <c r="EN119">
        <v>1399</v>
      </c>
      <c r="EO119">
        <v>1338</v>
      </c>
      <c r="EP119">
        <v>1386</v>
      </c>
      <c r="EQ119">
        <v>1314</v>
      </c>
      <c r="ER119">
        <v>1317</v>
      </c>
      <c r="ES119">
        <v>1292</v>
      </c>
      <c r="ET119">
        <v>1274</v>
      </c>
      <c r="EU119">
        <v>1131</v>
      </c>
      <c r="EV119">
        <v>1067</v>
      </c>
      <c r="EW119">
        <v>948</v>
      </c>
      <c r="EX119">
        <v>1026</v>
      </c>
      <c r="EY119">
        <v>1101</v>
      </c>
      <c r="EZ119">
        <v>1046</v>
      </c>
      <c r="FA119">
        <v>1176</v>
      </c>
      <c r="FB119">
        <v>1183</v>
      </c>
      <c r="FC119">
        <v>1128</v>
      </c>
      <c r="FD119">
        <v>1133</v>
      </c>
      <c r="FE119">
        <v>1147</v>
      </c>
      <c r="FF119">
        <v>1144</v>
      </c>
      <c r="FG119">
        <v>1096</v>
      </c>
      <c r="FH119">
        <v>1010</v>
      </c>
      <c r="FI119">
        <v>1021</v>
      </c>
      <c r="FJ119">
        <v>1017</v>
      </c>
      <c r="FK119">
        <v>981</v>
      </c>
      <c r="FL119">
        <v>935</v>
      </c>
      <c r="FM119">
        <v>933</v>
      </c>
      <c r="FN119">
        <v>849</v>
      </c>
      <c r="FO119">
        <v>818</v>
      </c>
      <c r="FP119">
        <v>816</v>
      </c>
      <c r="FQ119">
        <v>782</v>
      </c>
      <c r="FR119">
        <v>741</v>
      </c>
      <c r="FS119">
        <v>760</v>
      </c>
      <c r="FT119">
        <v>648</v>
      </c>
      <c r="FU119">
        <v>680</v>
      </c>
      <c r="FV119">
        <v>663</v>
      </c>
      <c r="FW119">
        <v>608</v>
      </c>
      <c r="FX119">
        <v>633</v>
      </c>
      <c r="FY119">
        <v>662</v>
      </c>
      <c r="FZ119">
        <v>596</v>
      </c>
      <c r="GA119">
        <v>616</v>
      </c>
      <c r="GB119">
        <v>479</v>
      </c>
      <c r="GC119">
        <v>393</v>
      </c>
      <c r="GD119">
        <v>409</v>
      </c>
      <c r="GE119">
        <v>396</v>
      </c>
      <c r="GF119">
        <v>290</v>
      </c>
      <c r="GG119">
        <v>251</v>
      </c>
      <c r="GH119">
        <v>276</v>
      </c>
      <c r="GI119">
        <v>273</v>
      </c>
      <c r="GJ119">
        <v>228</v>
      </c>
      <c r="GK119">
        <v>174</v>
      </c>
      <c r="GL119" s="128">
        <v>672</v>
      </c>
    </row>
    <row r="120" spans="1:194" s="1" customFormat="1" ht="14.4" x14ac:dyDescent="0.3">
      <c r="A120" s="30" t="s">
        <v>46</v>
      </c>
      <c r="B120" s="1" t="s">
        <v>159</v>
      </c>
      <c r="C120" s="29" t="str">
        <f t="shared" si="54"/>
        <v>LA England - Blackpool</v>
      </c>
      <c r="D120" s="48">
        <f t="shared" si="55"/>
        <v>6176</v>
      </c>
      <c r="E120" s="48">
        <f t="shared" si="56"/>
        <v>5957</v>
      </c>
      <c r="F120" s="49">
        <f t="shared" si="57"/>
        <v>177524</v>
      </c>
      <c r="G120" s="49">
        <f t="shared" si="58"/>
        <v>90030</v>
      </c>
      <c r="H120" s="50">
        <f t="shared" si="59"/>
        <v>87494</v>
      </c>
      <c r="I120" s="50">
        <f t="shared" si="60"/>
        <v>73116</v>
      </c>
      <c r="J120" s="50">
        <f t="shared" si="61"/>
        <v>71329</v>
      </c>
      <c r="K120" s="47">
        <f t="shared" si="62"/>
        <v>16914</v>
      </c>
      <c r="L120" s="48">
        <f t="shared" si="63"/>
        <v>16165</v>
      </c>
      <c r="M120" s="744">
        <v>749</v>
      </c>
      <c r="N120" s="184">
        <v>782</v>
      </c>
      <c r="O120" s="184">
        <v>796</v>
      </c>
      <c r="P120" s="184">
        <v>857</v>
      </c>
      <c r="Q120" s="184">
        <v>836</v>
      </c>
      <c r="R120" s="184">
        <v>865</v>
      </c>
      <c r="S120" s="184">
        <v>893</v>
      </c>
      <c r="T120" s="184">
        <v>953</v>
      </c>
      <c r="U120" s="184">
        <v>969</v>
      </c>
      <c r="V120" s="184">
        <v>973</v>
      </c>
      <c r="W120" s="184">
        <v>1007</v>
      </c>
      <c r="X120" s="184">
        <v>1058</v>
      </c>
      <c r="Y120" s="184">
        <v>1034</v>
      </c>
      <c r="Z120" s="184">
        <v>1025</v>
      </c>
      <c r="AA120" s="184">
        <v>1022</v>
      </c>
      <c r="AB120" s="184">
        <v>972</v>
      </c>
      <c r="AC120" s="184">
        <v>1049</v>
      </c>
      <c r="AD120" s="184">
        <v>1074</v>
      </c>
      <c r="AE120" s="184">
        <v>993</v>
      </c>
      <c r="AF120" s="184">
        <v>978</v>
      </c>
      <c r="AG120" s="184">
        <v>932</v>
      </c>
      <c r="AH120" s="184">
        <v>956</v>
      </c>
      <c r="AI120" s="184">
        <v>976</v>
      </c>
      <c r="AJ120" s="184">
        <v>873</v>
      </c>
      <c r="AK120" s="184">
        <v>930</v>
      </c>
      <c r="AL120" s="184">
        <v>950</v>
      </c>
      <c r="AM120" s="184">
        <v>980</v>
      </c>
      <c r="AN120" s="184">
        <v>1046</v>
      </c>
      <c r="AO120" s="184">
        <v>1070</v>
      </c>
      <c r="AP120" s="184">
        <v>1139</v>
      </c>
      <c r="AQ120" s="184">
        <v>1045</v>
      </c>
      <c r="AR120" s="184">
        <v>1078</v>
      </c>
      <c r="AS120" s="184">
        <v>1240</v>
      </c>
      <c r="AT120" s="184">
        <v>1185</v>
      </c>
      <c r="AU120" s="184">
        <v>1279</v>
      </c>
      <c r="AV120" s="184">
        <v>1357</v>
      </c>
      <c r="AW120" s="184">
        <v>1383</v>
      </c>
      <c r="AX120" s="184">
        <v>1356</v>
      </c>
      <c r="AY120" s="184">
        <v>1360</v>
      </c>
      <c r="AZ120" s="184">
        <v>1279</v>
      </c>
      <c r="BA120" s="184">
        <v>1300</v>
      </c>
      <c r="BB120" s="184">
        <v>1208</v>
      </c>
      <c r="BC120" s="184">
        <v>1212</v>
      </c>
      <c r="BD120" s="184">
        <v>1235</v>
      </c>
      <c r="BE120" s="184">
        <v>1142</v>
      </c>
      <c r="BF120" s="184">
        <v>1145</v>
      </c>
      <c r="BG120" s="184">
        <v>1174</v>
      </c>
      <c r="BH120" s="184">
        <v>1049</v>
      </c>
      <c r="BI120" s="184">
        <v>964</v>
      </c>
      <c r="BJ120" s="184">
        <v>989</v>
      </c>
      <c r="BK120" s="184">
        <v>1013</v>
      </c>
      <c r="BL120" s="184">
        <v>1042</v>
      </c>
      <c r="BM120" s="184">
        <v>1109</v>
      </c>
      <c r="BN120" s="184">
        <v>1189</v>
      </c>
      <c r="BO120" s="184">
        <v>1252</v>
      </c>
      <c r="BP120" s="184">
        <v>1300</v>
      </c>
      <c r="BQ120" s="184">
        <v>1379</v>
      </c>
      <c r="BR120" s="184">
        <v>1347</v>
      </c>
      <c r="BS120" s="184">
        <v>1349</v>
      </c>
      <c r="BT120" s="184">
        <v>1390</v>
      </c>
      <c r="BU120" s="184">
        <v>1433</v>
      </c>
      <c r="BV120" s="184">
        <v>1459</v>
      </c>
      <c r="BW120" s="184">
        <v>1387</v>
      </c>
      <c r="BX120" s="184">
        <v>1358</v>
      </c>
      <c r="BY120" s="184">
        <v>1304</v>
      </c>
      <c r="BZ120" s="184">
        <v>1224</v>
      </c>
      <c r="CA120" s="184">
        <v>1171</v>
      </c>
      <c r="CB120" s="184">
        <v>1137</v>
      </c>
      <c r="CC120" s="184">
        <v>1119</v>
      </c>
      <c r="CD120" s="184">
        <v>1039</v>
      </c>
      <c r="CE120" s="184">
        <v>1006</v>
      </c>
      <c r="CF120" s="184">
        <v>882</v>
      </c>
      <c r="CG120" s="184">
        <v>850</v>
      </c>
      <c r="CH120" s="184">
        <v>815</v>
      </c>
      <c r="CI120" s="184">
        <v>741</v>
      </c>
      <c r="CJ120" s="184">
        <v>765</v>
      </c>
      <c r="CK120" s="184">
        <v>710</v>
      </c>
      <c r="CL120" s="184">
        <v>790</v>
      </c>
      <c r="CM120" s="184">
        <v>798</v>
      </c>
      <c r="CN120" s="184">
        <v>827</v>
      </c>
      <c r="CO120" s="184">
        <v>556</v>
      </c>
      <c r="CP120" s="184">
        <v>564</v>
      </c>
      <c r="CQ120" s="184">
        <v>499</v>
      </c>
      <c r="CR120" s="184">
        <v>427</v>
      </c>
      <c r="CS120" s="184">
        <v>329</v>
      </c>
      <c r="CT120" s="184">
        <v>299</v>
      </c>
      <c r="CU120" s="184">
        <v>281</v>
      </c>
      <c r="CV120" s="184">
        <v>240</v>
      </c>
      <c r="CW120" s="184">
        <v>229</v>
      </c>
      <c r="CX120" s="184">
        <v>181</v>
      </c>
      <c r="CY120" s="533">
        <v>523</v>
      </c>
      <c r="CZ120" s="129">
        <v>675</v>
      </c>
      <c r="DA120">
        <v>694</v>
      </c>
      <c r="DB120">
        <v>732</v>
      </c>
      <c r="DC120">
        <v>779</v>
      </c>
      <c r="DD120">
        <v>831</v>
      </c>
      <c r="DE120">
        <v>803</v>
      </c>
      <c r="DF120">
        <v>914</v>
      </c>
      <c r="DG120">
        <v>917</v>
      </c>
      <c r="DH120">
        <v>900</v>
      </c>
      <c r="DI120">
        <v>961</v>
      </c>
      <c r="DJ120">
        <v>966</v>
      </c>
      <c r="DK120">
        <v>1036</v>
      </c>
      <c r="DL120">
        <v>983</v>
      </c>
      <c r="DM120">
        <v>1003</v>
      </c>
      <c r="DN120">
        <v>1013</v>
      </c>
      <c r="DO120">
        <v>1009</v>
      </c>
      <c r="DP120">
        <v>974</v>
      </c>
      <c r="DQ120">
        <v>975</v>
      </c>
      <c r="DR120">
        <v>945</v>
      </c>
      <c r="DS120">
        <v>885</v>
      </c>
      <c r="DT120">
        <v>844</v>
      </c>
      <c r="DU120">
        <v>883</v>
      </c>
      <c r="DV120">
        <v>895</v>
      </c>
      <c r="DW120">
        <v>819</v>
      </c>
      <c r="DX120">
        <v>879</v>
      </c>
      <c r="DY120">
        <v>953</v>
      </c>
      <c r="DZ120">
        <v>996</v>
      </c>
      <c r="EA120">
        <v>976</v>
      </c>
      <c r="EB120">
        <v>1016</v>
      </c>
      <c r="EC120">
        <v>1104</v>
      </c>
      <c r="ED120">
        <v>1133</v>
      </c>
      <c r="EE120">
        <v>1112</v>
      </c>
      <c r="EF120">
        <v>1191</v>
      </c>
      <c r="EG120">
        <v>1219</v>
      </c>
      <c r="EH120">
        <v>1266</v>
      </c>
      <c r="EI120">
        <v>1325</v>
      </c>
      <c r="EJ120">
        <v>1243</v>
      </c>
      <c r="EK120">
        <v>1263</v>
      </c>
      <c r="EL120">
        <v>1250</v>
      </c>
      <c r="EM120">
        <v>1234</v>
      </c>
      <c r="EN120">
        <v>1242</v>
      </c>
      <c r="EO120">
        <v>1146</v>
      </c>
      <c r="EP120">
        <v>1116</v>
      </c>
      <c r="EQ120">
        <v>1087</v>
      </c>
      <c r="ER120">
        <v>1033</v>
      </c>
      <c r="ES120">
        <v>1039</v>
      </c>
      <c r="ET120">
        <v>1063</v>
      </c>
      <c r="EU120">
        <v>968</v>
      </c>
      <c r="EV120">
        <v>883</v>
      </c>
      <c r="EW120">
        <v>883</v>
      </c>
      <c r="EX120">
        <v>911</v>
      </c>
      <c r="EY120">
        <v>949</v>
      </c>
      <c r="EZ120">
        <v>1006</v>
      </c>
      <c r="FA120">
        <v>1101</v>
      </c>
      <c r="FB120">
        <v>1169</v>
      </c>
      <c r="FC120">
        <v>1251</v>
      </c>
      <c r="FD120">
        <v>1152</v>
      </c>
      <c r="FE120">
        <v>1312</v>
      </c>
      <c r="FF120">
        <v>1301</v>
      </c>
      <c r="FG120">
        <v>1262</v>
      </c>
      <c r="FH120">
        <v>1264</v>
      </c>
      <c r="FI120">
        <v>1347</v>
      </c>
      <c r="FJ120">
        <v>1330</v>
      </c>
      <c r="FK120">
        <v>1244</v>
      </c>
      <c r="FL120">
        <v>1221</v>
      </c>
      <c r="FM120">
        <v>1139</v>
      </c>
      <c r="FN120">
        <v>1083</v>
      </c>
      <c r="FO120">
        <v>1075</v>
      </c>
      <c r="FP120">
        <v>1059</v>
      </c>
      <c r="FQ120">
        <v>985</v>
      </c>
      <c r="FR120">
        <v>944</v>
      </c>
      <c r="FS120">
        <v>884</v>
      </c>
      <c r="FT120">
        <v>862</v>
      </c>
      <c r="FU120">
        <v>790</v>
      </c>
      <c r="FV120">
        <v>785</v>
      </c>
      <c r="FW120">
        <v>800</v>
      </c>
      <c r="FX120">
        <v>807</v>
      </c>
      <c r="FY120">
        <v>847</v>
      </c>
      <c r="FZ120">
        <v>878</v>
      </c>
      <c r="GA120">
        <v>844</v>
      </c>
      <c r="GB120">
        <v>687</v>
      </c>
      <c r="GC120">
        <v>638</v>
      </c>
      <c r="GD120">
        <v>615</v>
      </c>
      <c r="GE120">
        <v>517</v>
      </c>
      <c r="GF120">
        <v>475</v>
      </c>
      <c r="GG120">
        <v>413</v>
      </c>
      <c r="GH120">
        <v>443</v>
      </c>
      <c r="GI120">
        <v>375</v>
      </c>
      <c r="GJ120">
        <v>353</v>
      </c>
      <c r="GK120">
        <v>292</v>
      </c>
      <c r="GL120" s="128">
        <v>1028</v>
      </c>
    </row>
    <row r="121" spans="1:194" s="1" customFormat="1" ht="14.4" x14ac:dyDescent="0.3">
      <c r="A121" s="30" t="s">
        <v>46</v>
      </c>
      <c r="B121" s="1" t="s">
        <v>160</v>
      </c>
      <c r="C121" s="29" t="str">
        <f t="shared" si="54"/>
        <v>LA England - Bolsover</v>
      </c>
      <c r="D121" s="48">
        <f t="shared" si="55"/>
        <v>3407</v>
      </c>
      <c r="E121" s="48">
        <f t="shared" si="56"/>
        <v>3330</v>
      </c>
      <c r="F121" s="49">
        <f t="shared" si="57"/>
        <v>98373</v>
      </c>
      <c r="G121" s="49">
        <f t="shared" si="58"/>
        <v>48846</v>
      </c>
      <c r="H121" s="50">
        <f t="shared" si="59"/>
        <v>49527</v>
      </c>
      <c r="I121" s="50">
        <f t="shared" si="60"/>
        <v>39232</v>
      </c>
      <c r="J121" s="50">
        <f t="shared" si="61"/>
        <v>40340</v>
      </c>
      <c r="K121" s="47">
        <f t="shared" si="62"/>
        <v>9614</v>
      </c>
      <c r="L121" s="48">
        <f t="shared" si="63"/>
        <v>9187</v>
      </c>
      <c r="M121" s="744">
        <v>460</v>
      </c>
      <c r="N121" s="184">
        <v>457</v>
      </c>
      <c r="O121" s="184">
        <v>497</v>
      </c>
      <c r="P121" s="184">
        <v>465</v>
      </c>
      <c r="Q121" s="184">
        <v>524</v>
      </c>
      <c r="R121" s="184">
        <v>505</v>
      </c>
      <c r="S121" s="184">
        <v>523</v>
      </c>
      <c r="T121" s="184">
        <v>566</v>
      </c>
      <c r="U121" s="184">
        <v>536</v>
      </c>
      <c r="V121" s="184">
        <v>521</v>
      </c>
      <c r="W121" s="184">
        <v>606</v>
      </c>
      <c r="X121" s="184">
        <v>547</v>
      </c>
      <c r="Y121" s="184">
        <v>536</v>
      </c>
      <c r="Z121" s="184">
        <v>576</v>
      </c>
      <c r="AA121" s="184">
        <v>572</v>
      </c>
      <c r="AB121" s="184">
        <v>585</v>
      </c>
      <c r="AC121" s="184">
        <v>568</v>
      </c>
      <c r="AD121" s="184">
        <v>570</v>
      </c>
      <c r="AE121" s="184">
        <v>588</v>
      </c>
      <c r="AF121" s="184">
        <v>533</v>
      </c>
      <c r="AG121" s="184">
        <v>441</v>
      </c>
      <c r="AH121" s="184">
        <v>488</v>
      </c>
      <c r="AI121" s="184">
        <v>478</v>
      </c>
      <c r="AJ121" s="184">
        <v>449</v>
      </c>
      <c r="AK121" s="184">
        <v>486</v>
      </c>
      <c r="AL121" s="184">
        <v>524</v>
      </c>
      <c r="AM121" s="184">
        <v>556</v>
      </c>
      <c r="AN121" s="184">
        <v>603</v>
      </c>
      <c r="AO121" s="184">
        <v>559</v>
      </c>
      <c r="AP121" s="184">
        <v>619</v>
      </c>
      <c r="AQ121" s="184">
        <v>630</v>
      </c>
      <c r="AR121" s="184">
        <v>664</v>
      </c>
      <c r="AS121" s="184">
        <v>691</v>
      </c>
      <c r="AT121" s="184">
        <v>686</v>
      </c>
      <c r="AU121" s="184">
        <v>745</v>
      </c>
      <c r="AV121" s="184">
        <v>755</v>
      </c>
      <c r="AW121" s="184">
        <v>676</v>
      </c>
      <c r="AX121" s="184">
        <v>692</v>
      </c>
      <c r="AY121" s="184">
        <v>655</v>
      </c>
      <c r="AZ121" s="184">
        <v>663</v>
      </c>
      <c r="BA121" s="184">
        <v>674</v>
      </c>
      <c r="BB121" s="184">
        <v>726</v>
      </c>
      <c r="BC121" s="184">
        <v>624</v>
      </c>
      <c r="BD121" s="184">
        <v>643</v>
      </c>
      <c r="BE121" s="184">
        <v>555</v>
      </c>
      <c r="BF121" s="184">
        <v>546</v>
      </c>
      <c r="BG121" s="184">
        <v>588</v>
      </c>
      <c r="BH121" s="184">
        <v>591</v>
      </c>
      <c r="BI121" s="184">
        <v>526</v>
      </c>
      <c r="BJ121" s="184">
        <v>493</v>
      </c>
      <c r="BK121" s="184">
        <v>571</v>
      </c>
      <c r="BL121" s="184">
        <v>573</v>
      </c>
      <c r="BM121" s="184">
        <v>586</v>
      </c>
      <c r="BN121" s="184">
        <v>645</v>
      </c>
      <c r="BO121" s="184">
        <v>654</v>
      </c>
      <c r="BP121" s="184">
        <v>745</v>
      </c>
      <c r="BQ121" s="184">
        <v>697</v>
      </c>
      <c r="BR121" s="184">
        <v>791</v>
      </c>
      <c r="BS121" s="184">
        <v>726</v>
      </c>
      <c r="BT121" s="184">
        <v>706</v>
      </c>
      <c r="BU121" s="184">
        <v>742</v>
      </c>
      <c r="BV121" s="184">
        <v>714</v>
      </c>
      <c r="BW121" s="184">
        <v>716</v>
      </c>
      <c r="BX121" s="184">
        <v>732</v>
      </c>
      <c r="BY121" s="184">
        <v>678</v>
      </c>
      <c r="BZ121" s="184">
        <v>618</v>
      </c>
      <c r="CA121" s="184">
        <v>611</v>
      </c>
      <c r="CB121" s="184">
        <v>588</v>
      </c>
      <c r="CC121" s="184">
        <v>582</v>
      </c>
      <c r="CD121" s="184">
        <v>552</v>
      </c>
      <c r="CE121" s="184">
        <v>508</v>
      </c>
      <c r="CF121" s="184">
        <v>493</v>
      </c>
      <c r="CG121" s="184">
        <v>474</v>
      </c>
      <c r="CH121" s="184">
        <v>436</v>
      </c>
      <c r="CI121" s="184">
        <v>444</v>
      </c>
      <c r="CJ121" s="184">
        <v>458</v>
      </c>
      <c r="CK121" s="184">
        <v>443</v>
      </c>
      <c r="CL121" s="184">
        <v>396</v>
      </c>
      <c r="CM121" s="184">
        <v>414</v>
      </c>
      <c r="CN121" s="184">
        <v>443</v>
      </c>
      <c r="CO121" s="184">
        <v>349</v>
      </c>
      <c r="CP121" s="184">
        <v>359</v>
      </c>
      <c r="CQ121" s="184">
        <v>301</v>
      </c>
      <c r="CR121" s="184">
        <v>266</v>
      </c>
      <c r="CS121" s="184">
        <v>211</v>
      </c>
      <c r="CT121" s="184">
        <v>153</v>
      </c>
      <c r="CU121" s="184">
        <v>150</v>
      </c>
      <c r="CV121" s="184">
        <v>120</v>
      </c>
      <c r="CW121" s="184">
        <v>123</v>
      </c>
      <c r="CX121" s="184">
        <v>91</v>
      </c>
      <c r="CY121" s="533">
        <v>226</v>
      </c>
      <c r="CZ121" s="129">
        <v>413</v>
      </c>
      <c r="DA121">
        <v>435</v>
      </c>
      <c r="DB121">
        <v>473</v>
      </c>
      <c r="DC121">
        <v>470</v>
      </c>
      <c r="DD121">
        <v>518</v>
      </c>
      <c r="DE121">
        <v>478</v>
      </c>
      <c r="DF121">
        <v>460</v>
      </c>
      <c r="DG121">
        <v>508</v>
      </c>
      <c r="DH121">
        <v>513</v>
      </c>
      <c r="DI121">
        <v>514</v>
      </c>
      <c r="DJ121">
        <v>550</v>
      </c>
      <c r="DK121">
        <v>525</v>
      </c>
      <c r="DL121">
        <v>546</v>
      </c>
      <c r="DM121">
        <v>575</v>
      </c>
      <c r="DN121">
        <v>586</v>
      </c>
      <c r="DO121">
        <v>591</v>
      </c>
      <c r="DP121">
        <v>519</v>
      </c>
      <c r="DQ121">
        <v>513</v>
      </c>
      <c r="DR121">
        <v>523</v>
      </c>
      <c r="DS121">
        <v>457</v>
      </c>
      <c r="DT121">
        <v>508</v>
      </c>
      <c r="DU121">
        <v>431</v>
      </c>
      <c r="DV121">
        <v>425</v>
      </c>
      <c r="DW121">
        <v>471</v>
      </c>
      <c r="DX121">
        <v>490</v>
      </c>
      <c r="DY121">
        <v>500</v>
      </c>
      <c r="DZ121">
        <v>597</v>
      </c>
      <c r="EA121">
        <v>568</v>
      </c>
      <c r="EB121">
        <v>616</v>
      </c>
      <c r="EC121">
        <v>709</v>
      </c>
      <c r="ED121">
        <v>660</v>
      </c>
      <c r="EE121">
        <v>722</v>
      </c>
      <c r="EF121">
        <v>740</v>
      </c>
      <c r="EG121">
        <v>712</v>
      </c>
      <c r="EH121">
        <v>710</v>
      </c>
      <c r="EI121">
        <v>732</v>
      </c>
      <c r="EJ121">
        <v>680</v>
      </c>
      <c r="EK121">
        <v>703</v>
      </c>
      <c r="EL121">
        <v>670</v>
      </c>
      <c r="EM121">
        <v>688</v>
      </c>
      <c r="EN121">
        <v>621</v>
      </c>
      <c r="EO121">
        <v>660</v>
      </c>
      <c r="EP121">
        <v>614</v>
      </c>
      <c r="EQ121">
        <v>596</v>
      </c>
      <c r="ER121">
        <v>576</v>
      </c>
      <c r="ES121">
        <v>587</v>
      </c>
      <c r="ET121">
        <v>573</v>
      </c>
      <c r="EU121">
        <v>522</v>
      </c>
      <c r="EV121">
        <v>483</v>
      </c>
      <c r="EW121">
        <v>505</v>
      </c>
      <c r="EX121">
        <v>528</v>
      </c>
      <c r="EY121">
        <v>576</v>
      </c>
      <c r="EZ121">
        <v>599</v>
      </c>
      <c r="FA121">
        <v>674</v>
      </c>
      <c r="FB121">
        <v>718</v>
      </c>
      <c r="FC121">
        <v>766</v>
      </c>
      <c r="FD121">
        <v>697</v>
      </c>
      <c r="FE121">
        <v>785</v>
      </c>
      <c r="FF121">
        <v>740</v>
      </c>
      <c r="FG121">
        <v>721</v>
      </c>
      <c r="FH121">
        <v>743</v>
      </c>
      <c r="FI121">
        <v>767</v>
      </c>
      <c r="FJ121">
        <v>735</v>
      </c>
      <c r="FK121">
        <v>718</v>
      </c>
      <c r="FL121">
        <v>611</v>
      </c>
      <c r="FM121">
        <v>609</v>
      </c>
      <c r="FN121">
        <v>611</v>
      </c>
      <c r="FO121">
        <v>579</v>
      </c>
      <c r="FP121">
        <v>619</v>
      </c>
      <c r="FQ121">
        <v>576</v>
      </c>
      <c r="FR121">
        <v>514</v>
      </c>
      <c r="FS121">
        <v>473</v>
      </c>
      <c r="FT121">
        <v>525</v>
      </c>
      <c r="FU121">
        <v>481</v>
      </c>
      <c r="FV121">
        <v>459</v>
      </c>
      <c r="FW121">
        <v>460</v>
      </c>
      <c r="FX121">
        <v>450</v>
      </c>
      <c r="FY121">
        <v>484</v>
      </c>
      <c r="FZ121">
        <v>479</v>
      </c>
      <c r="GA121">
        <v>490</v>
      </c>
      <c r="GB121">
        <v>372</v>
      </c>
      <c r="GC121">
        <v>379</v>
      </c>
      <c r="GD121">
        <v>385</v>
      </c>
      <c r="GE121">
        <v>301</v>
      </c>
      <c r="GF121">
        <v>237</v>
      </c>
      <c r="GG121">
        <v>212</v>
      </c>
      <c r="GH121">
        <v>195</v>
      </c>
      <c r="GI121">
        <v>182</v>
      </c>
      <c r="GJ121">
        <v>164</v>
      </c>
      <c r="GK121">
        <v>149</v>
      </c>
      <c r="GL121" s="128">
        <v>528</v>
      </c>
    </row>
    <row r="122" spans="1:194" s="1" customFormat="1" ht="14.4" x14ac:dyDescent="0.3">
      <c r="A122" s="30" t="s">
        <v>46</v>
      </c>
      <c r="B122" s="1" t="s">
        <v>161</v>
      </c>
      <c r="C122" s="29" t="str">
        <f t="shared" si="54"/>
        <v>LA England - Bolton</v>
      </c>
      <c r="D122" s="48">
        <f t="shared" si="55"/>
        <v>14595</v>
      </c>
      <c r="E122" s="48">
        <f t="shared" si="56"/>
        <v>13695</v>
      </c>
      <c r="F122" s="49">
        <f t="shared" si="57"/>
        <v>334592</v>
      </c>
      <c r="G122" s="49">
        <f t="shared" si="58"/>
        <v>168920</v>
      </c>
      <c r="H122" s="50">
        <f t="shared" si="59"/>
        <v>165672</v>
      </c>
      <c r="I122" s="50">
        <f t="shared" si="60"/>
        <v>129714</v>
      </c>
      <c r="J122" s="50">
        <f t="shared" si="61"/>
        <v>128263</v>
      </c>
      <c r="K122" s="47">
        <f t="shared" si="62"/>
        <v>39206</v>
      </c>
      <c r="L122" s="48">
        <f t="shared" si="63"/>
        <v>37409</v>
      </c>
      <c r="M122" s="744">
        <v>1760</v>
      </c>
      <c r="N122" s="184">
        <v>1873</v>
      </c>
      <c r="O122" s="184">
        <v>1827</v>
      </c>
      <c r="P122" s="184">
        <v>1990</v>
      </c>
      <c r="Q122" s="184">
        <v>1991</v>
      </c>
      <c r="R122" s="184">
        <v>1968</v>
      </c>
      <c r="S122" s="184">
        <v>2106</v>
      </c>
      <c r="T122" s="184">
        <v>2076</v>
      </c>
      <c r="U122" s="184">
        <v>2072</v>
      </c>
      <c r="V122" s="184">
        <v>2340</v>
      </c>
      <c r="W122" s="184">
        <v>2238</v>
      </c>
      <c r="X122" s="184">
        <v>2370</v>
      </c>
      <c r="Y122" s="184">
        <v>2414</v>
      </c>
      <c r="Z122" s="184">
        <v>2387</v>
      </c>
      <c r="AA122" s="184">
        <v>2481</v>
      </c>
      <c r="AB122" s="184">
        <v>2427</v>
      </c>
      <c r="AC122" s="184">
        <v>2430</v>
      </c>
      <c r="AD122" s="184">
        <v>2456</v>
      </c>
      <c r="AE122" s="184">
        <v>2347</v>
      </c>
      <c r="AF122" s="184">
        <v>2137</v>
      </c>
      <c r="AG122" s="184">
        <v>2193</v>
      </c>
      <c r="AH122" s="184">
        <v>2013</v>
      </c>
      <c r="AI122" s="184">
        <v>2095</v>
      </c>
      <c r="AJ122" s="184">
        <v>2033</v>
      </c>
      <c r="AK122" s="184">
        <v>2110</v>
      </c>
      <c r="AL122" s="184">
        <v>2229</v>
      </c>
      <c r="AM122" s="184">
        <v>2318</v>
      </c>
      <c r="AN122" s="184">
        <v>2225</v>
      </c>
      <c r="AO122" s="184">
        <v>2338</v>
      </c>
      <c r="AP122" s="184">
        <v>2360</v>
      </c>
      <c r="AQ122" s="184">
        <v>2310</v>
      </c>
      <c r="AR122" s="184">
        <v>2265</v>
      </c>
      <c r="AS122" s="184">
        <v>2362</v>
      </c>
      <c r="AT122" s="184">
        <v>2399</v>
      </c>
      <c r="AU122" s="184">
        <v>2416</v>
      </c>
      <c r="AV122" s="184">
        <v>2541</v>
      </c>
      <c r="AW122" s="184">
        <v>2470</v>
      </c>
      <c r="AX122" s="184">
        <v>2471</v>
      </c>
      <c r="AY122" s="184">
        <v>2470</v>
      </c>
      <c r="AZ122" s="184">
        <v>2430</v>
      </c>
      <c r="BA122" s="184">
        <v>2495</v>
      </c>
      <c r="BB122" s="184">
        <v>2421</v>
      </c>
      <c r="BC122" s="184">
        <v>2379</v>
      </c>
      <c r="BD122" s="184">
        <v>2298</v>
      </c>
      <c r="BE122" s="184">
        <v>2182</v>
      </c>
      <c r="BF122" s="184">
        <v>2243</v>
      </c>
      <c r="BG122" s="184">
        <v>2301</v>
      </c>
      <c r="BH122" s="184">
        <v>2054</v>
      </c>
      <c r="BI122" s="184">
        <v>1981</v>
      </c>
      <c r="BJ122" s="184">
        <v>1954</v>
      </c>
      <c r="BK122" s="184">
        <v>1995</v>
      </c>
      <c r="BL122" s="184">
        <v>2041</v>
      </c>
      <c r="BM122" s="184">
        <v>2072</v>
      </c>
      <c r="BN122" s="184">
        <v>2121</v>
      </c>
      <c r="BO122" s="184">
        <v>2240</v>
      </c>
      <c r="BP122" s="184">
        <v>2266</v>
      </c>
      <c r="BQ122" s="184">
        <v>2129</v>
      </c>
      <c r="BR122" s="184">
        <v>2158</v>
      </c>
      <c r="BS122" s="184">
        <v>2062</v>
      </c>
      <c r="BT122" s="184">
        <v>2102</v>
      </c>
      <c r="BU122" s="184">
        <v>2069</v>
      </c>
      <c r="BV122" s="184">
        <v>2004</v>
      </c>
      <c r="BW122" s="184">
        <v>1902</v>
      </c>
      <c r="BX122" s="184">
        <v>1863</v>
      </c>
      <c r="BY122" s="184">
        <v>1811</v>
      </c>
      <c r="BZ122" s="184">
        <v>1782</v>
      </c>
      <c r="CA122" s="184">
        <v>1578</v>
      </c>
      <c r="CB122" s="184">
        <v>1512</v>
      </c>
      <c r="CC122" s="184">
        <v>1594</v>
      </c>
      <c r="CD122" s="184">
        <v>1400</v>
      </c>
      <c r="CE122" s="184">
        <v>1295</v>
      </c>
      <c r="CF122" s="184">
        <v>1267</v>
      </c>
      <c r="CG122" s="184">
        <v>1280</v>
      </c>
      <c r="CH122" s="184">
        <v>1256</v>
      </c>
      <c r="CI122" s="184">
        <v>1214</v>
      </c>
      <c r="CJ122" s="184">
        <v>1094</v>
      </c>
      <c r="CK122" s="184">
        <v>1147</v>
      </c>
      <c r="CL122" s="184">
        <v>1117</v>
      </c>
      <c r="CM122" s="184">
        <v>1200</v>
      </c>
      <c r="CN122" s="184">
        <v>1194</v>
      </c>
      <c r="CO122" s="184">
        <v>821</v>
      </c>
      <c r="CP122" s="184">
        <v>816</v>
      </c>
      <c r="CQ122" s="184">
        <v>757</v>
      </c>
      <c r="CR122" s="184">
        <v>685</v>
      </c>
      <c r="CS122" s="184">
        <v>508</v>
      </c>
      <c r="CT122" s="184">
        <v>492</v>
      </c>
      <c r="CU122" s="184">
        <v>415</v>
      </c>
      <c r="CV122" s="184">
        <v>360</v>
      </c>
      <c r="CW122" s="184">
        <v>320</v>
      </c>
      <c r="CX122" s="184">
        <v>228</v>
      </c>
      <c r="CY122" s="533">
        <v>707</v>
      </c>
      <c r="CZ122" s="129">
        <v>1605</v>
      </c>
      <c r="DA122">
        <v>1861</v>
      </c>
      <c r="DB122">
        <v>1778</v>
      </c>
      <c r="DC122">
        <v>1780</v>
      </c>
      <c r="DD122">
        <v>1863</v>
      </c>
      <c r="DE122">
        <v>1981</v>
      </c>
      <c r="DF122">
        <v>2014</v>
      </c>
      <c r="DG122">
        <v>2042</v>
      </c>
      <c r="DH122">
        <v>2149</v>
      </c>
      <c r="DI122">
        <v>2142</v>
      </c>
      <c r="DJ122">
        <v>2263</v>
      </c>
      <c r="DK122">
        <v>2236</v>
      </c>
      <c r="DL122">
        <v>2257</v>
      </c>
      <c r="DM122">
        <v>2275</v>
      </c>
      <c r="DN122">
        <v>2301</v>
      </c>
      <c r="DO122">
        <v>2316</v>
      </c>
      <c r="DP122">
        <v>2310</v>
      </c>
      <c r="DQ122">
        <v>2236</v>
      </c>
      <c r="DR122">
        <v>2151</v>
      </c>
      <c r="DS122">
        <v>1965</v>
      </c>
      <c r="DT122">
        <v>1831</v>
      </c>
      <c r="DU122">
        <v>1883</v>
      </c>
      <c r="DV122">
        <v>1910</v>
      </c>
      <c r="DW122">
        <v>1839</v>
      </c>
      <c r="DX122">
        <v>2028</v>
      </c>
      <c r="DY122">
        <v>1840</v>
      </c>
      <c r="DZ122">
        <v>2059</v>
      </c>
      <c r="EA122">
        <v>2184</v>
      </c>
      <c r="EB122">
        <v>2189</v>
      </c>
      <c r="EC122">
        <v>2364</v>
      </c>
      <c r="ED122">
        <v>2200</v>
      </c>
      <c r="EE122">
        <v>2255</v>
      </c>
      <c r="EF122">
        <v>2292</v>
      </c>
      <c r="EG122">
        <v>2298</v>
      </c>
      <c r="EH122">
        <v>2424</v>
      </c>
      <c r="EI122">
        <v>2464</v>
      </c>
      <c r="EJ122">
        <v>2418</v>
      </c>
      <c r="EK122">
        <v>2431</v>
      </c>
      <c r="EL122">
        <v>2594</v>
      </c>
      <c r="EM122">
        <v>2488</v>
      </c>
      <c r="EN122">
        <v>2364</v>
      </c>
      <c r="EO122">
        <v>2291</v>
      </c>
      <c r="EP122">
        <v>2367</v>
      </c>
      <c r="EQ122">
        <v>2224</v>
      </c>
      <c r="ER122">
        <v>2171</v>
      </c>
      <c r="ES122">
        <v>2211</v>
      </c>
      <c r="ET122">
        <v>2127</v>
      </c>
      <c r="EU122">
        <v>1937</v>
      </c>
      <c r="EV122">
        <v>1955</v>
      </c>
      <c r="EW122">
        <v>1760</v>
      </c>
      <c r="EX122">
        <v>1845</v>
      </c>
      <c r="EY122">
        <v>1833</v>
      </c>
      <c r="EZ122">
        <v>1838</v>
      </c>
      <c r="FA122">
        <v>2020</v>
      </c>
      <c r="FB122">
        <v>2027</v>
      </c>
      <c r="FC122">
        <v>2099</v>
      </c>
      <c r="FD122">
        <v>1993</v>
      </c>
      <c r="FE122">
        <v>1987</v>
      </c>
      <c r="FF122">
        <v>2028</v>
      </c>
      <c r="FG122">
        <v>2012</v>
      </c>
      <c r="FH122">
        <v>2013</v>
      </c>
      <c r="FI122">
        <v>1989</v>
      </c>
      <c r="FJ122">
        <v>1917</v>
      </c>
      <c r="FK122">
        <v>1869</v>
      </c>
      <c r="FL122">
        <v>1819</v>
      </c>
      <c r="FM122">
        <v>1660</v>
      </c>
      <c r="FN122">
        <v>1598</v>
      </c>
      <c r="FO122">
        <v>1618</v>
      </c>
      <c r="FP122">
        <v>1493</v>
      </c>
      <c r="FQ122">
        <v>1523</v>
      </c>
      <c r="FR122">
        <v>1332</v>
      </c>
      <c r="FS122">
        <v>1376</v>
      </c>
      <c r="FT122">
        <v>1358</v>
      </c>
      <c r="FU122">
        <v>1305</v>
      </c>
      <c r="FV122">
        <v>1250</v>
      </c>
      <c r="FW122">
        <v>1155</v>
      </c>
      <c r="FX122">
        <v>1356</v>
      </c>
      <c r="FY122">
        <v>1250</v>
      </c>
      <c r="FZ122">
        <v>1390</v>
      </c>
      <c r="GA122">
        <v>1430</v>
      </c>
      <c r="GB122">
        <v>1012</v>
      </c>
      <c r="GC122">
        <v>978</v>
      </c>
      <c r="GD122">
        <v>904</v>
      </c>
      <c r="GE122">
        <v>835</v>
      </c>
      <c r="GF122">
        <v>694</v>
      </c>
      <c r="GG122">
        <v>576</v>
      </c>
      <c r="GH122">
        <v>575</v>
      </c>
      <c r="GI122">
        <v>534</v>
      </c>
      <c r="GJ122">
        <v>477</v>
      </c>
      <c r="GK122">
        <v>376</v>
      </c>
      <c r="GL122" s="128">
        <v>1405</v>
      </c>
    </row>
    <row r="123" spans="1:194" s="1" customFormat="1" ht="14.4" x14ac:dyDescent="0.3">
      <c r="A123" s="30" t="s">
        <v>46</v>
      </c>
      <c r="B123" s="1" t="s">
        <v>162</v>
      </c>
      <c r="C123" s="29" t="str">
        <f t="shared" si="54"/>
        <v>LA England - Boston</v>
      </c>
      <c r="D123" s="48">
        <f t="shared" si="55"/>
        <v>3435</v>
      </c>
      <c r="E123" s="48">
        <f t="shared" si="56"/>
        <v>3252</v>
      </c>
      <c r="F123" s="49">
        <f t="shared" si="57"/>
        <v>90322</v>
      </c>
      <c r="G123" s="49">
        <f t="shared" si="58"/>
        <v>46991</v>
      </c>
      <c r="H123" s="50">
        <f t="shared" si="59"/>
        <v>43331</v>
      </c>
      <c r="I123" s="50">
        <f t="shared" si="60"/>
        <v>38146</v>
      </c>
      <c r="J123" s="50">
        <f t="shared" si="61"/>
        <v>35090</v>
      </c>
      <c r="K123" s="47">
        <f t="shared" si="62"/>
        <v>8845</v>
      </c>
      <c r="L123" s="48">
        <f t="shared" si="63"/>
        <v>8241</v>
      </c>
      <c r="M123" s="744">
        <v>321</v>
      </c>
      <c r="N123" s="184">
        <v>365</v>
      </c>
      <c r="O123" s="184">
        <v>404</v>
      </c>
      <c r="P123" s="184">
        <v>381</v>
      </c>
      <c r="Q123" s="184">
        <v>431</v>
      </c>
      <c r="R123" s="184">
        <v>411</v>
      </c>
      <c r="S123" s="184">
        <v>475</v>
      </c>
      <c r="T123" s="184">
        <v>476</v>
      </c>
      <c r="U123" s="184">
        <v>576</v>
      </c>
      <c r="V123" s="184">
        <v>506</v>
      </c>
      <c r="W123" s="184">
        <v>527</v>
      </c>
      <c r="X123" s="184">
        <v>537</v>
      </c>
      <c r="Y123" s="184">
        <v>538</v>
      </c>
      <c r="Z123" s="184">
        <v>594</v>
      </c>
      <c r="AA123" s="184">
        <v>573</v>
      </c>
      <c r="AB123" s="184">
        <v>561</v>
      </c>
      <c r="AC123" s="184">
        <v>591</v>
      </c>
      <c r="AD123" s="184">
        <v>578</v>
      </c>
      <c r="AE123" s="184">
        <v>567</v>
      </c>
      <c r="AF123" s="184">
        <v>483</v>
      </c>
      <c r="AG123" s="184">
        <v>464</v>
      </c>
      <c r="AH123" s="184">
        <v>499</v>
      </c>
      <c r="AI123" s="184">
        <v>514</v>
      </c>
      <c r="AJ123" s="184">
        <v>499</v>
      </c>
      <c r="AK123" s="184">
        <v>510</v>
      </c>
      <c r="AL123" s="184">
        <v>575</v>
      </c>
      <c r="AM123" s="184">
        <v>623</v>
      </c>
      <c r="AN123" s="184">
        <v>712</v>
      </c>
      <c r="AO123" s="184">
        <v>670</v>
      </c>
      <c r="AP123" s="184">
        <v>707</v>
      </c>
      <c r="AQ123" s="184">
        <v>697</v>
      </c>
      <c r="AR123" s="184">
        <v>755</v>
      </c>
      <c r="AS123" s="184">
        <v>770</v>
      </c>
      <c r="AT123" s="184">
        <v>720</v>
      </c>
      <c r="AU123" s="184">
        <v>805</v>
      </c>
      <c r="AV123" s="184">
        <v>755</v>
      </c>
      <c r="AW123" s="184">
        <v>797</v>
      </c>
      <c r="AX123" s="184">
        <v>862</v>
      </c>
      <c r="AY123" s="184">
        <v>790</v>
      </c>
      <c r="AZ123" s="184">
        <v>795</v>
      </c>
      <c r="BA123" s="184">
        <v>734</v>
      </c>
      <c r="BB123" s="184">
        <v>752</v>
      </c>
      <c r="BC123" s="184">
        <v>729</v>
      </c>
      <c r="BD123" s="184">
        <v>672</v>
      </c>
      <c r="BE123" s="184">
        <v>736</v>
      </c>
      <c r="BF123" s="184">
        <v>681</v>
      </c>
      <c r="BG123" s="184">
        <v>656</v>
      </c>
      <c r="BH123" s="184">
        <v>640</v>
      </c>
      <c r="BI123" s="184">
        <v>570</v>
      </c>
      <c r="BJ123" s="184">
        <v>543</v>
      </c>
      <c r="BK123" s="184">
        <v>527</v>
      </c>
      <c r="BL123" s="184">
        <v>498</v>
      </c>
      <c r="BM123" s="184">
        <v>564</v>
      </c>
      <c r="BN123" s="184">
        <v>567</v>
      </c>
      <c r="BO123" s="184">
        <v>603</v>
      </c>
      <c r="BP123" s="184">
        <v>563</v>
      </c>
      <c r="BQ123" s="184">
        <v>576</v>
      </c>
      <c r="BR123" s="184">
        <v>600</v>
      </c>
      <c r="BS123" s="184">
        <v>574</v>
      </c>
      <c r="BT123" s="184">
        <v>577</v>
      </c>
      <c r="BU123" s="184">
        <v>602</v>
      </c>
      <c r="BV123" s="184">
        <v>610</v>
      </c>
      <c r="BW123" s="184">
        <v>592</v>
      </c>
      <c r="BX123" s="184">
        <v>528</v>
      </c>
      <c r="BY123" s="184">
        <v>540</v>
      </c>
      <c r="BZ123" s="184">
        <v>531</v>
      </c>
      <c r="CA123" s="184">
        <v>492</v>
      </c>
      <c r="CB123" s="184">
        <v>465</v>
      </c>
      <c r="CC123" s="184">
        <v>473</v>
      </c>
      <c r="CD123" s="184">
        <v>458</v>
      </c>
      <c r="CE123" s="184">
        <v>428</v>
      </c>
      <c r="CF123" s="184">
        <v>418</v>
      </c>
      <c r="CG123" s="184">
        <v>407</v>
      </c>
      <c r="CH123" s="184">
        <v>380</v>
      </c>
      <c r="CI123" s="184">
        <v>360</v>
      </c>
      <c r="CJ123" s="184">
        <v>364</v>
      </c>
      <c r="CK123" s="184">
        <v>347</v>
      </c>
      <c r="CL123" s="184">
        <v>337</v>
      </c>
      <c r="CM123" s="184">
        <v>379</v>
      </c>
      <c r="CN123" s="184">
        <v>358</v>
      </c>
      <c r="CO123" s="184">
        <v>299</v>
      </c>
      <c r="CP123" s="184">
        <v>291</v>
      </c>
      <c r="CQ123" s="184">
        <v>230</v>
      </c>
      <c r="CR123" s="184">
        <v>209</v>
      </c>
      <c r="CS123" s="184">
        <v>195</v>
      </c>
      <c r="CT123" s="184">
        <v>155</v>
      </c>
      <c r="CU123" s="184">
        <v>143</v>
      </c>
      <c r="CV123" s="184">
        <v>130</v>
      </c>
      <c r="CW123" s="184">
        <v>100</v>
      </c>
      <c r="CX123" s="184">
        <v>84</v>
      </c>
      <c r="CY123" s="533">
        <v>310</v>
      </c>
      <c r="CZ123" s="129">
        <v>312</v>
      </c>
      <c r="DA123">
        <v>350</v>
      </c>
      <c r="DB123">
        <v>343</v>
      </c>
      <c r="DC123">
        <v>381</v>
      </c>
      <c r="DD123">
        <v>390</v>
      </c>
      <c r="DE123">
        <v>377</v>
      </c>
      <c r="DF123">
        <v>421</v>
      </c>
      <c r="DG123">
        <v>408</v>
      </c>
      <c r="DH123">
        <v>499</v>
      </c>
      <c r="DI123">
        <v>480</v>
      </c>
      <c r="DJ123">
        <v>515</v>
      </c>
      <c r="DK123">
        <v>513</v>
      </c>
      <c r="DL123">
        <v>535</v>
      </c>
      <c r="DM123">
        <v>555</v>
      </c>
      <c r="DN123">
        <v>553</v>
      </c>
      <c r="DO123">
        <v>523</v>
      </c>
      <c r="DP123">
        <v>540</v>
      </c>
      <c r="DQ123">
        <v>546</v>
      </c>
      <c r="DR123">
        <v>522</v>
      </c>
      <c r="DS123">
        <v>462</v>
      </c>
      <c r="DT123">
        <v>463</v>
      </c>
      <c r="DU123">
        <v>430</v>
      </c>
      <c r="DV123">
        <v>419</v>
      </c>
      <c r="DW123">
        <v>445</v>
      </c>
      <c r="DX123">
        <v>445</v>
      </c>
      <c r="DY123">
        <v>496</v>
      </c>
      <c r="DZ123">
        <v>485</v>
      </c>
      <c r="EA123">
        <v>530</v>
      </c>
      <c r="EB123">
        <v>499</v>
      </c>
      <c r="EC123">
        <v>517</v>
      </c>
      <c r="ED123">
        <v>538</v>
      </c>
      <c r="EE123">
        <v>546</v>
      </c>
      <c r="EF123">
        <v>540</v>
      </c>
      <c r="EG123">
        <v>582</v>
      </c>
      <c r="EH123">
        <v>604</v>
      </c>
      <c r="EI123">
        <v>624</v>
      </c>
      <c r="EJ123">
        <v>611</v>
      </c>
      <c r="EK123">
        <v>598</v>
      </c>
      <c r="EL123">
        <v>597</v>
      </c>
      <c r="EM123">
        <v>608</v>
      </c>
      <c r="EN123">
        <v>613</v>
      </c>
      <c r="EO123">
        <v>582</v>
      </c>
      <c r="EP123">
        <v>598</v>
      </c>
      <c r="EQ123">
        <v>542</v>
      </c>
      <c r="ER123">
        <v>540</v>
      </c>
      <c r="ES123">
        <v>511</v>
      </c>
      <c r="ET123">
        <v>533</v>
      </c>
      <c r="EU123">
        <v>512</v>
      </c>
      <c r="EV123">
        <v>471</v>
      </c>
      <c r="EW123">
        <v>493</v>
      </c>
      <c r="EX123">
        <v>532</v>
      </c>
      <c r="EY123">
        <v>555</v>
      </c>
      <c r="EZ123">
        <v>504</v>
      </c>
      <c r="FA123">
        <v>544</v>
      </c>
      <c r="FB123">
        <v>595</v>
      </c>
      <c r="FC123">
        <v>585</v>
      </c>
      <c r="FD123">
        <v>601</v>
      </c>
      <c r="FE123">
        <v>589</v>
      </c>
      <c r="FF123">
        <v>568</v>
      </c>
      <c r="FG123">
        <v>632</v>
      </c>
      <c r="FH123">
        <v>607</v>
      </c>
      <c r="FI123">
        <v>620</v>
      </c>
      <c r="FJ123">
        <v>569</v>
      </c>
      <c r="FK123">
        <v>587</v>
      </c>
      <c r="FL123">
        <v>576</v>
      </c>
      <c r="FM123">
        <v>563</v>
      </c>
      <c r="FN123">
        <v>498</v>
      </c>
      <c r="FO123">
        <v>491</v>
      </c>
      <c r="FP123">
        <v>505</v>
      </c>
      <c r="FQ123">
        <v>483</v>
      </c>
      <c r="FR123">
        <v>428</v>
      </c>
      <c r="FS123">
        <v>424</v>
      </c>
      <c r="FT123">
        <v>423</v>
      </c>
      <c r="FU123">
        <v>404</v>
      </c>
      <c r="FV123">
        <v>392</v>
      </c>
      <c r="FW123">
        <v>401</v>
      </c>
      <c r="FX123">
        <v>405</v>
      </c>
      <c r="FY123">
        <v>360</v>
      </c>
      <c r="FZ123">
        <v>412</v>
      </c>
      <c r="GA123">
        <v>439</v>
      </c>
      <c r="GB123">
        <v>327</v>
      </c>
      <c r="GC123">
        <v>307</v>
      </c>
      <c r="GD123">
        <v>302</v>
      </c>
      <c r="GE123">
        <v>249</v>
      </c>
      <c r="GF123">
        <v>217</v>
      </c>
      <c r="GG123">
        <v>200</v>
      </c>
      <c r="GH123">
        <v>215</v>
      </c>
      <c r="GI123">
        <v>184</v>
      </c>
      <c r="GJ123">
        <v>163</v>
      </c>
      <c r="GK123">
        <v>118</v>
      </c>
      <c r="GL123" s="128">
        <v>560</v>
      </c>
    </row>
    <row r="124" spans="1:194" s="1" customFormat="1" ht="14.4" x14ac:dyDescent="0.3">
      <c r="A124" s="30" t="s">
        <v>46</v>
      </c>
      <c r="B124" s="1" t="s">
        <v>163</v>
      </c>
      <c r="C124" s="29" t="str">
        <f t="shared" si="54"/>
        <v>LA England - Bournemouth, Christchurch and Poole</v>
      </c>
      <c r="D124" s="48">
        <f t="shared" si="55"/>
        <v>15862</v>
      </c>
      <c r="E124" s="48">
        <f t="shared" si="56"/>
        <v>14882</v>
      </c>
      <c r="F124" s="49">
        <f t="shared" si="57"/>
        <v>460850</v>
      </c>
      <c r="G124" s="49">
        <f t="shared" si="58"/>
        <v>231310</v>
      </c>
      <c r="H124" s="50">
        <f t="shared" si="59"/>
        <v>229540</v>
      </c>
      <c r="I124" s="50">
        <f t="shared" si="60"/>
        <v>190307</v>
      </c>
      <c r="J124" s="50">
        <f t="shared" si="61"/>
        <v>190715</v>
      </c>
      <c r="K124" s="47">
        <f t="shared" si="62"/>
        <v>41003</v>
      </c>
      <c r="L124" s="48">
        <f t="shared" si="63"/>
        <v>38825</v>
      </c>
      <c r="M124" s="744">
        <v>1648</v>
      </c>
      <c r="N124" s="184">
        <v>1701</v>
      </c>
      <c r="O124" s="184">
        <v>1712</v>
      </c>
      <c r="P124" s="184">
        <v>1874</v>
      </c>
      <c r="Q124" s="184">
        <v>2007</v>
      </c>
      <c r="R124" s="184">
        <v>2125</v>
      </c>
      <c r="S124" s="184">
        <v>2143</v>
      </c>
      <c r="T124" s="184">
        <v>2191</v>
      </c>
      <c r="U124" s="184">
        <v>2325</v>
      </c>
      <c r="V124" s="184">
        <v>2439</v>
      </c>
      <c r="W124" s="184">
        <v>2490</v>
      </c>
      <c r="X124" s="184">
        <v>2486</v>
      </c>
      <c r="Y124" s="184">
        <v>2551</v>
      </c>
      <c r="Z124" s="184">
        <v>2583</v>
      </c>
      <c r="AA124" s="184">
        <v>2854</v>
      </c>
      <c r="AB124" s="184">
        <v>2699</v>
      </c>
      <c r="AC124" s="184">
        <v>2550</v>
      </c>
      <c r="AD124" s="184">
        <v>2625</v>
      </c>
      <c r="AE124" s="184">
        <v>2642</v>
      </c>
      <c r="AF124" s="184">
        <v>2672</v>
      </c>
      <c r="AG124" s="184">
        <v>2751</v>
      </c>
      <c r="AH124" s="184">
        <v>2903</v>
      </c>
      <c r="AI124" s="184">
        <v>2805</v>
      </c>
      <c r="AJ124" s="184">
        <v>2606</v>
      </c>
      <c r="AK124" s="184">
        <v>2591</v>
      </c>
      <c r="AL124" s="184">
        <v>2713</v>
      </c>
      <c r="AM124" s="184">
        <v>2865</v>
      </c>
      <c r="AN124" s="184">
        <v>2856</v>
      </c>
      <c r="AO124" s="184">
        <v>3045</v>
      </c>
      <c r="AP124" s="184">
        <v>3047</v>
      </c>
      <c r="AQ124" s="184">
        <v>2984</v>
      </c>
      <c r="AR124" s="184">
        <v>3020</v>
      </c>
      <c r="AS124" s="184">
        <v>3113</v>
      </c>
      <c r="AT124" s="184">
        <v>3148</v>
      </c>
      <c r="AU124" s="184">
        <v>3207</v>
      </c>
      <c r="AV124" s="184">
        <v>3439</v>
      </c>
      <c r="AW124" s="184">
        <v>3370</v>
      </c>
      <c r="AX124" s="184">
        <v>3398</v>
      </c>
      <c r="AY124" s="184">
        <v>3448</v>
      </c>
      <c r="AZ124" s="184">
        <v>3465</v>
      </c>
      <c r="BA124" s="184">
        <v>3267</v>
      </c>
      <c r="BB124" s="184">
        <v>3358</v>
      </c>
      <c r="BC124" s="184">
        <v>3398</v>
      </c>
      <c r="BD124" s="184">
        <v>3446</v>
      </c>
      <c r="BE124" s="184">
        <v>3456</v>
      </c>
      <c r="BF124" s="184">
        <v>3517</v>
      </c>
      <c r="BG124" s="184">
        <v>3390</v>
      </c>
      <c r="BH124" s="184">
        <v>3209</v>
      </c>
      <c r="BI124" s="184">
        <v>3030</v>
      </c>
      <c r="BJ124" s="184">
        <v>2902</v>
      </c>
      <c r="BK124" s="184">
        <v>2912</v>
      </c>
      <c r="BL124" s="184">
        <v>2901</v>
      </c>
      <c r="BM124" s="184">
        <v>2837</v>
      </c>
      <c r="BN124" s="184">
        <v>2893</v>
      </c>
      <c r="BO124" s="184">
        <v>3104</v>
      </c>
      <c r="BP124" s="184">
        <v>3175</v>
      </c>
      <c r="BQ124" s="184">
        <v>2973</v>
      </c>
      <c r="BR124" s="184">
        <v>3090</v>
      </c>
      <c r="BS124" s="184">
        <v>3073</v>
      </c>
      <c r="BT124" s="184">
        <v>3008</v>
      </c>
      <c r="BU124" s="184">
        <v>3090</v>
      </c>
      <c r="BV124" s="184">
        <v>3008</v>
      </c>
      <c r="BW124" s="184">
        <v>3038</v>
      </c>
      <c r="BX124" s="184">
        <v>2882</v>
      </c>
      <c r="BY124" s="184">
        <v>2912</v>
      </c>
      <c r="BZ124" s="184">
        <v>2725</v>
      </c>
      <c r="CA124" s="184">
        <v>2555</v>
      </c>
      <c r="CB124" s="184">
        <v>2543</v>
      </c>
      <c r="CC124" s="184">
        <v>2348</v>
      </c>
      <c r="CD124" s="184">
        <v>2383</v>
      </c>
      <c r="CE124" s="184">
        <v>2174</v>
      </c>
      <c r="CF124" s="184">
        <v>2102</v>
      </c>
      <c r="CG124" s="184">
        <v>2123</v>
      </c>
      <c r="CH124" s="184">
        <v>2046</v>
      </c>
      <c r="CI124" s="184">
        <v>1959</v>
      </c>
      <c r="CJ124" s="184">
        <v>1997</v>
      </c>
      <c r="CK124" s="184">
        <v>1951</v>
      </c>
      <c r="CL124" s="184">
        <v>1971</v>
      </c>
      <c r="CM124" s="184">
        <v>2157</v>
      </c>
      <c r="CN124" s="184">
        <v>2267</v>
      </c>
      <c r="CO124" s="184">
        <v>1625</v>
      </c>
      <c r="CP124" s="184">
        <v>1601</v>
      </c>
      <c r="CQ124" s="184">
        <v>1467</v>
      </c>
      <c r="CR124" s="184">
        <v>1341</v>
      </c>
      <c r="CS124" s="184">
        <v>1034</v>
      </c>
      <c r="CT124" s="184">
        <v>893</v>
      </c>
      <c r="CU124" s="184">
        <v>838</v>
      </c>
      <c r="CV124" s="184">
        <v>799</v>
      </c>
      <c r="CW124" s="184">
        <v>741</v>
      </c>
      <c r="CX124" s="184">
        <v>627</v>
      </c>
      <c r="CY124" s="533">
        <v>2083</v>
      </c>
      <c r="CZ124" s="129">
        <v>1495</v>
      </c>
      <c r="DA124">
        <v>1627</v>
      </c>
      <c r="DB124">
        <v>1650</v>
      </c>
      <c r="DC124">
        <v>1741</v>
      </c>
      <c r="DD124">
        <v>1892</v>
      </c>
      <c r="DE124">
        <v>1981</v>
      </c>
      <c r="DF124">
        <v>2034</v>
      </c>
      <c r="DG124">
        <v>2096</v>
      </c>
      <c r="DH124">
        <v>2204</v>
      </c>
      <c r="DI124">
        <v>2306</v>
      </c>
      <c r="DJ124">
        <v>2461</v>
      </c>
      <c r="DK124">
        <v>2456</v>
      </c>
      <c r="DL124">
        <v>2454</v>
      </c>
      <c r="DM124">
        <v>2469</v>
      </c>
      <c r="DN124">
        <v>2584</v>
      </c>
      <c r="DO124">
        <v>2482</v>
      </c>
      <c r="DP124">
        <v>2491</v>
      </c>
      <c r="DQ124">
        <v>2402</v>
      </c>
      <c r="DR124">
        <v>2543</v>
      </c>
      <c r="DS124">
        <v>2721</v>
      </c>
      <c r="DT124">
        <v>2849</v>
      </c>
      <c r="DU124">
        <v>3071</v>
      </c>
      <c r="DV124">
        <v>2816</v>
      </c>
      <c r="DW124">
        <v>2641</v>
      </c>
      <c r="DX124">
        <v>2454</v>
      </c>
      <c r="DY124">
        <v>2533</v>
      </c>
      <c r="DZ124">
        <v>2497</v>
      </c>
      <c r="EA124">
        <v>2746</v>
      </c>
      <c r="EB124">
        <v>2662</v>
      </c>
      <c r="EC124">
        <v>2764</v>
      </c>
      <c r="ED124">
        <v>2788</v>
      </c>
      <c r="EE124">
        <v>2846</v>
      </c>
      <c r="EF124">
        <v>2934</v>
      </c>
      <c r="EG124">
        <v>3052</v>
      </c>
      <c r="EH124">
        <v>3080</v>
      </c>
      <c r="EI124">
        <v>3221</v>
      </c>
      <c r="EJ124">
        <v>3249</v>
      </c>
      <c r="EK124">
        <v>3140</v>
      </c>
      <c r="EL124">
        <v>3286</v>
      </c>
      <c r="EM124">
        <v>3196</v>
      </c>
      <c r="EN124">
        <v>3247</v>
      </c>
      <c r="EO124">
        <v>3218</v>
      </c>
      <c r="EP124">
        <v>3119</v>
      </c>
      <c r="EQ124">
        <v>3123</v>
      </c>
      <c r="ER124">
        <v>3136</v>
      </c>
      <c r="ES124">
        <v>3200</v>
      </c>
      <c r="ET124">
        <v>3081</v>
      </c>
      <c r="EU124">
        <v>2906</v>
      </c>
      <c r="EV124">
        <v>2766</v>
      </c>
      <c r="EW124">
        <v>2589</v>
      </c>
      <c r="EX124">
        <v>2572</v>
      </c>
      <c r="EY124">
        <v>2685</v>
      </c>
      <c r="EZ124">
        <v>2710</v>
      </c>
      <c r="FA124">
        <v>2825</v>
      </c>
      <c r="FB124">
        <v>2868</v>
      </c>
      <c r="FC124">
        <v>2937</v>
      </c>
      <c r="FD124">
        <v>2899</v>
      </c>
      <c r="FE124">
        <v>2886</v>
      </c>
      <c r="FF124">
        <v>2923</v>
      </c>
      <c r="FG124">
        <v>2904</v>
      </c>
      <c r="FH124">
        <v>2967</v>
      </c>
      <c r="FI124">
        <v>3069</v>
      </c>
      <c r="FJ124">
        <v>2955</v>
      </c>
      <c r="FK124">
        <v>2877</v>
      </c>
      <c r="FL124">
        <v>2886</v>
      </c>
      <c r="FM124">
        <v>2710</v>
      </c>
      <c r="FN124">
        <v>2608</v>
      </c>
      <c r="FO124">
        <v>2656</v>
      </c>
      <c r="FP124">
        <v>2545</v>
      </c>
      <c r="FQ124">
        <v>2484</v>
      </c>
      <c r="FR124">
        <v>2277</v>
      </c>
      <c r="FS124">
        <v>2386</v>
      </c>
      <c r="FT124">
        <v>2336</v>
      </c>
      <c r="FU124">
        <v>2218</v>
      </c>
      <c r="FV124">
        <v>2261</v>
      </c>
      <c r="FW124">
        <v>2288</v>
      </c>
      <c r="FX124">
        <v>2317</v>
      </c>
      <c r="FY124">
        <v>2341</v>
      </c>
      <c r="FZ124">
        <v>2575</v>
      </c>
      <c r="GA124">
        <v>2683</v>
      </c>
      <c r="GB124">
        <v>1828</v>
      </c>
      <c r="GC124">
        <v>1969</v>
      </c>
      <c r="GD124">
        <v>1756</v>
      </c>
      <c r="GE124">
        <v>1515</v>
      </c>
      <c r="GF124">
        <v>1385</v>
      </c>
      <c r="GG124">
        <v>1114</v>
      </c>
      <c r="GH124">
        <v>1136</v>
      </c>
      <c r="GI124">
        <v>1142</v>
      </c>
      <c r="GJ124">
        <v>1037</v>
      </c>
      <c r="GK124">
        <v>888</v>
      </c>
      <c r="GL124" s="128">
        <v>3823</v>
      </c>
    </row>
    <row r="125" spans="1:194" s="1" customFormat="1" ht="14.4" x14ac:dyDescent="0.3">
      <c r="A125" s="30" t="s">
        <v>46</v>
      </c>
      <c r="B125" s="1" t="s">
        <v>164</v>
      </c>
      <c r="C125" s="29" t="str">
        <f t="shared" si="54"/>
        <v>LA England - Bracknell Forest</v>
      </c>
      <c r="D125" s="48">
        <f t="shared" si="55"/>
        <v>5347</v>
      </c>
      <c r="E125" s="48">
        <f t="shared" si="56"/>
        <v>5101</v>
      </c>
      <c r="F125" s="49">
        <f t="shared" si="57"/>
        <v>134610</v>
      </c>
      <c r="G125" s="49">
        <f t="shared" si="58"/>
        <v>66925</v>
      </c>
      <c r="H125" s="50">
        <f t="shared" si="59"/>
        <v>67685</v>
      </c>
      <c r="I125" s="50">
        <f t="shared" si="60"/>
        <v>52470</v>
      </c>
      <c r="J125" s="50">
        <f t="shared" si="61"/>
        <v>53899</v>
      </c>
      <c r="K125" s="47">
        <f t="shared" si="62"/>
        <v>14455</v>
      </c>
      <c r="L125" s="48">
        <f t="shared" si="63"/>
        <v>13786</v>
      </c>
      <c r="M125" s="744">
        <v>635</v>
      </c>
      <c r="N125" s="184">
        <v>651</v>
      </c>
      <c r="O125" s="184">
        <v>711</v>
      </c>
      <c r="P125" s="184">
        <v>690</v>
      </c>
      <c r="Q125" s="184">
        <v>790</v>
      </c>
      <c r="R125" s="184">
        <v>742</v>
      </c>
      <c r="S125" s="184">
        <v>764</v>
      </c>
      <c r="T125" s="184">
        <v>773</v>
      </c>
      <c r="U125" s="184">
        <v>822</v>
      </c>
      <c r="V125" s="184">
        <v>825</v>
      </c>
      <c r="W125" s="184">
        <v>885</v>
      </c>
      <c r="X125" s="184">
        <v>820</v>
      </c>
      <c r="Y125" s="184">
        <v>861</v>
      </c>
      <c r="Z125" s="184">
        <v>918</v>
      </c>
      <c r="AA125" s="184">
        <v>930</v>
      </c>
      <c r="AB125" s="184">
        <v>878</v>
      </c>
      <c r="AC125" s="184">
        <v>911</v>
      </c>
      <c r="AD125" s="184">
        <v>849</v>
      </c>
      <c r="AE125" s="184">
        <v>818</v>
      </c>
      <c r="AF125" s="184">
        <v>777</v>
      </c>
      <c r="AG125" s="184">
        <v>737</v>
      </c>
      <c r="AH125" s="184">
        <v>714</v>
      </c>
      <c r="AI125" s="184">
        <v>678</v>
      </c>
      <c r="AJ125" s="184">
        <v>656</v>
      </c>
      <c r="AK125" s="184">
        <v>630</v>
      </c>
      <c r="AL125" s="184">
        <v>683</v>
      </c>
      <c r="AM125" s="184">
        <v>737</v>
      </c>
      <c r="AN125" s="184">
        <v>751</v>
      </c>
      <c r="AO125" s="184">
        <v>791</v>
      </c>
      <c r="AP125" s="184">
        <v>790</v>
      </c>
      <c r="AQ125" s="184">
        <v>849</v>
      </c>
      <c r="AR125" s="184">
        <v>826</v>
      </c>
      <c r="AS125" s="184">
        <v>920</v>
      </c>
      <c r="AT125" s="184">
        <v>890</v>
      </c>
      <c r="AU125" s="184">
        <v>977</v>
      </c>
      <c r="AV125" s="184">
        <v>990</v>
      </c>
      <c r="AW125" s="184">
        <v>1024</v>
      </c>
      <c r="AX125" s="184">
        <v>1064</v>
      </c>
      <c r="AY125" s="184">
        <v>1072</v>
      </c>
      <c r="AZ125" s="184">
        <v>1061</v>
      </c>
      <c r="BA125" s="184">
        <v>1044</v>
      </c>
      <c r="BB125" s="184">
        <v>1042</v>
      </c>
      <c r="BC125" s="184">
        <v>1051</v>
      </c>
      <c r="BD125" s="184">
        <v>1014</v>
      </c>
      <c r="BE125" s="184">
        <v>1113</v>
      </c>
      <c r="BF125" s="184">
        <v>1070</v>
      </c>
      <c r="BG125" s="184">
        <v>1079</v>
      </c>
      <c r="BH125" s="184">
        <v>979</v>
      </c>
      <c r="BI125" s="184">
        <v>954</v>
      </c>
      <c r="BJ125" s="184">
        <v>934</v>
      </c>
      <c r="BK125" s="184">
        <v>948</v>
      </c>
      <c r="BL125" s="184">
        <v>912</v>
      </c>
      <c r="BM125" s="184">
        <v>974</v>
      </c>
      <c r="BN125" s="184">
        <v>939</v>
      </c>
      <c r="BO125" s="184">
        <v>969</v>
      </c>
      <c r="BP125" s="184">
        <v>952</v>
      </c>
      <c r="BQ125" s="184">
        <v>915</v>
      </c>
      <c r="BR125" s="184">
        <v>863</v>
      </c>
      <c r="BS125" s="184">
        <v>896</v>
      </c>
      <c r="BT125" s="184">
        <v>914</v>
      </c>
      <c r="BU125" s="184">
        <v>852</v>
      </c>
      <c r="BV125" s="184">
        <v>831</v>
      </c>
      <c r="BW125" s="184">
        <v>860</v>
      </c>
      <c r="BX125" s="184">
        <v>789</v>
      </c>
      <c r="BY125" s="184">
        <v>774</v>
      </c>
      <c r="BZ125" s="184">
        <v>764</v>
      </c>
      <c r="CA125" s="184">
        <v>610</v>
      </c>
      <c r="CB125" s="184">
        <v>647</v>
      </c>
      <c r="CC125" s="184">
        <v>647</v>
      </c>
      <c r="CD125" s="184">
        <v>554</v>
      </c>
      <c r="CE125" s="184">
        <v>606</v>
      </c>
      <c r="CF125" s="184">
        <v>526</v>
      </c>
      <c r="CG125" s="184">
        <v>510</v>
      </c>
      <c r="CH125" s="184">
        <v>490</v>
      </c>
      <c r="CI125" s="184">
        <v>438</v>
      </c>
      <c r="CJ125" s="184">
        <v>445</v>
      </c>
      <c r="CK125" s="184">
        <v>414</v>
      </c>
      <c r="CL125" s="184">
        <v>390</v>
      </c>
      <c r="CM125" s="184">
        <v>448</v>
      </c>
      <c r="CN125" s="184">
        <v>425</v>
      </c>
      <c r="CO125" s="184">
        <v>315</v>
      </c>
      <c r="CP125" s="184">
        <v>316</v>
      </c>
      <c r="CQ125" s="184">
        <v>292</v>
      </c>
      <c r="CR125" s="184">
        <v>233</v>
      </c>
      <c r="CS125" s="184">
        <v>198</v>
      </c>
      <c r="CT125" s="184">
        <v>167</v>
      </c>
      <c r="CU125" s="184">
        <v>177</v>
      </c>
      <c r="CV125" s="184">
        <v>143</v>
      </c>
      <c r="CW125" s="184">
        <v>140</v>
      </c>
      <c r="CX125" s="184">
        <v>115</v>
      </c>
      <c r="CY125" s="533">
        <v>357</v>
      </c>
      <c r="CZ125" s="129">
        <v>589</v>
      </c>
      <c r="DA125">
        <v>637</v>
      </c>
      <c r="DB125">
        <v>669</v>
      </c>
      <c r="DC125">
        <v>698</v>
      </c>
      <c r="DD125">
        <v>787</v>
      </c>
      <c r="DE125">
        <v>745</v>
      </c>
      <c r="DF125">
        <v>753</v>
      </c>
      <c r="DG125">
        <v>781</v>
      </c>
      <c r="DH125">
        <v>730</v>
      </c>
      <c r="DI125">
        <v>718</v>
      </c>
      <c r="DJ125">
        <v>799</v>
      </c>
      <c r="DK125">
        <v>779</v>
      </c>
      <c r="DL125">
        <v>821</v>
      </c>
      <c r="DM125">
        <v>849</v>
      </c>
      <c r="DN125">
        <v>851</v>
      </c>
      <c r="DO125">
        <v>868</v>
      </c>
      <c r="DP125">
        <v>821</v>
      </c>
      <c r="DQ125">
        <v>891</v>
      </c>
      <c r="DR125">
        <v>765</v>
      </c>
      <c r="DS125">
        <v>637</v>
      </c>
      <c r="DT125">
        <v>612</v>
      </c>
      <c r="DU125">
        <v>621</v>
      </c>
      <c r="DV125">
        <v>659</v>
      </c>
      <c r="DW125">
        <v>616</v>
      </c>
      <c r="DX125">
        <v>672</v>
      </c>
      <c r="DY125">
        <v>689</v>
      </c>
      <c r="DZ125">
        <v>714</v>
      </c>
      <c r="EA125">
        <v>750</v>
      </c>
      <c r="EB125">
        <v>826</v>
      </c>
      <c r="EC125">
        <v>846</v>
      </c>
      <c r="ED125">
        <v>900</v>
      </c>
      <c r="EE125">
        <v>949</v>
      </c>
      <c r="EF125">
        <v>1030</v>
      </c>
      <c r="EG125">
        <v>967</v>
      </c>
      <c r="EH125">
        <v>1037</v>
      </c>
      <c r="EI125">
        <v>1047</v>
      </c>
      <c r="EJ125">
        <v>1058</v>
      </c>
      <c r="EK125">
        <v>1112</v>
      </c>
      <c r="EL125">
        <v>1102</v>
      </c>
      <c r="EM125">
        <v>1099</v>
      </c>
      <c r="EN125">
        <v>1098</v>
      </c>
      <c r="EO125">
        <v>1059</v>
      </c>
      <c r="EP125">
        <v>1079</v>
      </c>
      <c r="EQ125">
        <v>1060</v>
      </c>
      <c r="ER125">
        <v>1013</v>
      </c>
      <c r="ES125">
        <v>1057</v>
      </c>
      <c r="ET125">
        <v>1099</v>
      </c>
      <c r="EU125">
        <v>1024</v>
      </c>
      <c r="EV125">
        <v>962</v>
      </c>
      <c r="EW125">
        <v>880</v>
      </c>
      <c r="EX125">
        <v>869</v>
      </c>
      <c r="EY125">
        <v>906</v>
      </c>
      <c r="EZ125">
        <v>945</v>
      </c>
      <c r="FA125">
        <v>901</v>
      </c>
      <c r="FB125">
        <v>900</v>
      </c>
      <c r="FC125">
        <v>937</v>
      </c>
      <c r="FD125">
        <v>818</v>
      </c>
      <c r="FE125">
        <v>833</v>
      </c>
      <c r="FF125">
        <v>880</v>
      </c>
      <c r="FG125">
        <v>887</v>
      </c>
      <c r="FH125">
        <v>832</v>
      </c>
      <c r="FI125">
        <v>843</v>
      </c>
      <c r="FJ125">
        <v>819</v>
      </c>
      <c r="FK125">
        <v>770</v>
      </c>
      <c r="FL125">
        <v>794</v>
      </c>
      <c r="FM125">
        <v>741</v>
      </c>
      <c r="FN125">
        <v>759</v>
      </c>
      <c r="FO125">
        <v>675</v>
      </c>
      <c r="FP125">
        <v>641</v>
      </c>
      <c r="FQ125">
        <v>597</v>
      </c>
      <c r="FR125">
        <v>580</v>
      </c>
      <c r="FS125">
        <v>579</v>
      </c>
      <c r="FT125">
        <v>505</v>
      </c>
      <c r="FU125">
        <v>504</v>
      </c>
      <c r="FV125">
        <v>505</v>
      </c>
      <c r="FW125">
        <v>494</v>
      </c>
      <c r="FX125">
        <v>442</v>
      </c>
      <c r="FY125">
        <v>487</v>
      </c>
      <c r="FZ125">
        <v>525</v>
      </c>
      <c r="GA125">
        <v>561</v>
      </c>
      <c r="GB125">
        <v>417</v>
      </c>
      <c r="GC125">
        <v>375</v>
      </c>
      <c r="GD125">
        <v>343</v>
      </c>
      <c r="GE125">
        <v>292</v>
      </c>
      <c r="GF125">
        <v>249</v>
      </c>
      <c r="GG125">
        <v>242</v>
      </c>
      <c r="GH125">
        <v>207</v>
      </c>
      <c r="GI125">
        <v>238</v>
      </c>
      <c r="GJ125">
        <v>187</v>
      </c>
      <c r="GK125">
        <v>134</v>
      </c>
      <c r="GL125" s="128">
        <v>647</v>
      </c>
    </row>
    <row r="126" spans="1:194" s="1" customFormat="1" ht="14.4" x14ac:dyDescent="0.3">
      <c r="A126" s="30" t="s">
        <v>46</v>
      </c>
      <c r="B126" s="1" t="s">
        <v>165</v>
      </c>
      <c r="C126" s="29" t="str">
        <f t="shared" si="54"/>
        <v>LA England - Bradford</v>
      </c>
      <c r="D126" s="48">
        <f t="shared" si="55"/>
        <v>28226</v>
      </c>
      <c r="E126" s="48">
        <f t="shared" si="56"/>
        <v>27022</v>
      </c>
      <c r="F126" s="49">
        <f t="shared" si="57"/>
        <v>641276</v>
      </c>
      <c r="G126" s="49">
        <f t="shared" si="58"/>
        <v>323512</v>
      </c>
      <c r="H126" s="50">
        <f t="shared" si="59"/>
        <v>317764</v>
      </c>
      <c r="I126" s="50">
        <f t="shared" si="60"/>
        <v>247920</v>
      </c>
      <c r="J126" s="50">
        <f t="shared" si="61"/>
        <v>245205</v>
      </c>
      <c r="K126" s="47">
        <f t="shared" si="62"/>
        <v>75592</v>
      </c>
      <c r="L126" s="48">
        <f t="shared" si="63"/>
        <v>72559</v>
      </c>
      <c r="M126" s="744">
        <v>3326</v>
      </c>
      <c r="N126" s="184">
        <v>3714</v>
      </c>
      <c r="O126" s="184">
        <v>3626</v>
      </c>
      <c r="P126" s="184">
        <v>3664</v>
      </c>
      <c r="Q126" s="184">
        <v>3823</v>
      </c>
      <c r="R126" s="184">
        <v>3758</v>
      </c>
      <c r="S126" s="184">
        <v>3940</v>
      </c>
      <c r="T126" s="184">
        <v>4066</v>
      </c>
      <c r="U126" s="184">
        <v>4083</v>
      </c>
      <c r="V126" s="184">
        <v>4421</v>
      </c>
      <c r="W126" s="184">
        <v>4516</v>
      </c>
      <c r="X126" s="184">
        <v>4429</v>
      </c>
      <c r="Y126" s="184">
        <v>4556</v>
      </c>
      <c r="Z126" s="184">
        <v>4532</v>
      </c>
      <c r="AA126" s="184">
        <v>4687</v>
      </c>
      <c r="AB126" s="184">
        <v>4661</v>
      </c>
      <c r="AC126" s="184">
        <v>4977</v>
      </c>
      <c r="AD126" s="184">
        <v>4813</v>
      </c>
      <c r="AE126" s="184">
        <v>4645</v>
      </c>
      <c r="AF126" s="184">
        <v>4337</v>
      </c>
      <c r="AG126" s="184">
        <v>4261</v>
      </c>
      <c r="AH126" s="184">
        <v>4285</v>
      </c>
      <c r="AI126" s="184">
        <v>4250</v>
      </c>
      <c r="AJ126" s="184">
        <v>4283</v>
      </c>
      <c r="AK126" s="184">
        <v>4402</v>
      </c>
      <c r="AL126" s="184">
        <v>4195</v>
      </c>
      <c r="AM126" s="184">
        <v>4464</v>
      </c>
      <c r="AN126" s="184">
        <v>4501</v>
      </c>
      <c r="AO126" s="184">
        <v>4482</v>
      </c>
      <c r="AP126" s="184">
        <v>4537</v>
      </c>
      <c r="AQ126" s="184">
        <v>4475</v>
      </c>
      <c r="AR126" s="184">
        <v>4598</v>
      </c>
      <c r="AS126" s="184">
        <v>4690</v>
      </c>
      <c r="AT126" s="184">
        <v>4675</v>
      </c>
      <c r="AU126" s="184">
        <v>4757</v>
      </c>
      <c r="AV126" s="184">
        <v>4818</v>
      </c>
      <c r="AW126" s="184">
        <v>4832</v>
      </c>
      <c r="AX126" s="184">
        <v>4822</v>
      </c>
      <c r="AY126" s="184">
        <v>4838</v>
      </c>
      <c r="AZ126" s="184">
        <v>4660</v>
      </c>
      <c r="BA126" s="184">
        <v>4736</v>
      </c>
      <c r="BB126" s="184">
        <v>4700</v>
      </c>
      <c r="BC126" s="184">
        <v>4759</v>
      </c>
      <c r="BD126" s="184">
        <v>4671</v>
      </c>
      <c r="BE126" s="184">
        <v>4523</v>
      </c>
      <c r="BF126" s="184">
        <v>4653</v>
      </c>
      <c r="BG126" s="184">
        <v>4592</v>
      </c>
      <c r="BH126" s="184">
        <v>4374</v>
      </c>
      <c r="BI126" s="184">
        <v>3937</v>
      </c>
      <c r="BJ126" s="184">
        <v>3941</v>
      </c>
      <c r="BK126" s="184">
        <v>3772</v>
      </c>
      <c r="BL126" s="184">
        <v>3866</v>
      </c>
      <c r="BM126" s="184">
        <v>3873</v>
      </c>
      <c r="BN126" s="184">
        <v>3922</v>
      </c>
      <c r="BO126" s="184">
        <v>4117</v>
      </c>
      <c r="BP126" s="184">
        <v>4052</v>
      </c>
      <c r="BQ126" s="184">
        <v>3879</v>
      </c>
      <c r="BR126" s="184">
        <v>3785</v>
      </c>
      <c r="BS126" s="184">
        <v>3799</v>
      </c>
      <c r="BT126" s="184">
        <v>3804</v>
      </c>
      <c r="BU126" s="184">
        <v>3567</v>
      </c>
      <c r="BV126" s="184">
        <v>3647</v>
      </c>
      <c r="BW126" s="184">
        <v>3486</v>
      </c>
      <c r="BX126" s="184">
        <v>3376</v>
      </c>
      <c r="BY126" s="184">
        <v>3299</v>
      </c>
      <c r="BZ126" s="184">
        <v>3191</v>
      </c>
      <c r="CA126" s="184">
        <v>3084</v>
      </c>
      <c r="CB126" s="184">
        <v>2835</v>
      </c>
      <c r="CC126" s="184">
        <v>2807</v>
      </c>
      <c r="CD126" s="184">
        <v>2725</v>
      </c>
      <c r="CE126" s="184">
        <v>2645</v>
      </c>
      <c r="CF126" s="184">
        <v>2368</v>
      </c>
      <c r="CG126" s="184">
        <v>2413</v>
      </c>
      <c r="CH126" s="184">
        <v>2340</v>
      </c>
      <c r="CI126" s="184">
        <v>2162</v>
      </c>
      <c r="CJ126" s="184">
        <v>2095</v>
      </c>
      <c r="CK126" s="184">
        <v>1988</v>
      </c>
      <c r="CL126" s="184">
        <v>1958</v>
      </c>
      <c r="CM126" s="184">
        <v>1980</v>
      </c>
      <c r="CN126" s="184">
        <v>1938</v>
      </c>
      <c r="CO126" s="184">
        <v>1261</v>
      </c>
      <c r="CP126" s="184">
        <v>1275</v>
      </c>
      <c r="CQ126" s="184">
        <v>1143</v>
      </c>
      <c r="CR126" s="184">
        <v>1082</v>
      </c>
      <c r="CS126" s="184">
        <v>848</v>
      </c>
      <c r="CT126" s="184">
        <v>761</v>
      </c>
      <c r="CU126" s="184">
        <v>754</v>
      </c>
      <c r="CV126" s="184">
        <v>689</v>
      </c>
      <c r="CW126" s="184">
        <v>551</v>
      </c>
      <c r="CX126" s="184">
        <v>516</v>
      </c>
      <c r="CY126" s="533">
        <v>1574</v>
      </c>
      <c r="CZ126" s="129">
        <v>3121</v>
      </c>
      <c r="DA126">
        <v>3408</v>
      </c>
      <c r="DB126">
        <v>3515</v>
      </c>
      <c r="DC126">
        <v>3449</v>
      </c>
      <c r="DD126">
        <v>3618</v>
      </c>
      <c r="DE126">
        <v>3498</v>
      </c>
      <c r="DF126">
        <v>3874</v>
      </c>
      <c r="DG126">
        <v>3994</v>
      </c>
      <c r="DH126">
        <v>4076</v>
      </c>
      <c r="DI126">
        <v>4257</v>
      </c>
      <c r="DJ126">
        <v>4265</v>
      </c>
      <c r="DK126">
        <v>4462</v>
      </c>
      <c r="DL126">
        <v>4431</v>
      </c>
      <c r="DM126">
        <v>4527</v>
      </c>
      <c r="DN126">
        <v>4475</v>
      </c>
      <c r="DO126">
        <v>4538</v>
      </c>
      <c r="DP126">
        <v>4519</v>
      </c>
      <c r="DQ126">
        <v>4532</v>
      </c>
      <c r="DR126">
        <v>4351</v>
      </c>
      <c r="DS126">
        <v>4194</v>
      </c>
      <c r="DT126">
        <v>3990</v>
      </c>
      <c r="DU126">
        <v>3909</v>
      </c>
      <c r="DV126">
        <v>3955</v>
      </c>
      <c r="DW126">
        <v>4051</v>
      </c>
      <c r="DX126">
        <v>3973</v>
      </c>
      <c r="DY126">
        <v>4067</v>
      </c>
      <c r="DZ126">
        <v>4272</v>
      </c>
      <c r="EA126">
        <v>4229</v>
      </c>
      <c r="EB126">
        <v>4239</v>
      </c>
      <c r="EC126">
        <v>4295</v>
      </c>
      <c r="ED126">
        <v>4252</v>
      </c>
      <c r="EE126">
        <v>4334</v>
      </c>
      <c r="EF126">
        <v>4446</v>
      </c>
      <c r="EG126">
        <v>4463</v>
      </c>
      <c r="EH126">
        <v>4534</v>
      </c>
      <c r="EI126">
        <v>4474</v>
      </c>
      <c r="EJ126">
        <v>4532</v>
      </c>
      <c r="EK126">
        <v>4801</v>
      </c>
      <c r="EL126">
        <v>4792</v>
      </c>
      <c r="EM126">
        <v>4740</v>
      </c>
      <c r="EN126">
        <v>4688</v>
      </c>
      <c r="EO126">
        <v>4466</v>
      </c>
      <c r="EP126">
        <v>4512</v>
      </c>
      <c r="EQ126">
        <v>4338</v>
      </c>
      <c r="ER126">
        <v>4436</v>
      </c>
      <c r="ES126">
        <v>4353</v>
      </c>
      <c r="ET126">
        <v>4263</v>
      </c>
      <c r="EU126">
        <v>4027</v>
      </c>
      <c r="EV126">
        <v>3721</v>
      </c>
      <c r="EW126">
        <v>3551</v>
      </c>
      <c r="EX126">
        <v>3514</v>
      </c>
      <c r="EY126">
        <v>3472</v>
      </c>
      <c r="EZ126">
        <v>3650</v>
      </c>
      <c r="FA126">
        <v>3598</v>
      </c>
      <c r="FB126">
        <v>3870</v>
      </c>
      <c r="FC126">
        <v>3855</v>
      </c>
      <c r="FD126">
        <v>3724</v>
      </c>
      <c r="FE126">
        <v>3652</v>
      </c>
      <c r="FF126">
        <v>3560</v>
      </c>
      <c r="FG126">
        <v>3606</v>
      </c>
      <c r="FH126">
        <v>3449</v>
      </c>
      <c r="FI126">
        <v>3513</v>
      </c>
      <c r="FJ126">
        <v>3467</v>
      </c>
      <c r="FK126">
        <v>3397</v>
      </c>
      <c r="FL126">
        <v>3252</v>
      </c>
      <c r="FM126">
        <v>3247</v>
      </c>
      <c r="FN126">
        <v>3126</v>
      </c>
      <c r="FO126">
        <v>3019</v>
      </c>
      <c r="FP126">
        <v>2920</v>
      </c>
      <c r="FQ126">
        <v>2746</v>
      </c>
      <c r="FR126">
        <v>2625</v>
      </c>
      <c r="FS126">
        <v>2595</v>
      </c>
      <c r="FT126">
        <v>2486</v>
      </c>
      <c r="FU126">
        <v>2409</v>
      </c>
      <c r="FV126">
        <v>2262</v>
      </c>
      <c r="FW126">
        <v>2256</v>
      </c>
      <c r="FX126">
        <v>2242</v>
      </c>
      <c r="FY126">
        <v>2259</v>
      </c>
      <c r="FZ126">
        <v>2405</v>
      </c>
      <c r="GA126">
        <v>2363</v>
      </c>
      <c r="GB126">
        <v>1640</v>
      </c>
      <c r="GC126">
        <v>1581</v>
      </c>
      <c r="GD126">
        <v>1477</v>
      </c>
      <c r="GE126">
        <v>1383</v>
      </c>
      <c r="GF126">
        <v>1183</v>
      </c>
      <c r="GG126">
        <v>1043</v>
      </c>
      <c r="GH126">
        <v>1124</v>
      </c>
      <c r="GI126">
        <v>953</v>
      </c>
      <c r="GJ126">
        <v>955</v>
      </c>
      <c r="GK126">
        <v>795</v>
      </c>
      <c r="GL126" s="128">
        <v>3284</v>
      </c>
    </row>
    <row r="127" spans="1:194" s="1" customFormat="1" ht="14.4" x14ac:dyDescent="0.3">
      <c r="A127" s="30" t="s">
        <v>46</v>
      </c>
      <c r="B127" s="1" t="s">
        <v>166</v>
      </c>
      <c r="C127" s="29" t="str">
        <f t="shared" si="54"/>
        <v>LA England - Braintree</v>
      </c>
      <c r="D127" s="48">
        <f t="shared" si="55"/>
        <v>5631</v>
      </c>
      <c r="E127" s="48">
        <f t="shared" si="56"/>
        <v>5235</v>
      </c>
      <c r="F127" s="49">
        <f t="shared" si="57"/>
        <v>151079</v>
      </c>
      <c r="G127" s="49">
        <f t="shared" si="58"/>
        <v>74454</v>
      </c>
      <c r="H127" s="50">
        <f t="shared" si="59"/>
        <v>76625</v>
      </c>
      <c r="I127" s="50">
        <f t="shared" si="60"/>
        <v>58696</v>
      </c>
      <c r="J127" s="50">
        <f t="shared" si="61"/>
        <v>61845</v>
      </c>
      <c r="K127" s="47">
        <f t="shared" si="62"/>
        <v>15758</v>
      </c>
      <c r="L127" s="48">
        <f t="shared" si="63"/>
        <v>14780</v>
      </c>
      <c r="M127" s="744">
        <v>710</v>
      </c>
      <c r="N127" s="184">
        <v>775</v>
      </c>
      <c r="O127" s="184">
        <v>766</v>
      </c>
      <c r="P127" s="184">
        <v>778</v>
      </c>
      <c r="Q127" s="184">
        <v>890</v>
      </c>
      <c r="R127" s="184">
        <v>763</v>
      </c>
      <c r="S127" s="184">
        <v>900</v>
      </c>
      <c r="T127" s="184">
        <v>887</v>
      </c>
      <c r="U127" s="184">
        <v>898</v>
      </c>
      <c r="V127" s="184">
        <v>956</v>
      </c>
      <c r="W127" s="184">
        <v>926</v>
      </c>
      <c r="X127" s="184">
        <v>878</v>
      </c>
      <c r="Y127" s="184">
        <v>894</v>
      </c>
      <c r="Z127" s="184">
        <v>949</v>
      </c>
      <c r="AA127" s="184">
        <v>966</v>
      </c>
      <c r="AB127" s="184">
        <v>950</v>
      </c>
      <c r="AC127" s="184">
        <v>962</v>
      </c>
      <c r="AD127" s="184">
        <v>910</v>
      </c>
      <c r="AE127" s="184">
        <v>889</v>
      </c>
      <c r="AF127" s="184">
        <v>787</v>
      </c>
      <c r="AG127" s="184">
        <v>759</v>
      </c>
      <c r="AH127" s="184">
        <v>723</v>
      </c>
      <c r="AI127" s="184">
        <v>738</v>
      </c>
      <c r="AJ127" s="184">
        <v>751</v>
      </c>
      <c r="AK127" s="184">
        <v>735</v>
      </c>
      <c r="AL127" s="184">
        <v>807</v>
      </c>
      <c r="AM127" s="184">
        <v>825</v>
      </c>
      <c r="AN127" s="184">
        <v>849</v>
      </c>
      <c r="AO127" s="184">
        <v>855</v>
      </c>
      <c r="AP127" s="184">
        <v>870</v>
      </c>
      <c r="AQ127" s="184">
        <v>929</v>
      </c>
      <c r="AR127" s="184">
        <v>889</v>
      </c>
      <c r="AS127" s="184">
        <v>945</v>
      </c>
      <c r="AT127" s="184">
        <v>1057</v>
      </c>
      <c r="AU127" s="184">
        <v>1054</v>
      </c>
      <c r="AV127" s="184">
        <v>1036</v>
      </c>
      <c r="AW127" s="184">
        <v>1093</v>
      </c>
      <c r="AX127" s="184">
        <v>1046</v>
      </c>
      <c r="AY127" s="184">
        <v>1088</v>
      </c>
      <c r="AZ127" s="184">
        <v>1006</v>
      </c>
      <c r="BA127" s="184">
        <v>1009</v>
      </c>
      <c r="BB127" s="184">
        <v>978</v>
      </c>
      <c r="BC127" s="184">
        <v>968</v>
      </c>
      <c r="BD127" s="184">
        <v>892</v>
      </c>
      <c r="BE127" s="184">
        <v>1002</v>
      </c>
      <c r="BF127" s="184">
        <v>952</v>
      </c>
      <c r="BG127" s="184">
        <v>937</v>
      </c>
      <c r="BH127" s="184">
        <v>893</v>
      </c>
      <c r="BI127" s="184">
        <v>857</v>
      </c>
      <c r="BJ127" s="184">
        <v>869</v>
      </c>
      <c r="BK127" s="184">
        <v>881</v>
      </c>
      <c r="BL127" s="184">
        <v>952</v>
      </c>
      <c r="BM127" s="184">
        <v>1000</v>
      </c>
      <c r="BN127" s="184">
        <v>958</v>
      </c>
      <c r="BO127" s="184">
        <v>1044</v>
      </c>
      <c r="BP127" s="184">
        <v>1047</v>
      </c>
      <c r="BQ127" s="184">
        <v>1055</v>
      </c>
      <c r="BR127" s="184">
        <v>1006</v>
      </c>
      <c r="BS127" s="184">
        <v>1033</v>
      </c>
      <c r="BT127" s="184">
        <v>1091</v>
      </c>
      <c r="BU127" s="184">
        <v>1003</v>
      </c>
      <c r="BV127" s="184">
        <v>1013</v>
      </c>
      <c r="BW127" s="184">
        <v>945</v>
      </c>
      <c r="BX127" s="184">
        <v>970</v>
      </c>
      <c r="BY127" s="184">
        <v>978</v>
      </c>
      <c r="BZ127" s="184">
        <v>863</v>
      </c>
      <c r="CA127" s="184">
        <v>790</v>
      </c>
      <c r="CB127" s="184">
        <v>807</v>
      </c>
      <c r="CC127" s="184">
        <v>764</v>
      </c>
      <c r="CD127" s="184">
        <v>731</v>
      </c>
      <c r="CE127" s="184">
        <v>762</v>
      </c>
      <c r="CF127" s="184">
        <v>690</v>
      </c>
      <c r="CG127" s="184">
        <v>690</v>
      </c>
      <c r="CH127" s="184">
        <v>686</v>
      </c>
      <c r="CI127" s="184">
        <v>640</v>
      </c>
      <c r="CJ127" s="184">
        <v>645</v>
      </c>
      <c r="CK127" s="184">
        <v>598</v>
      </c>
      <c r="CL127" s="184">
        <v>698</v>
      </c>
      <c r="CM127" s="184">
        <v>691</v>
      </c>
      <c r="CN127" s="184">
        <v>719</v>
      </c>
      <c r="CO127" s="184">
        <v>534</v>
      </c>
      <c r="CP127" s="184">
        <v>486</v>
      </c>
      <c r="CQ127" s="184">
        <v>460</v>
      </c>
      <c r="CR127" s="184">
        <v>439</v>
      </c>
      <c r="CS127" s="184">
        <v>328</v>
      </c>
      <c r="CT127" s="184">
        <v>287</v>
      </c>
      <c r="CU127" s="184">
        <v>247</v>
      </c>
      <c r="CV127" s="184">
        <v>240</v>
      </c>
      <c r="CW127" s="184">
        <v>203</v>
      </c>
      <c r="CX127" s="184">
        <v>148</v>
      </c>
      <c r="CY127" s="533">
        <v>486</v>
      </c>
      <c r="CZ127" s="129">
        <v>666</v>
      </c>
      <c r="DA127">
        <v>727</v>
      </c>
      <c r="DB127">
        <v>740</v>
      </c>
      <c r="DC127">
        <v>761</v>
      </c>
      <c r="DD127">
        <v>812</v>
      </c>
      <c r="DE127">
        <v>742</v>
      </c>
      <c r="DF127">
        <v>790</v>
      </c>
      <c r="DG127">
        <v>904</v>
      </c>
      <c r="DH127">
        <v>926</v>
      </c>
      <c r="DI127">
        <v>822</v>
      </c>
      <c r="DJ127">
        <v>836</v>
      </c>
      <c r="DK127">
        <v>819</v>
      </c>
      <c r="DL127">
        <v>832</v>
      </c>
      <c r="DM127">
        <v>873</v>
      </c>
      <c r="DN127">
        <v>895</v>
      </c>
      <c r="DO127">
        <v>833</v>
      </c>
      <c r="DP127">
        <v>921</v>
      </c>
      <c r="DQ127">
        <v>881</v>
      </c>
      <c r="DR127">
        <v>864</v>
      </c>
      <c r="DS127">
        <v>729</v>
      </c>
      <c r="DT127">
        <v>679</v>
      </c>
      <c r="DU127">
        <v>693</v>
      </c>
      <c r="DV127">
        <v>705</v>
      </c>
      <c r="DW127">
        <v>681</v>
      </c>
      <c r="DX127">
        <v>684</v>
      </c>
      <c r="DY127">
        <v>749</v>
      </c>
      <c r="DZ127">
        <v>803</v>
      </c>
      <c r="EA127">
        <v>827</v>
      </c>
      <c r="EB127">
        <v>852</v>
      </c>
      <c r="EC127">
        <v>982</v>
      </c>
      <c r="ED127">
        <v>954</v>
      </c>
      <c r="EE127">
        <v>1059</v>
      </c>
      <c r="EF127">
        <v>1062</v>
      </c>
      <c r="EG127">
        <v>1048</v>
      </c>
      <c r="EH127">
        <v>1116</v>
      </c>
      <c r="EI127">
        <v>1111</v>
      </c>
      <c r="EJ127">
        <v>1088</v>
      </c>
      <c r="EK127">
        <v>1105</v>
      </c>
      <c r="EL127">
        <v>1103</v>
      </c>
      <c r="EM127">
        <v>1083</v>
      </c>
      <c r="EN127">
        <v>1040</v>
      </c>
      <c r="EO127">
        <v>1039</v>
      </c>
      <c r="EP127">
        <v>1003</v>
      </c>
      <c r="EQ127">
        <v>924</v>
      </c>
      <c r="ER127">
        <v>937</v>
      </c>
      <c r="ES127">
        <v>986</v>
      </c>
      <c r="ET127">
        <v>939</v>
      </c>
      <c r="EU127">
        <v>927</v>
      </c>
      <c r="EV127">
        <v>884</v>
      </c>
      <c r="EW127">
        <v>877</v>
      </c>
      <c r="EX127">
        <v>907</v>
      </c>
      <c r="EY127">
        <v>981</v>
      </c>
      <c r="EZ127">
        <v>961</v>
      </c>
      <c r="FA127">
        <v>979</v>
      </c>
      <c r="FB127">
        <v>1024</v>
      </c>
      <c r="FC127">
        <v>1024</v>
      </c>
      <c r="FD127">
        <v>988</v>
      </c>
      <c r="FE127">
        <v>1087</v>
      </c>
      <c r="FF127">
        <v>1073</v>
      </c>
      <c r="FG127">
        <v>1101</v>
      </c>
      <c r="FH127">
        <v>1057</v>
      </c>
      <c r="FI127">
        <v>1055</v>
      </c>
      <c r="FJ127">
        <v>999</v>
      </c>
      <c r="FK127">
        <v>1035</v>
      </c>
      <c r="FL127">
        <v>934</v>
      </c>
      <c r="FM127">
        <v>891</v>
      </c>
      <c r="FN127">
        <v>858</v>
      </c>
      <c r="FO127">
        <v>811</v>
      </c>
      <c r="FP127">
        <v>834</v>
      </c>
      <c r="FQ127">
        <v>783</v>
      </c>
      <c r="FR127">
        <v>776</v>
      </c>
      <c r="FS127">
        <v>790</v>
      </c>
      <c r="FT127">
        <v>763</v>
      </c>
      <c r="FU127">
        <v>717</v>
      </c>
      <c r="FV127">
        <v>708</v>
      </c>
      <c r="FW127">
        <v>705</v>
      </c>
      <c r="FX127">
        <v>721</v>
      </c>
      <c r="FY127">
        <v>753</v>
      </c>
      <c r="FZ127">
        <v>886</v>
      </c>
      <c r="GA127">
        <v>892</v>
      </c>
      <c r="GB127">
        <v>586</v>
      </c>
      <c r="GC127">
        <v>607</v>
      </c>
      <c r="GD127">
        <v>558</v>
      </c>
      <c r="GE127">
        <v>495</v>
      </c>
      <c r="GF127">
        <v>395</v>
      </c>
      <c r="GG127">
        <v>371</v>
      </c>
      <c r="GH127">
        <v>350</v>
      </c>
      <c r="GI127">
        <v>320</v>
      </c>
      <c r="GJ127">
        <v>282</v>
      </c>
      <c r="GK127">
        <v>218</v>
      </c>
      <c r="GL127" s="128">
        <v>1037</v>
      </c>
    </row>
    <row r="128" spans="1:194" s="1" customFormat="1" ht="14.4" x14ac:dyDescent="0.3">
      <c r="A128" s="30" t="s">
        <v>46</v>
      </c>
      <c r="B128" s="1" t="s">
        <v>167</v>
      </c>
      <c r="C128" s="29" t="str">
        <f t="shared" si="54"/>
        <v>LA England - Breckland</v>
      </c>
      <c r="D128" s="48">
        <f t="shared" si="55"/>
        <v>5119</v>
      </c>
      <c r="E128" s="48">
        <f t="shared" si="56"/>
        <v>4984</v>
      </c>
      <c r="F128" s="49">
        <f t="shared" si="57"/>
        <v>144116</v>
      </c>
      <c r="G128" s="49">
        <f t="shared" si="58"/>
        <v>71517</v>
      </c>
      <c r="H128" s="50">
        <f t="shared" si="59"/>
        <v>72599</v>
      </c>
      <c r="I128" s="50">
        <f t="shared" si="60"/>
        <v>58248</v>
      </c>
      <c r="J128" s="50">
        <f t="shared" si="61"/>
        <v>59855</v>
      </c>
      <c r="K128" s="47">
        <f t="shared" si="62"/>
        <v>13269</v>
      </c>
      <c r="L128" s="48">
        <f t="shared" si="63"/>
        <v>12744</v>
      </c>
      <c r="M128" s="744">
        <v>539</v>
      </c>
      <c r="N128" s="184">
        <v>584</v>
      </c>
      <c r="O128" s="184">
        <v>585</v>
      </c>
      <c r="P128" s="184">
        <v>603</v>
      </c>
      <c r="Q128" s="184">
        <v>641</v>
      </c>
      <c r="R128" s="184">
        <v>633</v>
      </c>
      <c r="S128" s="184">
        <v>646</v>
      </c>
      <c r="T128" s="184">
        <v>718</v>
      </c>
      <c r="U128" s="184">
        <v>763</v>
      </c>
      <c r="V128" s="184">
        <v>806</v>
      </c>
      <c r="W128" s="184">
        <v>796</v>
      </c>
      <c r="X128" s="184">
        <v>836</v>
      </c>
      <c r="Y128" s="184">
        <v>807</v>
      </c>
      <c r="Z128" s="184">
        <v>884</v>
      </c>
      <c r="AA128" s="184">
        <v>834</v>
      </c>
      <c r="AB128" s="184">
        <v>866</v>
      </c>
      <c r="AC128" s="184">
        <v>879</v>
      </c>
      <c r="AD128" s="184">
        <v>849</v>
      </c>
      <c r="AE128" s="184">
        <v>846</v>
      </c>
      <c r="AF128" s="184">
        <v>753</v>
      </c>
      <c r="AG128" s="184">
        <v>720</v>
      </c>
      <c r="AH128" s="184">
        <v>658</v>
      </c>
      <c r="AI128" s="184">
        <v>688</v>
      </c>
      <c r="AJ128" s="184">
        <v>674</v>
      </c>
      <c r="AK128" s="184">
        <v>646</v>
      </c>
      <c r="AL128" s="184">
        <v>678</v>
      </c>
      <c r="AM128" s="184">
        <v>742</v>
      </c>
      <c r="AN128" s="184">
        <v>741</v>
      </c>
      <c r="AO128" s="184">
        <v>790</v>
      </c>
      <c r="AP128" s="184">
        <v>828</v>
      </c>
      <c r="AQ128" s="184">
        <v>862</v>
      </c>
      <c r="AR128" s="184">
        <v>857</v>
      </c>
      <c r="AS128" s="184">
        <v>838</v>
      </c>
      <c r="AT128" s="184">
        <v>841</v>
      </c>
      <c r="AU128" s="184">
        <v>907</v>
      </c>
      <c r="AV128" s="184">
        <v>991</v>
      </c>
      <c r="AW128" s="184">
        <v>994</v>
      </c>
      <c r="AX128" s="184">
        <v>899</v>
      </c>
      <c r="AY128" s="184">
        <v>967</v>
      </c>
      <c r="AZ128" s="184">
        <v>917</v>
      </c>
      <c r="BA128" s="184">
        <v>890</v>
      </c>
      <c r="BB128" s="184">
        <v>853</v>
      </c>
      <c r="BC128" s="184">
        <v>822</v>
      </c>
      <c r="BD128" s="184">
        <v>819</v>
      </c>
      <c r="BE128" s="184">
        <v>899</v>
      </c>
      <c r="BF128" s="184">
        <v>861</v>
      </c>
      <c r="BG128" s="184">
        <v>911</v>
      </c>
      <c r="BH128" s="184">
        <v>769</v>
      </c>
      <c r="BI128" s="184">
        <v>776</v>
      </c>
      <c r="BJ128" s="184">
        <v>736</v>
      </c>
      <c r="BK128" s="184">
        <v>725</v>
      </c>
      <c r="BL128" s="184">
        <v>843</v>
      </c>
      <c r="BM128" s="184">
        <v>892</v>
      </c>
      <c r="BN128" s="184">
        <v>881</v>
      </c>
      <c r="BO128" s="184">
        <v>974</v>
      </c>
      <c r="BP128" s="184">
        <v>1016</v>
      </c>
      <c r="BQ128" s="184">
        <v>973</v>
      </c>
      <c r="BR128" s="184">
        <v>1030</v>
      </c>
      <c r="BS128" s="184">
        <v>1044</v>
      </c>
      <c r="BT128" s="184">
        <v>994</v>
      </c>
      <c r="BU128" s="184">
        <v>1091</v>
      </c>
      <c r="BV128" s="184">
        <v>1052</v>
      </c>
      <c r="BW128" s="184">
        <v>1061</v>
      </c>
      <c r="BX128" s="184">
        <v>1100</v>
      </c>
      <c r="BY128" s="184">
        <v>1008</v>
      </c>
      <c r="BZ128" s="184">
        <v>1030</v>
      </c>
      <c r="CA128" s="184">
        <v>896</v>
      </c>
      <c r="CB128" s="184">
        <v>918</v>
      </c>
      <c r="CC128" s="184">
        <v>874</v>
      </c>
      <c r="CD128" s="184">
        <v>811</v>
      </c>
      <c r="CE128" s="184">
        <v>856</v>
      </c>
      <c r="CF128" s="184">
        <v>821</v>
      </c>
      <c r="CG128" s="184">
        <v>790</v>
      </c>
      <c r="CH128" s="184">
        <v>739</v>
      </c>
      <c r="CI128" s="184">
        <v>777</v>
      </c>
      <c r="CJ128" s="184">
        <v>751</v>
      </c>
      <c r="CK128" s="184">
        <v>732</v>
      </c>
      <c r="CL128" s="184">
        <v>788</v>
      </c>
      <c r="CM128" s="184">
        <v>846</v>
      </c>
      <c r="CN128" s="184">
        <v>881</v>
      </c>
      <c r="CO128" s="184">
        <v>655</v>
      </c>
      <c r="CP128" s="184">
        <v>662</v>
      </c>
      <c r="CQ128" s="184">
        <v>550</v>
      </c>
      <c r="CR128" s="184">
        <v>495</v>
      </c>
      <c r="CS128" s="184">
        <v>417</v>
      </c>
      <c r="CT128" s="184">
        <v>344</v>
      </c>
      <c r="CU128" s="184">
        <v>334</v>
      </c>
      <c r="CV128" s="184">
        <v>297</v>
      </c>
      <c r="CW128" s="184">
        <v>256</v>
      </c>
      <c r="CX128" s="184">
        <v>230</v>
      </c>
      <c r="CY128" s="533">
        <v>641</v>
      </c>
      <c r="CZ128" s="129">
        <v>513</v>
      </c>
      <c r="DA128">
        <v>528</v>
      </c>
      <c r="DB128">
        <v>577</v>
      </c>
      <c r="DC128">
        <v>619</v>
      </c>
      <c r="DD128">
        <v>655</v>
      </c>
      <c r="DE128">
        <v>578</v>
      </c>
      <c r="DF128">
        <v>690</v>
      </c>
      <c r="DG128">
        <v>711</v>
      </c>
      <c r="DH128">
        <v>656</v>
      </c>
      <c r="DI128">
        <v>707</v>
      </c>
      <c r="DJ128">
        <v>773</v>
      </c>
      <c r="DK128">
        <v>753</v>
      </c>
      <c r="DL128">
        <v>804</v>
      </c>
      <c r="DM128">
        <v>852</v>
      </c>
      <c r="DN128">
        <v>817</v>
      </c>
      <c r="DO128">
        <v>860</v>
      </c>
      <c r="DP128">
        <v>811</v>
      </c>
      <c r="DQ128">
        <v>840</v>
      </c>
      <c r="DR128">
        <v>737</v>
      </c>
      <c r="DS128">
        <v>685</v>
      </c>
      <c r="DT128">
        <v>578</v>
      </c>
      <c r="DU128">
        <v>574</v>
      </c>
      <c r="DV128">
        <v>585</v>
      </c>
      <c r="DW128">
        <v>599</v>
      </c>
      <c r="DX128">
        <v>640</v>
      </c>
      <c r="DY128">
        <v>714</v>
      </c>
      <c r="DZ128">
        <v>711</v>
      </c>
      <c r="EA128">
        <v>726</v>
      </c>
      <c r="EB128">
        <v>744</v>
      </c>
      <c r="EC128">
        <v>821</v>
      </c>
      <c r="ED128">
        <v>868</v>
      </c>
      <c r="EE128">
        <v>838</v>
      </c>
      <c r="EF128">
        <v>892</v>
      </c>
      <c r="EG128">
        <v>844</v>
      </c>
      <c r="EH128">
        <v>968</v>
      </c>
      <c r="EI128">
        <v>909</v>
      </c>
      <c r="EJ128">
        <v>919</v>
      </c>
      <c r="EK128">
        <v>915</v>
      </c>
      <c r="EL128">
        <v>893</v>
      </c>
      <c r="EM128">
        <v>948</v>
      </c>
      <c r="EN128">
        <v>856</v>
      </c>
      <c r="EO128">
        <v>867</v>
      </c>
      <c r="EP128">
        <v>793</v>
      </c>
      <c r="EQ128">
        <v>849</v>
      </c>
      <c r="ER128">
        <v>826</v>
      </c>
      <c r="ES128">
        <v>846</v>
      </c>
      <c r="ET128">
        <v>828</v>
      </c>
      <c r="EU128">
        <v>819</v>
      </c>
      <c r="EV128">
        <v>723</v>
      </c>
      <c r="EW128">
        <v>758</v>
      </c>
      <c r="EX128">
        <v>781</v>
      </c>
      <c r="EY128">
        <v>829</v>
      </c>
      <c r="EZ128">
        <v>880</v>
      </c>
      <c r="FA128">
        <v>903</v>
      </c>
      <c r="FB128">
        <v>983</v>
      </c>
      <c r="FC128">
        <v>1022</v>
      </c>
      <c r="FD128">
        <v>1035</v>
      </c>
      <c r="FE128">
        <v>1046</v>
      </c>
      <c r="FF128">
        <v>1049</v>
      </c>
      <c r="FG128">
        <v>1058</v>
      </c>
      <c r="FH128">
        <v>1142</v>
      </c>
      <c r="FI128">
        <v>1080</v>
      </c>
      <c r="FJ128">
        <v>1123</v>
      </c>
      <c r="FK128">
        <v>1092</v>
      </c>
      <c r="FL128">
        <v>1058</v>
      </c>
      <c r="FM128">
        <v>966</v>
      </c>
      <c r="FN128">
        <v>950</v>
      </c>
      <c r="FO128">
        <v>931</v>
      </c>
      <c r="FP128">
        <v>906</v>
      </c>
      <c r="FQ128">
        <v>896</v>
      </c>
      <c r="FR128">
        <v>895</v>
      </c>
      <c r="FS128">
        <v>825</v>
      </c>
      <c r="FT128">
        <v>845</v>
      </c>
      <c r="FU128">
        <v>856</v>
      </c>
      <c r="FV128">
        <v>846</v>
      </c>
      <c r="FW128">
        <v>821</v>
      </c>
      <c r="FX128">
        <v>855</v>
      </c>
      <c r="FY128">
        <v>891</v>
      </c>
      <c r="FZ128">
        <v>909</v>
      </c>
      <c r="GA128">
        <v>1022</v>
      </c>
      <c r="GB128">
        <v>698</v>
      </c>
      <c r="GC128">
        <v>747</v>
      </c>
      <c r="GD128">
        <v>633</v>
      </c>
      <c r="GE128">
        <v>570</v>
      </c>
      <c r="GF128">
        <v>497</v>
      </c>
      <c r="GG128">
        <v>418</v>
      </c>
      <c r="GH128">
        <v>388</v>
      </c>
      <c r="GI128">
        <v>352</v>
      </c>
      <c r="GJ128">
        <v>333</v>
      </c>
      <c r="GK128">
        <v>316</v>
      </c>
      <c r="GL128" s="128">
        <v>1135</v>
      </c>
    </row>
    <row r="129" spans="1:194" s="1" customFormat="1" ht="14.4" x14ac:dyDescent="0.3">
      <c r="A129" s="30" t="s">
        <v>46</v>
      </c>
      <c r="B129" s="1" t="s">
        <v>168</v>
      </c>
      <c r="C129" s="29" t="str">
        <f t="shared" si="54"/>
        <v>LA England - Brent</v>
      </c>
      <c r="D129" s="48">
        <f t="shared" si="55"/>
        <v>17021</v>
      </c>
      <c r="E129" s="48">
        <f t="shared" si="56"/>
        <v>16122</v>
      </c>
      <c r="F129" s="49">
        <f t="shared" si="57"/>
        <v>585868</v>
      </c>
      <c r="G129" s="49">
        <f t="shared" si="58"/>
        <v>310097</v>
      </c>
      <c r="H129" s="50">
        <f t="shared" si="59"/>
        <v>275771</v>
      </c>
      <c r="I129" s="50">
        <f t="shared" si="60"/>
        <v>262605</v>
      </c>
      <c r="J129" s="50">
        <f t="shared" si="61"/>
        <v>230853</v>
      </c>
      <c r="K129" s="47">
        <f t="shared" si="62"/>
        <v>47492</v>
      </c>
      <c r="L129" s="48">
        <f t="shared" si="63"/>
        <v>44918</v>
      </c>
      <c r="M129" s="744">
        <v>2208</v>
      </c>
      <c r="N129" s="184">
        <v>2411</v>
      </c>
      <c r="O129" s="184">
        <v>2351</v>
      </c>
      <c r="P129" s="184">
        <v>2473</v>
      </c>
      <c r="Q129" s="184">
        <v>2480</v>
      </c>
      <c r="R129" s="184">
        <v>2464</v>
      </c>
      <c r="S129" s="184">
        <v>2619</v>
      </c>
      <c r="T129" s="184">
        <v>2647</v>
      </c>
      <c r="U129" s="184">
        <v>2722</v>
      </c>
      <c r="V129" s="184">
        <v>2743</v>
      </c>
      <c r="W129" s="184">
        <v>2752</v>
      </c>
      <c r="X129" s="184">
        <v>2601</v>
      </c>
      <c r="Y129" s="184">
        <v>2674</v>
      </c>
      <c r="Z129" s="184">
        <v>2804</v>
      </c>
      <c r="AA129" s="184">
        <v>2847</v>
      </c>
      <c r="AB129" s="184">
        <v>2869</v>
      </c>
      <c r="AC129" s="184">
        <v>2843</v>
      </c>
      <c r="AD129" s="184">
        <v>2984</v>
      </c>
      <c r="AE129" s="184">
        <v>3406</v>
      </c>
      <c r="AF129" s="184">
        <v>4020</v>
      </c>
      <c r="AG129" s="184">
        <v>4414</v>
      </c>
      <c r="AH129" s="184">
        <v>5113</v>
      </c>
      <c r="AI129" s="184">
        <v>6238</v>
      </c>
      <c r="AJ129" s="184">
        <v>6781</v>
      </c>
      <c r="AK129" s="184">
        <v>7809</v>
      </c>
      <c r="AL129" s="184">
        <v>8524</v>
      </c>
      <c r="AM129" s="184">
        <v>9133</v>
      </c>
      <c r="AN129" s="184">
        <v>8597</v>
      </c>
      <c r="AO129" s="184">
        <v>8727</v>
      </c>
      <c r="AP129" s="184">
        <v>8075</v>
      </c>
      <c r="AQ129" s="184">
        <v>7636</v>
      </c>
      <c r="AR129" s="184">
        <v>7273</v>
      </c>
      <c r="AS129" s="184">
        <v>6714</v>
      </c>
      <c r="AT129" s="184">
        <v>6488</v>
      </c>
      <c r="AU129" s="184">
        <v>6196</v>
      </c>
      <c r="AV129" s="184">
        <v>6128</v>
      </c>
      <c r="AW129" s="184">
        <v>6228</v>
      </c>
      <c r="AX129" s="184">
        <v>5957</v>
      </c>
      <c r="AY129" s="184">
        <v>5990</v>
      </c>
      <c r="AZ129" s="184">
        <v>5710</v>
      </c>
      <c r="BA129" s="184">
        <v>5487</v>
      </c>
      <c r="BB129" s="184">
        <v>5258</v>
      </c>
      <c r="BC129" s="184">
        <v>4959</v>
      </c>
      <c r="BD129" s="184">
        <v>5008</v>
      </c>
      <c r="BE129" s="184">
        <v>4771</v>
      </c>
      <c r="BF129" s="184">
        <v>4765</v>
      </c>
      <c r="BG129" s="184">
        <v>4413</v>
      </c>
      <c r="BH129" s="184">
        <v>4224</v>
      </c>
      <c r="BI129" s="184">
        <v>4078</v>
      </c>
      <c r="BJ129" s="184">
        <v>3992</v>
      </c>
      <c r="BK129" s="184">
        <v>3695</v>
      </c>
      <c r="BL129" s="184">
        <v>3658</v>
      </c>
      <c r="BM129" s="184">
        <v>3429</v>
      </c>
      <c r="BN129" s="184">
        <v>3263</v>
      </c>
      <c r="BO129" s="184">
        <v>3119</v>
      </c>
      <c r="BP129" s="184">
        <v>3261</v>
      </c>
      <c r="BQ129" s="184">
        <v>3103</v>
      </c>
      <c r="BR129" s="184">
        <v>2995</v>
      </c>
      <c r="BS129" s="184">
        <v>2998</v>
      </c>
      <c r="BT129" s="184">
        <v>2686</v>
      </c>
      <c r="BU129" s="184">
        <v>2682</v>
      </c>
      <c r="BV129" s="184">
        <v>2614</v>
      </c>
      <c r="BW129" s="184">
        <v>2566</v>
      </c>
      <c r="BX129" s="184">
        <v>2378</v>
      </c>
      <c r="BY129" s="184">
        <v>2223</v>
      </c>
      <c r="BZ129" s="184">
        <v>2137</v>
      </c>
      <c r="CA129" s="184">
        <v>2016</v>
      </c>
      <c r="CB129" s="184">
        <v>1905</v>
      </c>
      <c r="CC129" s="184">
        <v>1756</v>
      </c>
      <c r="CD129" s="184">
        <v>1609</v>
      </c>
      <c r="CE129" s="184">
        <v>1632</v>
      </c>
      <c r="CF129" s="184">
        <v>1377</v>
      </c>
      <c r="CG129" s="184">
        <v>1321</v>
      </c>
      <c r="CH129" s="184">
        <v>1175</v>
      </c>
      <c r="CI129" s="184">
        <v>1106</v>
      </c>
      <c r="CJ129" s="184">
        <v>1051</v>
      </c>
      <c r="CK129" s="184">
        <v>963</v>
      </c>
      <c r="CL129" s="184">
        <v>908</v>
      </c>
      <c r="CM129" s="184">
        <v>830</v>
      </c>
      <c r="CN129" s="184">
        <v>714</v>
      </c>
      <c r="CO129" s="184">
        <v>634</v>
      </c>
      <c r="CP129" s="184">
        <v>597</v>
      </c>
      <c r="CQ129" s="184">
        <v>550</v>
      </c>
      <c r="CR129" s="184">
        <v>479</v>
      </c>
      <c r="CS129" s="184">
        <v>436</v>
      </c>
      <c r="CT129" s="184">
        <v>383</v>
      </c>
      <c r="CU129" s="184">
        <v>387</v>
      </c>
      <c r="CV129" s="184">
        <v>365</v>
      </c>
      <c r="CW129" s="184">
        <v>307</v>
      </c>
      <c r="CX129" s="184">
        <v>251</v>
      </c>
      <c r="CY129" s="533">
        <v>934</v>
      </c>
      <c r="CZ129" s="129">
        <v>2208</v>
      </c>
      <c r="DA129">
        <v>2288</v>
      </c>
      <c r="DB129">
        <v>2299</v>
      </c>
      <c r="DC129">
        <v>2252</v>
      </c>
      <c r="DD129">
        <v>2327</v>
      </c>
      <c r="DE129">
        <v>2399</v>
      </c>
      <c r="DF129">
        <v>2525</v>
      </c>
      <c r="DG129">
        <v>2423</v>
      </c>
      <c r="DH129">
        <v>2540</v>
      </c>
      <c r="DI129">
        <v>2504</v>
      </c>
      <c r="DJ129">
        <v>2552</v>
      </c>
      <c r="DK129">
        <v>2479</v>
      </c>
      <c r="DL129">
        <v>2543</v>
      </c>
      <c r="DM129">
        <v>2590</v>
      </c>
      <c r="DN129">
        <v>2677</v>
      </c>
      <c r="DO129">
        <v>2655</v>
      </c>
      <c r="DP129">
        <v>2745</v>
      </c>
      <c r="DQ129">
        <v>2912</v>
      </c>
      <c r="DR129">
        <v>3472</v>
      </c>
      <c r="DS129">
        <v>4105</v>
      </c>
      <c r="DT129">
        <v>4341</v>
      </c>
      <c r="DU129">
        <v>5054</v>
      </c>
      <c r="DV129">
        <v>5908</v>
      </c>
      <c r="DW129">
        <v>6844</v>
      </c>
      <c r="DX129">
        <v>7258</v>
      </c>
      <c r="DY129">
        <v>7839</v>
      </c>
      <c r="DZ129">
        <v>7959</v>
      </c>
      <c r="EA129">
        <v>7704</v>
      </c>
      <c r="EB129">
        <v>7482</v>
      </c>
      <c r="EC129">
        <v>6862</v>
      </c>
      <c r="ED129">
        <v>6319</v>
      </c>
      <c r="EE129">
        <v>5966</v>
      </c>
      <c r="EF129">
        <v>5464</v>
      </c>
      <c r="EG129">
        <v>5308</v>
      </c>
      <c r="EH129">
        <v>5173</v>
      </c>
      <c r="EI129">
        <v>4823</v>
      </c>
      <c r="EJ129">
        <v>4767</v>
      </c>
      <c r="EK129">
        <v>4626</v>
      </c>
      <c r="EL129">
        <v>4518</v>
      </c>
      <c r="EM129">
        <v>4297</v>
      </c>
      <c r="EN129">
        <v>4188</v>
      </c>
      <c r="EO129">
        <v>4045</v>
      </c>
      <c r="EP129">
        <v>3853</v>
      </c>
      <c r="EQ129">
        <v>3670</v>
      </c>
      <c r="ER129">
        <v>3713</v>
      </c>
      <c r="ES129">
        <v>3571</v>
      </c>
      <c r="ET129">
        <v>3510</v>
      </c>
      <c r="EU129">
        <v>3327</v>
      </c>
      <c r="EV129">
        <v>3148</v>
      </c>
      <c r="EW129">
        <v>3047</v>
      </c>
      <c r="EX129">
        <v>2910</v>
      </c>
      <c r="EY129">
        <v>3069</v>
      </c>
      <c r="EZ129">
        <v>2780</v>
      </c>
      <c r="FA129">
        <v>2840</v>
      </c>
      <c r="FB129">
        <v>2743</v>
      </c>
      <c r="FC129">
        <v>2699</v>
      </c>
      <c r="FD129">
        <v>2781</v>
      </c>
      <c r="FE129">
        <v>2601</v>
      </c>
      <c r="FF129">
        <v>2625</v>
      </c>
      <c r="FG129">
        <v>2445</v>
      </c>
      <c r="FH129">
        <v>2463</v>
      </c>
      <c r="FI129">
        <v>2464</v>
      </c>
      <c r="FJ129">
        <v>2409</v>
      </c>
      <c r="FK129">
        <v>2348</v>
      </c>
      <c r="FL129">
        <v>2207</v>
      </c>
      <c r="FM129">
        <v>2071</v>
      </c>
      <c r="FN129">
        <v>2079</v>
      </c>
      <c r="FO129">
        <v>2002</v>
      </c>
      <c r="FP129">
        <v>1730</v>
      </c>
      <c r="FQ129">
        <v>1619</v>
      </c>
      <c r="FR129">
        <v>1560</v>
      </c>
      <c r="FS129">
        <v>1432</v>
      </c>
      <c r="FT129">
        <v>1387</v>
      </c>
      <c r="FU129">
        <v>1264</v>
      </c>
      <c r="FV129">
        <v>1238</v>
      </c>
      <c r="FW129">
        <v>1181</v>
      </c>
      <c r="FX129">
        <v>1105</v>
      </c>
      <c r="FY129">
        <v>1045</v>
      </c>
      <c r="FZ129">
        <v>987</v>
      </c>
      <c r="GA129">
        <v>958</v>
      </c>
      <c r="GB129">
        <v>820</v>
      </c>
      <c r="GC129">
        <v>774</v>
      </c>
      <c r="GD129">
        <v>721</v>
      </c>
      <c r="GE129">
        <v>712</v>
      </c>
      <c r="GF129">
        <v>647</v>
      </c>
      <c r="GG129">
        <v>527</v>
      </c>
      <c r="GH129">
        <v>554</v>
      </c>
      <c r="GI129">
        <v>479</v>
      </c>
      <c r="GJ129">
        <v>452</v>
      </c>
      <c r="GK129">
        <v>394</v>
      </c>
      <c r="GL129" s="128">
        <v>1570</v>
      </c>
    </row>
    <row r="130" spans="1:194" s="1" customFormat="1" ht="14.4" x14ac:dyDescent="0.3">
      <c r="A130" s="30" t="s">
        <v>46</v>
      </c>
      <c r="B130" s="1" t="s">
        <v>169</v>
      </c>
      <c r="C130" s="29" t="str">
        <f t="shared" si="54"/>
        <v>LA England - Brentwood</v>
      </c>
      <c r="D130" s="48">
        <f t="shared" si="55"/>
        <v>3061</v>
      </c>
      <c r="E130" s="48">
        <f t="shared" si="56"/>
        <v>2872</v>
      </c>
      <c r="F130" s="49">
        <f t="shared" si="57"/>
        <v>81687</v>
      </c>
      <c r="G130" s="49">
        <f t="shared" si="58"/>
        <v>40004</v>
      </c>
      <c r="H130" s="50">
        <f t="shared" si="59"/>
        <v>41683</v>
      </c>
      <c r="I130" s="50">
        <f t="shared" si="60"/>
        <v>31377</v>
      </c>
      <c r="J130" s="50">
        <f t="shared" si="61"/>
        <v>33542</v>
      </c>
      <c r="K130" s="47">
        <f t="shared" si="62"/>
        <v>8627</v>
      </c>
      <c r="L130" s="48">
        <f t="shared" si="63"/>
        <v>8141</v>
      </c>
      <c r="M130" s="744">
        <v>370</v>
      </c>
      <c r="N130" s="184">
        <v>421</v>
      </c>
      <c r="O130" s="184">
        <v>449</v>
      </c>
      <c r="P130" s="184">
        <v>404</v>
      </c>
      <c r="Q130" s="184">
        <v>464</v>
      </c>
      <c r="R130" s="184">
        <v>453</v>
      </c>
      <c r="S130" s="184">
        <v>485</v>
      </c>
      <c r="T130" s="184">
        <v>462</v>
      </c>
      <c r="U130" s="184">
        <v>529</v>
      </c>
      <c r="V130" s="184">
        <v>500</v>
      </c>
      <c r="W130" s="184">
        <v>513</v>
      </c>
      <c r="X130" s="184">
        <v>516</v>
      </c>
      <c r="Y130" s="184">
        <v>501</v>
      </c>
      <c r="Z130" s="184">
        <v>532</v>
      </c>
      <c r="AA130" s="184">
        <v>525</v>
      </c>
      <c r="AB130" s="184">
        <v>497</v>
      </c>
      <c r="AC130" s="184">
        <v>488</v>
      </c>
      <c r="AD130" s="184">
        <v>518</v>
      </c>
      <c r="AE130" s="184">
        <v>480</v>
      </c>
      <c r="AF130" s="184">
        <v>390</v>
      </c>
      <c r="AG130" s="184">
        <v>410</v>
      </c>
      <c r="AH130" s="184">
        <v>394</v>
      </c>
      <c r="AI130" s="184">
        <v>388</v>
      </c>
      <c r="AJ130" s="184">
        <v>378</v>
      </c>
      <c r="AK130" s="184">
        <v>423</v>
      </c>
      <c r="AL130" s="184">
        <v>407</v>
      </c>
      <c r="AM130" s="184">
        <v>435</v>
      </c>
      <c r="AN130" s="184">
        <v>436</v>
      </c>
      <c r="AO130" s="184">
        <v>422</v>
      </c>
      <c r="AP130" s="184">
        <v>462</v>
      </c>
      <c r="AQ130" s="184">
        <v>479</v>
      </c>
      <c r="AR130" s="184">
        <v>537</v>
      </c>
      <c r="AS130" s="184">
        <v>551</v>
      </c>
      <c r="AT130" s="184">
        <v>539</v>
      </c>
      <c r="AU130" s="184">
        <v>592</v>
      </c>
      <c r="AV130" s="184">
        <v>602</v>
      </c>
      <c r="AW130" s="184">
        <v>615</v>
      </c>
      <c r="AX130" s="184">
        <v>591</v>
      </c>
      <c r="AY130" s="184">
        <v>635</v>
      </c>
      <c r="AZ130" s="184">
        <v>557</v>
      </c>
      <c r="BA130" s="184">
        <v>587</v>
      </c>
      <c r="BB130" s="184">
        <v>542</v>
      </c>
      <c r="BC130" s="184">
        <v>534</v>
      </c>
      <c r="BD130" s="184">
        <v>537</v>
      </c>
      <c r="BE130" s="184">
        <v>543</v>
      </c>
      <c r="BF130" s="184">
        <v>577</v>
      </c>
      <c r="BG130" s="184">
        <v>554</v>
      </c>
      <c r="BH130" s="184">
        <v>516</v>
      </c>
      <c r="BI130" s="184">
        <v>513</v>
      </c>
      <c r="BJ130" s="184">
        <v>483</v>
      </c>
      <c r="BK130" s="184">
        <v>478</v>
      </c>
      <c r="BL130" s="184">
        <v>557</v>
      </c>
      <c r="BM130" s="184">
        <v>499</v>
      </c>
      <c r="BN130" s="184">
        <v>520</v>
      </c>
      <c r="BO130" s="184">
        <v>493</v>
      </c>
      <c r="BP130" s="184">
        <v>539</v>
      </c>
      <c r="BQ130" s="184">
        <v>543</v>
      </c>
      <c r="BR130" s="184">
        <v>542</v>
      </c>
      <c r="BS130" s="184">
        <v>542</v>
      </c>
      <c r="BT130" s="184">
        <v>539</v>
      </c>
      <c r="BU130" s="184">
        <v>533</v>
      </c>
      <c r="BV130" s="184">
        <v>525</v>
      </c>
      <c r="BW130" s="184">
        <v>530</v>
      </c>
      <c r="BX130" s="184">
        <v>481</v>
      </c>
      <c r="BY130" s="184">
        <v>538</v>
      </c>
      <c r="BZ130" s="184">
        <v>472</v>
      </c>
      <c r="CA130" s="184">
        <v>457</v>
      </c>
      <c r="CB130" s="184">
        <v>378</v>
      </c>
      <c r="CC130" s="184">
        <v>416</v>
      </c>
      <c r="CD130" s="184">
        <v>371</v>
      </c>
      <c r="CE130" s="184">
        <v>344</v>
      </c>
      <c r="CF130" s="184">
        <v>377</v>
      </c>
      <c r="CG130" s="184">
        <v>330</v>
      </c>
      <c r="CH130" s="184">
        <v>317</v>
      </c>
      <c r="CI130" s="184">
        <v>293</v>
      </c>
      <c r="CJ130" s="184">
        <v>297</v>
      </c>
      <c r="CK130" s="184">
        <v>274</v>
      </c>
      <c r="CL130" s="184">
        <v>313</v>
      </c>
      <c r="CM130" s="184">
        <v>357</v>
      </c>
      <c r="CN130" s="184">
        <v>369</v>
      </c>
      <c r="CO130" s="184">
        <v>231</v>
      </c>
      <c r="CP130" s="184">
        <v>247</v>
      </c>
      <c r="CQ130" s="184">
        <v>233</v>
      </c>
      <c r="CR130" s="184">
        <v>221</v>
      </c>
      <c r="CS130" s="184">
        <v>158</v>
      </c>
      <c r="CT130" s="184">
        <v>119</v>
      </c>
      <c r="CU130" s="184">
        <v>129</v>
      </c>
      <c r="CV130" s="184">
        <v>122</v>
      </c>
      <c r="CW130" s="184">
        <v>118</v>
      </c>
      <c r="CX130" s="184">
        <v>102</v>
      </c>
      <c r="CY130" s="533">
        <v>364</v>
      </c>
      <c r="CZ130" s="129">
        <v>363</v>
      </c>
      <c r="DA130">
        <v>429</v>
      </c>
      <c r="DB130">
        <v>445</v>
      </c>
      <c r="DC130">
        <v>435</v>
      </c>
      <c r="DD130">
        <v>454</v>
      </c>
      <c r="DE130">
        <v>404</v>
      </c>
      <c r="DF130">
        <v>434</v>
      </c>
      <c r="DG130">
        <v>447</v>
      </c>
      <c r="DH130">
        <v>427</v>
      </c>
      <c r="DI130">
        <v>465</v>
      </c>
      <c r="DJ130">
        <v>509</v>
      </c>
      <c r="DK130">
        <v>457</v>
      </c>
      <c r="DL130">
        <v>497</v>
      </c>
      <c r="DM130">
        <v>476</v>
      </c>
      <c r="DN130">
        <v>483</v>
      </c>
      <c r="DO130">
        <v>452</v>
      </c>
      <c r="DP130">
        <v>474</v>
      </c>
      <c r="DQ130">
        <v>490</v>
      </c>
      <c r="DR130">
        <v>445</v>
      </c>
      <c r="DS130">
        <v>355</v>
      </c>
      <c r="DT130">
        <v>362</v>
      </c>
      <c r="DU130">
        <v>356</v>
      </c>
      <c r="DV130">
        <v>387</v>
      </c>
      <c r="DW130">
        <v>373</v>
      </c>
      <c r="DX130">
        <v>415</v>
      </c>
      <c r="DY130">
        <v>418</v>
      </c>
      <c r="DZ130">
        <v>470</v>
      </c>
      <c r="EA130">
        <v>473</v>
      </c>
      <c r="EB130">
        <v>536</v>
      </c>
      <c r="EC130">
        <v>527</v>
      </c>
      <c r="ED130">
        <v>529</v>
      </c>
      <c r="EE130">
        <v>545</v>
      </c>
      <c r="EF130">
        <v>609</v>
      </c>
      <c r="EG130">
        <v>588</v>
      </c>
      <c r="EH130">
        <v>616</v>
      </c>
      <c r="EI130">
        <v>663</v>
      </c>
      <c r="EJ130">
        <v>579</v>
      </c>
      <c r="EK130">
        <v>596</v>
      </c>
      <c r="EL130">
        <v>597</v>
      </c>
      <c r="EM130">
        <v>586</v>
      </c>
      <c r="EN130">
        <v>555</v>
      </c>
      <c r="EO130">
        <v>625</v>
      </c>
      <c r="EP130">
        <v>566</v>
      </c>
      <c r="EQ130">
        <v>553</v>
      </c>
      <c r="ER130">
        <v>604</v>
      </c>
      <c r="ES130">
        <v>581</v>
      </c>
      <c r="ET130">
        <v>522</v>
      </c>
      <c r="EU130">
        <v>517</v>
      </c>
      <c r="EV130">
        <v>492</v>
      </c>
      <c r="EW130">
        <v>509</v>
      </c>
      <c r="EX130">
        <v>486</v>
      </c>
      <c r="EY130">
        <v>516</v>
      </c>
      <c r="EZ130">
        <v>494</v>
      </c>
      <c r="FA130">
        <v>538</v>
      </c>
      <c r="FB130">
        <v>512</v>
      </c>
      <c r="FC130">
        <v>546</v>
      </c>
      <c r="FD130">
        <v>532</v>
      </c>
      <c r="FE130">
        <v>499</v>
      </c>
      <c r="FF130">
        <v>573</v>
      </c>
      <c r="FG130">
        <v>609</v>
      </c>
      <c r="FH130">
        <v>539</v>
      </c>
      <c r="FI130">
        <v>572</v>
      </c>
      <c r="FJ130">
        <v>527</v>
      </c>
      <c r="FK130">
        <v>547</v>
      </c>
      <c r="FL130">
        <v>521</v>
      </c>
      <c r="FM130">
        <v>504</v>
      </c>
      <c r="FN130">
        <v>426</v>
      </c>
      <c r="FO130">
        <v>428</v>
      </c>
      <c r="FP130">
        <v>437</v>
      </c>
      <c r="FQ130">
        <v>391</v>
      </c>
      <c r="FR130">
        <v>408</v>
      </c>
      <c r="FS130">
        <v>346</v>
      </c>
      <c r="FT130">
        <v>389</v>
      </c>
      <c r="FU130">
        <v>346</v>
      </c>
      <c r="FV130">
        <v>311</v>
      </c>
      <c r="FW130">
        <v>353</v>
      </c>
      <c r="FX130">
        <v>332</v>
      </c>
      <c r="FY130">
        <v>324</v>
      </c>
      <c r="FZ130">
        <v>434</v>
      </c>
      <c r="GA130">
        <v>443</v>
      </c>
      <c r="GB130">
        <v>314</v>
      </c>
      <c r="GC130">
        <v>343</v>
      </c>
      <c r="GD130">
        <v>297</v>
      </c>
      <c r="GE130">
        <v>291</v>
      </c>
      <c r="GF130">
        <v>210</v>
      </c>
      <c r="GG130">
        <v>187</v>
      </c>
      <c r="GH130">
        <v>220</v>
      </c>
      <c r="GI130">
        <v>189</v>
      </c>
      <c r="GJ130">
        <v>181</v>
      </c>
      <c r="GK130">
        <v>162</v>
      </c>
      <c r="GL130" s="128">
        <v>716</v>
      </c>
    </row>
    <row r="131" spans="1:194" s="1" customFormat="1" ht="14.4" x14ac:dyDescent="0.3">
      <c r="A131" s="30" t="s">
        <v>46</v>
      </c>
      <c r="B131" s="1" t="s">
        <v>170</v>
      </c>
      <c r="C131" s="29" t="str">
        <f t="shared" si="54"/>
        <v>LA England - Brighton and Hove</v>
      </c>
      <c r="D131" s="48">
        <f t="shared" si="55"/>
        <v>9910</v>
      </c>
      <c r="E131" s="48">
        <f t="shared" si="56"/>
        <v>9536</v>
      </c>
      <c r="F131" s="49">
        <f t="shared" si="57"/>
        <v>324959</v>
      </c>
      <c r="G131" s="49">
        <f t="shared" si="58"/>
        <v>164085</v>
      </c>
      <c r="H131" s="50">
        <f t="shared" si="59"/>
        <v>160874</v>
      </c>
      <c r="I131" s="50">
        <f t="shared" si="60"/>
        <v>139325</v>
      </c>
      <c r="J131" s="50">
        <f t="shared" si="61"/>
        <v>137139</v>
      </c>
      <c r="K131" s="47">
        <f t="shared" si="62"/>
        <v>24760</v>
      </c>
      <c r="L131" s="48">
        <f t="shared" si="63"/>
        <v>23735</v>
      </c>
      <c r="M131" s="744">
        <v>974</v>
      </c>
      <c r="N131" s="184">
        <v>1075</v>
      </c>
      <c r="O131" s="184">
        <v>1053</v>
      </c>
      <c r="P131" s="184">
        <v>1021</v>
      </c>
      <c r="Q131" s="184">
        <v>1218</v>
      </c>
      <c r="R131" s="184">
        <v>1155</v>
      </c>
      <c r="S131" s="184">
        <v>1189</v>
      </c>
      <c r="T131" s="184">
        <v>1347</v>
      </c>
      <c r="U131" s="184">
        <v>1387</v>
      </c>
      <c r="V131" s="184">
        <v>1411</v>
      </c>
      <c r="W131" s="184">
        <v>1461</v>
      </c>
      <c r="X131" s="184">
        <v>1559</v>
      </c>
      <c r="Y131" s="184">
        <v>1547</v>
      </c>
      <c r="Z131" s="184">
        <v>1578</v>
      </c>
      <c r="AA131" s="184">
        <v>1628</v>
      </c>
      <c r="AB131" s="184">
        <v>1688</v>
      </c>
      <c r="AC131" s="184">
        <v>1734</v>
      </c>
      <c r="AD131" s="184">
        <v>1735</v>
      </c>
      <c r="AE131" s="184">
        <v>1965</v>
      </c>
      <c r="AF131" s="184">
        <v>2175</v>
      </c>
      <c r="AG131" s="184">
        <v>2591</v>
      </c>
      <c r="AH131" s="184">
        <v>2827</v>
      </c>
      <c r="AI131" s="184">
        <v>2755</v>
      </c>
      <c r="AJ131" s="184">
        <v>2592</v>
      </c>
      <c r="AK131" s="184">
        <v>2526</v>
      </c>
      <c r="AL131" s="184">
        <v>2796</v>
      </c>
      <c r="AM131" s="184">
        <v>2813</v>
      </c>
      <c r="AN131" s="184">
        <v>2854</v>
      </c>
      <c r="AO131" s="184">
        <v>2845</v>
      </c>
      <c r="AP131" s="184">
        <v>2829</v>
      </c>
      <c r="AQ131" s="184">
        <v>3029</v>
      </c>
      <c r="AR131" s="184">
        <v>2953</v>
      </c>
      <c r="AS131" s="184">
        <v>2868</v>
      </c>
      <c r="AT131" s="184">
        <v>2849</v>
      </c>
      <c r="AU131" s="184">
        <v>2734</v>
      </c>
      <c r="AV131" s="184">
        <v>2782</v>
      </c>
      <c r="AW131" s="184">
        <v>2882</v>
      </c>
      <c r="AX131" s="184">
        <v>2733</v>
      </c>
      <c r="AY131" s="184">
        <v>2773</v>
      </c>
      <c r="AZ131" s="184">
        <v>2570</v>
      </c>
      <c r="BA131" s="184">
        <v>2505</v>
      </c>
      <c r="BB131" s="184">
        <v>2463</v>
      </c>
      <c r="BC131" s="184">
        <v>2515</v>
      </c>
      <c r="BD131" s="184">
        <v>2442</v>
      </c>
      <c r="BE131" s="184">
        <v>2523</v>
      </c>
      <c r="BF131" s="184">
        <v>2445</v>
      </c>
      <c r="BG131" s="184">
        <v>2430</v>
      </c>
      <c r="BH131" s="184">
        <v>2456</v>
      </c>
      <c r="BI131" s="184">
        <v>2274</v>
      </c>
      <c r="BJ131" s="184">
        <v>2198</v>
      </c>
      <c r="BK131" s="184">
        <v>2201</v>
      </c>
      <c r="BL131" s="184">
        <v>2252</v>
      </c>
      <c r="BM131" s="184">
        <v>2341</v>
      </c>
      <c r="BN131" s="184">
        <v>2432</v>
      </c>
      <c r="BO131" s="184">
        <v>2503</v>
      </c>
      <c r="BP131" s="184">
        <v>2454</v>
      </c>
      <c r="BQ131" s="184">
        <v>2264</v>
      </c>
      <c r="BR131" s="184">
        <v>2284</v>
      </c>
      <c r="BS131" s="184">
        <v>2264</v>
      </c>
      <c r="BT131" s="184">
        <v>2265</v>
      </c>
      <c r="BU131" s="184">
        <v>2295</v>
      </c>
      <c r="BV131" s="184">
        <v>2154</v>
      </c>
      <c r="BW131" s="184">
        <v>2090</v>
      </c>
      <c r="BX131" s="184">
        <v>1866</v>
      </c>
      <c r="BY131" s="184">
        <v>1727</v>
      </c>
      <c r="BZ131" s="184">
        <v>1637</v>
      </c>
      <c r="CA131" s="184">
        <v>1534</v>
      </c>
      <c r="CB131" s="184">
        <v>1435</v>
      </c>
      <c r="CC131" s="184">
        <v>1328</v>
      </c>
      <c r="CD131" s="184">
        <v>1199</v>
      </c>
      <c r="CE131" s="184">
        <v>1198</v>
      </c>
      <c r="CF131" s="184">
        <v>1102</v>
      </c>
      <c r="CG131" s="184">
        <v>1080</v>
      </c>
      <c r="CH131" s="184">
        <v>986</v>
      </c>
      <c r="CI131" s="184">
        <v>905</v>
      </c>
      <c r="CJ131" s="184">
        <v>927</v>
      </c>
      <c r="CK131" s="184">
        <v>881</v>
      </c>
      <c r="CL131" s="184">
        <v>892</v>
      </c>
      <c r="CM131" s="184">
        <v>985</v>
      </c>
      <c r="CN131" s="184">
        <v>912</v>
      </c>
      <c r="CO131" s="184">
        <v>644</v>
      </c>
      <c r="CP131" s="184">
        <v>598</v>
      </c>
      <c r="CQ131" s="184">
        <v>566</v>
      </c>
      <c r="CR131" s="184">
        <v>490</v>
      </c>
      <c r="CS131" s="184">
        <v>385</v>
      </c>
      <c r="CT131" s="184">
        <v>367</v>
      </c>
      <c r="CU131" s="184">
        <v>343</v>
      </c>
      <c r="CV131" s="184">
        <v>287</v>
      </c>
      <c r="CW131" s="184">
        <v>252</v>
      </c>
      <c r="CX131" s="184">
        <v>220</v>
      </c>
      <c r="CY131" s="533">
        <v>788</v>
      </c>
      <c r="CZ131" s="129">
        <v>984</v>
      </c>
      <c r="DA131">
        <v>1007</v>
      </c>
      <c r="DB131">
        <v>1090</v>
      </c>
      <c r="DC131">
        <v>1020</v>
      </c>
      <c r="DD131">
        <v>1110</v>
      </c>
      <c r="DE131">
        <v>1089</v>
      </c>
      <c r="DF131">
        <v>1201</v>
      </c>
      <c r="DG131">
        <v>1210</v>
      </c>
      <c r="DH131">
        <v>1299</v>
      </c>
      <c r="DI131">
        <v>1287</v>
      </c>
      <c r="DJ131">
        <v>1462</v>
      </c>
      <c r="DK131">
        <v>1440</v>
      </c>
      <c r="DL131">
        <v>1407</v>
      </c>
      <c r="DM131">
        <v>1532</v>
      </c>
      <c r="DN131">
        <v>1566</v>
      </c>
      <c r="DO131">
        <v>1613</v>
      </c>
      <c r="DP131">
        <v>1739</v>
      </c>
      <c r="DQ131">
        <v>1679</v>
      </c>
      <c r="DR131">
        <v>2051</v>
      </c>
      <c r="DS131">
        <v>2579</v>
      </c>
      <c r="DT131">
        <v>3107</v>
      </c>
      <c r="DU131">
        <v>3383</v>
      </c>
      <c r="DV131">
        <v>3260</v>
      </c>
      <c r="DW131">
        <v>2943</v>
      </c>
      <c r="DX131">
        <v>2881</v>
      </c>
      <c r="DY131">
        <v>2824</v>
      </c>
      <c r="DZ131">
        <v>2900</v>
      </c>
      <c r="EA131">
        <v>3060</v>
      </c>
      <c r="EB131">
        <v>2917</v>
      </c>
      <c r="EC131">
        <v>2931</v>
      </c>
      <c r="ED131">
        <v>2677</v>
      </c>
      <c r="EE131">
        <v>2656</v>
      </c>
      <c r="EF131">
        <v>2630</v>
      </c>
      <c r="EG131">
        <v>2622</v>
      </c>
      <c r="EH131">
        <v>2542</v>
      </c>
      <c r="EI131">
        <v>2594</v>
      </c>
      <c r="EJ131">
        <v>2591</v>
      </c>
      <c r="EK131">
        <v>2497</v>
      </c>
      <c r="EL131">
        <v>2441</v>
      </c>
      <c r="EM131">
        <v>2324</v>
      </c>
      <c r="EN131">
        <v>2238</v>
      </c>
      <c r="EO131">
        <v>2196</v>
      </c>
      <c r="EP131">
        <v>2194</v>
      </c>
      <c r="EQ131">
        <v>2207</v>
      </c>
      <c r="ER131">
        <v>2237</v>
      </c>
      <c r="ES131">
        <v>2302</v>
      </c>
      <c r="ET131">
        <v>2231</v>
      </c>
      <c r="EU131">
        <v>2182</v>
      </c>
      <c r="EV131">
        <v>2077</v>
      </c>
      <c r="EW131">
        <v>2067</v>
      </c>
      <c r="EX131">
        <v>2085</v>
      </c>
      <c r="EY131">
        <v>2004</v>
      </c>
      <c r="EZ131">
        <v>2138</v>
      </c>
      <c r="FA131">
        <v>2210</v>
      </c>
      <c r="FB131">
        <v>2192</v>
      </c>
      <c r="FC131">
        <v>2175</v>
      </c>
      <c r="FD131">
        <v>2110</v>
      </c>
      <c r="FE131">
        <v>2185</v>
      </c>
      <c r="FF131">
        <v>2028</v>
      </c>
      <c r="FG131">
        <v>2033</v>
      </c>
      <c r="FH131">
        <v>2032</v>
      </c>
      <c r="FI131">
        <v>1908</v>
      </c>
      <c r="FJ131">
        <v>1811</v>
      </c>
      <c r="FK131">
        <v>1748</v>
      </c>
      <c r="FL131">
        <v>1607</v>
      </c>
      <c r="FM131">
        <v>1515</v>
      </c>
      <c r="FN131">
        <v>1409</v>
      </c>
      <c r="FO131">
        <v>1315</v>
      </c>
      <c r="FP131">
        <v>1292</v>
      </c>
      <c r="FQ131">
        <v>1130</v>
      </c>
      <c r="FR131">
        <v>1121</v>
      </c>
      <c r="FS131">
        <v>1199</v>
      </c>
      <c r="FT131">
        <v>1112</v>
      </c>
      <c r="FU131">
        <v>1033</v>
      </c>
      <c r="FV131">
        <v>1035</v>
      </c>
      <c r="FW131">
        <v>1003</v>
      </c>
      <c r="FX131">
        <v>959</v>
      </c>
      <c r="FY131">
        <v>1035</v>
      </c>
      <c r="FZ131">
        <v>1041</v>
      </c>
      <c r="GA131">
        <v>1053</v>
      </c>
      <c r="GB131">
        <v>805</v>
      </c>
      <c r="GC131">
        <v>771</v>
      </c>
      <c r="GD131">
        <v>721</v>
      </c>
      <c r="GE131">
        <v>702</v>
      </c>
      <c r="GF131">
        <v>531</v>
      </c>
      <c r="GG131">
        <v>477</v>
      </c>
      <c r="GH131">
        <v>505</v>
      </c>
      <c r="GI131">
        <v>442</v>
      </c>
      <c r="GJ131">
        <v>414</v>
      </c>
      <c r="GK131">
        <v>369</v>
      </c>
      <c r="GL131" s="128">
        <v>1543</v>
      </c>
    </row>
    <row r="132" spans="1:194" s="1" customFormat="1" ht="14.4" x14ac:dyDescent="0.3">
      <c r="A132" s="30" t="s">
        <v>46</v>
      </c>
      <c r="B132" s="1" t="s">
        <v>171</v>
      </c>
      <c r="C132" s="29" t="str">
        <f t="shared" si="54"/>
        <v>LA England - Bristol, City of</v>
      </c>
      <c r="D132" s="48">
        <f t="shared" si="55"/>
        <v>19123</v>
      </c>
      <c r="E132" s="48">
        <f t="shared" si="56"/>
        <v>18286</v>
      </c>
      <c r="F132" s="49">
        <f t="shared" si="57"/>
        <v>581506</v>
      </c>
      <c r="G132" s="49">
        <f t="shared" si="58"/>
        <v>295788</v>
      </c>
      <c r="H132" s="50">
        <f t="shared" si="59"/>
        <v>285718</v>
      </c>
      <c r="I132" s="50">
        <f t="shared" si="60"/>
        <v>242982</v>
      </c>
      <c r="J132" s="50">
        <f t="shared" si="61"/>
        <v>235545</v>
      </c>
      <c r="K132" s="47">
        <f t="shared" si="62"/>
        <v>52806</v>
      </c>
      <c r="L132" s="48">
        <f t="shared" si="63"/>
        <v>50173</v>
      </c>
      <c r="M132" s="744">
        <v>2610</v>
      </c>
      <c r="N132" s="184">
        <v>2609</v>
      </c>
      <c r="O132" s="184">
        <v>2588</v>
      </c>
      <c r="P132" s="184">
        <v>2579</v>
      </c>
      <c r="Q132" s="184">
        <v>2737</v>
      </c>
      <c r="R132" s="184">
        <v>2656</v>
      </c>
      <c r="S132" s="184">
        <v>2747</v>
      </c>
      <c r="T132" s="184">
        <v>2861</v>
      </c>
      <c r="U132" s="184">
        <v>2924</v>
      </c>
      <c r="V132" s="184">
        <v>3223</v>
      </c>
      <c r="W132" s="184">
        <v>3029</v>
      </c>
      <c r="X132" s="184">
        <v>3120</v>
      </c>
      <c r="Y132" s="184">
        <v>3102</v>
      </c>
      <c r="Z132" s="184">
        <v>3270</v>
      </c>
      <c r="AA132" s="184">
        <v>3225</v>
      </c>
      <c r="AB132" s="184">
        <v>3188</v>
      </c>
      <c r="AC132" s="184">
        <v>3193</v>
      </c>
      <c r="AD132" s="184">
        <v>3145</v>
      </c>
      <c r="AE132" s="184">
        <v>3675</v>
      </c>
      <c r="AF132" s="184">
        <v>4583</v>
      </c>
      <c r="AG132" s="184">
        <v>5116</v>
      </c>
      <c r="AH132" s="184">
        <v>5282</v>
      </c>
      <c r="AI132" s="184">
        <v>5346</v>
      </c>
      <c r="AJ132" s="184">
        <v>5290</v>
      </c>
      <c r="AK132" s="184">
        <v>5213</v>
      </c>
      <c r="AL132" s="184">
        <v>5489</v>
      </c>
      <c r="AM132" s="184">
        <v>5615</v>
      </c>
      <c r="AN132" s="184">
        <v>5681</v>
      </c>
      <c r="AO132" s="184">
        <v>6006</v>
      </c>
      <c r="AP132" s="184">
        <v>6079</v>
      </c>
      <c r="AQ132" s="184">
        <v>5951</v>
      </c>
      <c r="AR132" s="184">
        <v>5774</v>
      </c>
      <c r="AS132" s="184">
        <v>5893</v>
      </c>
      <c r="AT132" s="184">
        <v>5744</v>
      </c>
      <c r="AU132" s="184">
        <v>5822</v>
      </c>
      <c r="AV132" s="184">
        <v>5818</v>
      </c>
      <c r="AW132" s="184">
        <v>5655</v>
      </c>
      <c r="AX132" s="184">
        <v>5497</v>
      </c>
      <c r="AY132" s="184">
        <v>5533</v>
      </c>
      <c r="AZ132" s="184">
        <v>5122</v>
      </c>
      <c r="BA132" s="184">
        <v>5136</v>
      </c>
      <c r="BB132" s="184">
        <v>4943</v>
      </c>
      <c r="BC132" s="184">
        <v>4726</v>
      </c>
      <c r="BD132" s="184">
        <v>4651</v>
      </c>
      <c r="BE132" s="184">
        <v>4406</v>
      </c>
      <c r="BF132" s="184">
        <v>4232</v>
      </c>
      <c r="BG132" s="184">
        <v>4286</v>
      </c>
      <c r="BH132" s="184">
        <v>3923</v>
      </c>
      <c r="BI132" s="184">
        <v>3686</v>
      </c>
      <c r="BJ132" s="184">
        <v>3528</v>
      </c>
      <c r="BK132" s="184">
        <v>3362</v>
      </c>
      <c r="BL132" s="184">
        <v>3378</v>
      </c>
      <c r="BM132" s="184">
        <v>3132</v>
      </c>
      <c r="BN132" s="184">
        <v>3297</v>
      </c>
      <c r="BO132" s="184">
        <v>3220</v>
      </c>
      <c r="BP132" s="184">
        <v>3151</v>
      </c>
      <c r="BQ132" s="184">
        <v>2987</v>
      </c>
      <c r="BR132" s="184">
        <v>3012</v>
      </c>
      <c r="BS132" s="184">
        <v>2997</v>
      </c>
      <c r="BT132" s="184">
        <v>3031</v>
      </c>
      <c r="BU132" s="184">
        <v>2875</v>
      </c>
      <c r="BV132" s="184">
        <v>2948</v>
      </c>
      <c r="BW132" s="184">
        <v>2725</v>
      </c>
      <c r="BX132" s="184">
        <v>2610</v>
      </c>
      <c r="BY132" s="184">
        <v>2476</v>
      </c>
      <c r="BZ132" s="184">
        <v>2326</v>
      </c>
      <c r="CA132" s="184">
        <v>2158</v>
      </c>
      <c r="CB132" s="184">
        <v>2098</v>
      </c>
      <c r="CC132" s="184">
        <v>1963</v>
      </c>
      <c r="CD132" s="184">
        <v>1908</v>
      </c>
      <c r="CE132" s="184">
        <v>1787</v>
      </c>
      <c r="CF132" s="184">
        <v>1753</v>
      </c>
      <c r="CG132" s="184">
        <v>1667</v>
      </c>
      <c r="CH132" s="184">
        <v>1567</v>
      </c>
      <c r="CI132" s="184">
        <v>1481</v>
      </c>
      <c r="CJ132" s="184">
        <v>1500</v>
      </c>
      <c r="CK132" s="184">
        <v>1466</v>
      </c>
      <c r="CL132" s="184">
        <v>1384</v>
      </c>
      <c r="CM132" s="184">
        <v>1446</v>
      </c>
      <c r="CN132" s="184">
        <v>1422</v>
      </c>
      <c r="CO132" s="184">
        <v>1057</v>
      </c>
      <c r="CP132" s="184">
        <v>968</v>
      </c>
      <c r="CQ132" s="184">
        <v>958</v>
      </c>
      <c r="CR132" s="184">
        <v>836</v>
      </c>
      <c r="CS132" s="184">
        <v>678</v>
      </c>
      <c r="CT132" s="184">
        <v>587</v>
      </c>
      <c r="CU132" s="184">
        <v>582</v>
      </c>
      <c r="CV132" s="184">
        <v>523</v>
      </c>
      <c r="CW132" s="184">
        <v>418</v>
      </c>
      <c r="CX132" s="184">
        <v>345</v>
      </c>
      <c r="CY132" s="533">
        <v>1202</v>
      </c>
      <c r="CZ132" s="129">
        <v>2411</v>
      </c>
      <c r="DA132">
        <v>2443</v>
      </c>
      <c r="DB132">
        <v>2455</v>
      </c>
      <c r="DC132">
        <v>2444</v>
      </c>
      <c r="DD132">
        <v>2570</v>
      </c>
      <c r="DE132">
        <v>2561</v>
      </c>
      <c r="DF132">
        <v>2674</v>
      </c>
      <c r="DG132">
        <v>2649</v>
      </c>
      <c r="DH132">
        <v>2856</v>
      </c>
      <c r="DI132">
        <v>2877</v>
      </c>
      <c r="DJ132">
        <v>2916</v>
      </c>
      <c r="DK132">
        <v>3031</v>
      </c>
      <c r="DL132">
        <v>2991</v>
      </c>
      <c r="DM132">
        <v>3074</v>
      </c>
      <c r="DN132">
        <v>3159</v>
      </c>
      <c r="DO132">
        <v>3106</v>
      </c>
      <c r="DP132">
        <v>2935</v>
      </c>
      <c r="DQ132">
        <v>3021</v>
      </c>
      <c r="DR132">
        <v>3744</v>
      </c>
      <c r="DS132">
        <v>5127</v>
      </c>
      <c r="DT132">
        <v>5624</v>
      </c>
      <c r="DU132">
        <v>5925</v>
      </c>
      <c r="DV132">
        <v>5727</v>
      </c>
      <c r="DW132">
        <v>5978</v>
      </c>
      <c r="DX132">
        <v>5889</v>
      </c>
      <c r="DY132">
        <v>5675</v>
      </c>
      <c r="DZ132">
        <v>5647</v>
      </c>
      <c r="EA132">
        <v>5731</v>
      </c>
      <c r="EB132">
        <v>5768</v>
      </c>
      <c r="EC132">
        <v>5547</v>
      </c>
      <c r="ED132">
        <v>5481</v>
      </c>
      <c r="EE132">
        <v>5516</v>
      </c>
      <c r="EF132">
        <v>5449</v>
      </c>
      <c r="EG132">
        <v>5266</v>
      </c>
      <c r="EH132">
        <v>5252</v>
      </c>
      <c r="EI132">
        <v>5212</v>
      </c>
      <c r="EJ132">
        <v>5007</v>
      </c>
      <c r="EK132">
        <v>4878</v>
      </c>
      <c r="EL132">
        <v>4824</v>
      </c>
      <c r="EM132">
        <v>4624</v>
      </c>
      <c r="EN132">
        <v>4579</v>
      </c>
      <c r="EO132">
        <v>4370</v>
      </c>
      <c r="EP132">
        <v>4052</v>
      </c>
      <c r="EQ132">
        <v>3834</v>
      </c>
      <c r="ER132">
        <v>3817</v>
      </c>
      <c r="ES132">
        <v>3799</v>
      </c>
      <c r="ET132">
        <v>3625</v>
      </c>
      <c r="EU132">
        <v>3325</v>
      </c>
      <c r="EV132">
        <v>3133</v>
      </c>
      <c r="EW132">
        <v>2974</v>
      </c>
      <c r="EX132">
        <v>2971</v>
      </c>
      <c r="EY132">
        <v>2957</v>
      </c>
      <c r="EZ132">
        <v>2827</v>
      </c>
      <c r="FA132">
        <v>2813</v>
      </c>
      <c r="FB132">
        <v>2824</v>
      </c>
      <c r="FC132">
        <v>2810</v>
      </c>
      <c r="FD132">
        <v>2745</v>
      </c>
      <c r="FE132">
        <v>2770</v>
      </c>
      <c r="FF132">
        <v>2554</v>
      </c>
      <c r="FG132">
        <v>2688</v>
      </c>
      <c r="FH132">
        <v>2836</v>
      </c>
      <c r="FI132">
        <v>2644</v>
      </c>
      <c r="FJ132">
        <v>2665</v>
      </c>
      <c r="FK132">
        <v>2573</v>
      </c>
      <c r="FL132">
        <v>2386</v>
      </c>
      <c r="FM132">
        <v>2362</v>
      </c>
      <c r="FN132">
        <v>2134</v>
      </c>
      <c r="FO132">
        <v>2171</v>
      </c>
      <c r="FP132">
        <v>2195</v>
      </c>
      <c r="FQ132">
        <v>1885</v>
      </c>
      <c r="FR132">
        <v>1845</v>
      </c>
      <c r="FS132">
        <v>1817</v>
      </c>
      <c r="FT132">
        <v>1790</v>
      </c>
      <c r="FU132">
        <v>1713</v>
      </c>
      <c r="FV132">
        <v>1605</v>
      </c>
      <c r="FW132">
        <v>1561</v>
      </c>
      <c r="FX132">
        <v>1560</v>
      </c>
      <c r="FY132">
        <v>1618</v>
      </c>
      <c r="FZ132">
        <v>1739</v>
      </c>
      <c r="GA132">
        <v>1608</v>
      </c>
      <c r="GB132">
        <v>1193</v>
      </c>
      <c r="GC132">
        <v>1205</v>
      </c>
      <c r="GD132">
        <v>1168</v>
      </c>
      <c r="GE132">
        <v>1093</v>
      </c>
      <c r="GF132">
        <v>922</v>
      </c>
      <c r="GG132">
        <v>815</v>
      </c>
      <c r="GH132">
        <v>791</v>
      </c>
      <c r="GI132">
        <v>738</v>
      </c>
      <c r="GJ132">
        <v>645</v>
      </c>
      <c r="GK132">
        <v>593</v>
      </c>
      <c r="GL132" s="128">
        <v>2317</v>
      </c>
    </row>
    <row r="133" spans="1:194" s="1" customFormat="1" ht="14.4" x14ac:dyDescent="0.3">
      <c r="A133" s="30" t="s">
        <v>46</v>
      </c>
      <c r="B133" s="1" t="s">
        <v>172</v>
      </c>
      <c r="C133" s="29" t="str">
        <f t="shared" si="54"/>
        <v>LA England - Broadland</v>
      </c>
      <c r="D133" s="48">
        <f t="shared" si="55"/>
        <v>4291</v>
      </c>
      <c r="E133" s="48">
        <f t="shared" si="56"/>
        <v>3979</v>
      </c>
      <c r="F133" s="49">
        <f t="shared" si="57"/>
        <v>120997</v>
      </c>
      <c r="G133" s="49">
        <f t="shared" si="58"/>
        <v>59529</v>
      </c>
      <c r="H133" s="50">
        <f t="shared" si="59"/>
        <v>61468</v>
      </c>
      <c r="I133" s="50">
        <f t="shared" si="60"/>
        <v>48563</v>
      </c>
      <c r="J133" s="50">
        <f t="shared" si="61"/>
        <v>51086</v>
      </c>
      <c r="K133" s="47">
        <f t="shared" si="62"/>
        <v>10966</v>
      </c>
      <c r="L133" s="48">
        <f t="shared" si="63"/>
        <v>10382</v>
      </c>
      <c r="M133" s="744">
        <v>416</v>
      </c>
      <c r="N133" s="184">
        <v>435</v>
      </c>
      <c r="O133" s="184">
        <v>461</v>
      </c>
      <c r="P133" s="184">
        <v>495</v>
      </c>
      <c r="Q133" s="184">
        <v>532</v>
      </c>
      <c r="R133" s="184">
        <v>549</v>
      </c>
      <c r="S133" s="184">
        <v>594</v>
      </c>
      <c r="T133" s="184">
        <v>567</v>
      </c>
      <c r="U133" s="184">
        <v>644</v>
      </c>
      <c r="V133" s="184">
        <v>659</v>
      </c>
      <c r="W133" s="184">
        <v>638</v>
      </c>
      <c r="X133" s="184">
        <v>685</v>
      </c>
      <c r="Y133" s="184">
        <v>680</v>
      </c>
      <c r="Z133" s="184">
        <v>762</v>
      </c>
      <c r="AA133" s="184">
        <v>709</v>
      </c>
      <c r="AB133" s="184">
        <v>725</v>
      </c>
      <c r="AC133" s="184">
        <v>711</v>
      </c>
      <c r="AD133" s="184">
        <v>704</v>
      </c>
      <c r="AE133" s="184">
        <v>695</v>
      </c>
      <c r="AF133" s="184">
        <v>640</v>
      </c>
      <c r="AG133" s="184">
        <v>542</v>
      </c>
      <c r="AH133" s="184">
        <v>588</v>
      </c>
      <c r="AI133" s="184">
        <v>540</v>
      </c>
      <c r="AJ133" s="184">
        <v>594</v>
      </c>
      <c r="AK133" s="184">
        <v>581</v>
      </c>
      <c r="AL133" s="184">
        <v>598</v>
      </c>
      <c r="AM133" s="184">
        <v>539</v>
      </c>
      <c r="AN133" s="184">
        <v>598</v>
      </c>
      <c r="AO133" s="184">
        <v>607</v>
      </c>
      <c r="AP133" s="184">
        <v>652</v>
      </c>
      <c r="AQ133" s="184">
        <v>621</v>
      </c>
      <c r="AR133" s="184">
        <v>646</v>
      </c>
      <c r="AS133" s="184">
        <v>696</v>
      </c>
      <c r="AT133" s="184">
        <v>627</v>
      </c>
      <c r="AU133" s="184">
        <v>718</v>
      </c>
      <c r="AV133" s="184">
        <v>731</v>
      </c>
      <c r="AW133" s="184">
        <v>748</v>
      </c>
      <c r="AX133" s="184">
        <v>733</v>
      </c>
      <c r="AY133" s="184">
        <v>722</v>
      </c>
      <c r="AZ133" s="184">
        <v>748</v>
      </c>
      <c r="BA133" s="184">
        <v>722</v>
      </c>
      <c r="BB133" s="184">
        <v>695</v>
      </c>
      <c r="BC133" s="184">
        <v>722</v>
      </c>
      <c r="BD133" s="184">
        <v>664</v>
      </c>
      <c r="BE133" s="184">
        <v>760</v>
      </c>
      <c r="BF133" s="184">
        <v>728</v>
      </c>
      <c r="BG133" s="184">
        <v>769</v>
      </c>
      <c r="BH133" s="184">
        <v>648</v>
      </c>
      <c r="BI133" s="184">
        <v>706</v>
      </c>
      <c r="BJ133" s="184">
        <v>634</v>
      </c>
      <c r="BK133" s="184">
        <v>642</v>
      </c>
      <c r="BL133" s="184">
        <v>744</v>
      </c>
      <c r="BM133" s="184">
        <v>759</v>
      </c>
      <c r="BN133" s="184">
        <v>826</v>
      </c>
      <c r="BO133" s="184">
        <v>851</v>
      </c>
      <c r="BP133" s="184">
        <v>851</v>
      </c>
      <c r="BQ133" s="184">
        <v>858</v>
      </c>
      <c r="BR133" s="184">
        <v>951</v>
      </c>
      <c r="BS133" s="184">
        <v>870</v>
      </c>
      <c r="BT133" s="184">
        <v>880</v>
      </c>
      <c r="BU133" s="184">
        <v>890</v>
      </c>
      <c r="BV133" s="184">
        <v>918</v>
      </c>
      <c r="BW133" s="184">
        <v>894</v>
      </c>
      <c r="BX133" s="184">
        <v>849</v>
      </c>
      <c r="BY133" s="184">
        <v>843</v>
      </c>
      <c r="BZ133" s="184">
        <v>841</v>
      </c>
      <c r="CA133" s="184">
        <v>778</v>
      </c>
      <c r="CB133" s="184">
        <v>738</v>
      </c>
      <c r="CC133" s="184">
        <v>750</v>
      </c>
      <c r="CD133" s="184">
        <v>722</v>
      </c>
      <c r="CE133" s="184">
        <v>712</v>
      </c>
      <c r="CF133" s="184">
        <v>670</v>
      </c>
      <c r="CG133" s="184">
        <v>645</v>
      </c>
      <c r="CH133" s="184">
        <v>649</v>
      </c>
      <c r="CI133" s="184">
        <v>599</v>
      </c>
      <c r="CJ133" s="184">
        <v>666</v>
      </c>
      <c r="CK133" s="184">
        <v>651</v>
      </c>
      <c r="CL133" s="184">
        <v>700</v>
      </c>
      <c r="CM133" s="184">
        <v>723</v>
      </c>
      <c r="CN133" s="184">
        <v>699</v>
      </c>
      <c r="CO133" s="184">
        <v>563</v>
      </c>
      <c r="CP133" s="184">
        <v>536</v>
      </c>
      <c r="CQ133" s="184">
        <v>465</v>
      </c>
      <c r="CR133" s="184">
        <v>393</v>
      </c>
      <c r="CS133" s="184">
        <v>386</v>
      </c>
      <c r="CT133" s="184">
        <v>290</v>
      </c>
      <c r="CU133" s="184">
        <v>249</v>
      </c>
      <c r="CV133" s="184">
        <v>278</v>
      </c>
      <c r="CW133" s="184">
        <v>251</v>
      </c>
      <c r="CX133" s="184">
        <v>189</v>
      </c>
      <c r="CY133" s="533">
        <v>582</v>
      </c>
      <c r="CZ133" s="129">
        <v>404</v>
      </c>
      <c r="DA133">
        <v>401</v>
      </c>
      <c r="DB133">
        <v>450</v>
      </c>
      <c r="DC133">
        <v>479</v>
      </c>
      <c r="DD133">
        <v>548</v>
      </c>
      <c r="DE133">
        <v>474</v>
      </c>
      <c r="DF133">
        <v>520</v>
      </c>
      <c r="DG133">
        <v>611</v>
      </c>
      <c r="DH133">
        <v>596</v>
      </c>
      <c r="DI133">
        <v>608</v>
      </c>
      <c r="DJ133">
        <v>676</v>
      </c>
      <c r="DK133">
        <v>636</v>
      </c>
      <c r="DL133">
        <v>628</v>
      </c>
      <c r="DM133">
        <v>680</v>
      </c>
      <c r="DN133">
        <v>671</v>
      </c>
      <c r="DO133">
        <v>705</v>
      </c>
      <c r="DP133">
        <v>664</v>
      </c>
      <c r="DQ133">
        <v>631</v>
      </c>
      <c r="DR133">
        <v>604</v>
      </c>
      <c r="DS133">
        <v>549</v>
      </c>
      <c r="DT133">
        <v>485</v>
      </c>
      <c r="DU133">
        <v>504</v>
      </c>
      <c r="DV133">
        <v>529</v>
      </c>
      <c r="DW133">
        <v>510</v>
      </c>
      <c r="DX133">
        <v>529</v>
      </c>
      <c r="DY133">
        <v>526</v>
      </c>
      <c r="DZ133">
        <v>565</v>
      </c>
      <c r="EA133">
        <v>604</v>
      </c>
      <c r="EB133">
        <v>612</v>
      </c>
      <c r="EC133">
        <v>645</v>
      </c>
      <c r="ED133">
        <v>651</v>
      </c>
      <c r="EE133">
        <v>651</v>
      </c>
      <c r="EF133">
        <v>740</v>
      </c>
      <c r="EG133">
        <v>679</v>
      </c>
      <c r="EH133">
        <v>735</v>
      </c>
      <c r="EI133">
        <v>756</v>
      </c>
      <c r="EJ133">
        <v>764</v>
      </c>
      <c r="EK133">
        <v>776</v>
      </c>
      <c r="EL133">
        <v>795</v>
      </c>
      <c r="EM133">
        <v>707</v>
      </c>
      <c r="EN133">
        <v>769</v>
      </c>
      <c r="EO133">
        <v>742</v>
      </c>
      <c r="EP133">
        <v>718</v>
      </c>
      <c r="EQ133">
        <v>729</v>
      </c>
      <c r="ER133">
        <v>746</v>
      </c>
      <c r="ES133">
        <v>783</v>
      </c>
      <c r="ET133">
        <v>775</v>
      </c>
      <c r="EU133">
        <v>715</v>
      </c>
      <c r="EV133">
        <v>684</v>
      </c>
      <c r="EW133">
        <v>658</v>
      </c>
      <c r="EX133">
        <v>686</v>
      </c>
      <c r="EY133">
        <v>762</v>
      </c>
      <c r="EZ133">
        <v>808</v>
      </c>
      <c r="FA133">
        <v>802</v>
      </c>
      <c r="FB133">
        <v>850</v>
      </c>
      <c r="FC133">
        <v>868</v>
      </c>
      <c r="FD133">
        <v>865</v>
      </c>
      <c r="FE133">
        <v>960</v>
      </c>
      <c r="FF133">
        <v>925</v>
      </c>
      <c r="FG133">
        <v>872</v>
      </c>
      <c r="FH133">
        <v>952</v>
      </c>
      <c r="FI133">
        <v>934</v>
      </c>
      <c r="FJ133">
        <v>882</v>
      </c>
      <c r="FK133">
        <v>906</v>
      </c>
      <c r="FL133">
        <v>843</v>
      </c>
      <c r="FM133">
        <v>844</v>
      </c>
      <c r="FN133">
        <v>816</v>
      </c>
      <c r="FO133">
        <v>862</v>
      </c>
      <c r="FP133">
        <v>753</v>
      </c>
      <c r="FQ133">
        <v>789</v>
      </c>
      <c r="FR133">
        <v>744</v>
      </c>
      <c r="FS133">
        <v>752</v>
      </c>
      <c r="FT133">
        <v>757</v>
      </c>
      <c r="FU133">
        <v>679</v>
      </c>
      <c r="FV133">
        <v>705</v>
      </c>
      <c r="FW133">
        <v>733</v>
      </c>
      <c r="FX133">
        <v>721</v>
      </c>
      <c r="FY133">
        <v>726</v>
      </c>
      <c r="FZ133">
        <v>825</v>
      </c>
      <c r="GA133">
        <v>870</v>
      </c>
      <c r="GB133">
        <v>598</v>
      </c>
      <c r="GC133">
        <v>614</v>
      </c>
      <c r="GD133">
        <v>539</v>
      </c>
      <c r="GE133">
        <v>513</v>
      </c>
      <c r="GF133">
        <v>370</v>
      </c>
      <c r="GG133">
        <v>406</v>
      </c>
      <c r="GH133">
        <v>387</v>
      </c>
      <c r="GI133">
        <v>320</v>
      </c>
      <c r="GJ133">
        <v>302</v>
      </c>
      <c r="GK133">
        <v>254</v>
      </c>
      <c r="GL133" s="128">
        <v>1057</v>
      </c>
    </row>
    <row r="134" spans="1:194" s="1" customFormat="1" ht="14.4" x14ac:dyDescent="0.3">
      <c r="A134" s="30" t="s">
        <v>46</v>
      </c>
      <c r="B134" s="1" t="s">
        <v>173</v>
      </c>
      <c r="C134" s="29" t="str">
        <f t="shared" si="54"/>
        <v>LA England - Bromley</v>
      </c>
      <c r="D134" s="48">
        <f t="shared" si="55"/>
        <v>14069</v>
      </c>
      <c r="E134" s="48">
        <f t="shared" si="56"/>
        <v>13132</v>
      </c>
      <c r="F134" s="49">
        <f t="shared" si="57"/>
        <v>357037</v>
      </c>
      <c r="G134" s="49">
        <f t="shared" si="58"/>
        <v>174411</v>
      </c>
      <c r="H134" s="50">
        <f t="shared" si="59"/>
        <v>182626</v>
      </c>
      <c r="I134" s="50">
        <f t="shared" si="60"/>
        <v>136679</v>
      </c>
      <c r="J134" s="50">
        <f t="shared" si="61"/>
        <v>146962</v>
      </c>
      <c r="K134" s="47">
        <f t="shared" si="62"/>
        <v>37732</v>
      </c>
      <c r="L134" s="48">
        <f t="shared" si="63"/>
        <v>35664</v>
      </c>
      <c r="M134" s="744">
        <v>1520</v>
      </c>
      <c r="N134" s="184">
        <v>1649</v>
      </c>
      <c r="O134" s="184">
        <v>1710</v>
      </c>
      <c r="P134" s="184">
        <v>1777</v>
      </c>
      <c r="Q134" s="184">
        <v>1986</v>
      </c>
      <c r="R134" s="184">
        <v>1919</v>
      </c>
      <c r="S134" s="184">
        <v>2007</v>
      </c>
      <c r="T134" s="184">
        <v>2133</v>
      </c>
      <c r="U134" s="184">
        <v>2269</v>
      </c>
      <c r="V134" s="184">
        <v>2271</v>
      </c>
      <c r="W134" s="184">
        <v>2242</v>
      </c>
      <c r="X134" s="184">
        <v>2180</v>
      </c>
      <c r="Y134" s="184">
        <v>2248</v>
      </c>
      <c r="Z134" s="184">
        <v>2383</v>
      </c>
      <c r="AA134" s="184">
        <v>2373</v>
      </c>
      <c r="AB134" s="184">
        <v>2353</v>
      </c>
      <c r="AC134" s="184">
        <v>2425</v>
      </c>
      <c r="AD134" s="184">
        <v>2287</v>
      </c>
      <c r="AE134" s="184">
        <v>2171</v>
      </c>
      <c r="AF134" s="184">
        <v>1919</v>
      </c>
      <c r="AG134" s="184">
        <v>1823</v>
      </c>
      <c r="AH134" s="184">
        <v>1819</v>
      </c>
      <c r="AI134" s="184">
        <v>1712</v>
      </c>
      <c r="AJ134" s="184">
        <v>1851</v>
      </c>
      <c r="AK134" s="184">
        <v>1736</v>
      </c>
      <c r="AL134" s="184">
        <v>1818</v>
      </c>
      <c r="AM134" s="184">
        <v>1845</v>
      </c>
      <c r="AN134" s="184">
        <v>1890</v>
      </c>
      <c r="AO134" s="184">
        <v>1936</v>
      </c>
      <c r="AP134" s="184">
        <v>1925</v>
      </c>
      <c r="AQ134" s="184">
        <v>1925</v>
      </c>
      <c r="AR134" s="184">
        <v>2046</v>
      </c>
      <c r="AS134" s="184">
        <v>2090</v>
      </c>
      <c r="AT134" s="184">
        <v>2189</v>
      </c>
      <c r="AU134" s="184">
        <v>2260</v>
      </c>
      <c r="AV134" s="184">
        <v>2359</v>
      </c>
      <c r="AW134" s="184">
        <v>2555</v>
      </c>
      <c r="AX134" s="184">
        <v>2439</v>
      </c>
      <c r="AY134" s="184">
        <v>2603</v>
      </c>
      <c r="AZ134" s="184">
        <v>2562</v>
      </c>
      <c r="BA134" s="184">
        <v>2623</v>
      </c>
      <c r="BB134" s="184">
        <v>2743</v>
      </c>
      <c r="BC134" s="184">
        <v>2678</v>
      </c>
      <c r="BD134" s="184">
        <v>2706</v>
      </c>
      <c r="BE134" s="184">
        <v>2731</v>
      </c>
      <c r="BF134" s="184">
        <v>2679</v>
      </c>
      <c r="BG134" s="184">
        <v>2705</v>
      </c>
      <c r="BH134" s="184">
        <v>2732</v>
      </c>
      <c r="BI134" s="184">
        <v>2618</v>
      </c>
      <c r="BJ134" s="184">
        <v>2461</v>
      </c>
      <c r="BK134" s="184">
        <v>2480</v>
      </c>
      <c r="BL134" s="184">
        <v>2462</v>
      </c>
      <c r="BM134" s="184">
        <v>2415</v>
      </c>
      <c r="BN134" s="184">
        <v>2438</v>
      </c>
      <c r="BO134" s="184">
        <v>2459</v>
      </c>
      <c r="BP134" s="184">
        <v>2452</v>
      </c>
      <c r="BQ134" s="184">
        <v>2330</v>
      </c>
      <c r="BR134" s="184">
        <v>2276</v>
      </c>
      <c r="BS134" s="184">
        <v>2325</v>
      </c>
      <c r="BT134" s="184">
        <v>2310</v>
      </c>
      <c r="BU134" s="184">
        <v>2367</v>
      </c>
      <c r="BV134" s="184">
        <v>2220</v>
      </c>
      <c r="BW134" s="184">
        <v>2295</v>
      </c>
      <c r="BX134" s="184">
        <v>2062</v>
      </c>
      <c r="BY134" s="184">
        <v>1956</v>
      </c>
      <c r="BZ134" s="184">
        <v>1952</v>
      </c>
      <c r="CA134" s="184">
        <v>1792</v>
      </c>
      <c r="CB134" s="184">
        <v>1762</v>
      </c>
      <c r="CC134" s="184">
        <v>1639</v>
      </c>
      <c r="CD134" s="184">
        <v>1563</v>
      </c>
      <c r="CE134" s="184">
        <v>1469</v>
      </c>
      <c r="CF134" s="184">
        <v>1351</v>
      </c>
      <c r="CG134" s="184">
        <v>1280</v>
      </c>
      <c r="CH134" s="184">
        <v>1231</v>
      </c>
      <c r="CI134" s="184">
        <v>1218</v>
      </c>
      <c r="CJ134" s="184">
        <v>1261</v>
      </c>
      <c r="CK134" s="184">
        <v>1263</v>
      </c>
      <c r="CL134" s="184">
        <v>1280</v>
      </c>
      <c r="CM134" s="184">
        <v>1311</v>
      </c>
      <c r="CN134" s="184">
        <v>1390</v>
      </c>
      <c r="CO134" s="184">
        <v>1047</v>
      </c>
      <c r="CP134" s="184">
        <v>939</v>
      </c>
      <c r="CQ134" s="184">
        <v>838</v>
      </c>
      <c r="CR134" s="184">
        <v>801</v>
      </c>
      <c r="CS134" s="184">
        <v>644</v>
      </c>
      <c r="CT134" s="184">
        <v>564</v>
      </c>
      <c r="CU134" s="184">
        <v>548</v>
      </c>
      <c r="CV134" s="184">
        <v>471</v>
      </c>
      <c r="CW134" s="184">
        <v>431</v>
      </c>
      <c r="CX134" s="184">
        <v>359</v>
      </c>
      <c r="CY134" s="533">
        <v>1279</v>
      </c>
      <c r="CZ134" s="129">
        <v>1471</v>
      </c>
      <c r="DA134">
        <v>1542</v>
      </c>
      <c r="DB134">
        <v>1725</v>
      </c>
      <c r="DC134">
        <v>1721</v>
      </c>
      <c r="DD134">
        <v>1794</v>
      </c>
      <c r="DE134">
        <v>1769</v>
      </c>
      <c r="DF134">
        <v>1977</v>
      </c>
      <c r="DG134">
        <v>1982</v>
      </c>
      <c r="DH134">
        <v>2093</v>
      </c>
      <c r="DI134">
        <v>2089</v>
      </c>
      <c r="DJ134">
        <v>2158</v>
      </c>
      <c r="DK134">
        <v>2211</v>
      </c>
      <c r="DL134">
        <v>2094</v>
      </c>
      <c r="DM134">
        <v>2183</v>
      </c>
      <c r="DN134">
        <v>2283</v>
      </c>
      <c r="DO134">
        <v>2306</v>
      </c>
      <c r="DP134">
        <v>2134</v>
      </c>
      <c r="DQ134">
        <v>2132</v>
      </c>
      <c r="DR134">
        <v>2047</v>
      </c>
      <c r="DS134">
        <v>1696</v>
      </c>
      <c r="DT134">
        <v>1470</v>
      </c>
      <c r="DU134">
        <v>1600</v>
      </c>
      <c r="DV134">
        <v>1736</v>
      </c>
      <c r="DW134">
        <v>1803</v>
      </c>
      <c r="DX134">
        <v>1719</v>
      </c>
      <c r="DY134">
        <v>1805</v>
      </c>
      <c r="DZ134">
        <v>1937</v>
      </c>
      <c r="EA134">
        <v>1913</v>
      </c>
      <c r="EB134">
        <v>1923</v>
      </c>
      <c r="EC134">
        <v>2117</v>
      </c>
      <c r="ED134">
        <v>2098</v>
      </c>
      <c r="EE134">
        <v>2105</v>
      </c>
      <c r="EF134">
        <v>2261</v>
      </c>
      <c r="EG134">
        <v>2413</v>
      </c>
      <c r="EH134">
        <v>2582</v>
      </c>
      <c r="EI134">
        <v>2658</v>
      </c>
      <c r="EJ134">
        <v>2787</v>
      </c>
      <c r="EK134">
        <v>2803</v>
      </c>
      <c r="EL134">
        <v>2886</v>
      </c>
      <c r="EM134">
        <v>2910</v>
      </c>
      <c r="EN134">
        <v>2922</v>
      </c>
      <c r="EO134">
        <v>2777</v>
      </c>
      <c r="EP134">
        <v>2783</v>
      </c>
      <c r="EQ134">
        <v>2794</v>
      </c>
      <c r="ER134">
        <v>2891</v>
      </c>
      <c r="ES134">
        <v>2892</v>
      </c>
      <c r="ET134">
        <v>2854</v>
      </c>
      <c r="EU134">
        <v>2752</v>
      </c>
      <c r="EV134">
        <v>2565</v>
      </c>
      <c r="EW134">
        <v>2570</v>
      </c>
      <c r="EX134">
        <v>2427</v>
      </c>
      <c r="EY134">
        <v>2465</v>
      </c>
      <c r="EZ134">
        <v>2391</v>
      </c>
      <c r="FA134">
        <v>2475</v>
      </c>
      <c r="FB134">
        <v>2354</v>
      </c>
      <c r="FC134">
        <v>2433</v>
      </c>
      <c r="FD134">
        <v>2371</v>
      </c>
      <c r="FE134">
        <v>2413</v>
      </c>
      <c r="FF134">
        <v>2390</v>
      </c>
      <c r="FG134">
        <v>2409</v>
      </c>
      <c r="FH134">
        <v>2351</v>
      </c>
      <c r="FI134">
        <v>2360</v>
      </c>
      <c r="FJ134">
        <v>2363</v>
      </c>
      <c r="FK134">
        <v>2170</v>
      </c>
      <c r="FL134">
        <v>2030</v>
      </c>
      <c r="FM134">
        <v>2109</v>
      </c>
      <c r="FN134">
        <v>1875</v>
      </c>
      <c r="FO134">
        <v>1838</v>
      </c>
      <c r="FP134">
        <v>1732</v>
      </c>
      <c r="FQ134">
        <v>1670</v>
      </c>
      <c r="FR134">
        <v>1604</v>
      </c>
      <c r="FS134">
        <v>1539</v>
      </c>
      <c r="FT134">
        <v>1475</v>
      </c>
      <c r="FU134">
        <v>1509</v>
      </c>
      <c r="FV134">
        <v>1497</v>
      </c>
      <c r="FW134">
        <v>1475</v>
      </c>
      <c r="FX134">
        <v>1509</v>
      </c>
      <c r="FY134">
        <v>1558</v>
      </c>
      <c r="FZ134">
        <v>1644</v>
      </c>
      <c r="GA134">
        <v>1751</v>
      </c>
      <c r="GB134">
        <v>1280</v>
      </c>
      <c r="GC134">
        <v>1173</v>
      </c>
      <c r="GD134">
        <v>1094</v>
      </c>
      <c r="GE134">
        <v>1033</v>
      </c>
      <c r="GF134">
        <v>899</v>
      </c>
      <c r="GG134">
        <v>766</v>
      </c>
      <c r="GH134">
        <v>816</v>
      </c>
      <c r="GI134">
        <v>735</v>
      </c>
      <c r="GJ134">
        <v>687</v>
      </c>
      <c r="GK134">
        <v>600</v>
      </c>
      <c r="GL134" s="128">
        <v>2623</v>
      </c>
    </row>
    <row r="135" spans="1:194" s="1" customFormat="1" ht="14.4" x14ac:dyDescent="0.3">
      <c r="A135" s="30" t="s">
        <v>46</v>
      </c>
      <c r="B135" s="1" t="s">
        <v>174</v>
      </c>
      <c r="C135" s="29" t="str">
        <f t="shared" si="54"/>
        <v>LA England - Bromsgrove</v>
      </c>
      <c r="D135" s="48">
        <f t="shared" si="55"/>
        <v>4099</v>
      </c>
      <c r="E135" s="48">
        <f t="shared" si="56"/>
        <v>3777</v>
      </c>
      <c r="F135" s="49">
        <f t="shared" si="57"/>
        <v>102224</v>
      </c>
      <c r="G135" s="49">
        <f t="shared" si="58"/>
        <v>50369</v>
      </c>
      <c r="H135" s="50">
        <f t="shared" si="59"/>
        <v>51855</v>
      </c>
      <c r="I135" s="50">
        <f t="shared" si="60"/>
        <v>40029</v>
      </c>
      <c r="J135" s="50">
        <f t="shared" si="61"/>
        <v>41955</v>
      </c>
      <c r="K135" s="47">
        <f t="shared" si="62"/>
        <v>10340</v>
      </c>
      <c r="L135" s="48">
        <f t="shared" si="63"/>
        <v>9900</v>
      </c>
      <c r="M135" s="744">
        <v>419</v>
      </c>
      <c r="N135" s="184">
        <v>443</v>
      </c>
      <c r="O135" s="184">
        <v>460</v>
      </c>
      <c r="P135" s="184">
        <v>485</v>
      </c>
      <c r="Q135" s="184">
        <v>476</v>
      </c>
      <c r="R135" s="184">
        <v>504</v>
      </c>
      <c r="S135" s="184">
        <v>484</v>
      </c>
      <c r="T135" s="184">
        <v>586</v>
      </c>
      <c r="U135" s="184">
        <v>565</v>
      </c>
      <c r="V135" s="184">
        <v>606</v>
      </c>
      <c r="W135" s="184">
        <v>575</v>
      </c>
      <c r="X135" s="184">
        <v>638</v>
      </c>
      <c r="Y135" s="184">
        <v>580</v>
      </c>
      <c r="Z135" s="184">
        <v>675</v>
      </c>
      <c r="AA135" s="184">
        <v>703</v>
      </c>
      <c r="AB135" s="184">
        <v>732</v>
      </c>
      <c r="AC135" s="184">
        <v>694</v>
      </c>
      <c r="AD135" s="184">
        <v>715</v>
      </c>
      <c r="AE135" s="184">
        <v>657</v>
      </c>
      <c r="AF135" s="184">
        <v>601</v>
      </c>
      <c r="AG135" s="184">
        <v>499</v>
      </c>
      <c r="AH135" s="184">
        <v>562</v>
      </c>
      <c r="AI135" s="184">
        <v>525</v>
      </c>
      <c r="AJ135" s="184">
        <v>461</v>
      </c>
      <c r="AK135" s="184">
        <v>508</v>
      </c>
      <c r="AL135" s="184">
        <v>508</v>
      </c>
      <c r="AM135" s="184">
        <v>502</v>
      </c>
      <c r="AN135" s="184">
        <v>502</v>
      </c>
      <c r="AO135" s="184">
        <v>519</v>
      </c>
      <c r="AP135" s="184">
        <v>560</v>
      </c>
      <c r="AQ135" s="184">
        <v>538</v>
      </c>
      <c r="AR135" s="184">
        <v>532</v>
      </c>
      <c r="AS135" s="184">
        <v>607</v>
      </c>
      <c r="AT135" s="184">
        <v>586</v>
      </c>
      <c r="AU135" s="184">
        <v>627</v>
      </c>
      <c r="AV135" s="184">
        <v>592</v>
      </c>
      <c r="AW135" s="184">
        <v>669</v>
      </c>
      <c r="AX135" s="184">
        <v>635</v>
      </c>
      <c r="AY135" s="184">
        <v>655</v>
      </c>
      <c r="AZ135" s="184">
        <v>634</v>
      </c>
      <c r="BA135" s="184">
        <v>637</v>
      </c>
      <c r="BB135" s="184">
        <v>660</v>
      </c>
      <c r="BC135" s="184">
        <v>614</v>
      </c>
      <c r="BD135" s="184">
        <v>641</v>
      </c>
      <c r="BE135" s="184">
        <v>637</v>
      </c>
      <c r="BF135" s="184">
        <v>672</v>
      </c>
      <c r="BG135" s="184">
        <v>634</v>
      </c>
      <c r="BH135" s="184">
        <v>587</v>
      </c>
      <c r="BI135" s="184">
        <v>553</v>
      </c>
      <c r="BJ135" s="184">
        <v>608</v>
      </c>
      <c r="BK135" s="184">
        <v>660</v>
      </c>
      <c r="BL135" s="184">
        <v>597</v>
      </c>
      <c r="BM135" s="184">
        <v>639</v>
      </c>
      <c r="BN135" s="184">
        <v>703</v>
      </c>
      <c r="BO135" s="184">
        <v>686</v>
      </c>
      <c r="BP135" s="184">
        <v>737</v>
      </c>
      <c r="BQ135" s="184">
        <v>668</v>
      </c>
      <c r="BR135" s="184">
        <v>722</v>
      </c>
      <c r="BS135" s="184">
        <v>763</v>
      </c>
      <c r="BT135" s="184">
        <v>760</v>
      </c>
      <c r="BU135" s="184">
        <v>770</v>
      </c>
      <c r="BV135" s="184">
        <v>758</v>
      </c>
      <c r="BW135" s="184">
        <v>713</v>
      </c>
      <c r="BX135" s="184">
        <v>711</v>
      </c>
      <c r="BY135" s="184">
        <v>705</v>
      </c>
      <c r="BZ135" s="184">
        <v>651</v>
      </c>
      <c r="CA135" s="184">
        <v>603</v>
      </c>
      <c r="CB135" s="184">
        <v>599</v>
      </c>
      <c r="CC135" s="184">
        <v>562</v>
      </c>
      <c r="CD135" s="184">
        <v>516</v>
      </c>
      <c r="CE135" s="184">
        <v>504</v>
      </c>
      <c r="CF135" s="184">
        <v>499</v>
      </c>
      <c r="CG135" s="184">
        <v>514</v>
      </c>
      <c r="CH135" s="184">
        <v>478</v>
      </c>
      <c r="CI135" s="184">
        <v>472</v>
      </c>
      <c r="CJ135" s="184">
        <v>446</v>
      </c>
      <c r="CK135" s="184">
        <v>453</v>
      </c>
      <c r="CL135" s="184">
        <v>484</v>
      </c>
      <c r="CM135" s="184">
        <v>491</v>
      </c>
      <c r="CN135" s="184">
        <v>496</v>
      </c>
      <c r="CO135" s="184">
        <v>390</v>
      </c>
      <c r="CP135" s="184">
        <v>364</v>
      </c>
      <c r="CQ135" s="184">
        <v>313</v>
      </c>
      <c r="CR135" s="184">
        <v>325</v>
      </c>
      <c r="CS135" s="184">
        <v>261</v>
      </c>
      <c r="CT135" s="184">
        <v>215</v>
      </c>
      <c r="CU135" s="184">
        <v>190</v>
      </c>
      <c r="CV135" s="184">
        <v>199</v>
      </c>
      <c r="CW135" s="184">
        <v>143</v>
      </c>
      <c r="CX135" s="184">
        <v>132</v>
      </c>
      <c r="CY135" s="533">
        <v>415</v>
      </c>
      <c r="CZ135" s="129">
        <v>386</v>
      </c>
      <c r="DA135">
        <v>386</v>
      </c>
      <c r="DB135">
        <v>446</v>
      </c>
      <c r="DC135">
        <v>449</v>
      </c>
      <c r="DD135">
        <v>510</v>
      </c>
      <c r="DE135">
        <v>503</v>
      </c>
      <c r="DF135">
        <v>553</v>
      </c>
      <c r="DG135">
        <v>537</v>
      </c>
      <c r="DH135">
        <v>547</v>
      </c>
      <c r="DI135">
        <v>614</v>
      </c>
      <c r="DJ135">
        <v>570</v>
      </c>
      <c r="DK135">
        <v>622</v>
      </c>
      <c r="DL135">
        <v>648</v>
      </c>
      <c r="DM135">
        <v>584</v>
      </c>
      <c r="DN135">
        <v>636</v>
      </c>
      <c r="DO135">
        <v>633</v>
      </c>
      <c r="DP135">
        <v>614</v>
      </c>
      <c r="DQ135">
        <v>662</v>
      </c>
      <c r="DR135">
        <v>587</v>
      </c>
      <c r="DS135">
        <v>463</v>
      </c>
      <c r="DT135">
        <v>456</v>
      </c>
      <c r="DU135">
        <v>448</v>
      </c>
      <c r="DV135">
        <v>477</v>
      </c>
      <c r="DW135">
        <v>452</v>
      </c>
      <c r="DX135">
        <v>462</v>
      </c>
      <c r="DY135">
        <v>471</v>
      </c>
      <c r="DZ135">
        <v>435</v>
      </c>
      <c r="EA135">
        <v>510</v>
      </c>
      <c r="EB135">
        <v>562</v>
      </c>
      <c r="EC135">
        <v>579</v>
      </c>
      <c r="ED135">
        <v>551</v>
      </c>
      <c r="EE135">
        <v>578</v>
      </c>
      <c r="EF135">
        <v>563</v>
      </c>
      <c r="EG135">
        <v>609</v>
      </c>
      <c r="EH135">
        <v>639</v>
      </c>
      <c r="EI135">
        <v>719</v>
      </c>
      <c r="EJ135">
        <v>607</v>
      </c>
      <c r="EK135">
        <v>689</v>
      </c>
      <c r="EL135">
        <v>671</v>
      </c>
      <c r="EM135">
        <v>711</v>
      </c>
      <c r="EN135">
        <v>671</v>
      </c>
      <c r="EO135">
        <v>673</v>
      </c>
      <c r="EP135">
        <v>624</v>
      </c>
      <c r="EQ135">
        <v>652</v>
      </c>
      <c r="ER135">
        <v>630</v>
      </c>
      <c r="ES135">
        <v>688</v>
      </c>
      <c r="ET135">
        <v>683</v>
      </c>
      <c r="EU135">
        <v>665</v>
      </c>
      <c r="EV135">
        <v>593</v>
      </c>
      <c r="EW135">
        <v>614</v>
      </c>
      <c r="EX135">
        <v>560</v>
      </c>
      <c r="EY135">
        <v>627</v>
      </c>
      <c r="EZ135">
        <v>655</v>
      </c>
      <c r="FA135">
        <v>711</v>
      </c>
      <c r="FB135">
        <v>715</v>
      </c>
      <c r="FC135">
        <v>762</v>
      </c>
      <c r="FD135">
        <v>716</v>
      </c>
      <c r="FE135">
        <v>743</v>
      </c>
      <c r="FF135">
        <v>801</v>
      </c>
      <c r="FG135">
        <v>738</v>
      </c>
      <c r="FH135">
        <v>827</v>
      </c>
      <c r="FI135">
        <v>714</v>
      </c>
      <c r="FJ135">
        <v>747</v>
      </c>
      <c r="FK135">
        <v>719</v>
      </c>
      <c r="FL135">
        <v>687</v>
      </c>
      <c r="FM135">
        <v>649</v>
      </c>
      <c r="FN135">
        <v>656</v>
      </c>
      <c r="FO135">
        <v>574</v>
      </c>
      <c r="FP135">
        <v>633</v>
      </c>
      <c r="FQ135">
        <v>536</v>
      </c>
      <c r="FR135">
        <v>546</v>
      </c>
      <c r="FS135">
        <v>557</v>
      </c>
      <c r="FT135">
        <v>551</v>
      </c>
      <c r="FU135">
        <v>563</v>
      </c>
      <c r="FV135">
        <v>485</v>
      </c>
      <c r="FW135">
        <v>516</v>
      </c>
      <c r="FX135">
        <v>532</v>
      </c>
      <c r="FY135">
        <v>540</v>
      </c>
      <c r="FZ135">
        <v>559</v>
      </c>
      <c r="GA135">
        <v>535</v>
      </c>
      <c r="GB135">
        <v>456</v>
      </c>
      <c r="GC135">
        <v>478</v>
      </c>
      <c r="GD135">
        <v>482</v>
      </c>
      <c r="GE135">
        <v>370</v>
      </c>
      <c r="GF135">
        <v>290</v>
      </c>
      <c r="GG135">
        <v>284</v>
      </c>
      <c r="GH135">
        <v>242</v>
      </c>
      <c r="GI135">
        <v>258</v>
      </c>
      <c r="GJ135">
        <v>224</v>
      </c>
      <c r="GK135">
        <v>188</v>
      </c>
      <c r="GL135" s="128">
        <v>797</v>
      </c>
    </row>
    <row r="136" spans="1:194" s="1" customFormat="1" ht="14.4" x14ac:dyDescent="0.3">
      <c r="A136" s="30" t="s">
        <v>46</v>
      </c>
      <c r="B136" s="1" t="s">
        <v>175</v>
      </c>
      <c r="C136" s="29" t="str">
        <f t="shared" si="54"/>
        <v>LA England - Broxbourne</v>
      </c>
      <c r="D136" s="48">
        <f t="shared" si="55"/>
        <v>4349</v>
      </c>
      <c r="E136" s="48">
        <f t="shared" si="56"/>
        <v>4200</v>
      </c>
      <c r="F136" s="49">
        <f t="shared" si="57"/>
        <v>109174</v>
      </c>
      <c r="G136" s="49">
        <f t="shared" si="58"/>
        <v>53961</v>
      </c>
      <c r="H136" s="50">
        <f t="shared" si="59"/>
        <v>55213</v>
      </c>
      <c r="I136" s="50">
        <f t="shared" si="60"/>
        <v>42341</v>
      </c>
      <c r="J136" s="50">
        <f t="shared" si="61"/>
        <v>44043</v>
      </c>
      <c r="K136" s="47">
        <f t="shared" si="62"/>
        <v>11620</v>
      </c>
      <c r="L136" s="48">
        <f t="shared" si="63"/>
        <v>11170</v>
      </c>
      <c r="M136" s="744">
        <v>530</v>
      </c>
      <c r="N136" s="184">
        <v>556</v>
      </c>
      <c r="O136" s="184">
        <v>575</v>
      </c>
      <c r="P136" s="184">
        <v>596</v>
      </c>
      <c r="Q136" s="184">
        <v>612</v>
      </c>
      <c r="R136" s="184">
        <v>599</v>
      </c>
      <c r="S136" s="184">
        <v>576</v>
      </c>
      <c r="T136" s="184">
        <v>656</v>
      </c>
      <c r="U136" s="184">
        <v>664</v>
      </c>
      <c r="V136" s="184">
        <v>624</v>
      </c>
      <c r="W136" s="184">
        <v>643</v>
      </c>
      <c r="X136" s="184">
        <v>640</v>
      </c>
      <c r="Y136" s="184">
        <v>708</v>
      </c>
      <c r="Z136" s="184">
        <v>662</v>
      </c>
      <c r="AA136" s="184">
        <v>707</v>
      </c>
      <c r="AB136" s="184">
        <v>759</v>
      </c>
      <c r="AC136" s="184">
        <v>744</v>
      </c>
      <c r="AD136" s="184">
        <v>769</v>
      </c>
      <c r="AE136" s="184">
        <v>697</v>
      </c>
      <c r="AF136" s="184">
        <v>672</v>
      </c>
      <c r="AG136" s="184">
        <v>655</v>
      </c>
      <c r="AH136" s="184">
        <v>634</v>
      </c>
      <c r="AI136" s="184">
        <v>597</v>
      </c>
      <c r="AJ136" s="184">
        <v>619</v>
      </c>
      <c r="AK136" s="184">
        <v>651</v>
      </c>
      <c r="AL136" s="184">
        <v>638</v>
      </c>
      <c r="AM136" s="184">
        <v>637</v>
      </c>
      <c r="AN136" s="184">
        <v>634</v>
      </c>
      <c r="AO136" s="184">
        <v>668</v>
      </c>
      <c r="AP136" s="184">
        <v>663</v>
      </c>
      <c r="AQ136" s="184">
        <v>699</v>
      </c>
      <c r="AR136" s="184">
        <v>708</v>
      </c>
      <c r="AS136" s="184">
        <v>713</v>
      </c>
      <c r="AT136" s="184">
        <v>714</v>
      </c>
      <c r="AU136" s="184">
        <v>786</v>
      </c>
      <c r="AV136" s="184">
        <v>730</v>
      </c>
      <c r="AW136" s="184">
        <v>788</v>
      </c>
      <c r="AX136" s="184">
        <v>790</v>
      </c>
      <c r="AY136" s="184">
        <v>811</v>
      </c>
      <c r="AZ136" s="184">
        <v>812</v>
      </c>
      <c r="BA136" s="184">
        <v>778</v>
      </c>
      <c r="BB136" s="184">
        <v>802</v>
      </c>
      <c r="BC136" s="184">
        <v>737</v>
      </c>
      <c r="BD136" s="184">
        <v>777</v>
      </c>
      <c r="BE136" s="184">
        <v>758</v>
      </c>
      <c r="BF136" s="184">
        <v>774</v>
      </c>
      <c r="BG136" s="184">
        <v>759</v>
      </c>
      <c r="BH136" s="184">
        <v>744</v>
      </c>
      <c r="BI136" s="184">
        <v>707</v>
      </c>
      <c r="BJ136" s="184">
        <v>701</v>
      </c>
      <c r="BK136" s="184">
        <v>654</v>
      </c>
      <c r="BL136" s="184">
        <v>750</v>
      </c>
      <c r="BM136" s="184">
        <v>689</v>
      </c>
      <c r="BN136" s="184">
        <v>723</v>
      </c>
      <c r="BO136" s="184">
        <v>707</v>
      </c>
      <c r="BP136" s="184">
        <v>691</v>
      </c>
      <c r="BQ136" s="184">
        <v>736</v>
      </c>
      <c r="BR136" s="184">
        <v>733</v>
      </c>
      <c r="BS136" s="184">
        <v>700</v>
      </c>
      <c r="BT136" s="184">
        <v>724</v>
      </c>
      <c r="BU136" s="184">
        <v>682</v>
      </c>
      <c r="BV136" s="184">
        <v>733</v>
      </c>
      <c r="BW136" s="184">
        <v>663</v>
      </c>
      <c r="BX136" s="184">
        <v>623</v>
      </c>
      <c r="BY136" s="184">
        <v>660</v>
      </c>
      <c r="BZ136" s="184">
        <v>627</v>
      </c>
      <c r="CA136" s="184">
        <v>542</v>
      </c>
      <c r="CB136" s="184">
        <v>511</v>
      </c>
      <c r="CC136" s="184">
        <v>494</v>
      </c>
      <c r="CD136" s="184">
        <v>502</v>
      </c>
      <c r="CE136" s="184">
        <v>424</v>
      </c>
      <c r="CF136" s="184">
        <v>396</v>
      </c>
      <c r="CG136" s="184">
        <v>395</v>
      </c>
      <c r="CH136" s="184">
        <v>388</v>
      </c>
      <c r="CI136" s="184">
        <v>345</v>
      </c>
      <c r="CJ136" s="184">
        <v>382</v>
      </c>
      <c r="CK136" s="184">
        <v>338</v>
      </c>
      <c r="CL136" s="184">
        <v>344</v>
      </c>
      <c r="CM136" s="184">
        <v>383</v>
      </c>
      <c r="CN136" s="184">
        <v>429</v>
      </c>
      <c r="CO136" s="184">
        <v>308</v>
      </c>
      <c r="CP136" s="184">
        <v>361</v>
      </c>
      <c r="CQ136" s="184">
        <v>267</v>
      </c>
      <c r="CR136" s="184">
        <v>256</v>
      </c>
      <c r="CS136" s="184">
        <v>198</v>
      </c>
      <c r="CT136" s="184">
        <v>163</v>
      </c>
      <c r="CU136" s="184">
        <v>153</v>
      </c>
      <c r="CV136" s="184">
        <v>167</v>
      </c>
      <c r="CW136" s="184">
        <v>137</v>
      </c>
      <c r="CX136" s="184">
        <v>129</v>
      </c>
      <c r="CY136" s="533">
        <v>381</v>
      </c>
      <c r="CZ136" s="129">
        <v>497</v>
      </c>
      <c r="DA136">
        <v>529</v>
      </c>
      <c r="DB136">
        <v>537</v>
      </c>
      <c r="DC136">
        <v>549</v>
      </c>
      <c r="DD136">
        <v>589</v>
      </c>
      <c r="DE136">
        <v>543</v>
      </c>
      <c r="DF136">
        <v>585</v>
      </c>
      <c r="DG136">
        <v>601</v>
      </c>
      <c r="DH136">
        <v>633</v>
      </c>
      <c r="DI136">
        <v>622</v>
      </c>
      <c r="DJ136">
        <v>620</v>
      </c>
      <c r="DK136">
        <v>665</v>
      </c>
      <c r="DL136">
        <v>653</v>
      </c>
      <c r="DM136">
        <v>665</v>
      </c>
      <c r="DN136">
        <v>690</v>
      </c>
      <c r="DO136">
        <v>725</v>
      </c>
      <c r="DP136">
        <v>725</v>
      </c>
      <c r="DQ136">
        <v>742</v>
      </c>
      <c r="DR136">
        <v>663</v>
      </c>
      <c r="DS136">
        <v>578</v>
      </c>
      <c r="DT136">
        <v>570</v>
      </c>
      <c r="DU136">
        <v>511</v>
      </c>
      <c r="DV136">
        <v>535</v>
      </c>
      <c r="DW136">
        <v>554</v>
      </c>
      <c r="DX136">
        <v>575</v>
      </c>
      <c r="DY136">
        <v>561</v>
      </c>
      <c r="DZ136">
        <v>585</v>
      </c>
      <c r="EA136">
        <v>644</v>
      </c>
      <c r="EB136">
        <v>684</v>
      </c>
      <c r="EC136">
        <v>692</v>
      </c>
      <c r="ED136">
        <v>684</v>
      </c>
      <c r="EE136">
        <v>702</v>
      </c>
      <c r="EF136">
        <v>790</v>
      </c>
      <c r="EG136">
        <v>756</v>
      </c>
      <c r="EH136">
        <v>722</v>
      </c>
      <c r="EI136">
        <v>827</v>
      </c>
      <c r="EJ136">
        <v>861</v>
      </c>
      <c r="EK136">
        <v>820</v>
      </c>
      <c r="EL136">
        <v>832</v>
      </c>
      <c r="EM136">
        <v>859</v>
      </c>
      <c r="EN136">
        <v>832</v>
      </c>
      <c r="EO136">
        <v>809</v>
      </c>
      <c r="EP136">
        <v>807</v>
      </c>
      <c r="EQ136">
        <v>729</v>
      </c>
      <c r="ER136">
        <v>788</v>
      </c>
      <c r="ES136">
        <v>783</v>
      </c>
      <c r="ET136">
        <v>802</v>
      </c>
      <c r="EU136">
        <v>722</v>
      </c>
      <c r="EV136">
        <v>666</v>
      </c>
      <c r="EW136">
        <v>683</v>
      </c>
      <c r="EX136">
        <v>682</v>
      </c>
      <c r="EY136">
        <v>688</v>
      </c>
      <c r="EZ136">
        <v>633</v>
      </c>
      <c r="FA136">
        <v>696</v>
      </c>
      <c r="FB136">
        <v>756</v>
      </c>
      <c r="FC136">
        <v>763</v>
      </c>
      <c r="FD136">
        <v>672</v>
      </c>
      <c r="FE136">
        <v>713</v>
      </c>
      <c r="FF136">
        <v>742</v>
      </c>
      <c r="FG136">
        <v>732</v>
      </c>
      <c r="FH136">
        <v>753</v>
      </c>
      <c r="FI136">
        <v>668</v>
      </c>
      <c r="FJ136">
        <v>679</v>
      </c>
      <c r="FK136">
        <v>666</v>
      </c>
      <c r="FL136">
        <v>624</v>
      </c>
      <c r="FM136">
        <v>638</v>
      </c>
      <c r="FN136">
        <v>542</v>
      </c>
      <c r="FO136">
        <v>577</v>
      </c>
      <c r="FP136">
        <v>535</v>
      </c>
      <c r="FQ136">
        <v>486</v>
      </c>
      <c r="FR136">
        <v>505</v>
      </c>
      <c r="FS136">
        <v>432</v>
      </c>
      <c r="FT136">
        <v>454</v>
      </c>
      <c r="FU136">
        <v>467</v>
      </c>
      <c r="FV136">
        <v>421</v>
      </c>
      <c r="FW136">
        <v>413</v>
      </c>
      <c r="FX136">
        <v>414</v>
      </c>
      <c r="FY136">
        <v>435</v>
      </c>
      <c r="FZ136">
        <v>506</v>
      </c>
      <c r="GA136">
        <v>557</v>
      </c>
      <c r="GB136">
        <v>352</v>
      </c>
      <c r="GC136">
        <v>387</v>
      </c>
      <c r="GD136">
        <v>342</v>
      </c>
      <c r="GE136">
        <v>328</v>
      </c>
      <c r="GF136">
        <v>253</v>
      </c>
      <c r="GG136">
        <v>256</v>
      </c>
      <c r="GH136">
        <v>279</v>
      </c>
      <c r="GI136">
        <v>235</v>
      </c>
      <c r="GJ136">
        <v>206</v>
      </c>
      <c r="GK136">
        <v>152</v>
      </c>
      <c r="GL136" s="128">
        <v>778</v>
      </c>
    </row>
    <row r="137" spans="1:194" s="1" customFormat="1" ht="14.4" x14ac:dyDescent="0.3">
      <c r="A137" s="30" t="s">
        <v>46</v>
      </c>
      <c r="B137" s="1" t="s">
        <v>176</v>
      </c>
      <c r="C137" s="29" t="str">
        <f t="shared" si="54"/>
        <v>LA England - Broxtowe</v>
      </c>
      <c r="D137" s="48">
        <f t="shared" si="55"/>
        <v>4028</v>
      </c>
      <c r="E137" s="48">
        <f t="shared" si="56"/>
        <v>3756</v>
      </c>
      <c r="F137" s="49">
        <f t="shared" si="57"/>
        <v>110848</v>
      </c>
      <c r="G137" s="49">
        <f t="shared" si="58"/>
        <v>54929</v>
      </c>
      <c r="H137" s="50">
        <f t="shared" si="59"/>
        <v>55919</v>
      </c>
      <c r="I137" s="50">
        <f t="shared" si="60"/>
        <v>44333</v>
      </c>
      <c r="J137" s="50">
        <f t="shared" si="61"/>
        <v>45960</v>
      </c>
      <c r="K137" s="47">
        <f t="shared" si="62"/>
        <v>10596</v>
      </c>
      <c r="L137" s="48">
        <f t="shared" si="63"/>
        <v>9959</v>
      </c>
      <c r="M137" s="744">
        <v>425</v>
      </c>
      <c r="N137" s="184">
        <v>439</v>
      </c>
      <c r="O137" s="184">
        <v>461</v>
      </c>
      <c r="P137" s="184">
        <v>482</v>
      </c>
      <c r="Q137" s="184">
        <v>539</v>
      </c>
      <c r="R137" s="184">
        <v>517</v>
      </c>
      <c r="S137" s="184">
        <v>574</v>
      </c>
      <c r="T137" s="184">
        <v>584</v>
      </c>
      <c r="U137" s="184">
        <v>622</v>
      </c>
      <c r="V137" s="184">
        <v>602</v>
      </c>
      <c r="W137" s="184">
        <v>632</v>
      </c>
      <c r="X137" s="184">
        <v>691</v>
      </c>
      <c r="Y137" s="184">
        <v>673</v>
      </c>
      <c r="Z137" s="184">
        <v>673</v>
      </c>
      <c r="AA137" s="184">
        <v>729</v>
      </c>
      <c r="AB137" s="184">
        <v>671</v>
      </c>
      <c r="AC137" s="184">
        <v>669</v>
      </c>
      <c r="AD137" s="184">
        <v>613</v>
      </c>
      <c r="AE137" s="184">
        <v>661</v>
      </c>
      <c r="AF137" s="184">
        <v>614</v>
      </c>
      <c r="AG137" s="184">
        <v>571</v>
      </c>
      <c r="AH137" s="184">
        <v>508</v>
      </c>
      <c r="AI137" s="184">
        <v>501</v>
      </c>
      <c r="AJ137" s="184">
        <v>558</v>
      </c>
      <c r="AK137" s="184">
        <v>579</v>
      </c>
      <c r="AL137" s="184">
        <v>607</v>
      </c>
      <c r="AM137" s="184">
        <v>645</v>
      </c>
      <c r="AN137" s="184">
        <v>597</v>
      </c>
      <c r="AO137" s="184">
        <v>692</v>
      </c>
      <c r="AP137" s="184">
        <v>692</v>
      </c>
      <c r="AQ137" s="184">
        <v>707</v>
      </c>
      <c r="AR137" s="184">
        <v>736</v>
      </c>
      <c r="AS137" s="184">
        <v>794</v>
      </c>
      <c r="AT137" s="184">
        <v>767</v>
      </c>
      <c r="AU137" s="184">
        <v>833</v>
      </c>
      <c r="AV137" s="184">
        <v>846</v>
      </c>
      <c r="AW137" s="184">
        <v>798</v>
      </c>
      <c r="AX137" s="184">
        <v>835</v>
      </c>
      <c r="AY137" s="184">
        <v>798</v>
      </c>
      <c r="AZ137" s="184">
        <v>797</v>
      </c>
      <c r="BA137" s="184">
        <v>805</v>
      </c>
      <c r="BB137" s="184">
        <v>784</v>
      </c>
      <c r="BC137" s="184">
        <v>778</v>
      </c>
      <c r="BD137" s="184">
        <v>727</v>
      </c>
      <c r="BE137" s="184">
        <v>716</v>
      </c>
      <c r="BF137" s="184">
        <v>694</v>
      </c>
      <c r="BG137" s="184">
        <v>748</v>
      </c>
      <c r="BH137" s="184">
        <v>676</v>
      </c>
      <c r="BI137" s="184">
        <v>622</v>
      </c>
      <c r="BJ137" s="184">
        <v>635</v>
      </c>
      <c r="BK137" s="184">
        <v>649</v>
      </c>
      <c r="BL137" s="184">
        <v>679</v>
      </c>
      <c r="BM137" s="184">
        <v>669</v>
      </c>
      <c r="BN137" s="184">
        <v>668</v>
      </c>
      <c r="BO137" s="184">
        <v>716</v>
      </c>
      <c r="BP137" s="184">
        <v>803</v>
      </c>
      <c r="BQ137" s="184">
        <v>773</v>
      </c>
      <c r="BR137" s="184">
        <v>781</v>
      </c>
      <c r="BS137" s="184">
        <v>778</v>
      </c>
      <c r="BT137" s="184">
        <v>819</v>
      </c>
      <c r="BU137" s="184">
        <v>770</v>
      </c>
      <c r="BV137" s="184">
        <v>750</v>
      </c>
      <c r="BW137" s="184">
        <v>739</v>
      </c>
      <c r="BX137" s="184">
        <v>734</v>
      </c>
      <c r="BY137" s="184">
        <v>655</v>
      </c>
      <c r="BZ137" s="184">
        <v>685</v>
      </c>
      <c r="CA137" s="184">
        <v>620</v>
      </c>
      <c r="CB137" s="184">
        <v>574</v>
      </c>
      <c r="CC137" s="184">
        <v>578</v>
      </c>
      <c r="CD137" s="184">
        <v>523</v>
      </c>
      <c r="CE137" s="184">
        <v>556</v>
      </c>
      <c r="CF137" s="184">
        <v>502</v>
      </c>
      <c r="CG137" s="184">
        <v>521</v>
      </c>
      <c r="CH137" s="184">
        <v>477</v>
      </c>
      <c r="CI137" s="184">
        <v>452</v>
      </c>
      <c r="CJ137" s="184">
        <v>489</v>
      </c>
      <c r="CK137" s="184">
        <v>515</v>
      </c>
      <c r="CL137" s="184">
        <v>504</v>
      </c>
      <c r="CM137" s="184">
        <v>552</v>
      </c>
      <c r="CN137" s="184">
        <v>572</v>
      </c>
      <c r="CO137" s="184">
        <v>382</v>
      </c>
      <c r="CP137" s="184">
        <v>386</v>
      </c>
      <c r="CQ137" s="184">
        <v>336</v>
      </c>
      <c r="CR137" s="184">
        <v>327</v>
      </c>
      <c r="CS137" s="184">
        <v>213</v>
      </c>
      <c r="CT137" s="184">
        <v>220</v>
      </c>
      <c r="CU137" s="184">
        <v>198</v>
      </c>
      <c r="CV137" s="184">
        <v>179</v>
      </c>
      <c r="CW137" s="184">
        <v>148</v>
      </c>
      <c r="CX137" s="184">
        <v>134</v>
      </c>
      <c r="CY137" s="533">
        <v>386</v>
      </c>
      <c r="CZ137" s="129">
        <v>410</v>
      </c>
      <c r="DA137">
        <v>443</v>
      </c>
      <c r="DB137">
        <v>463</v>
      </c>
      <c r="DC137">
        <v>477</v>
      </c>
      <c r="DD137">
        <v>516</v>
      </c>
      <c r="DE137">
        <v>494</v>
      </c>
      <c r="DF137">
        <v>497</v>
      </c>
      <c r="DG137">
        <v>538</v>
      </c>
      <c r="DH137">
        <v>585</v>
      </c>
      <c r="DI137">
        <v>590</v>
      </c>
      <c r="DJ137">
        <v>580</v>
      </c>
      <c r="DK137">
        <v>610</v>
      </c>
      <c r="DL137">
        <v>617</v>
      </c>
      <c r="DM137">
        <v>654</v>
      </c>
      <c r="DN137">
        <v>621</v>
      </c>
      <c r="DO137">
        <v>662</v>
      </c>
      <c r="DP137">
        <v>622</v>
      </c>
      <c r="DQ137">
        <v>580</v>
      </c>
      <c r="DR137">
        <v>584</v>
      </c>
      <c r="DS137">
        <v>520</v>
      </c>
      <c r="DT137">
        <v>480</v>
      </c>
      <c r="DU137">
        <v>498</v>
      </c>
      <c r="DV137">
        <v>544</v>
      </c>
      <c r="DW137">
        <v>571</v>
      </c>
      <c r="DX137">
        <v>523</v>
      </c>
      <c r="DY137">
        <v>569</v>
      </c>
      <c r="DZ137">
        <v>639</v>
      </c>
      <c r="EA137">
        <v>658</v>
      </c>
      <c r="EB137">
        <v>721</v>
      </c>
      <c r="EC137">
        <v>761</v>
      </c>
      <c r="ED137">
        <v>725</v>
      </c>
      <c r="EE137">
        <v>789</v>
      </c>
      <c r="EF137">
        <v>798</v>
      </c>
      <c r="EG137">
        <v>753</v>
      </c>
      <c r="EH137">
        <v>807</v>
      </c>
      <c r="EI137">
        <v>812</v>
      </c>
      <c r="EJ137">
        <v>849</v>
      </c>
      <c r="EK137">
        <v>779</v>
      </c>
      <c r="EL137">
        <v>840</v>
      </c>
      <c r="EM137">
        <v>770</v>
      </c>
      <c r="EN137">
        <v>738</v>
      </c>
      <c r="EO137">
        <v>786</v>
      </c>
      <c r="EP137">
        <v>746</v>
      </c>
      <c r="EQ137">
        <v>755</v>
      </c>
      <c r="ER137">
        <v>690</v>
      </c>
      <c r="ES137">
        <v>760</v>
      </c>
      <c r="ET137">
        <v>713</v>
      </c>
      <c r="EU137">
        <v>698</v>
      </c>
      <c r="EV137">
        <v>581</v>
      </c>
      <c r="EW137">
        <v>668</v>
      </c>
      <c r="EX137">
        <v>644</v>
      </c>
      <c r="EY137">
        <v>654</v>
      </c>
      <c r="EZ137">
        <v>672</v>
      </c>
      <c r="FA137">
        <v>695</v>
      </c>
      <c r="FB137">
        <v>711</v>
      </c>
      <c r="FC137">
        <v>757</v>
      </c>
      <c r="FD137">
        <v>712</v>
      </c>
      <c r="FE137">
        <v>734</v>
      </c>
      <c r="FF137">
        <v>790</v>
      </c>
      <c r="FG137">
        <v>738</v>
      </c>
      <c r="FH137">
        <v>800</v>
      </c>
      <c r="FI137">
        <v>791</v>
      </c>
      <c r="FJ137">
        <v>765</v>
      </c>
      <c r="FK137">
        <v>757</v>
      </c>
      <c r="FL137">
        <v>737</v>
      </c>
      <c r="FM137">
        <v>626</v>
      </c>
      <c r="FN137">
        <v>693</v>
      </c>
      <c r="FO137">
        <v>612</v>
      </c>
      <c r="FP137">
        <v>649</v>
      </c>
      <c r="FQ137">
        <v>588</v>
      </c>
      <c r="FR137">
        <v>531</v>
      </c>
      <c r="FS137">
        <v>560</v>
      </c>
      <c r="FT137">
        <v>543</v>
      </c>
      <c r="FU137">
        <v>537</v>
      </c>
      <c r="FV137">
        <v>548</v>
      </c>
      <c r="FW137">
        <v>533</v>
      </c>
      <c r="FX137">
        <v>605</v>
      </c>
      <c r="FY137">
        <v>537</v>
      </c>
      <c r="FZ137">
        <v>627</v>
      </c>
      <c r="GA137">
        <v>639</v>
      </c>
      <c r="GB137">
        <v>423</v>
      </c>
      <c r="GC137">
        <v>473</v>
      </c>
      <c r="GD137">
        <v>405</v>
      </c>
      <c r="GE137">
        <v>366</v>
      </c>
      <c r="GF137">
        <v>336</v>
      </c>
      <c r="GG137">
        <v>263</v>
      </c>
      <c r="GH137">
        <v>333</v>
      </c>
      <c r="GI137">
        <v>260</v>
      </c>
      <c r="GJ137">
        <v>233</v>
      </c>
      <c r="GK137">
        <v>193</v>
      </c>
      <c r="GL137" s="128">
        <v>765</v>
      </c>
    </row>
    <row r="138" spans="1:194" s="1" customFormat="1" ht="14.4" x14ac:dyDescent="0.3">
      <c r="A138" s="30" t="s">
        <v>46</v>
      </c>
      <c r="B138" s="1" t="s">
        <v>177</v>
      </c>
      <c r="C138" s="29" t="str">
        <f t="shared" si="54"/>
        <v>LA England - Buckinghamshire</v>
      </c>
      <c r="D138" s="48">
        <f t="shared" si="55"/>
        <v>24160</v>
      </c>
      <c r="E138" s="48">
        <f t="shared" si="56"/>
        <v>23686</v>
      </c>
      <c r="F138" s="49">
        <f t="shared" si="57"/>
        <v>596092</v>
      </c>
      <c r="G138" s="49">
        <f t="shared" si="58"/>
        <v>293342</v>
      </c>
      <c r="H138" s="50">
        <f t="shared" si="59"/>
        <v>302750</v>
      </c>
      <c r="I138" s="50">
        <f t="shared" si="60"/>
        <v>228381</v>
      </c>
      <c r="J138" s="50">
        <f t="shared" si="61"/>
        <v>240228</v>
      </c>
      <c r="K138" s="47">
        <f t="shared" si="62"/>
        <v>64961</v>
      </c>
      <c r="L138" s="48">
        <f t="shared" si="63"/>
        <v>62522</v>
      </c>
      <c r="M138" s="744">
        <v>2742</v>
      </c>
      <c r="N138" s="184">
        <v>2968</v>
      </c>
      <c r="O138" s="184">
        <v>2958</v>
      </c>
      <c r="P138" s="184">
        <v>3062</v>
      </c>
      <c r="Q138" s="184">
        <v>3261</v>
      </c>
      <c r="R138" s="184">
        <v>3342</v>
      </c>
      <c r="S138" s="184">
        <v>3412</v>
      </c>
      <c r="T138" s="184">
        <v>3655</v>
      </c>
      <c r="U138" s="184">
        <v>3780</v>
      </c>
      <c r="V138" s="184">
        <v>3799</v>
      </c>
      <c r="W138" s="184">
        <v>3844</v>
      </c>
      <c r="X138" s="184">
        <v>3978</v>
      </c>
      <c r="Y138" s="184">
        <v>3971</v>
      </c>
      <c r="Z138" s="184">
        <v>4029</v>
      </c>
      <c r="AA138" s="184">
        <v>4202</v>
      </c>
      <c r="AB138" s="184">
        <v>4067</v>
      </c>
      <c r="AC138" s="184">
        <v>3969</v>
      </c>
      <c r="AD138" s="184">
        <v>3922</v>
      </c>
      <c r="AE138" s="184">
        <v>3774</v>
      </c>
      <c r="AF138" s="184">
        <v>3229</v>
      </c>
      <c r="AG138" s="184">
        <v>3078</v>
      </c>
      <c r="AH138" s="184">
        <v>3013</v>
      </c>
      <c r="AI138" s="184">
        <v>3087</v>
      </c>
      <c r="AJ138" s="184">
        <v>3024</v>
      </c>
      <c r="AK138" s="184">
        <v>2941</v>
      </c>
      <c r="AL138" s="184">
        <v>3019</v>
      </c>
      <c r="AM138" s="184">
        <v>3040</v>
      </c>
      <c r="AN138" s="184">
        <v>3089</v>
      </c>
      <c r="AO138" s="184">
        <v>3110</v>
      </c>
      <c r="AP138" s="184">
        <v>3160</v>
      </c>
      <c r="AQ138" s="184">
        <v>3168</v>
      </c>
      <c r="AR138" s="184">
        <v>3305</v>
      </c>
      <c r="AS138" s="184">
        <v>3454</v>
      </c>
      <c r="AT138" s="184">
        <v>3485</v>
      </c>
      <c r="AU138" s="184">
        <v>3795</v>
      </c>
      <c r="AV138" s="184">
        <v>3825</v>
      </c>
      <c r="AW138" s="184">
        <v>3907</v>
      </c>
      <c r="AX138" s="184">
        <v>4016</v>
      </c>
      <c r="AY138" s="184">
        <v>4060</v>
      </c>
      <c r="AZ138" s="184">
        <v>4028</v>
      </c>
      <c r="BA138" s="184">
        <v>4026</v>
      </c>
      <c r="BB138" s="184">
        <v>4058</v>
      </c>
      <c r="BC138" s="184">
        <v>4198</v>
      </c>
      <c r="BD138" s="184">
        <v>4144</v>
      </c>
      <c r="BE138" s="184">
        <v>4174</v>
      </c>
      <c r="BF138" s="184">
        <v>4383</v>
      </c>
      <c r="BG138" s="184">
        <v>4302</v>
      </c>
      <c r="BH138" s="184">
        <v>4175</v>
      </c>
      <c r="BI138" s="184">
        <v>4039</v>
      </c>
      <c r="BJ138" s="184">
        <v>3849</v>
      </c>
      <c r="BK138" s="184">
        <v>3870</v>
      </c>
      <c r="BL138" s="184">
        <v>3973</v>
      </c>
      <c r="BM138" s="184">
        <v>3973</v>
      </c>
      <c r="BN138" s="184">
        <v>3986</v>
      </c>
      <c r="BO138" s="184">
        <v>4037</v>
      </c>
      <c r="BP138" s="184">
        <v>4086</v>
      </c>
      <c r="BQ138" s="184">
        <v>3948</v>
      </c>
      <c r="BR138" s="184">
        <v>3920</v>
      </c>
      <c r="BS138" s="184">
        <v>3974</v>
      </c>
      <c r="BT138" s="184">
        <v>4024</v>
      </c>
      <c r="BU138" s="184">
        <v>3939</v>
      </c>
      <c r="BV138" s="184">
        <v>4009</v>
      </c>
      <c r="BW138" s="184">
        <v>3926</v>
      </c>
      <c r="BX138" s="184">
        <v>3695</v>
      </c>
      <c r="BY138" s="184">
        <v>3489</v>
      </c>
      <c r="BZ138" s="184">
        <v>3433</v>
      </c>
      <c r="CA138" s="184">
        <v>3238</v>
      </c>
      <c r="CB138" s="184">
        <v>3040</v>
      </c>
      <c r="CC138" s="184">
        <v>2981</v>
      </c>
      <c r="CD138" s="184">
        <v>2806</v>
      </c>
      <c r="CE138" s="184">
        <v>2600</v>
      </c>
      <c r="CF138" s="184">
        <v>2539</v>
      </c>
      <c r="CG138" s="184">
        <v>2455</v>
      </c>
      <c r="CH138" s="184">
        <v>2364</v>
      </c>
      <c r="CI138" s="184">
        <v>2283</v>
      </c>
      <c r="CJ138" s="184">
        <v>2108</v>
      </c>
      <c r="CK138" s="184">
        <v>2216</v>
      </c>
      <c r="CL138" s="184">
        <v>2255</v>
      </c>
      <c r="CM138" s="184">
        <v>2386</v>
      </c>
      <c r="CN138" s="184">
        <v>2357</v>
      </c>
      <c r="CO138" s="184">
        <v>1700</v>
      </c>
      <c r="CP138" s="184">
        <v>1795</v>
      </c>
      <c r="CQ138" s="184">
        <v>1594</v>
      </c>
      <c r="CR138" s="184">
        <v>1419</v>
      </c>
      <c r="CS138" s="184">
        <v>1232</v>
      </c>
      <c r="CT138" s="184">
        <v>1036</v>
      </c>
      <c r="CU138" s="184">
        <v>963</v>
      </c>
      <c r="CV138" s="184">
        <v>909</v>
      </c>
      <c r="CW138" s="184">
        <v>835</v>
      </c>
      <c r="CX138" s="184">
        <v>734</v>
      </c>
      <c r="CY138" s="533">
        <v>2299</v>
      </c>
      <c r="CZ138" s="129">
        <v>2513</v>
      </c>
      <c r="DA138">
        <v>2751</v>
      </c>
      <c r="DB138">
        <v>2874</v>
      </c>
      <c r="DC138">
        <v>2905</v>
      </c>
      <c r="DD138">
        <v>3129</v>
      </c>
      <c r="DE138">
        <v>3143</v>
      </c>
      <c r="DF138">
        <v>3185</v>
      </c>
      <c r="DG138">
        <v>3443</v>
      </c>
      <c r="DH138">
        <v>3563</v>
      </c>
      <c r="DI138">
        <v>3657</v>
      </c>
      <c r="DJ138">
        <v>3788</v>
      </c>
      <c r="DK138">
        <v>3885</v>
      </c>
      <c r="DL138">
        <v>3819</v>
      </c>
      <c r="DM138">
        <v>3954</v>
      </c>
      <c r="DN138">
        <v>4146</v>
      </c>
      <c r="DO138">
        <v>4026</v>
      </c>
      <c r="DP138">
        <v>3888</v>
      </c>
      <c r="DQ138">
        <v>3853</v>
      </c>
      <c r="DR138">
        <v>3685</v>
      </c>
      <c r="DS138">
        <v>2992</v>
      </c>
      <c r="DT138">
        <v>2713</v>
      </c>
      <c r="DU138">
        <v>2758</v>
      </c>
      <c r="DV138">
        <v>2868</v>
      </c>
      <c r="DW138">
        <v>2941</v>
      </c>
      <c r="DX138">
        <v>2918</v>
      </c>
      <c r="DY138">
        <v>2937</v>
      </c>
      <c r="DZ138">
        <v>3095</v>
      </c>
      <c r="EA138">
        <v>3165</v>
      </c>
      <c r="EB138">
        <v>3178</v>
      </c>
      <c r="EC138">
        <v>3339</v>
      </c>
      <c r="ED138">
        <v>3321</v>
      </c>
      <c r="EE138">
        <v>3554</v>
      </c>
      <c r="EF138">
        <v>3532</v>
      </c>
      <c r="EG138">
        <v>3919</v>
      </c>
      <c r="EH138">
        <v>4020</v>
      </c>
      <c r="EI138">
        <v>4230</v>
      </c>
      <c r="EJ138">
        <v>4233</v>
      </c>
      <c r="EK138">
        <v>4390</v>
      </c>
      <c r="EL138">
        <v>4324</v>
      </c>
      <c r="EM138">
        <v>4286</v>
      </c>
      <c r="EN138">
        <v>4450</v>
      </c>
      <c r="EO138">
        <v>4301</v>
      </c>
      <c r="EP138">
        <v>4279</v>
      </c>
      <c r="EQ138">
        <v>4400</v>
      </c>
      <c r="ER138">
        <v>4412</v>
      </c>
      <c r="ES138">
        <v>4451</v>
      </c>
      <c r="ET138">
        <v>4361</v>
      </c>
      <c r="EU138">
        <v>4158</v>
      </c>
      <c r="EV138">
        <v>3975</v>
      </c>
      <c r="EW138">
        <v>3880</v>
      </c>
      <c r="EX138">
        <v>3798</v>
      </c>
      <c r="EY138">
        <v>3806</v>
      </c>
      <c r="EZ138">
        <v>3748</v>
      </c>
      <c r="FA138">
        <v>4056</v>
      </c>
      <c r="FB138">
        <v>4058</v>
      </c>
      <c r="FC138">
        <v>4125</v>
      </c>
      <c r="FD138">
        <v>3884</v>
      </c>
      <c r="FE138">
        <v>4049</v>
      </c>
      <c r="FF138">
        <v>3979</v>
      </c>
      <c r="FG138">
        <v>4050</v>
      </c>
      <c r="FH138">
        <v>3983</v>
      </c>
      <c r="FI138">
        <v>3877</v>
      </c>
      <c r="FJ138">
        <v>3897</v>
      </c>
      <c r="FK138">
        <v>3702</v>
      </c>
      <c r="FL138">
        <v>3547</v>
      </c>
      <c r="FM138">
        <v>3492</v>
      </c>
      <c r="FN138">
        <v>3208</v>
      </c>
      <c r="FO138">
        <v>3263</v>
      </c>
      <c r="FP138">
        <v>3031</v>
      </c>
      <c r="FQ138">
        <v>2981</v>
      </c>
      <c r="FR138">
        <v>2770</v>
      </c>
      <c r="FS138">
        <v>2719</v>
      </c>
      <c r="FT138">
        <v>2595</v>
      </c>
      <c r="FU138">
        <v>2648</v>
      </c>
      <c r="FV138">
        <v>2561</v>
      </c>
      <c r="FW138">
        <v>2502</v>
      </c>
      <c r="FX138">
        <v>2608</v>
      </c>
      <c r="FY138">
        <v>2662</v>
      </c>
      <c r="FZ138">
        <v>2793</v>
      </c>
      <c r="GA138">
        <v>2837</v>
      </c>
      <c r="GB138">
        <v>2097</v>
      </c>
      <c r="GC138">
        <v>2157</v>
      </c>
      <c r="GD138">
        <v>2036</v>
      </c>
      <c r="GE138">
        <v>1934</v>
      </c>
      <c r="GF138">
        <v>1487</v>
      </c>
      <c r="GG138">
        <v>1382</v>
      </c>
      <c r="GH138">
        <v>1374</v>
      </c>
      <c r="GI138">
        <v>1235</v>
      </c>
      <c r="GJ138">
        <v>1144</v>
      </c>
      <c r="GK138">
        <v>975</v>
      </c>
      <c r="GL138" s="128">
        <v>4113</v>
      </c>
    </row>
    <row r="139" spans="1:194" s="1" customFormat="1" ht="14.4" x14ac:dyDescent="0.3">
      <c r="A139" s="30" t="s">
        <v>46</v>
      </c>
      <c r="B139" s="1" t="s">
        <v>178</v>
      </c>
      <c r="C139" s="29" t="str">
        <f t="shared" si="54"/>
        <v>LA England - Burnley</v>
      </c>
      <c r="D139" s="48">
        <f t="shared" si="55"/>
        <v>4415</v>
      </c>
      <c r="E139" s="48">
        <f t="shared" si="56"/>
        <v>4228</v>
      </c>
      <c r="F139" s="49">
        <f t="shared" si="57"/>
        <v>107484</v>
      </c>
      <c r="G139" s="49">
        <f t="shared" si="58"/>
        <v>54031</v>
      </c>
      <c r="H139" s="50">
        <f t="shared" si="59"/>
        <v>53453</v>
      </c>
      <c r="I139" s="50">
        <f t="shared" si="60"/>
        <v>41850</v>
      </c>
      <c r="J139" s="50">
        <f t="shared" si="61"/>
        <v>41901</v>
      </c>
      <c r="K139" s="47">
        <f t="shared" si="62"/>
        <v>12181</v>
      </c>
      <c r="L139" s="48">
        <f t="shared" si="63"/>
        <v>11552</v>
      </c>
      <c r="M139" s="744">
        <v>582</v>
      </c>
      <c r="N139" s="184">
        <v>570</v>
      </c>
      <c r="O139" s="184">
        <v>584</v>
      </c>
      <c r="P139" s="184">
        <v>591</v>
      </c>
      <c r="Q139" s="184">
        <v>608</v>
      </c>
      <c r="R139" s="184">
        <v>659</v>
      </c>
      <c r="S139" s="184">
        <v>666</v>
      </c>
      <c r="T139" s="184">
        <v>675</v>
      </c>
      <c r="U139" s="184">
        <v>672</v>
      </c>
      <c r="V139" s="184">
        <v>761</v>
      </c>
      <c r="W139" s="184">
        <v>737</v>
      </c>
      <c r="X139" s="184">
        <v>661</v>
      </c>
      <c r="Y139" s="184">
        <v>723</v>
      </c>
      <c r="Z139" s="184">
        <v>740</v>
      </c>
      <c r="AA139" s="184">
        <v>720</v>
      </c>
      <c r="AB139" s="184">
        <v>748</v>
      </c>
      <c r="AC139" s="184">
        <v>730</v>
      </c>
      <c r="AD139" s="184">
        <v>754</v>
      </c>
      <c r="AE139" s="184">
        <v>736</v>
      </c>
      <c r="AF139" s="184">
        <v>710</v>
      </c>
      <c r="AG139" s="184">
        <v>597</v>
      </c>
      <c r="AH139" s="184">
        <v>645</v>
      </c>
      <c r="AI139" s="184">
        <v>597</v>
      </c>
      <c r="AJ139" s="184">
        <v>626</v>
      </c>
      <c r="AK139" s="184">
        <v>654</v>
      </c>
      <c r="AL139" s="184">
        <v>669</v>
      </c>
      <c r="AM139" s="184">
        <v>656</v>
      </c>
      <c r="AN139" s="184">
        <v>670</v>
      </c>
      <c r="AO139" s="184">
        <v>738</v>
      </c>
      <c r="AP139" s="184">
        <v>740</v>
      </c>
      <c r="AQ139" s="184">
        <v>689</v>
      </c>
      <c r="AR139" s="184">
        <v>704</v>
      </c>
      <c r="AS139" s="184">
        <v>778</v>
      </c>
      <c r="AT139" s="184">
        <v>822</v>
      </c>
      <c r="AU139" s="184">
        <v>790</v>
      </c>
      <c r="AV139" s="184">
        <v>851</v>
      </c>
      <c r="AW139" s="184">
        <v>781</v>
      </c>
      <c r="AX139" s="184">
        <v>767</v>
      </c>
      <c r="AY139" s="184">
        <v>790</v>
      </c>
      <c r="AZ139" s="184">
        <v>784</v>
      </c>
      <c r="BA139" s="184">
        <v>842</v>
      </c>
      <c r="BB139" s="184">
        <v>737</v>
      </c>
      <c r="BC139" s="184">
        <v>767</v>
      </c>
      <c r="BD139" s="184">
        <v>705</v>
      </c>
      <c r="BE139" s="184">
        <v>716</v>
      </c>
      <c r="BF139" s="184">
        <v>694</v>
      </c>
      <c r="BG139" s="184">
        <v>669</v>
      </c>
      <c r="BH139" s="184">
        <v>620</v>
      </c>
      <c r="BI139" s="184">
        <v>642</v>
      </c>
      <c r="BJ139" s="184">
        <v>630</v>
      </c>
      <c r="BK139" s="184">
        <v>642</v>
      </c>
      <c r="BL139" s="184">
        <v>614</v>
      </c>
      <c r="BM139" s="184">
        <v>576</v>
      </c>
      <c r="BN139" s="184">
        <v>625</v>
      </c>
      <c r="BO139" s="184">
        <v>671</v>
      </c>
      <c r="BP139" s="184">
        <v>692</v>
      </c>
      <c r="BQ139" s="184">
        <v>709</v>
      </c>
      <c r="BR139" s="184">
        <v>707</v>
      </c>
      <c r="BS139" s="184">
        <v>761</v>
      </c>
      <c r="BT139" s="184">
        <v>610</v>
      </c>
      <c r="BU139" s="184">
        <v>639</v>
      </c>
      <c r="BV139" s="184">
        <v>632</v>
      </c>
      <c r="BW139" s="184">
        <v>651</v>
      </c>
      <c r="BX139" s="184">
        <v>645</v>
      </c>
      <c r="BY139" s="184">
        <v>644</v>
      </c>
      <c r="BZ139" s="184">
        <v>567</v>
      </c>
      <c r="CA139" s="184">
        <v>575</v>
      </c>
      <c r="CB139" s="184">
        <v>562</v>
      </c>
      <c r="CC139" s="184">
        <v>565</v>
      </c>
      <c r="CD139" s="184">
        <v>511</v>
      </c>
      <c r="CE139" s="184">
        <v>498</v>
      </c>
      <c r="CF139" s="184">
        <v>451</v>
      </c>
      <c r="CG139" s="184">
        <v>440</v>
      </c>
      <c r="CH139" s="184">
        <v>452</v>
      </c>
      <c r="CI139" s="184">
        <v>419</v>
      </c>
      <c r="CJ139" s="184">
        <v>362</v>
      </c>
      <c r="CK139" s="184">
        <v>381</v>
      </c>
      <c r="CL139" s="184">
        <v>450</v>
      </c>
      <c r="CM139" s="184">
        <v>446</v>
      </c>
      <c r="CN139" s="184">
        <v>424</v>
      </c>
      <c r="CO139" s="184">
        <v>314</v>
      </c>
      <c r="CP139" s="184">
        <v>284</v>
      </c>
      <c r="CQ139" s="184">
        <v>257</v>
      </c>
      <c r="CR139" s="184">
        <v>230</v>
      </c>
      <c r="CS139" s="184">
        <v>185</v>
      </c>
      <c r="CT139" s="184">
        <v>154</v>
      </c>
      <c r="CU139" s="184">
        <v>121</v>
      </c>
      <c r="CV139" s="184">
        <v>110</v>
      </c>
      <c r="CW139" s="184">
        <v>113</v>
      </c>
      <c r="CX139" s="184">
        <v>81</v>
      </c>
      <c r="CY139" s="533">
        <v>264</v>
      </c>
      <c r="CZ139" s="129">
        <v>494</v>
      </c>
      <c r="DA139">
        <v>562</v>
      </c>
      <c r="DB139">
        <v>561</v>
      </c>
      <c r="DC139">
        <v>585</v>
      </c>
      <c r="DD139">
        <v>593</v>
      </c>
      <c r="DE139">
        <v>565</v>
      </c>
      <c r="DF139">
        <v>618</v>
      </c>
      <c r="DG139">
        <v>670</v>
      </c>
      <c r="DH139">
        <v>655</v>
      </c>
      <c r="DI139">
        <v>653</v>
      </c>
      <c r="DJ139">
        <v>689</v>
      </c>
      <c r="DK139">
        <v>679</v>
      </c>
      <c r="DL139">
        <v>672</v>
      </c>
      <c r="DM139">
        <v>733</v>
      </c>
      <c r="DN139">
        <v>679</v>
      </c>
      <c r="DO139">
        <v>712</v>
      </c>
      <c r="DP139">
        <v>699</v>
      </c>
      <c r="DQ139">
        <v>733</v>
      </c>
      <c r="DR139">
        <v>681</v>
      </c>
      <c r="DS139">
        <v>577</v>
      </c>
      <c r="DT139">
        <v>638</v>
      </c>
      <c r="DU139">
        <v>591</v>
      </c>
      <c r="DV139">
        <v>627</v>
      </c>
      <c r="DW139">
        <v>534</v>
      </c>
      <c r="DX139">
        <v>627</v>
      </c>
      <c r="DY139">
        <v>561</v>
      </c>
      <c r="DZ139">
        <v>648</v>
      </c>
      <c r="EA139">
        <v>673</v>
      </c>
      <c r="EB139">
        <v>657</v>
      </c>
      <c r="EC139">
        <v>687</v>
      </c>
      <c r="ED139">
        <v>729</v>
      </c>
      <c r="EE139">
        <v>722</v>
      </c>
      <c r="EF139">
        <v>776</v>
      </c>
      <c r="EG139">
        <v>819</v>
      </c>
      <c r="EH139">
        <v>776</v>
      </c>
      <c r="EI139">
        <v>817</v>
      </c>
      <c r="EJ139">
        <v>792</v>
      </c>
      <c r="EK139">
        <v>779</v>
      </c>
      <c r="EL139">
        <v>816</v>
      </c>
      <c r="EM139">
        <v>804</v>
      </c>
      <c r="EN139">
        <v>768</v>
      </c>
      <c r="EO139">
        <v>729</v>
      </c>
      <c r="EP139">
        <v>737</v>
      </c>
      <c r="EQ139">
        <v>671</v>
      </c>
      <c r="ER139">
        <v>686</v>
      </c>
      <c r="ES139">
        <v>683</v>
      </c>
      <c r="ET139">
        <v>644</v>
      </c>
      <c r="EU139">
        <v>632</v>
      </c>
      <c r="EV139">
        <v>569</v>
      </c>
      <c r="EW139">
        <v>587</v>
      </c>
      <c r="EX139">
        <v>556</v>
      </c>
      <c r="EY139">
        <v>613</v>
      </c>
      <c r="EZ139">
        <v>630</v>
      </c>
      <c r="FA139">
        <v>593</v>
      </c>
      <c r="FB139">
        <v>623</v>
      </c>
      <c r="FC139">
        <v>663</v>
      </c>
      <c r="FD139">
        <v>646</v>
      </c>
      <c r="FE139">
        <v>682</v>
      </c>
      <c r="FF139">
        <v>636</v>
      </c>
      <c r="FG139">
        <v>643</v>
      </c>
      <c r="FH139">
        <v>676</v>
      </c>
      <c r="FI139">
        <v>695</v>
      </c>
      <c r="FJ139">
        <v>638</v>
      </c>
      <c r="FK139">
        <v>645</v>
      </c>
      <c r="FL139">
        <v>636</v>
      </c>
      <c r="FM139">
        <v>624</v>
      </c>
      <c r="FN139">
        <v>565</v>
      </c>
      <c r="FO139">
        <v>550</v>
      </c>
      <c r="FP139">
        <v>535</v>
      </c>
      <c r="FQ139">
        <v>540</v>
      </c>
      <c r="FR139">
        <v>473</v>
      </c>
      <c r="FS139">
        <v>473</v>
      </c>
      <c r="FT139">
        <v>454</v>
      </c>
      <c r="FU139">
        <v>448</v>
      </c>
      <c r="FV139">
        <v>429</v>
      </c>
      <c r="FW139">
        <v>456</v>
      </c>
      <c r="FX139">
        <v>460</v>
      </c>
      <c r="FY139">
        <v>490</v>
      </c>
      <c r="FZ139">
        <v>490</v>
      </c>
      <c r="GA139">
        <v>506</v>
      </c>
      <c r="GB139">
        <v>334</v>
      </c>
      <c r="GC139">
        <v>344</v>
      </c>
      <c r="GD139">
        <v>302</v>
      </c>
      <c r="GE139">
        <v>254</v>
      </c>
      <c r="GF139">
        <v>236</v>
      </c>
      <c r="GG139">
        <v>187</v>
      </c>
      <c r="GH139">
        <v>187</v>
      </c>
      <c r="GI139">
        <v>174</v>
      </c>
      <c r="GJ139">
        <v>138</v>
      </c>
      <c r="GK139">
        <v>132</v>
      </c>
      <c r="GL139" s="128">
        <v>508</v>
      </c>
    </row>
    <row r="140" spans="1:194" s="1" customFormat="1" ht="14.4" x14ac:dyDescent="0.3">
      <c r="A140" s="30" t="s">
        <v>46</v>
      </c>
      <c r="B140" s="1" t="s">
        <v>179</v>
      </c>
      <c r="C140" s="29" t="str">
        <f t="shared" si="54"/>
        <v>LA England - Bury</v>
      </c>
      <c r="D140" s="48">
        <f t="shared" si="55"/>
        <v>8578</v>
      </c>
      <c r="E140" s="48">
        <f t="shared" si="56"/>
        <v>8112</v>
      </c>
      <c r="F140" s="49">
        <f t="shared" si="57"/>
        <v>211638</v>
      </c>
      <c r="G140" s="49">
        <f t="shared" si="58"/>
        <v>105830</v>
      </c>
      <c r="H140" s="50">
        <f t="shared" si="59"/>
        <v>105808</v>
      </c>
      <c r="I140" s="50">
        <f t="shared" si="60"/>
        <v>82862</v>
      </c>
      <c r="J140" s="50">
        <f t="shared" si="61"/>
        <v>84036</v>
      </c>
      <c r="K140" s="47">
        <f t="shared" si="62"/>
        <v>22968</v>
      </c>
      <c r="L140" s="48">
        <f t="shared" si="63"/>
        <v>21772</v>
      </c>
      <c r="M140" s="744">
        <v>967</v>
      </c>
      <c r="N140" s="184">
        <v>1100</v>
      </c>
      <c r="O140" s="184">
        <v>1072</v>
      </c>
      <c r="P140" s="184">
        <v>1073</v>
      </c>
      <c r="Q140" s="184">
        <v>1129</v>
      </c>
      <c r="R140" s="184">
        <v>1164</v>
      </c>
      <c r="S140" s="184">
        <v>1284</v>
      </c>
      <c r="T140" s="184">
        <v>1310</v>
      </c>
      <c r="U140" s="184">
        <v>1228</v>
      </c>
      <c r="V140" s="184">
        <v>1294</v>
      </c>
      <c r="W140" s="184">
        <v>1397</v>
      </c>
      <c r="X140" s="184">
        <v>1372</v>
      </c>
      <c r="Y140" s="184">
        <v>1378</v>
      </c>
      <c r="Z140" s="184">
        <v>1463</v>
      </c>
      <c r="AA140" s="184">
        <v>1431</v>
      </c>
      <c r="AB140" s="184">
        <v>1438</v>
      </c>
      <c r="AC140" s="184">
        <v>1409</v>
      </c>
      <c r="AD140" s="184">
        <v>1459</v>
      </c>
      <c r="AE140" s="184">
        <v>1387</v>
      </c>
      <c r="AF140" s="184">
        <v>1211</v>
      </c>
      <c r="AG140" s="184">
        <v>1215</v>
      </c>
      <c r="AH140" s="184">
        <v>1246</v>
      </c>
      <c r="AI140" s="184">
        <v>1216</v>
      </c>
      <c r="AJ140" s="184">
        <v>1179</v>
      </c>
      <c r="AK140" s="184">
        <v>1207</v>
      </c>
      <c r="AL140" s="184">
        <v>1164</v>
      </c>
      <c r="AM140" s="184">
        <v>1211</v>
      </c>
      <c r="AN140" s="184">
        <v>1253</v>
      </c>
      <c r="AO140" s="184">
        <v>1305</v>
      </c>
      <c r="AP140" s="184">
        <v>1351</v>
      </c>
      <c r="AQ140" s="184">
        <v>1296</v>
      </c>
      <c r="AR140" s="184">
        <v>1411</v>
      </c>
      <c r="AS140" s="184">
        <v>1474</v>
      </c>
      <c r="AT140" s="184">
        <v>1582</v>
      </c>
      <c r="AU140" s="184">
        <v>1593</v>
      </c>
      <c r="AV140" s="184">
        <v>1535</v>
      </c>
      <c r="AW140" s="184">
        <v>1623</v>
      </c>
      <c r="AX140" s="184">
        <v>1544</v>
      </c>
      <c r="AY140" s="184">
        <v>1551</v>
      </c>
      <c r="AZ140" s="184">
        <v>1583</v>
      </c>
      <c r="BA140" s="184">
        <v>1539</v>
      </c>
      <c r="BB140" s="184">
        <v>1513</v>
      </c>
      <c r="BC140" s="184">
        <v>1500</v>
      </c>
      <c r="BD140" s="184">
        <v>1449</v>
      </c>
      <c r="BE140" s="184">
        <v>1597</v>
      </c>
      <c r="BF140" s="184">
        <v>1451</v>
      </c>
      <c r="BG140" s="184">
        <v>1451</v>
      </c>
      <c r="BH140" s="184">
        <v>1389</v>
      </c>
      <c r="BI140" s="184">
        <v>1220</v>
      </c>
      <c r="BJ140" s="184">
        <v>1192</v>
      </c>
      <c r="BK140" s="184">
        <v>1255</v>
      </c>
      <c r="BL140" s="184">
        <v>1300</v>
      </c>
      <c r="BM140" s="184">
        <v>1308</v>
      </c>
      <c r="BN140" s="184">
        <v>1395</v>
      </c>
      <c r="BO140" s="184">
        <v>1397</v>
      </c>
      <c r="BP140" s="184">
        <v>1408</v>
      </c>
      <c r="BQ140" s="184">
        <v>1322</v>
      </c>
      <c r="BR140" s="184">
        <v>1408</v>
      </c>
      <c r="BS140" s="184">
        <v>1364</v>
      </c>
      <c r="BT140" s="184">
        <v>1409</v>
      </c>
      <c r="BU140" s="184">
        <v>1398</v>
      </c>
      <c r="BV140" s="184">
        <v>1406</v>
      </c>
      <c r="BW140" s="184">
        <v>1405</v>
      </c>
      <c r="BX140" s="184">
        <v>1327</v>
      </c>
      <c r="BY140" s="184">
        <v>1261</v>
      </c>
      <c r="BZ140" s="184">
        <v>1165</v>
      </c>
      <c r="CA140" s="184">
        <v>1125</v>
      </c>
      <c r="CB140" s="184">
        <v>1091</v>
      </c>
      <c r="CC140" s="184">
        <v>1044</v>
      </c>
      <c r="CD140" s="184">
        <v>995</v>
      </c>
      <c r="CE140" s="184">
        <v>838</v>
      </c>
      <c r="CF140" s="184">
        <v>863</v>
      </c>
      <c r="CG140" s="184">
        <v>846</v>
      </c>
      <c r="CH140" s="184">
        <v>825</v>
      </c>
      <c r="CI140" s="184">
        <v>766</v>
      </c>
      <c r="CJ140" s="184">
        <v>821</v>
      </c>
      <c r="CK140" s="184">
        <v>808</v>
      </c>
      <c r="CL140" s="184">
        <v>816</v>
      </c>
      <c r="CM140" s="184">
        <v>818</v>
      </c>
      <c r="CN140" s="184">
        <v>873</v>
      </c>
      <c r="CO140" s="184">
        <v>613</v>
      </c>
      <c r="CP140" s="184">
        <v>544</v>
      </c>
      <c r="CQ140" s="184">
        <v>539</v>
      </c>
      <c r="CR140" s="184">
        <v>434</v>
      </c>
      <c r="CS140" s="184">
        <v>359</v>
      </c>
      <c r="CT140" s="184">
        <v>302</v>
      </c>
      <c r="CU140" s="184">
        <v>332</v>
      </c>
      <c r="CV140" s="184">
        <v>301</v>
      </c>
      <c r="CW140" s="184">
        <v>225</v>
      </c>
      <c r="CX140" s="184">
        <v>165</v>
      </c>
      <c r="CY140" s="533">
        <v>553</v>
      </c>
      <c r="CZ140" s="129">
        <v>959</v>
      </c>
      <c r="DA140">
        <v>1001</v>
      </c>
      <c r="DB140">
        <v>1063</v>
      </c>
      <c r="DC140">
        <v>1011</v>
      </c>
      <c r="DD140">
        <v>1129</v>
      </c>
      <c r="DE140">
        <v>1143</v>
      </c>
      <c r="DF140">
        <v>1083</v>
      </c>
      <c r="DG140">
        <v>1171</v>
      </c>
      <c r="DH140">
        <v>1254</v>
      </c>
      <c r="DI140">
        <v>1246</v>
      </c>
      <c r="DJ140">
        <v>1297</v>
      </c>
      <c r="DK140">
        <v>1303</v>
      </c>
      <c r="DL140">
        <v>1325</v>
      </c>
      <c r="DM140">
        <v>1359</v>
      </c>
      <c r="DN140">
        <v>1396</v>
      </c>
      <c r="DO140">
        <v>1379</v>
      </c>
      <c r="DP140">
        <v>1347</v>
      </c>
      <c r="DQ140">
        <v>1306</v>
      </c>
      <c r="DR140">
        <v>1304</v>
      </c>
      <c r="DS140">
        <v>1206</v>
      </c>
      <c r="DT140">
        <v>1078</v>
      </c>
      <c r="DU140">
        <v>1073</v>
      </c>
      <c r="DV140">
        <v>1130</v>
      </c>
      <c r="DW140">
        <v>1048</v>
      </c>
      <c r="DX140">
        <v>1122</v>
      </c>
      <c r="DY140">
        <v>1157</v>
      </c>
      <c r="DZ140">
        <v>1189</v>
      </c>
      <c r="EA140">
        <v>1278</v>
      </c>
      <c r="EB140">
        <v>1293</v>
      </c>
      <c r="EC140">
        <v>1341</v>
      </c>
      <c r="ED140">
        <v>1375</v>
      </c>
      <c r="EE140">
        <v>1383</v>
      </c>
      <c r="EF140">
        <v>1503</v>
      </c>
      <c r="EG140">
        <v>1499</v>
      </c>
      <c r="EH140">
        <v>1573</v>
      </c>
      <c r="EI140">
        <v>1564</v>
      </c>
      <c r="EJ140">
        <v>1537</v>
      </c>
      <c r="EK140">
        <v>1531</v>
      </c>
      <c r="EL140">
        <v>1582</v>
      </c>
      <c r="EM140">
        <v>1590</v>
      </c>
      <c r="EN140">
        <v>1540</v>
      </c>
      <c r="EO140">
        <v>1547</v>
      </c>
      <c r="EP140">
        <v>1440</v>
      </c>
      <c r="EQ140">
        <v>1485</v>
      </c>
      <c r="ER140">
        <v>1493</v>
      </c>
      <c r="ES140">
        <v>1422</v>
      </c>
      <c r="ET140">
        <v>1349</v>
      </c>
      <c r="EU140">
        <v>1354</v>
      </c>
      <c r="EV140">
        <v>1220</v>
      </c>
      <c r="EW140">
        <v>1166</v>
      </c>
      <c r="EX140">
        <v>1191</v>
      </c>
      <c r="EY140">
        <v>1286</v>
      </c>
      <c r="EZ140">
        <v>1188</v>
      </c>
      <c r="FA140">
        <v>1305</v>
      </c>
      <c r="FB140">
        <v>1319</v>
      </c>
      <c r="FC140">
        <v>1365</v>
      </c>
      <c r="FD140">
        <v>1397</v>
      </c>
      <c r="FE140">
        <v>1329</v>
      </c>
      <c r="FF140">
        <v>1324</v>
      </c>
      <c r="FG140">
        <v>1385</v>
      </c>
      <c r="FH140">
        <v>1376</v>
      </c>
      <c r="FI140">
        <v>1364</v>
      </c>
      <c r="FJ140">
        <v>1345</v>
      </c>
      <c r="FK140">
        <v>1319</v>
      </c>
      <c r="FL140">
        <v>1259</v>
      </c>
      <c r="FM140">
        <v>1169</v>
      </c>
      <c r="FN140">
        <v>1149</v>
      </c>
      <c r="FO140">
        <v>1103</v>
      </c>
      <c r="FP140">
        <v>1019</v>
      </c>
      <c r="FQ140">
        <v>949</v>
      </c>
      <c r="FR140">
        <v>945</v>
      </c>
      <c r="FS140">
        <v>903</v>
      </c>
      <c r="FT140">
        <v>961</v>
      </c>
      <c r="FU140">
        <v>937</v>
      </c>
      <c r="FV140">
        <v>852</v>
      </c>
      <c r="FW140">
        <v>854</v>
      </c>
      <c r="FX140">
        <v>877</v>
      </c>
      <c r="FY140">
        <v>944</v>
      </c>
      <c r="FZ140">
        <v>989</v>
      </c>
      <c r="GA140">
        <v>1028</v>
      </c>
      <c r="GB140">
        <v>694</v>
      </c>
      <c r="GC140">
        <v>735</v>
      </c>
      <c r="GD140">
        <v>691</v>
      </c>
      <c r="GE140">
        <v>570</v>
      </c>
      <c r="GF140">
        <v>484</v>
      </c>
      <c r="GG140">
        <v>476</v>
      </c>
      <c r="GH140">
        <v>422</v>
      </c>
      <c r="GI140">
        <v>389</v>
      </c>
      <c r="GJ140">
        <v>318</v>
      </c>
      <c r="GK140">
        <v>295</v>
      </c>
      <c r="GL140" s="128">
        <v>1159</v>
      </c>
    </row>
    <row r="141" spans="1:194" s="1" customFormat="1" ht="14.4" x14ac:dyDescent="0.3">
      <c r="A141" s="30" t="s">
        <v>46</v>
      </c>
      <c r="B141" s="1" t="s">
        <v>180</v>
      </c>
      <c r="C141" s="29" t="str">
        <f t="shared" si="54"/>
        <v>LA England - Calderdale</v>
      </c>
      <c r="D141" s="48">
        <f t="shared" si="55"/>
        <v>8844</v>
      </c>
      <c r="E141" s="48">
        <f t="shared" si="56"/>
        <v>8560</v>
      </c>
      <c r="F141" s="49">
        <f t="shared" si="57"/>
        <v>225215</v>
      </c>
      <c r="G141" s="49">
        <f t="shared" si="58"/>
        <v>111841</v>
      </c>
      <c r="H141" s="50">
        <f t="shared" si="59"/>
        <v>113374</v>
      </c>
      <c r="I141" s="50">
        <f t="shared" si="60"/>
        <v>88865</v>
      </c>
      <c r="J141" s="50">
        <f t="shared" si="61"/>
        <v>91286</v>
      </c>
      <c r="K141" s="47">
        <f t="shared" si="62"/>
        <v>22976</v>
      </c>
      <c r="L141" s="48">
        <f t="shared" si="63"/>
        <v>22088</v>
      </c>
      <c r="M141" s="744">
        <v>895</v>
      </c>
      <c r="N141" s="184">
        <v>1003</v>
      </c>
      <c r="O141" s="184">
        <v>1044</v>
      </c>
      <c r="P141" s="184">
        <v>1026</v>
      </c>
      <c r="Q141" s="184">
        <v>1135</v>
      </c>
      <c r="R141" s="184">
        <v>1129</v>
      </c>
      <c r="S141" s="184">
        <v>1238</v>
      </c>
      <c r="T141" s="184">
        <v>1238</v>
      </c>
      <c r="U141" s="184">
        <v>1300</v>
      </c>
      <c r="V141" s="184">
        <v>1320</v>
      </c>
      <c r="W141" s="184">
        <v>1372</v>
      </c>
      <c r="X141" s="184">
        <v>1432</v>
      </c>
      <c r="Y141" s="184">
        <v>1418</v>
      </c>
      <c r="Z141" s="184">
        <v>1525</v>
      </c>
      <c r="AA141" s="184">
        <v>1414</v>
      </c>
      <c r="AB141" s="184">
        <v>1568</v>
      </c>
      <c r="AC141" s="184">
        <v>1489</v>
      </c>
      <c r="AD141" s="184">
        <v>1430</v>
      </c>
      <c r="AE141" s="184">
        <v>1415</v>
      </c>
      <c r="AF141" s="184">
        <v>1353</v>
      </c>
      <c r="AG141" s="184">
        <v>1261</v>
      </c>
      <c r="AH141" s="184">
        <v>1259</v>
      </c>
      <c r="AI141" s="184">
        <v>1226</v>
      </c>
      <c r="AJ141" s="184">
        <v>1186</v>
      </c>
      <c r="AK141" s="184">
        <v>1195</v>
      </c>
      <c r="AL141" s="184">
        <v>1159</v>
      </c>
      <c r="AM141" s="184">
        <v>1286</v>
      </c>
      <c r="AN141" s="184">
        <v>1326</v>
      </c>
      <c r="AO141" s="184">
        <v>1311</v>
      </c>
      <c r="AP141" s="184">
        <v>1318</v>
      </c>
      <c r="AQ141" s="184">
        <v>1328</v>
      </c>
      <c r="AR141" s="184">
        <v>1412</v>
      </c>
      <c r="AS141" s="184">
        <v>1479</v>
      </c>
      <c r="AT141" s="184">
        <v>1507</v>
      </c>
      <c r="AU141" s="184">
        <v>1508</v>
      </c>
      <c r="AV141" s="184">
        <v>1559</v>
      </c>
      <c r="AW141" s="184">
        <v>1562</v>
      </c>
      <c r="AX141" s="184">
        <v>1473</v>
      </c>
      <c r="AY141" s="184">
        <v>1570</v>
      </c>
      <c r="AZ141" s="184">
        <v>1504</v>
      </c>
      <c r="BA141" s="184">
        <v>1573</v>
      </c>
      <c r="BB141" s="184">
        <v>1558</v>
      </c>
      <c r="BC141" s="184">
        <v>1482</v>
      </c>
      <c r="BD141" s="184">
        <v>1489</v>
      </c>
      <c r="BE141" s="184">
        <v>1461</v>
      </c>
      <c r="BF141" s="184">
        <v>1575</v>
      </c>
      <c r="BG141" s="184">
        <v>1515</v>
      </c>
      <c r="BH141" s="184">
        <v>1464</v>
      </c>
      <c r="BI141" s="184">
        <v>1354</v>
      </c>
      <c r="BJ141" s="184">
        <v>1372</v>
      </c>
      <c r="BK141" s="184">
        <v>1400</v>
      </c>
      <c r="BL141" s="184">
        <v>1305</v>
      </c>
      <c r="BM141" s="184">
        <v>1370</v>
      </c>
      <c r="BN141" s="184">
        <v>1591</v>
      </c>
      <c r="BO141" s="184">
        <v>1635</v>
      </c>
      <c r="BP141" s="184">
        <v>1654</v>
      </c>
      <c r="BQ141" s="184">
        <v>1589</v>
      </c>
      <c r="BR141" s="184">
        <v>1711</v>
      </c>
      <c r="BS141" s="184">
        <v>1593</v>
      </c>
      <c r="BT141" s="184">
        <v>1569</v>
      </c>
      <c r="BU141" s="184">
        <v>1657</v>
      </c>
      <c r="BV141" s="184">
        <v>1555</v>
      </c>
      <c r="BW141" s="184">
        <v>1552</v>
      </c>
      <c r="BX141" s="184">
        <v>1481</v>
      </c>
      <c r="BY141" s="184">
        <v>1390</v>
      </c>
      <c r="BZ141" s="184">
        <v>1368</v>
      </c>
      <c r="CA141" s="184">
        <v>1270</v>
      </c>
      <c r="CB141" s="184">
        <v>1266</v>
      </c>
      <c r="CC141" s="184">
        <v>1232</v>
      </c>
      <c r="CD141" s="184">
        <v>1205</v>
      </c>
      <c r="CE141" s="184">
        <v>1093</v>
      </c>
      <c r="CF141" s="184">
        <v>984</v>
      </c>
      <c r="CG141" s="184">
        <v>1046</v>
      </c>
      <c r="CH141" s="184">
        <v>921</v>
      </c>
      <c r="CI141" s="184">
        <v>914</v>
      </c>
      <c r="CJ141" s="184">
        <v>943</v>
      </c>
      <c r="CK141" s="184">
        <v>928</v>
      </c>
      <c r="CL141" s="184">
        <v>903</v>
      </c>
      <c r="CM141" s="184">
        <v>958</v>
      </c>
      <c r="CN141" s="184">
        <v>919</v>
      </c>
      <c r="CO141" s="184">
        <v>678</v>
      </c>
      <c r="CP141" s="184">
        <v>652</v>
      </c>
      <c r="CQ141" s="184">
        <v>598</v>
      </c>
      <c r="CR141" s="184">
        <v>536</v>
      </c>
      <c r="CS141" s="184">
        <v>385</v>
      </c>
      <c r="CT141" s="184">
        <v>350</v>
      </c>
      <c r="CU141" s="184">
        <v>329</v>
      </c>
      <c r="CV141" s="184">
        <v>265</v>
      </c>
      <c r="CW141" s="184">
        <v>257</v>
      </c>
      <c r="CX141" s="184">
        <v>198</v>
      </c>
      <c r="CY141" s="533">
        <v>575</v>
      </c>
      <c r="CZ141" s="129">
        <v>927</v>
      </c>
      <c r="DA141">
        <v>923</v>
      </c>
      <c r="DB141">
        <v>1000</v>
      </c>
      <c r="DC141">
        <v>966</v>
      </c>
      <c r="DD141">
        <v>1112</v>
      </c>
      <c r="DE141">
        <v>1057</v>
      </c>
      <c r="DF141">
        <v>1142</v>
      </c>
      <c r="DG141">
        <v>1159</v>
      </c>
      <c r="DH141">
        <v>1269</v>
      </c>
      <c r="DI141">
        <v>1318</v>
      </c>
      <c r="DJ141">
        <v>1300</v>
      </c>
      <c r="DK141">
        <v>1355</v>
      </c>
      <c r="DL141">
        <v>1283</v>
      </c>
      <c r="DM141">
        <v>1493</v>
      </c>
      <c r="DN141">
        <v>1442</v>
      </c>
      <c r="DO141">
        <v>1413</v>
      </c>
      <c r="DP141">
        <v>1454</v>
      </c>
      <c r="DQ141">
        <v>1475</v>
      </c>
      <c r="DR141">
        <v>1365</v>
      </c>
      <c r="DS141">
        <v>1256</v>
      </c>
      <c r="DT141">
        <v>1147</v>
      </c>
      <c r="DU141">
        <v>1102</v>
      </c>
      <c r="DV141">
        <v>1155</v>
      </c>
      <c r="DW141">
        <v>1156</v>
      </c>
      <c r="DX141">
        <v>1136</v>
      </c>
      <c r="DY141">
        <v>1179</v>
      </c>
      <c r="DZ141">
        <v>1219</v>
      </c>
      <c r="EA141">
        <v>1235</v>
      </c>
      <c r="EB141">
        <v>1346</v>
      </c>
      <c r="EC141">
        <v>1368</v>
      </c>
      <c r="ED141">
        <v>1400</v>
      </c>
      <c r="EE141">
        <v>1375</v>
      </c>
      <c r="EF141">
        <v>1446</v>
      </c>
      <c r="EG141">
        <v>1575</v>
      </c>
      <c r="EH141">
        <v>1565</v>
      </c>
      <c r="EI141">
        <v>1586</v>
      </c>
      <c r="EJ141">
        <v>1584</v>
      </c>
      <c r="EK141">
        <v>1561</v>
      </c>
      <c r="EL141">
        <v>1630</v>
      </c>
      <c r="EM141">
        <v>1646</v>
      </c>
      <c r="EN141">
        <v>1504</v>
      </c>
      <c r="EO141">
        <v>1598</v>
      </c>
      <c r="EP141">
        <v>1522</v>
      </c>
      <c r="EQ141">
        <v>1476</v>
      </c>
      <c r="ER141">
        <v>1516</v>
      </c>
      <c r="ES141">
        <v>1452</v>
      </c>
      <c r="ET141">
        <v>1514</v>
      </c>
      <c r="EU141">
        <v>1417</v>
      </c>
      <c r="EV141">
        <v>1248</v>
      </c>
      <c r="EW141">
        <v>1310</v>
      </c>
      <c r="EX141">
        <v>1350</v>
      </c>
      <c r="EY141">
        <v>1368</v>
      </c>
      <c r="EZ141">
        <v>1523</v>
      </c>
      <c r="FA141">
        <v>1523</v>
      </c>
      <c r="FB141">
        <v>1523</v>
      </c>
      <c r="FC141">
        <v>1706</v>
      </c>
      <c r="FD141">
        <v>1673</v>
      </c>
      <c r="FE141">
        <v>1537</v>
      </c>
      <c r="FF141">
        <v>1626</v>
      </c>
      <c r="FG141">
        <v>1637</v>
      </c>
      <c r="FH141">
        <v>1520</v>
      </c>
      <c r="FI141">
        <v>1531</v>
      </c>
      <c r="FJ141">
        <v>1574</v>
      </c>
      <c r="FK141">
        <v>1504</v>
      </c>
      <c r="FL141">
        <v>1460</v>
      </c>
      <c r="FM141">
        <v>1378</v>
      </c>
      <c r="FN141">
        <v>1322</v>
      </c>
      <c r="FO141">
        <v>1261</v>
      </c>
      <c r="FP141">
        <v>1293</v>
      </c>
      <c r="FQ141">
        <v>1207</v>
      </c>
      <c r="FR141">
        <v>1191</v>
      </c>
      <c r="FS141">
        <v>1091</v>
      </c>
      <c r="FT141">
        <v>1049</v>
      </c>
      <c r="FU141">
        <v>981</v>
      </c>
      <c r="FV141">
        <v>991</v>
      </c>
      <c r="FW141">
        <v>1042</v>
      </c>
      <c r="FX141">
        <v>1049</v>
      </c>
      <c r="FY141">
        <v>1023</v>
      </c>
      <c r="FZ141">
        <v>1078</v>
      </c>
      <c r="GA141">
        <v>1064</v>
      </c>
      <c r="GB141">
        <v>794</v>
      </c>
      <c r="GC141">
        <v>780</v>
      </c>
      <c r="GD141">
        <v>728</v>
      </c>
      <c r="GE141">
        <v>612</v>
      </c>
      <c r="GF141">
        <v>540</v>
      </c>
      <c r="GG141">
        <v>448</v>
      </c>
      <c r="GH141">
        <v>457</v>
      </c>
      <c r="GI141">
        <v>396</v>
      </c>
      <c r="GJ141">
        <v>363</v>
      </c>
      <c r="GK141">
        <v>305</v>
      </c>
      <c r="GL141" s="128">
        <v>1199</v>
      </c>
    </row>
    <row r="142" spans="1:194" s="1" customFormat="1" ht="14.4" x14ac:dyDescent="0.3">
      <c r="A142" s="30" t="s">
        <v>46</v>
      </c>
      <c r="B142" s="1" t="s">
        <v>181</v>
      </c>
      <c r="C142" s="29" t="str">
        <f t="shared" si="54"/>
        <v>LA England - Cambridge</v>
      </c>
      <c r="D142" s="48">
        <f t="shared" si="55"/>
        <v>6411</v>
      </c>
      <c r="E142" s="48">
        <f t="shared" si="56"/>
        <v>6049</v>
      </c>
      <c r="F142" s="49">
        <f t="shared" si="57"/>
        <v>209054</v>
      </c>
      <c r="G142" s="49">
        <f t="shared" si="58"/>
        <v>110879</v>
      </c>
      <c r="H142" s="50">
        <f t="shared" si="59"/>
        <v>98175</v>
      </c>
      <c r="I142" s="50">
        <f t="shared" si="60"/>
        <v>95025</v>
      </c>
      <c r="J142" s="50">
        <f t="shared" si="61"/>
        <v>82976</v>
      </c>
      <c r="K142" s="47">
        <f t="shared" si="62"/>
        <v>15854</v>
      </c>
      <c r="L142" s="48">
        <f t="shared" si="63"/>
        <v>15199</v>
      </c>
      <c r="M142" s="744">
        <v>653</v>
      </c>
      <c r="N142" s="184">
        <v>697</v>
      </c>
      <c r="O142" s="184">
        <v>704</v>
      </c>
      <c r="P142" s="184">
        <v>683</v>
      </c>
      <c r="Q142" s="184">
        <v>765</v>
      </c>
      <c r="R142" s="184">
        <v>764</v>
      </c>
      <c r="S142" s="184">
        <v>810</v>
      </c>
      <c r="T142" s="184">
        <v>821</v>
      </c>
      <c r="U142" s="184">
        <v>851</v>
      </c>
      <c r="V142" s="184">
        <v>871</v>
      </c>
      <c r="W142" s="184">
        <v>898</v>
      </c>
      <c r="X142" s="184">
        <v>926</v>
      </c>
      <c r="Y142" s="184">
        <v>1009</v>
      </c>
      <c r="Z142" s="184">
        <v>1035</v>
      </c>
      <c r="AA142" s="184">
        <v>1062</v>
      </c>
      <c r="AB142" s="184">
        <v>1028</v>
      </c>
      <c r="AC142" s="184">
        <v>1085</v>
      </c>
      <c r="AD142" s="184">
        <v>1192</v>
      </c>
      <c r="AE142" s="184">
        <v>1484</v>
      </c>
      <c r="AF142" s="184">
        <v>1993</v>
      </c>
      <c r="AG142" s="184">
        <v>1972</v>
      </c>
      <c r="AH142" s="184">
        <v>2122</v>
      </c>
      <c r="AI142" s="184">
        <v>2121</v>
      </c>
      <c r="AJ142" s="184">
        <v>2126</v>
      </c>
      <c r="AK142" s="184">
        <v>2393</v>
      </c>
      <c r="AL142" s="184">
        <v>2555</v>
      </c>
      <c r="AM142" s="184">
        <v>2566</v>
      </c>
      <c r="AN142" s="184">
        <v>2543</v>
      </c>
      <c r="AO142" s="184">
        <v>2681</v>
      </c>
      <c r="AP142" s="184">
        <v>2752</v>
      </c>
      <c r="AQ142" s="184">
        <v>2701</v>
      </c>
      <c r="AR142" s="184">
        <v>2696</v>
      </c>
      <c r="AS142" s="184">
        <v>2623</v>
      </c>
      <c r="AT142" s="184">
        <v>2615</v>
      </c>
      <c r="AU142" s="184">
        <v>2646</v>
      </c>
      <c r="AV142" s="184">
        <v>2626</v>
      </c>
      <c r="AW142" s="184">
        <v>2595</v>
      </c>
      <c r="AX142" s="184">
        <v>2403</v>
      </c>
      <c r="AY142" s="184">
        <v>2373</v>
      </c>
      <c r="AZ142" s="184">
        <v>2153</v>
      </c>
      <c r="BA142" s="184">
        <v>2053</v>
      </c>
      <c r="BB142" s="184">
        <v>1982</v>
      </c>
      <c r="BC142" s="184">
        <v>1892</v>
      </c>
      <c r="BD142" s="184">
        <v>1699</v>
      </c>
      <c r="BE142" s="184">
        <v>1677</v>
      </c>
      <c r="BF142" s="184">
        <v>1658</v>
      </c>
      <c r="BG142" s="184">
        <v>1566</v>
      </c>
      <c r="BH142" s="184">
        <v>1459</v>
      </c>
      <c r="BI142" s="184">
        <v>1374</v>
      </c>
      <c r="BJ142" s="184">
        <v>1273</v>
      </c>
      <c r="BK142" s="184">
        <v>1240</v>
      </c>
      <c r="BL142" s="184">
        <v>1186</v>
      </c>
      <c r="BM142" s="184">
        <v>1165</v>
      </c>
      <c r="BN142" s="184">
        <v>1077</v>
      </c>
      <c r="BO142" s="184">
        <v>1091</v>
      </c>
      <c r="BP142" s="184">
        <v>1061</v>
      </c>
      <c r="BQ142" s="184">
        <v>984</v>
      </c>
      <c r="BR142" s="184">
        <v>979</v>
      </c>
      <c r="BS142" s="184">
        <v>900</v>
      </c>
      <c r="BT142" s="184">
        <v>838</v>
      </c>
      <c r="BU142" s="184">
        <v>922</v>
      </c>
      <c r="BV142" s="184">
        <v>903</v>
      </c>
      <c r="BW142" s="184">
        <v>838</v>
      </c>
      <c r="BX142" s="184">
        <v>768</v>
      </c>
      <c r="BY142" s="184">
        <v>765</v>
      </c>
      <c r="BZ142" s="184">
        <v>715</v>
      </c>
      <c r="CA142" s="184">
        <v>635</v>
      </c>
      <c r="CB142" s="184">
        <v>664</v>
      </c>
      <c r="CC142" s="184">
        <v>650</v>
      </c>
      <c r="CD142" s="184">
        <v>612</v>
      </c>
      <c r="CE142" s="184">
        <v>534</v>
      </c>
      <c r="CF142" s="184">
        <v>565</v>
      </c>
      <c r="CG142" s="184">
        <v>517</v>
      </c>
      <c r="CH142" s="184">
        <v>489</v>
      </c>
      <c r="CI142" s="184">
        <v>509</v>
      </c>
      <c r="CJ142" s="184">
        <v>461</v>
      </c>
      <c r="CK142" s="184">
        <v>416</v>
      </c>
      <c r="CL142" s="184">
        <v>459</v>
      </c>
      <c r="CM142" s="184">
        <v>421</v>
      </c>
      <c r="CN142" s="184">
        <v>440</v>
      </c>
      <c r="CO142" s="184">
        <v>334</v>
      </c>
      <c r="CP142" s="184">
        <v>372</v>
      </c>
      <c r="CQ142" s="184">
        <v>318</v>
      </c>
      <c r="CR142" s="184">
        <v>266</v>
      </c>
      <c r="CS142" s="184">
        <v>230</v>
      </c>
      <c r="CT142" s="184">
        <v>201</v>
      </c>
      <c r="CU142" s="184">
        <v>205</v>
      </c>
      <c r="CV142" s="184">
        <v>183</v>
      </c>
      <c r="CW142" s="184">
        <v>176</v>
      </c>
      <c r="CX142" s="184">
        <v>109</v>
      </c>
      <c r="CY142" s="533">
        <v>455</v>
      </c>
      <c r="CZ142" s="129">
        <v>642</v>
      </c>
      <c r="DA142">
        <v>641</v>
      </c>
      <c r="DB142">
        <v>675</v>
      </c>
      <c r="DC142">
        <v>663</v>
      </c>
      <c r="DD142">
        <v>739</v>
      </c>
      <c r="DE142">
        <v>685</v>
      </c>
      <c r="DF142">
        <v>737</v>
      </c>
      <c r="DG142">
        <v>784</v>
      </c>
      <c r="DH142">
        <v>800</v>
      </c>
      <c r="DI142">
        <v>910</v>
      </c>
      <c r="DJ142">
        <v>906</v>
      </c>
      <c r="DK142">
        <v>968</v>
      </c>
      <c r="DL142">
        <v>924</v>
      </c>
      <c r="DM142">
        <v>946</v>
      </c>
      <c r="DN142">
        <v>967</v>
      </c>
      <c r="DO142">
        <v>967</v>
      </c>
      <c r="DP142">
        <v>1059</v>
      </c>
      <c r="DQ142">
        <v>1186</v>
      </c>
      <c r="DR142">
        <v>1526</v>
      </c>
      <c r="DS142">
        <v>2228</v>
      </c>
      <c r="DT142">
        <v>2166</v>
      </c>
      <c r="DU142">
        <v>2319</v>
      </c>
      <c r="DV142">
        <v>2172</v>
      </c>
      <c r="DW142">
        <v>2401</v>
      </c>
      <c r="DX142">
        <v>2461</v>
      </c>
      <c r="DY142">
        <v>2232</v>
      </c>
      <c r="DZ142">
        <v>2335</v>
      </c>
      <c r="EA142">
        <v>2259</v>
      </c>
      <c r="EB142">
        <v>2222</v>
      </c>
      <c r="EC142">
        <v>2069</v>
      </c>
      <c r="ED142">
        <v>2135</v>
      </c>
      <c r="EE142">
        <v>1954</v>
      </c>
      <c r="EF142">
        <v>1880</v>
      </c>
      <c r="EG142">
        <v>1821</v>
      </c>
      <c r="EH142">
        <v>1823</v>
      </c>
      <c r="EI142">
        <v>1783</v>
      </c>
      <c r="EJ142">
        <v>1709</v>
      </c>
      <c r="EK142">
        <v>1735</v>
      </c>
      <c r="EL142">
        <v>1579</v>
      </c>
      <c r="EM142">
        <v>1537</v>
      </c>
      <c r="EN142">
        <v>1376</v>
      </c>
      <c r="EO142">
        <v>1431</v>
      </c>
      <c r="EP142">
        <v>1326</v>
      </c>
      <c r="EQ142">
        <v>1318</v>
      </c>
      <c r="ER142">
        <v>1341</v>
      </c>
      <c r="ES142">
        <v>1283</v>
      </c>
      <c r="ET142">
        <v>1203</v>
      </c>
      <c r="EU142">
        <v>1170</v>
      </c>
      <c r="EV142">
        <v>1097</v>
      </c>
      <c r="EW142">
        <v>1105</v>
      </c>
      <c r="EX142">
        <v>1071</v>
      </c>
      <c r="EY142">
        <v>935</v>
      </c>
      <c r="EZ142">
        <v>999</v>
      </c>
      <c r="FA142">
        <v>1005</v>
      </c>
      <c r="FB142">
        <v>1006</v>
      </c>
      <c r="FC142">
        <v>993</v>
      </c>
      <c r="FD142">
        <v>874</v>
      </c>
      <c r="FE142">
        <v>857</v>
      </c>
      <c r="FF142">
        <v>875</v>
      </c>
      <c r="FG142">
        <v>850</v>
      </c>
      <c r="FH142">
        <v>826</v>
      </c>
      <c r="FI142">
        <v>872</v>
      </c>
      <c r="FJ142">
        <v>822</v>
      </c>
      <c r="FK142">
        <v>764</v>
      </c>
      <c r="FL142">
        <v>696</v>
      </c>
      <c r="FM142">
        <v>683</v>
      </c>
      <c r="FN142">
        <v>632</v>
      </c>
      <c r="FO142">
        <v>619</v>
      </c>
      <c r="FP142">
        <v>633</v>
      </c>
      <c r="FQ142">
        <v>590</v>
      </c>
      <c r="FR142">
        <v>627</v>
      </c>
      <c r="FS142">
        <v>586</v>
      </c>
      <c r="FT142">
        <v>587</v>
      </c>
      <c r="FU142">
        <v>582</v>
      </c>
      <c r="FV142">
        <v>537</v>
      </c>
      <c r="FW142">
        <v>551</v>
      </c>
      <c r="FX142">
        <v>479</v>
      </c>
      <c r="FY142">
        <v>500</v>
      </c>
      <c r="FZ142">
        <v>500</v>
      </c>
      <c r="GA142">
        <v>564</v>
      </c>
      <c r="GB142">
        <v>396</v>
      </c>
      <c r="GC142">
        <v>439</v>
      </c>
      <c r="GD142">
        <v>374</v>
      </c>
      <c r="GE142">
        <v>337</v>
      </c>
      <c r="GF142">
        <v>302</v>
      </c>
      <c r="GG142">
        <v>265</v>
      </c>
      <c r="GH142">
        <v>267</v>
      </c>
      <c r="GI142">
        <v>250</v>
      </c>
      <c r="GJ142">
        <v>218</v>
      </c>
      <c r="GK142">
        <v>188</v>
      </c>
      <c r="GL142" s="128">
        <v>829</v>
      </c>
    </row>
    <row r="143" spans="1:194" s="1" customFormat="1" ht="14.4" x14ac:dyDescent="0.3">
      <c r="A143" s="30" t="s">
        <v>46</v>
      </c>
      <c r="B143" s="1" t="s">
        <v>182</v>
      </c>
      <c r="C143" s="29" t="str">
        <f t="shared" si="54"/>
        <v>LA England - Camden</v>
      </c>
      <c r="D143" s="48">
        <f t="shared" si="55"/>
        <v>7457</v>
      </c>
      <c r="E143" s="48">
        <f t="shared" si="56"/>
        <v>7642</v>
      </c>
      <c r="F143" s="49">
        <f t="shared" si="57"/>
        <v>322990</v>
      </c>
      <c r="G143" s="49">
        <f t="shared" si="58"/>
        <v>157530</v>
      </c>
      <c r="H143" s="50">
        <f t="shared" si="59"/>
        <v>165460</v>
      </c>
      <c r="I143" s="50">
        <f t="shared" si="60"/>
        <v>137240</v>
      </c>
      <c r="J143" s="50">
        <f t="shared" si="61"/>
        <v>145558</v>
      </c>
      <c r="K143" s="47">
        <f t="shared" si="62"/>
        <v>20290</v>
      </c>
      <c r="L143" s="48">
        <f t="shared" si="63"/>
        <v>19902</v>
      </c>
      <c r="M143" s="744">
        <v>941</v>
      </c>
      <c r="N143" s="184">
        <v>1016</v>
      </c>
      <c r="O143" s="184">
        <v>984</v>
      </c>
      <c r="P143" s="184">
        <v>942</v>
      </c>
      <c r="Q143" s="184">
        <v>1034</v>
      </c>
      <c r="R143" s="184">
        <v>1065</v>
      </c>
      <c r="S143" s="184">
        <v>1003</v>
      </c>
      <c r="T143" s="184">
        <v>1082</v>
      </c>
      <c r="U143" s="184">
        <v>1139</v>
      </c>
      <c r="V143" s="184">
        <v>1176</v>
      </c>
      <c r="W143" s="184">
        <v>1226</v>
      </c>
      <c r="X143" s="184">
        <v>1225</v>
      </c>
      <c r="Y143" s="184">
        <v>1131</v>
      </c>
      <c r="Z143" s="184">
        <v>1214</v>
      </c>
      <c r="AA143" s="184">
        <v>1194</v>
      </c>
      <c r="AB143" s="184">
        <v>1276</v>
      </c>
      <c r="AC143" s="184">
        <v>1305</v>
      </c>
      <c r="AD143" s="184">
        <v>1337</v>
      </c>
      <c r="AE143" s="184">
        <v>1823</v>
      </c>
      <c r="AF143" s="184">
        <v>2571</v>
      </c>
      <c r="AG143" s="184">
        <v>2612</v>
      </c>
      <c r="AH143" s="184">
        <v>2744</v>
      </c>
      <c r="AI143" s="184">
        <v>2911</v>
      </c>
      <c r="AJ143" s="184">
        <v>3411</v>
      </c>
      <c r="AK143" s="184">
        <v>3465</v>
      </c>
      <c r="AL143" s="184">
        <v>3625</v>
      </c>
      <c r="AM143" s="184">
        <v>3766</v>
      </c>
      <c r="AN143" s="184">
        <v>3774</v>
      </c>
      <c r="AO143" s="184">
        <v>4004</v>
      </c>
      <c r="AP143" s="184">
        <v>4103</v>
      </c>
      <c r="AQ143" s="184">
        <v>3952</v>
      </c>
      <c r="AR143" s="184">
        <v>3902</v>
      </c>
      <c r="AS143" s="184">
        <v>3785</v>
      </c>
      <c r="AT143" s="184">
        <v>3629</v>
      </c>
      <c r="AU143" s="184">
        <v>3528</v>
      </c>
      <c r="AV143" s="184">
        <v>3489</v>
      </c>
      <c r="AW143" s="184">
        <v>3587</v>
      </c>
      <c r="AX143" s="184">
        <v>3418</v>
      </c>
      <c r="AY143" s="184">
        <v>3143</v>
      </c>
      <c r="AZ143" s="184">
        <v>3116</v>
      </c>
      <c r="BA143" s="184">
        <v>3043</v>
      </c>
      <c r="BB143" s="184">
        <v>2910</v>
      </c>
      <c r="BC143" s="184">
        <v>2695</v>
      </c>
      <c r="BD143" s="184">
        <v>2661</v>
      </c>
      <c r="BE143" s="184">
        <v>2532</v>
      </c>
      <c r="BF143" s="184">
        <v>2540</v>
      </c>
      <c r="BG143" s="184">
        <v>2389</v>
      </c>
      <c r="BH143" s="184">
        <v>2345</v>
      </c>
      <c r="BI143" s="184">
        <v>2045</v>
      </c>
      <c r="BJ143" s="184">
        <v>1934</v>
      </c>
      <c r="BK143" s="184">
        <v>1850</v>
      </c>
      <c r="BL143" s="184">
        <v>1985</v>
      </c>
      <c r="BM143" s="184">
        <v>1750</v>
      </c>
      <c r="BN143" s="184">
        <v>1710</v>
      </c>
      <c r="BO143" s="184">
        <v>1733</v>
      </c>
      <c r="BP143" s="184">
        <v>1680</v>
      </c>
      <c r="BQ143" s="184">
        <v>1593</v>
      </c>
      <c r="BR143" s="184">
        <v>1574</v>
      </c>
      <c r="BS143" s="184">
        <v>1540</v>
      </c>
      <c r="BT143" s="184">
        <v>1499</v>
      </c>
      <c r="BU143" s="184">
        <v>1483</v>
      </c>
      <c r="BV143" s="184">
        <v>1346</v>
      </c>
      <c r="BW143" s="184">
        <v>1335</v>
      </c>
      <c r="BX143" s="184">
        <v>1243</v>
      </c>
      <c r="BY143" s="184">
        <v>1185</v>
      </c>
      <c r="BZ143" s="184">
        <v>1083</v>
      </c>
      <c r="CA143" s="184">
        <v>1008</v>
      </c>
      <c r="CB143" s="184">
        <v>972</v>
      </c>
      <c r="CC143" s="184">
        <v>911</v>
      </c>
      <c r="CD143" s="184">
        <v>855</v>
      </c>
      <c r="CE143" s="184">
        <v>805</v>
      </c>
      <c r="CF143" s="184">
        <v>738</v>
      </c>
      <c r="CG143" s="184">
        <v>675</v>
      </c>
      <c r="CH143" s="184">
        <v>610</v>
      </c>
      <c r="CI143" s="184">
        <v>593</v>
      </c>
      <c r="CJ143" s="184">
        <v>603</v>
      </c>
      <c r="CK143" s="184">
        <v>600</v>
      </c>
      <c r="CL143" s="184">
        <v>550</v>
      </c>
      <c r="CM143" s="184">
        <v>568</v>
      </c>
      <c r="CN143" s="184">
        <v>524</v>
      </c>
      <c r="CO143" s="184">
        <v>426</v>
      </c>
      <c r="CP143" s="184">
        <v>423</v>
      </c>
      <c r="CQ143" s="184">
        <v>398</v>
      </c>
      <c r="CR143" s="184">
        <v>290</v>
      </c>
      <c r="CS143" s="184">
        <v>261</v>
      </c>
      <c r="CT143" s="184">
        <v>214</v>
      </c>
      <c r="CU143" s="184">
        <v>212</v>
      </c>
      <c r="CV143" s="184">
        <v>206</v>
      </c>
      <c r="CW143" s="184">
        <v>154</v>
      </c>
      <c r="CX143" s="184">
        <v>130</v>
      </c>
      <c r="CY143" s="533">
        <v>473</v>
      </c>
      <c r="CZ143" s="129">
        <v>933</v>
      </c>
      <c r="DA143">
        <v>968</v>
      </c>
      <c r="DB143">
        <v>976</v>
      </c>
      <c r="DC143">
        <v>881</v>
      </c>
      <c r="DD143">
        <v>1009</v>
      </c>
      <c r="DE143">
        <v>920</v>
      </c>
      <c r="DF143">
        <v>1009</v>
      </c>
      <c r="DG143">
        <v>1065</v>
      </c>
      <c r="DH143">
        <v>1100</v>
      </c>
      <c r="DI143">
        <v>1127</v>
      </c>
      <c r="DJ143">
        <v>1161</v>
      </c>
      <c r="DK143">
        <v>1111</v>
      </c>
      <c r="DL143">
        <v>1240</v>
      </c>
      <c r="DM143">
        <v>1241</v>
      </c>
      <c r="DN143">
        <v>1268</v>
      </c>
      <c r="DO143">
        <v>1286</v>
      </c>
      <c r="DP143">
        <v>1285</v>
      </c>
      <c r="DQ143">
        <v>1322</v>
      </c>
      <c r="DR143">
        <v>2184</v>
      </c>
      <c r="DS143">
        <v>3350</v>
      </c>
      <c r="DT143">
        <v>3575</v>
      </c>
      <c r="DU143">
        <v>4148</v>
      </c>
      <c r="DV143">
        <v>4627</v>
      </c>
      <c r="DW143">
        <v>5726</v>
      </c>
      <c r="DX143">
        <v>5930</v>
      </c>
      <c r="DY143">
        <v>5219</v>
      </c>
      <c r="DZ143">
        <v>4803</v>
      </c>
      <c r="EA143">
        <v>4806</v>
      </c>
      <c r="EB143">
        <v>4554</v>
      </c>
      <c r="EC143">
        <v>4311</v>
      </c>
      <c r="ED143">
        <v>4122</v>
      </c>
      <c r="EE143">
        <v>3887</v>
      </c>
      <c r="EF143">
        <v>3519</v>
      </c>
      <c r="EG143">
        <v>3326</v>
      </c>
      <c r="EH143">
        <v>3285</v>
      </c>
      <c r="EI143">
        <v>3062</v>
      </c>
      <c r="EJ143">
        <v>3067</v>
      </c>
      <c r="EK143">
        <v>2886</v>
      </c>
      <c r="EL143">
        <v>2787</v>
      </c>
      <c r="EM143">
        <v>2591</v>
      </c>
      <c r="EN143">
        <v>2458</v>
      </c>
      <c r="EO143">
        <v>2371</v>
      </c>
      <c r="EP143">
        <v>2296</v>
      </c>
      <c r="EQ143">
        <v>2142</v>
      </c>
      <c r="ER143">
        <v>2064</v>
      </c>
      <c r="ES143">
        <v>2066</v>
      </c>
      <c r="ET143">
        <v>1934</v>
      </c>
      <c r="EU143">
        <v>1893</v>
      </c>
      <c r="EV143">
        <v>1796</v>
      </c>
      <c r="EW143">
        <v>1687</v>
      </c>
      <c r="EX143">
        <v>1670</v>
      </c>
      <c r="EY143">
        <v>1653</v>
      </c>
      <c r="EZ143">
        <v>1586</v>
      </c>
      <c r="FA143">
        <v>1587</v>
      </c>
      <c r="FB143">
        <v>1499</v>
      </c>
      <c r="FC143">
        <v>1559</v>
      </c>
      <c r="FD143">
        <v>1553</v>
      </c>
      <c r="FE143">
        <v>1424</v>
      </c>
      <c r="FF143">
        <v>1507</v>
      </c>
      <c r="FG143">
        <v>1393</v>
      </c>
      <c r="FH143">
        <v>1371</v>
      </c>
      <c r="FI143">
        <v>1330</v>
      </c>
      <c r="FJ143">
        <v>1265</v>
      </c>
      <c r="FK143">
        <v>1227</v>
      </c>
      <c r="FL143">
        <v>1143</v>
      </c>
      <c r="FM143">
        <v>1095</v>
      </c>
      <c r="FN143">
        <v>1045</v>
      </c>
      <c r="FO143">
        <v>994</v>
      </c>
      <c r="FP143">
        <v>973</v>
      </c>
      <c r="FQ143">
        <v>897</v>
      </c>
      <c r="FR143">
        <v>839</v>
      </c>
      <c r="FS143">
        <v>841</v>
      </c>
      <c r="FT143">
        <v>769</v>
      </c>
      <c r="FU143">
        <v>761</v>
      </c>
      <c r="FV143">
        <v>747</v>
      </c>
      <c r="FW143">
        <v>732</v>
      </c>
      <c r="FX143">
        <v>735</v>
      </c>
      <c r="FY143">
        <v>717</v>
      </c>
      <c r="FZ143">
        <v>669</v>
      </c>
      <c r="GA143">
        <v>691</v>
      </c>
      <c r="GB143">
        <v>589</v>
      </c>
      <c r="GC143">
        <v>561</v>
      </c>
      <c r="GD143">
        <v>504</v>
      </c>
      <c r="GE143">
        <v>461</v>
      </c>
      <c r="GF143">
        <v>357</v>
      </c>
      <c r="GG143">
        <v>317</v>
      </c>
      <c r="GH143">
        <v>333</v>
      </c>
      <c r="GI143">
        <v>301</v>
      </c>
      <c r="GJ143">
        <v>276</v>
      </c>
      <c r="GK143">
        <v>197</v>
      </c>
      <c r="GL143" s="128">
        <v>918</v>
      </c>
    </row>
    <row r="144" spans="1:194" s="1" customFormat="1" ht="14.4" x14ac:dyDescent="0.3">
      <c r="A144" s="30" t="s">
        <v>46</v>
      </c>
      <c r="B144" s="1" t="s">
        <v>183</v>
      </c>
      <c r="C144" s="29" t="str">
        <f t="shared" si="54"/>
        <v>LA England - Cannock Chase</v>
      </c>
      <c r="D144" s="48">
        <f t="shared" si="55"/>
        <v>3916</v>
      </c>
      <c r="E144" s="48">
        <f t="shared" si="56"/>
        <v>3872</v>
      </c>
      <c r="F144" s="49">
        <f t="shared" si="57"/>
        <v>111783</v>
      </c>
      <c r="G144" s="49">
        <f t="shared" si="58"/>
        <v>55445</v>
      </c>
      <c r="H144" s="50">
        <f t="shared" si="59"/>
        <v>56338</v>
      </c>
      <c r="I144" s="50">
        <f t="shared" si="60"/>
        <v>44390</v>
      </c>
      <c r="J144" s="50">
        <f t="shared" si="61"/>
        <v>45736</v>
      </c>
      <c r="K144" s="47">
        <f t="shared" si="62"/>
        <v>11055</v>
      </c>
      <c r="L144" s="48">
        <f t="shared" si="63"/>
        <v>10602</v>
      </c>
      <c r="M144" s="744">
        <v>487</v>
      </c>
      <c r="N144" s="184">
        <v>544</v>
      </c>
      <c r="O144" s="184">
        <v>524</v>
      </c>
      <c r="P144" s="184">
        <v>562</v>
      </c>
      <c r="Q144" s="184">
        <v>582</v>
      </c>
      <c r="R144" s="184">
        <v>591</v>
      </c>
      <c r="S144" s="184">
        <v>632</v>
      </c>
      <c r="T144" s="184">
        <v>654</v>
      </c>
      <c r="U144" s="184">
        <v>647</v>
      </c>
      <c r="V144" s="184">
        <v>652</v>
      </c>
      <c r="W144" s="184">
        <v>621</v>
      </c>
      <c r="X144" s="184">
        <v>643</v>
      </c>
      <c r="Y144" s="184">
        <v>638</v>
      </c>
      <c r="Z144" s="184">
        <v>672</v>
      </c>
      <c r="AA144" s="184">
        <v>645</v>
      </c>
      <c r="AB144" s="184">
        <v>678</v>
      </c>
      <c r="AC144" s="184">
        <v>652</v>
      </c>
      <c r="AD144" s="184">
        <v>631</v>
      </c>
      <c r="AE144" s="184">
        <v>605</v>
      </c>
      <c r="AF144" s="184">
        <v>611</v>
      </c>
      <c r="AG144" s="184">
        <v>566</v>
      </c>
      <c r="AH144" s="184">
        <v>539</v>
      </c>
      <c r="AI144" s="184">
        <v>605</v>
      </c>
      <c r="AJ144" s="184">
        <v>527</v>
      </c>
      <c r="AK144" s="184">
        <v>559</v>
      </c>
      <c r="AL144" s="184">
        <v>549</v>
      </c>
      <c r="AM144" s="184">
        <v>661</v>
      </c>
      <c r="AN144" s="184">
        <v>674</v>
      </c>
      <c r="AO144" s="184">
        <v>673</v>
      </c>
      <c r="AP144" s="184">
        <v>711</v>
      </c>
      <c r="AQ144" s="184">
        <v>761</v>
      </c>
      <c r="AR144" s="184">
        <v>705</v>
      </c>
      <c r="AS144" s="184">
        <v>767</v>
      </c>
      <c r="AT144" s="184">
        <v>785</v>
      </c>
      <c r="AU144" s="184">
        <v>812</v>
      </c>
      <c r="AV144" s="184">
        <v>843</v>
      </c>
      <c r="AW144" s="184">
        <v>833</v>
      </c>
      <c r="AX144" s="184">
        <v>808</v>
      </c>
      <c r="AY144" s="184">
        <v>816</v>
      </c>
      <c r="AZ144" s="184">
        <v>763</v>
      </c>
      <c r="BA144" s="184">
        <v>746</v>
      </c>
      <c r="BB144" s="184">
        <v>772</v>
      </c>
      <c r="BC144" s="184">
        <v>764</v>
      </c>
      <c r="BD144" s="184">
        <v>716</v>
      </c>
      <c r="BE144" s="184">
        <v>684</v>
      </c>
      <c r="BF144" s="184">
        <v>702</v>
      </c>
      <c r="BG144" s="184">
        <v>684</v>
      </c>
      <c r="BH144" s="184">
        <v>677</v>
      </c>
      <c r="BI144" s="184">
        <v>540</v>
      </c>
      <c r="BJ144" s="184">
        <v>577</v>
      </c>
      <c r="BK144" s="184">
        <v>596</v>
      </c>
      <c r="BL144" s="184">
        <v>653</v>
      </c>
      <c r="BM144" s="184">
        <v>635</v>
      </c>
      <c r="BN144" s="184">
        <v>767</v>
      </c>
      <c r="BO144" s="184">
        <v>811</v>
      </c>
      <c r="BP144" s="184">
        <v>767</v>
      </c>
      <c r="BQ144" s="184">
        <v>876</v>
      </c>
      <c r="BR144" s="184">
        <v>880</v>
      </c>
      <c r="BS144" s="184">
        <v>862</v>
      </c>
      <c r="BT144" s="184">
        <v>814</v>
      </c>
      <c r="BU144" s="184">
        <v>856</v>
      </c>
      <c r="BV144" s="184">
        <v>796</v>
      </c>
      <c r="BW144" s="184">
        <v>842</v>
      </c>
      <c r="BX144" s="184">
        <v>805</v>
      </c>
      <c r="BY144" s="184">
        <v>717</v>
      </c>
      <c r="BZ144" s="184">
        <v>687</v>
      </c>
      <c r="CA144" s="184">
        <v>639</v>
      </c>
      <c r="CB144" s="184">
        <v>702</v>
      </c>
      <c r="CC144" s="184">
        <v>605</v>
      </c>
      <c r="CD144" s="184">
        <v>565</v>
      </c>
      <c r="CE144" s="184">
        <v>531</v>
      </c>
      <c r="CF144" s="184">
        <v>527</v>
      </c>
      <c r="CG144" s="184">
        <v>542</v>
      </c>
      <c r="CH144" s="184">
        <v>476</v>
      </c>
      <c r="CI144" s="184">
        <v>434</v>
      </c>
      <c r="CJ144" s="184">
        <v>470</v>
      </c>
      <c r="CK144" s="184">
        <v>454</v>
      </c>
      <c r="CL144" s="184">
        <v>466</v>
      </c>
      <c r="CM144" s="184">
        <v>469</v>
      </c>
      <c r="CN144" s="184">
        <v>492</v>
      </c>
      <c r="CO144" s="184">
        <v>367</v>
      </c>
      <c r="CP144" s="184">
        <v>358</v>
      </c>
      <c r="CQ144" s="184">
        <v>309</v>
      </c>
      <c r="CR144" s="184">
        <v>290</v>
      </c>
      <c r="CS144" s="184">
        <v>228</v>
      </c>
      <c r="CT144" s="184">
        <v>176</v>
      </c>
      <c r="CU144" s="184">
        <v>183</v>
      </c>
      <c r="CV144" s="184">
        <v>151</v>
      </c>
      <c r="CW144" s="184">
        <v>132</v>
      </c>
      <c r="CX144" s="184">
        <v>111</v>
      </c>
      <c r="CY144" s="533">
        <v>314</v>
      </c>
      <c r="CZ144" s="129">
        <v>440</v>
      </c>
      <c r="DA144">
        <v>480</v>
      </c>
      <c r="DB144">
        <v>524</v>
      </c>
      <c r="DC144">
        <v>514</v>
      </c>
      <c r="DD144">
        <v>529</v>
      </c>
      <c r="DE144">
        <v>630</v>
      </c>
      <c r="DF144">
        <v>584</v>
      </c>
      <c r="DG144">
        <v>591</v>
      </c>
      <c r="DH144">
        <v>648</v>
      </c>
      <c r="DI144">
        <v>594</v>
      </c>
      <c r="DJ144">
        <v>607</v>
      </c>
      <c r="DK144">
        <v>589</v>
      </c>
      <c r="DL144">
        <v>642</v>
      </c>
      <c r="DM144">
        <v>683</v>
      </c>
      <c r="DN144">
        <v>653</v>
      </c>
      <c r="DO144">
        <v>648</v>
      </c>
      <c r="DP144">
        <v>627</v>
      </c>
      <c r="DQ144">
        <v>619</v>
      </c>
      <c r="DR144">
        <v>588</v>
      </c>
      <c r="DS144">
        <v>583</v>
      </c>
      <c r="DT144">
        <v>526</v>
      </c>
      <c r="DU144">
        <v>528</v>
      </c>
      <c r="DV144">
        <v>505</v>
      </c>
      <c r="DW144">
        <v>523</v>
      </c>
      <c r="DX144">
        <v>539</v>
      </c>
      <c r="DY144">
        <v>534</v>
      </c>
      <c r="DZ144">
        <v>651</v>
      </c>
      <c r="EA144">
        <v>685</v>
      </c>
      <c r="EB144">
        <v>722</v>
      </c>
      <c r="EC144">
        <v>778</v>
      </c>
      <c r="ED144">
        <v>760</v>
      </c>
      <c r="EE144">
        <v>743</v>
      </c>
      <c r="EF144">
        <v>802</v>
      </c>
      <c r="EG144">
        <v>843</v>
      </c>
      <c r="EH144">
        <v>857</v>
      </c>
      <c r="EI144">
        <v>811</v>
      </c>
      <c r="EJ144">
        <v>808</v>
      </c>
      <c r="EK144">
        <v>821</v>
      </c>
      <c r="EL144">
        <v>799</v>
      </c>
      <c r="EM144">
        <v>763</v>
      </c>
      <c r="EN144">
        <v>792</v>
      </c>
      <c r="EO144">
        <v>707</v>
      </c>
      <c r="EP144">
        <v>711</v>
      </c>
      <c r="EQ144">
        <v>717</v>
      </c>
      <c r="ER144">
        <v>711</v>
      </c>
      <c r="ES144">
        <v>707</v>
      </c>
      <c r="ET144">
        <v>689</v>
      </c>
      <c r="EU144">
        <v>611</v>
      </c>
      <c r="EV144">
        <v>518</v>
      </c>
      <c r="EW144">
        <v>564</v>
      </c>
      <c r="EX144">
        <v>592</v>
      </c>
      <c r="EY144">
        <v>599</v>
      </c>
      <c r="EZ144">
        <v>736</v>
      </c>
      <c r="FA144">
        <v>714</v>
      </c>
      <c r="FB144">
        <v>782</v>
      </c>
      <c r="FC144">
        <v>769</v>
      </c>
      <c r="FD144">
        <v>834</v>
      </c>
      <c r="FE144">
        <v>846</v>
      </c>
      <c r="FF144">
        <v>799</v>
      </c>
      <c r="FG144">
        <v>777</v>
      </c>
      <c r="FH144">
        <v>869</v>
      </c>
      <c r="FI144">
        <v>781</v>
      </c>
      <c r="FJ144">
        <v>805</v>
      </c>
      <c r="FK144">
        <v>776</v>
      </c>
      <c r="FL144">
        <v>790</v>
      </c>
      <c r="FM144">
        <v>717</v>
      </c>
      <c r="FN144">
        <v>642</v>
      </c>
      <c r="FO144">
        <v>652</v>
      </c>
      <c r="FP144">
        <v>610</v>
      </c>
      <c r="FQ144">
        <v>603</v>
      </c>
      <c r="FR144">
        <v>577</v>
      </c>
      <c r="FS144">
        <v>545</v>
      </c>
      <c r="FT144">
        <v>570</v>
      </c>
      <c r="FU144">
        <v>529</v>
      </c>
      <c r="FV144">
        <v>517</v>
      </c>
      <c r="FW144">
        <v>523</v>
      </c>
      <c r="FX144">
        <v>523</v>
      </c>
      <c r="FY144">
        <v>515</v>
      </c>
      <c r="FZ144">
        <v>552</v>
      </c>
      <c r="GA144">
        <v>581</v>
      </c>
      <c r="GB144">
        <v>442</v>
      </c>
      <c r="GC144">
        <v>424</v>
      </c>
      <c r="GD144">
        <v>424</v>
      </c>
      <c r="GE144">
        <v>363</v>
      </c>
      <c r="GF144">
        <v>333</v>
      </c>
      <c r="GG144">
        <v>246</v>
      </c>
      <c r="GH144">
        <v>237</v>
      </c>
      <c r="GI144">
        <v>233</v>
      </c>
      <c r="GJ144">
        <v>215</v>
      </c>
      <c r="GK144">
        <v>169</v>
      </c>
      <c r="GL144" s="128">
        <v>629</v>
      </c>
    </row>
    <row r="145" spans="1:194" s="1" customFormat="1" ht="14.4" x14ac:dyDescent="0.3">
      <c r="A145" s="30" t="s">
        <v>46</v>
      </c>
      <c r="B145" s="1" t="s">
        <v>184</v>
      </c>
      <c r="C145" s="29" t="str">
        <f t="shared" si="54"/>
        <v>LA England - Canterbury</v>
      </c>
      <c r="D145" s="48">
        <f t="shared" si="55"/>
        <v>7171</v>
      </c>
      <c r="E145" s="48">
        <f t="shared" si="56"/>
        <v>6572</v>
      </c>
      <c r="F145" s="49">
        <f t="shared" si="57"/>
        <v>187019</v>
      </c>
      <c r="G145" s="49">
        <f t="shared" si="58"/>
        <v>93001</v>
      </c>
      <c r="H145" s="50">
        <f t="shared" si="59"/>
        <v>94018</v>
      </c>
      <c r="I145" s="50">
        <f t="shared" si="60"/>
        <v>75664</v>
      </c>
      <c r="J145" s="50">
        <f t="shared" si="61"/>
        <v>77771</v>
      </c>
      <c r="K145" s="47">
        <f t="shared" si="62"/>
        <v>17337</v>
      </c>
      <c r="L145" s="48">
        <f t="shared" si="63"/>
        <v>16247</v>
      </c>
      <c r="M145" s="744">
        <v>667</v>
      </c>
      <c r="N145" s="184">
        <v>748</v>
      </c>
      <c r="O145" s="184">
        <v>701</v>
      </c>
      <c r="P145" s="184">
        <v>764</v>
      </c>
      <c r="Q145" s="184">
        <v>812</v>
      </c>
      <c r="R145" s="184">
        <v>850</v>
      </c>
      <c r="S145" s="184">
        <v>850</v>
      </c>
      <c r="T145" s="184">
        <v>878</v>
      </c>
      <c r="U145" s="184">
        <v>950</v>
      </c>
      <c r="V145" s="184">
        <v>970</v>
      </c>
      <c r="W145" s="184">
        <v>1017</v>
      </c>
      <c r="X145" s="184">
        <v>959</v>
      </c>
      <c r="Y145" s="184">
        <v>1052</v>
      </c>
      <c r="Z145" s="184">
        <v>1038</v>
      </c>
      <c r="AA145" s="184">
        <v>1206</v>
      </c>
      <c r="AB145" s="184">
        <v>1211</v>
      </c>
      <c r="AC145" s="184">
        <v>1266</v>
      </c>
      <c r="AD145" s="184">
        <v>1398</v>
      </c>
      <c r="AE145" s="184">
        <v>1299</v>
      </c>
      <c r="AF145" s="184">
        <v>1474</v>
      </c>
      <c r="AG145" s="184">
        <v>1404</v>
      </c>
      <c r="AH145" s="184">
        <v>1433</v>
      </c>
      <c r="AI145" s="184">
        <v>1388</v>
      </c>
      <c r="AJ145" s="184">
        <v>1364</v>
      </c>
      <c r="AK145" s="184">
        <v>1329</v>
      </c>
      <c r="AL145" s="184">
        <v>1323</v>
      </c>
      <c r="AM145" s="184">
        <v>1427</v>
      </c>
      <c r="AN145" s="184">
        <v>1356</v>
      </c>
      <c r="AO145" s="184">
        <v>1396</v>
      </c>
      <c r="AP145" s="184">
        <v>1429</v>
      </c>
      <c r="AQ145" s="184">
        <v>1370</v>
      </c>
      <c r="AR145" s="184">
        <v>1335</v>
      </c>
      <c r="AS145" s="184">
        <v>1256</v>
      </c>
      <c r="AT145" s="184">
        <v>1299</v>
      </c>
      <c r="AU145" s="184">
        <v>1293</v>
      </c>
      <c r="AV145" s="184">
        <v>1296</v>
      </c>
      <c r="AW145" s="184">
        <v>1222</v>
      </c>
      <c r="AX145" s="184">
        <v>1276</v>
      </c>
      <c r="AY145" s="184">
        <v>1302</v>
      </c>
      <c r="AZ145" s="184">
        <v>1253</v>
      </c>
      <c r="BA145" s="184">
        <v>1188</v>
      </c>
      <c r="BB145" s="184">
        <v>1216</v>
      </c>
      <c r="BC145" s="184">
        <v>1137</v>
      </c>
      <c r="BD145" s="184">
        <v>1087</v>
      </c>
      <c r="BE145" s="184">
        <v>1091</v>
      </c>
      <c r="BF145" s="184">
        <v>1194</v>
      </c>
      <c r="BG145" s="184">
        <v>1110</v>
      </c>
      <c r="BH145" s="184">
        <v>1026</v>
      </c>
      <c r="BI145" s="184">
        <v>1021</v>
      </c>
      <c r="BJ145" s="184">
        <v>982</v>
      </c>
      <c r="BK145" s="184">
        <v>1008</v>
      </c>
      <c r="BL145" s="184">
        <v>1032</v>
      </c>
      <c r="BM145" s="184">
        <v>1047</v>
      </c>
      <c r="BN145" s="184">
        <v>1088</v>
      </c>
      <c r="BO145" s="184">
        <v>1155</v>
      </c>
      <c r="BP145" s="184">
        <v>1167</v>
      </c>
      <c r="BQ145" s="184">
        <v>1098</v>
      </c>
      <c r="BR145" s="184">
        <v>1172</v>
      </c>
      <c r="BS145" s="184">
        <v>1117</v>
      </c>
      <c r="BT145" s="184">
        <v>1195</v>
      </c>
      <c r="BU145" s="184">
        <v>1196</v>
      </c>
      <c r="BV145" s="184">
        <v>1267</v>
      </c>
      <c r="BW145" s="184">
        <v>1163</v>
      </c>
      <c r="BX145" s="184">
        <v>1138</v>
      </c>
      <c r="BY145" s="184">
        <v>1101</v>
      </c>
      <c r="BZ145" s="184">
        <v>1043</v>
      </c>
      <c r="CA145" s="184">
        <v>957</v>
      </c>
      <c r="CB145" s="184">
        <v>1029</v>
      </c>
      <c r="CC145" s="184">
        <v>990</v>
      </c>
      <c r="CD145" s="184">
        <v>958</v>
      </c>
      <c r="CE145" s="184">
        <v>913</v>
      </c>
      <c r="CF145" s="184">
        <v>870</v>
      </c>
      <c r="CG145" s="184">
        <v>865</v>
      </c>
      <c r="CH145" s="184">
        <v>824</v>
      </c>
      <c r="CI145" s="184">
        <v>802</v>
      </c>
      <c r="CJ145" s="184">
        <v>773</v>
      </c>
      <c r="CK145" s="184">
        <v>825</v>
      </c>
      <c r="CL145" s="184">
        <v>846</v>
      </c>
      <c r="CM145" s="184">
        <v>867</v>
      </c>
      <c r="CN145" s="184">
        <v>871</v>
      </c>
      <c r="CO145" s="184">
        <v>666</v>
      </c>
      <c r="CP145" s="184">
        <v>593</v>
      </c>
      <c r="CQ145" s="184">
        <v>510</v>
      </c>
      <c r="CR145" s="184">
        <v>495</v>
      </c>
      <c r="CS145" s="184">
        <v>381</v>
      </c>
      <c r="CT145" s="184">
        <v>339</v>
      </c>
      <c r="CU145" s="184">
        <v>353</v>
      </c>
      <c r="CV145" s="184">
        <v>294</v>
      </c>
      <c r="CW145" s="184">
        <v>253</v>
      </c>
      <c r="CX145" s="184">
        <v>211</v>
      </c>
      <c r="CY145" s="533">
        <v>616</v>
      </c>
      <c r="CZ145" s="129">
        <v>577</v>
      </c>
      <c r="DA145">
        <v>714</v>
      </c>
      <c r="DB145">
        <v>699</v>
      </c>
      <c r="DC145">
        <v>770</v>
      </c>
      <c r="DD145">
        <v>796</v>
      </c>
      <c r="DE145">
        <v>788</v>
      </c>
      <c r="DF145">
        <v>830</v>
      </c>
      <c r="DG145">
        <v>883</v>
      </c>
      <c r="DH145">
        <v>872</v>
      </c>
      <c r="DI145">
        <v>909</v>
      </c>
      <c r="DJ145">
        <v>901</v>
      </c>
      <c r="DK145">
        <v>936</v>
      </c>
      <c r="DL145">
        <v>928</v>
      </c>
      <c r="DM145">
        <v>946</v>
      </c>
      <c r="DN145">
        <v>1110</v>
      </c>
      <c r="DO145">
        <v>1097</v>
      </c>
      <c r="DP145">
        <v>1192</v>
      </c>
      <c r="DQ145">
        <v>1299</v>
      </c>
      <c r="DR145">
        <v>1374</v>
      </c>
      <c r="DS145">
        <v>1519</v>
      </c>
      <c r="DT145">
        <v>1609</v>
      </c>
      <c r="DU145">
        <v>1636</v>
      </c>
      <c r="DV145">
        <v>1569</v>
      </c>
      <c r="DW145">
        <v>1394</v>
      </c>
      <c r="DX145">
        <v>1278</v>
      </c>
      <c r="DY145">
        <v>1160</v>
      </c>
      <c r="DZ145">
        <v>1122</v>
      </c>
      <c r="EA145">
        <v>1194</v>
      </c>
      <c r="EB145">
        <v>1168</v>
      </c>
      <c r="EC145">
        <v>1083</v>
      </c>
      <c r="ED145">
        <v>1059</v>
      </c>
      <c r="EE145">
        <v>1136</v>
      </c>
      <c r="EF145">
        <v>1073</v>
      </c>
      <c r="EG145">
        <v>1200</v>
      </c>
      <c r="EH145">
        <v>1172</v>
      </c>
      <c r="EI145">
        <v>1161</v>
      </c>
      <c r="EJ145">
        <v>1150</v>
      </c>
      <c r="EK145">
        <v>1217</v>
      </c>
      <c r="EL145">
        <v>1128</v>
      </c>
      <c r="EM145">
        <v>1161</v>
      </c>
      <c r="EN145">
        <v>1164</v>
      </c>
      <c r="EO145">
        <v>1106</v>
      </c>
      <c r="EP145">
        <v>1122</v>
      </c>
      <c r="EQ145">
        <v>1125</v>
      </c>
      <c r="ER145">
        <v>1112</v>
      </c>
      <c r="ES145">
        <v>1112</v>
      </c>
      <c r="ET145">
        <v>1134</v>
      </c>
      <c r="EU145">
        <v>1090</v>
      </c>
      <c r="EV145">
        <v>961</v>
      </c>
      <c r="EW145">
        <v>1022</v>
      </c>
      <c r="EX145">
        <v>1000</v>
      </c>
      <c r="EY145">
        <v>1077</v>
      </c>
      <c r="EZ145">
        <v>1103</v>
      </c>
      <c r="FA145">
        <v>1103</v>
      </c>
      <c r="FB145">
        <v>1190</v>
      </c>
      <c r="FC145">
        <v>1148</v>
      </c>
      <c r="FD145">
        <v>1205</v>
      </c>
      <c r="FE145">
        <v>1206</v>
      </c>
      <c r="FF145">
        <v>1163</v>
      </c>
      <c r="FG145">
        <v>1153</v>
      </c>
      <c r="FH145">
        <v>1282</v>
      </c>
      <c r="FI145">
        <v>1205</v>
      </c>
      <c r="FJ145">
        <v>1173</v>
      </c>
      <c r="FK145">
        <v>1211</v>
      </c>
      <c r="FL145">
        <v>1187</v>
      </c>
      <c r="FM145">
        <v>1117</v>
      </c>
      <c r="FN145">
        <v>1076</v>
      </c>
      <c r="FO145">
        <v>1127</v>
      </c>
      <c r="FP145">
        <v>1050</v>
      </c>
      <c r="FQ145">
        <v>1013</v>
      </c>
      <c r="FR145">
        <v>1050</v>
      </c>
      <c r="FS145">
        <v>948</v>
      </c>
      <c r="FT145">
        <v>976</v>
      </c>
      <c r="FU145">
        <v>920</v>
      </c>
      <c r="FV145">
        <v>902</v>
      </c>
      <c r="FW145">
        <v>903</v>
      </c>
      <c r="FX145">
        <v>918</v>
      </c>
      <c r="FY145">
        <v>955</v>
      </c>
      <c r="FZ145">
        <v>1016</v>
      </c>
      <c r="GA145">
        <v>1100</v>
      </c>
      <c r="GB145">
        <v>816</v>
      </c>
      <c r="GC145">
        <v>787</v>
      </c>
      <c r="GD145">
        <v>697</v>
      </c>
      <c r="GE145">
        <v>649</v>
      </c>
      <c r="GF145">
        <v>549</v>
      </c>
      <c r="GG145">
        <v>451</v>
      </c>
      <c r="GH145">
        <v>447</v>
      </c>
      <c r="GI145">
        <v>422</v>
      </c>
      <c r="GJ145">
        <v>338</v>
      </c>
      <c r="GK145">
        <v>326</v>
      </c>
      <c r="GL145" s="128">
        <v>1301</v>
      </c>
    </row>
    <row r="146" spans="1:194" s="1" customFormat="1" ht="14.4" x14ac:dyDescent="0.3">
      <c r="A146" s="30" t="s">
        <v>46</v>
      </c>
      <c r="B146" s="1" t="s">
        <v>185</v>
      </c>
      <c r="C146" s="29" t="str">
        <f t="shared" si="54"/>
        <v>LA England - Castle Point</v>
      </c>
      <c r="D146" s="48">
        <f t="shared" si="55"/>
        <v>3104</v>
      </c>
      <c r="E146" s="48">
        <f t="shared" si="56"/>
        <v>3093</v>
      </c>
      <c r="F146" s="49">
        <f t="shared" si="57"/>
        <v>88544</v>
      </c>
      <c r="G146" s="49">
        <f t="shared" si="58"/>
        <v>43475</v>
      </c>
      <c r="H146" s="50">
        <f t="shared" si="59"/>
        <v>45069</v>
      </c>
      <c r="I146" s="50">
        <f t="shared" si="60"/>
        <v>35046</v>
      </c>
      <c r="J146" s="50">
        <f t="shared" si="61"/>
        <v>37012</v>
      </c>
      <c r="K146" s="47">
        <f t="shared" si="62"/>
        <v>8429</v>
      </c>
      <c r="L146" s="48">
        <f t="shared" si="63"/>
        <v>8057</v>
      </c>
      <c r="M146" s="744">
        <v>327</v>
      </c>
      <c r="N146" s="184">
        <v>365</v>
      </c>
      <c r="O146" s="184">
        <v>374</v>
      </c>
      <c r="P146" s="184">
        <v>418</v>
      </c>
      <c r="Q146" s="184">
        <v>451</v>
      </c>
      <c r="R146" s="184">
        <v>390</v>
      </c>
      <c r="S146" s="184">
        <v>457</v>
      </c>
      <c r="T146" s="184">
        <v>513</v>
      </c>
      <c r="U146" s="184">
        <v>491</v>
      </c>
      <c r="V146" s="184">
        <v>484</v>
      </c>
      <c r="W146" s="184">
        <v>540</v>
      </c>
      <c r="X146" s="184">
        <v>515</v>
      </c>
      <c r="Y146" s="184">
        <v>516</v>
      </c>
      <c r="Z146" s="184">
        <v>531</v>
      </c>
      <c r="AA146" s="184">
        <v>529</v>
      </c>
      <c r="AB146" s="184">
        <v>526</v>
      </c>
      <c r="AC146" s="184">
        <v>494</v>
      </c>
      <c r="AD146" s="184">
        <v>508</v>
      </c>
      <c r="AE146" s="184">
        <v>539</v>
      </c>
      <c r="AF146" s="184">
        <v>474</v>
      </c>
      <c r="AG146" s="184">
        <v>465</v>
      </c>
      <c r="AH146" s="184">
        <v>452</v>
      </c>
      <c r="AI146" s="184">
        <v>466</v>
      </c>
      <c r="AJ146" s="184">
        <v>414</v>
      </c>
      <c r="AK146" s="184">
        <v>450</v>
      </c>
      <c r="AL146" s="184">
        <v>439</v>
      </c>
      <c r="AM146" s="184">
        <v>450</v>
      </c>
      <c r="AN146" s="184">
        <v>495</v>
      </c>
      <c r="AO146" s="184">
        <v>524</v>
      </c>
      <c r="AP146" s="184">
        <v>525</v>
      </c>
      <c r="AQ146" s="184">
        <v>473</v>
      </c>
      <c r="AR146" s="184">
        <v>512</v>
      </c>
      <c r="AS146" s="184">
        <v>533</v>
      </c>
      <c r="AT146" s="184">
        <v>534</v>
      </c>
      <c r="AU146" s="184">
        <v>540</v>
      </c>
      <c r="AV146" s="184">
        <v>500</v>
      </c>
      <c r="AW146" s="184">
        <v>559</v>
      </c>
      <c r="AX146" s="184">
        <v>505</v>
      </c>
      <c r="AY146" s="184">
        <v>536</v>
      </c>
      <c r="AZ146" s="184">
        <v>536</v>
      </c>
      <c r="BA146" s="184">
        <v>540</v>
      </c>
      <c r="BB146" s="184">
        <v>568</v>
      </c>
      <c r="BC146" s="184">
        <v>490</v>
      </c>
      <c r="BD146" s="184">
        <v>529</v>
      </c>
      <c r="BE146" s="184">
        <v>522</v>
      </c>
      <c r="BF146" s="184">
        <v>517</v>
      </c>
      <c r="BG146" s="184">
        <v>539</v>
      </c>
      <c r="BH146" s="184">
        <v>523</v>
      </c>
      <c r="BI146" s="184">
        <v>448</v>
      </c>
      <c r="BJ146" s="184">
        <v>476</v>
      </c>
      <c r="BK146" s="184">
        <v>487</v>
      </c>
      <c r="BL146" s="184">
        <v>537</v>
      </c>
      <c r="BM146" s="184">
        <v>549</v>
      </c>
      <c r="BN146" s="184">
        <v>522</v>
      </c>
      <c r="BO146" s="184">
        <v>556</v>
      </c>
      <c r="BP146" s="184">
        <v>597</v>
      </c>
      <c r="BQ146" s="184">
        <v>557</v>
      </c>
      <c r="BR146" s="184">
        <v>652</v>
      </c>
      <c r="BS146" s="184">
        <v>615</v>
      </c>
      <c r="BT146" s="184">
        <v>689</v>
      </c>
      <c r="BU146" s="184">
        <v>639</v>
      </c>
      <c r="BV146" s="184">
        <v>638</v>
      </c>
      <c r="BW146" s="184">
        <v>616</v>
      </c>
      <c r="BX146" s="184">
        <v>586</v>
      </c>
      <c r="BY146" s="184">
        <v>607</v>
      </c>
      <c r="BZ146" s="184">
        <v>603</v>
      </c>
      <c r="CA146" s="184">
        <v>544</v>
      </c>
      <c r="CB146" s="184">
        <v>501</v>
      </c>
      <c r="CC146" s="184">
        <v>494</v>
      </c>
      <c r="CD146" s="184">
        <v>500</v>
      </c>
      <c r="CE146" s="184">
        <v>441</v>
      </c>
      <c r="CF146" s="184">
        <v>432</v>
      </c>
      <c r="CG146" s="184">
        <v>440</v>
      </c>
      <c r="CH146" s="184">
        <v>437</v>
      </c>
      <c r="CI146" s="184">
        <v>428</v>
      </c>
      <c r="CJ146" s="184">
        <v>412</v>
      </c>
      <c r="CK146" s="184">
        <v>443</v>
      </c>
      <c r="CL146" s="184">
        <v>485</v>
      </c>
      <c r="CM146" s="184">
        <v>524</v>
      </c>
      <c r="CN146" s="184">
        <v>555</v>
      </c>
      <c r="CO146" s="184">
        <v>398</v>
      </c>
      <c r="CP146" s="184">
        <v>381</v>
      </c>
      <c r="CQ146" s="184">
        <v>330</v>
      </c>
      <c r="CR146" s="184">
        <v>327</v>
      </c>
      <c r="CS146" s="184">
        <v>252</v>
      </c>
      <c r="CT146" s="184">
        <v>179</v>
      </c>
      <c r="CU146" s="184">
        <v>207</v>
      </c>
      <c r="CV146" s="184">
        <v>158</v>
      </c>
      <c r="CW146" s="184">
        <v>145</v>
      </c>
      <c r="CX146" s="184">
        <v>123</v>
      </c>
      <c r="CY146" s="533">
        <v>387</v>
      </c>
      <c r="CZ146" s="129">
        <v>300</v>
      </c>
      <c r="DA146">
        <v>347</v>
      </c>
      <c r="DB146">
        <v>393</v>
      </c>
      <c r="DC146">
        <v>385</v>
      </c>
      <c r="DD146">
        <v>426</v>
      </c>
      <c r="DE146">
        <v>430</v>
      </c>
      <c r="DF146">
        <v>438</v>
      </c>
      <c r="DG146">
        <v>428</v>
      </c>
      <c r="DH146">
        <v>446</v>
      </c>
      <c r="DI146">
        <v>456</v>
      </c>
      <c r="DJ146">
        <v>469</v>
      </c>
      <c r="DK146">
        <v>446</v>
      </c>
      <c r="DL146">
        <v>515</v>
      </c>
      <c r="DM146">
        <v>496</v>
      </c>
      <c r="DN146">
        <v>483</v>
      </c>
      <c r="DO146">
        <v>545</v>
      </c>
      <c r="DP146">
        <v>533</v>
      </c>
      <c r="DQ146">
        <v>521</v>
      </c>
      <c r="DR146">
        <v>463</v>
      </c>
      <c r="DS146">
        <v>426</v>
      </c>
      <c r="DT146">
        <v>418</v>
      </c>
      <c r="DU146">
        <v>417</v>
      </c>
      <c r="DV146">
        <v>410</v>
      </c>
      <c r="DW146">
        <v>402</v>
      </c>
      <c r="DX146">
        <v>419</v>
      </c>
      <c r="DY146">
        <v>455</v>
      </c>
      <c r="DZ146">
        <v>426</v>
      </c>
      <c r="EA146">
        <v>467</v>
      </c>
      <c r="EB146">
        <v>495</v>
      </c>
      <c r="EC146">
        <v>467</v>
      </c>
      <c r="ED146">
        <v>450</v>
      </c>
      <c r="EE146">
        <v>492</v>
      </c>
      <c r="EF146">
        <v>532</v>
      </c>
      <c r="EG146">
        <v>512</v>
      </c>
      <c r="EH146">
        <v>567</v>
      </c>
      <c r="EI146">
        <v>544</v>
      </c>
      <c r="EJ146">
        <v>555</v>
      </c>
      <c r="EK146">
        <v>572</v>
      </c>
      <c r="EL146">
        <v>505</v>
      </c>
      <c r="EM146">
        <v>562</v>
      </c>
      <c r="EN146">
        <v>543</v>
      </c>
      <c r="EO146">
        <v>532</v>
      </c>
      <c r="EP146">
        <v>583</v>
      </c>
      <c r="EQ146">
        <v>475</v>
      </c>
      <c r="ER146">
        <v>525</v>
      </c>
      <c r="ES146">
        <v>539</v>
      </c>
      <c r="ET146">
        <v>516</v>
      </c>
      <c r="EU146">
        <v>498</v>
      </c>
      <c r="EV146">
        <v>481</v>
      </c>
      <c r="EW146">
        <v>456</v>
      </c>
      <c r="EX146">
        <v>500</v>
      </c>
      <c r="EY146">
        <v>534</v>
      </c>
      <c r="EZ146">
        <v>488</v>
      </c>
      <c r="FA146">
        <v>543</v>
      </c>
      <c r="FB146">
        <v>570</v>
      </c>
      <c r="FC146">
        <v>617</v>
      </c>
      <c r="FD146">
        <v>643</v>
      </c>
      <c r="FE146">
        <v>629</v>
      </c>
      <c r="FF146">
        <v>631</v>
      </c>
      <c r="FG146">
        <v>621</v>
      </c>
      <c r="FH146">
        <v>623</v>
      </c>
      <c r="FI146">
        <v>622</v>
      </c>
      <c r="FJ146">
        <v>644</v>
      </c>
      <c r="FK146">
        <v>622</v>
      </c>
      <c r="FL146">
        <v>573</v>
      </c>
      <c r="FM146">
        <v>572</v>
      </c>
      <c r="FN146">
        <v>520</v>
      </c>
      <c r="FO146">
        <v>550</v>
      </c>
      <c r="FP146">
        <v>521</v>
      </c>
      <c r="FQ146">
        <v>530</v>
      </c>
      <c r="FR146">
        <v>495</v>
      </c>
      <c r="FS146">
        <v>509</v>
      </c>
      <c r="FT146">
        <v>532</v>
      </c>
      <c r="FU146">
        <v>491</v>
      </c>
      <c r="FV146">
        <v>560</v>
      </c>
      <c r="FW146">
        <v>551</v>
      </c>
      <c r="FX146">
        <v>544</v>
      </c>
      <c r="FY146">
        <v>592</v>
      </c>
      <c r="FZ146">
        <v>642</v>
      </c>
      <c r="GA146">
        <v>681</v>
      </c>
      <c r="GB146">
        <v>497</v>
      </c>
      <c r="GC146">
        <v>466</v>
      </c>
      <c r="GD146">
        <v>447</v>
      </c>
      <c r="GE146">
        <v>388</v>
      </c>
      <c r="GF146">
        <v>351</v>
      </c>
      <c r="GG146">
        <v>297</v>
      </c>
      <c r="GH146">
        <v>274</v>
      </c>
      <c r="GI146">
        <v>288</v>
      </c>
      <c r="GJ146">
        <v>242</v>
      </c>
      <c r="GK146">
        <v>203</v>
      </c>
      <c r="GL146" s="128">
        <v>705</v>
      </c>
    </row>
    <row r="147" spans="1:194" s="1" customFormat="1" ht="14.4" x14ac:dyDescent="0.3">
      <c r="A147" s="30" t="s">
        <v>46</v>
      </c>
      <c r="B147" s="1" t="s">
        <v>186</v>
      </c>
      <c r="C147" s="29" t="str">
        <f t="shared" si="54"/>
        <v>LA England - Central Bedfordshire</v>
      </c>
      <c r="D147" s="48">
        <f t="shared" si="55"/>
        <v>11463</v>
      </c>
      <c r="E147" s="48">
        <f t="shared" si="56"/>
        <v>11035</v>
      </c>
      <c r="F147" s="49">
        <f t="shared" si="57"/>
        <v>303176</v>
      </c>
      <c r="G147" s="49">
        <f t="shared" si="58"/>
        <v>149889</v>
      </c>
      <c r="H147" s="50">
        <f t="shared" si="59"/>
        <v>153287</v>
      </c>
      <c r="I147" s="50">
        <f t="shared" si="60"/>
        <v>116463</v>
      </c>
      <c r="J147" s="50">
        <f t="shared" si="61"/>
        <v>121547</v>
      </c>
      <c r="K147" s="47">
        <f t="shared" si="62"/>
        <v>33426</v>
      </c>
      <c r="L147" s="48">
        <f t="shared" si="63"/>
        <v>31740</v>
      </c>
      <c r="M147" s="744">
        <v>1574</v>
      </c>
      <c r="N147" s="184">
        <v>1597</v>
      </c>
      <c r="O147" s="184">
        <v>1812</v>
      </c>
      <c r="P147" s="184">
        <v>1795</v>
      </c>
      <c r="Q147" s="184">
        <v>1801</v>
      </c>
      <c r="R147" s="184">
        <v>1839</v>
      </c>
      <c r="S147" s="184">
        <v>1887</v>
      </c>
      <c r="T147" s="184">
        <v>1969</v>
      </c>
      <c r="U147" s="184">
        <v>1891</v>
      </c>
      <c r="V147" s="184">
        <v>1889</v>
      </c>
      <c r="W147" s="184">
        <v>1983</v>
      </c>
      <c r="X147" s="184">
        <v>1926</v>
      </c>
      <c r="Y147" s="184">
        <v>1926</v>
      </c>
      <c r="Z147" s="184">
        <v>1925</v>
      </c>
      <c r="AA147" s="184">
        <v>1957</v>
      </c>
      <c r="AB147" s="184">
        <v>1929</v>
      </c>
      <c r="AC147" s="184">
        <v>1908</v>
      </c>
      <c r="AD147" s="184">
        <v>1818</v>
      </c>
      <c r="AE147" s="184">
        <v>1699</v>
      </c>
      <c r="AF147" s="184">
        <v>1603</v>
      </c>
      <c r="AG147" s="184">
        <v>1485</v>
      </c>
      <c r="AH147" s="184">
        <v>1364</v>
      </c>
      <c r="AI147" s="184">
        <v>1507</v>
      </c>
      <c r="AJ147" s="184">
        <v>1492</v>
      </c>
      <c r="AK147" s="184">
        <v>1520</v>
      </c>
      <c r="AL147" s="184">
        <v>1562</v>
      </c>
      <c r="AM147" s="184">
        <v>1592</v>
      </c>
      <c r="AN147" s="184">
        <v>1569</v>
      </c>
      <c r="AO147" s="184">
        <v>1661</v>
      </c>
      <c r="AP147" s="184">
        <v>1749</v>
      </c>
      <c r="AQ147" s="184">
        <v>1774</v>
      </c>
      <c r="AR147" s="184">
        <v>1877</v>
      </c>
      <c r="AS147" s="184">
        <v>2025</v>
      </c>
      <c r="AT147" s="184">
        <v>2057</v>
      </c>
      <c r="AU147" s="184">
        <v>2185</v>
      </c>
      <c r="AV147" s="184">
        <v>2286</v>
      </c>
      <c r="AW147" s="184">
        <v>2256</v>
      </c>
      <c r="AX147" s="184">
        <v>2335</v>
      </c>
      <c r="AY147" s="184">
        <v>2395</v>
      </c>
      <c r="AZ147" s="184">
        <v>2236</v>
      </c>
      <c r="BA147" s="184">
        <v>2314</v>
      </c>
      <c r="BB147" s="184">
        <v>2209</v>
      </c>
      <c r="BC147" s="184">
        <v>2076</v>
      </c>
      <c r="BD147" s="184">
        <v>2219</v>
      </c>
      <c r="BE147" s="184">
        <v>2108</v>
      </c>
      <c r="BF147" s="184">
        <v>2102</v>
      </c>
      <c r="BG147" s="184">
        <v>2141</v>
      </c>
      <c r="BH147" s="184">
        <v>1917</v>
      </c>
      <c r="BI147" s="184">
        <v>1802</v>
      </c>
      <c r="BJ147" s="184">
        <v>1841</v>
      </c>
      <c r="BK147" s="184">
        <v>1862</v>
      </c>
      <c r="BL147" s="184">
        <v>1819</v>
      </c>
      <c r="BM147" s="184">
        <v>1823</v>
      </c>
      <c r="BN147" s="184">
        <v>1939</v>
      </c>
      <c r="BO147" s="184">
        <v>2008</v>
      </c>
      <c r="BP147" s="184">
        <v>2011</v>
      </c>
      <c r="BQ147" s="184">
        <v>1877</v>
      </c>
      <c r="BR147" s="184">
        <v>1967</v>
      </c>
      <c r="BS147" s="184">
        <v>1950</v>
      </c>
      <c r="BT147" s="184">
        <v>2005</v>
      </c>
      <c r="BU147" s="184">
        <v>1925</v>
      </c>
      <c r="BV147" s="184">
        <v>2000</v>
      </c>
      <c r="BW147" s="184">
        <v>1942</v>
      </c>
      <c r="BX147" s="184">
        <v>1932</v>
      </c>
      <c r="BY147" s="184">
        <v>1760</v>
      </c>
      <c r="BZ147" s="184">
        <v>1755</v>
      </c>
      <c r="CA147" s="184">
        <v>1631</v>
      </c>
      <c r="CB147" s="184">
        <v>1559</v>
      </c>
      <c r="CC147" s="184">
        <v>1588</v>
      </c>
      <c r="CD147" s="184">
        <v>1481</v>
      </c>
      <c r="CE147" s="184">
        <v>1319</v>
      </c>
      <c r="CF147" s="184">
        <v>1255</v>
      </c>
      <c r="CG147" s="184">
        <v>1207</v>
      </c>
      <c r="CH147" s="184">
        <v>1204</v>
      </c>
      <c r="CI147" s="184">
        <v>1076</v>
      </c>
      <c r="CJ147" s="184">
        <v>1141</v>
      </c>
      <c r="CK147" s="184">
        <v>1119</v>
      </c>
      <c r="CL147" s="184">
        <v>1152</v>
      </c>
      <c r="CM147" s="184">
        <v>1205</v>
      </c>
      <c r="CN147" s="184">
        <v>1232</v>
      </c>
      <c r="CO147" s="184">
        <v>853</v>
      </c>
      <c r="CP147" s="184">
        <v>896</v>
      </c>
      <c r="CQ147" s="184">
        <v>842</v>
      </c>
      <c r="CR147" s="184">
        <v>685</v>
      </c>
      <c r="CS147" s="184">
        <v>561</v>
      </c>
      <c r="CT147" s="184">
        <v>481</v>
      </c>
      <c r="CU147" s="184">
        <v>443</v>
      </c>
      <c r="CV147" s="184">
        <v>399</v>
      </c>
      <c r="CW147" s="184">
        <v>384</v>
      </c>
      <c r="CX147" s="184">
        <v>308</v>
      </c>
      <c r="CY147" s="533">
        <v>909</v>
      </c>
      <c r="CZ147" s="129">
        <v>1468</v>
      </c>
      <c r="DA147">
        <v>1566</v>
      </c>
      <c r="DB147">
        <v>1663</v>
      </c>
      <c r="DC147">
        <v>1674</v>
      </c>
      <c r="DD147">
        <v>1807</v>
      </c>
      <c r="DE147">
        <v>1669</v>
      </c>
      <c r="DF147">
        <v>1775</v>
      </c>
      <c r="DG147">
        <v>1806</v>
      </c>
      <c r="DH147">
        <v>1728</v>
      </c>
      <c r="DI147">
        <v>1859</v>
      </c>
      <c r="DJ147">
        <v>1853</v>
      </c>
      <c r="DK147">
        <v>1837</v>
      </c>
      <c r="DL147">
        <v>1822</v>
      </c>
      <c r="DM147">
        <v>1882</v>
      </c>
      <c r="DN147">
        <v>1861</v>
      </c>
      <c r="DO147">
        <v>1868</v>
      </c>
      <c r="DP147">
        <v>1823</v>
      </c>
      <c r="DQ147">
        <v>1779</v>
      </c>
      <c r="DR147">
        <v>1646</v>
      </c>
      <c r="DS147">
        <v>1388</v>
      </c>
      <c r="DT147">
        <v>1328</v>
      </c>
      <c r="DU147">
        <v>1281</v>
      </c>
      <c r="DV147">
        <v>1325</v>
      </c>
      <c r="DW147">
        <v>1379</v>
      </c>
      <c r="DX147">
        <v>1449</v>
      </c>
      <c r="DY147">
        <v>1516</v>
      </c>
      <c r="DZ147">
        <v>1595</v>
      </c>
      <c r="EA147">
        <v>1726</v>
      </c>
      <c r="EB147">
        <v>1730</v>
      </c>
      <c r="EC147">
        <v>1844</v>
      </c>
      <c r="ED147">
        <v>2008</v>
      </c>
      <c r="EE147">
        <v>2100</v>
      </c>
      <c r="EF147">
        <v>2204</v>
      </c>
      <c r="EG147">
        <v>2270</v>
      </c>
      <c r="EH147">
        <v>2408</v>
      </c>
      <c r="EI147">
        <v>2358</v>
      </c>
      <c r="EJ147">
        <v>2411</v>
      </c>
      <c r="EK147">
        <v>2396</v>
      </c>
      <c r="EL147">
        <v>2459</v>
      </c>
      <c r="EM147">
        <v>2439</v>
      </c>
      <c r="EN147">
        <v>2266</v>
      </c>
      <c r="EO147">
        <v>2190</v>
      </c>
      <c r="EP147">
        <v>2174</v>
      </c>
      <c r="EQ147">
        <v>2165</v>
      </c>
      <c r="ER147">
        <v>2074</v>
      </c>
      <c r="ES147">
        <v>2140</v>
      </c>
      <c r="ET147">
        <v>2061</v>
      </c>
      <c r="EU147">
        <v>1971</v>
      </c>
      <c r="EV147">
        <v>1789</v>
      </c>
      <c r="EW147">
        <v>1841</v>
      </c>
      <c r="EX147">
        <v>1741</v>
      </c>
      <c r="EY147">
        <v>1885</v>
      </c>
      <c r="EZ147">
        <v>1823</v>
      </c>
      <c r="FA147">
        <v>1946</v>
      </c>
      <c r="FB147">
        <v>1911</v>
      </c>
      <c r="FC147">
        <v>2050</v>
      </c>
      <c r="FD147">
        <v>1854</v>
      </c>
      <c r="FE147">
        <v>1966</v>
      </c>
      <c r="FF147">
        <v>2011</v>
      </c>
      <c r="FG147">
        <v>1958</v>
      </c>
      <c r="FH147">
        <v>2013</v>
      </c>
      <c r="FI147">
        <v>1982</v>
      </c>
      <c r="FJ147">
        <v>1880</v>
      </c>
      <c r="FK147">
        <v>1853</v>
      </c>
      <c r="FL147">
        <v>1876</v>
      </c>
      <c r="FM147">
        <v>1767</v>
      </c>
      <c r="FN147">
        <v>1703</v>
      </c>
      <c r="FO147">
        <v>1651</v>
      </c>
      <c r="FP147">
        <v>1546</v>
      </c>
      <c r="FQ147">
        <v>1435</v>
      </c>
      <c r="FR147">
        <v>1385</v>
      </c>
      <c r="FS147">
        <v>1374</v>
      </c>
      <c r="FT147">
        <v>1413</v>
      </c>
      <c r="FU147">
        <v>1372</v>
      </c>
      <c r="FV147">
        <v>1288</v>
      </c>
      <c r="FW147">
        <v>1306</v>
      </c>
      <c r="FX147">
        <v>1329</v>
      </c>
      <c r="FY147">
        <v>1336</v>
      </c>
      <c r="FZ147">
        <v>1425</v>
      </c>
      <c r="GA147">
        <v>1430</v>
      </c>
      <c r="GB147">
        <v>999</v>
      </c>
      <c r="GC147">
        <v>1085</v>
      </c>
      <c r="GD147">
        <v>961</v>
      </c>
      <c r="GE147">
        <v>901</v>
      </c>
      <c r="GF147">
        <v>685</v>
      </c>
      <c r="GG147">
        <v>573</v>
      </c>
      <c r="GH147">
        <v>634</v>
      </c>
      <c r="GI147">
        <v>579</v>
      </c>
      <c r="GJ147">
        <v>473</v>
      </c>
      <c r="GK147">
        <v>449</v>
      </c>
      <c r="GL147" s="128">
        <v>1768</v>
      </c>
    </row>
    <row r="148" spans="1:194" s="1" customFormat="1" ht="14.4" x14ac:dyDescent="0.3">
      <c r="A148" s="30" t="s">
        <v>46</v>
      </c>
      <c r="B148" s="1" t="s">
        <v>187</v>
      </c>
      <c r="C148" s="29" t="str">
        <f t="shared" si="54"/>
        <v>LA England - Charnwood</v>
      </c>
      <c r="D148" s="48">
        <f t="shared" si="55"/>
        <v>7077</v>
      </c>
      <c r="E148" s="48">
        <f t="shared" si="56"/>
        <v>6728</v>
      </c>
      <c r="F148" s="49">
        <f t="shared" si="57"/>
        <v>202986</v>
      </c>
      <c r="G148" s="49">
        <f t="shared" si="58"/>
        <v>103302</v>
      </c>
      <c r="H148" s="50">
        <f t="shared" si="59"/>
        <v>99684</v>
      </c>
      <c r="I148" s="50">
        <f t="shared" si="60"/>
        <v>84332</v>
      </c>
      <c r="J148" s="50">
        <f t="shared" si="61"/>
        <v>81710</v>
      </c>
      <c r="K148" s="47">
        <f t="shared" si="62"/>
        <v>18970</v>
      </c>
      <c r="L148" s="48">
        <f t="shared" si="63"/>
        <v>17974</v>
      </c>
      <c r="M148" s="744">
        <v>759</v>
      </c>
      <c r="N148" s="184">
        <v>855</v>
      </c>
      <c r="O148" s="184">
        <v>843</v>
      </c>
      <c r="P148" s="184">
        <v>874</v>
      </c>
      <c r="Q148" s="184">
        <v>961</v>
      </c>
      <c r="R148" s="184">
        <v>984</v>
      </c>
      <c r="S148" s="184">
        <v>983</v>
      </c>
      <c r="T148" s="184">
        <v>1044</v>
      </c>
      <c r="U148" s="184">
        <v>1115</v>
      </c>
      <c r="V148" s="184">
        <v>1145</v>
      </c>
      <c r="W148" s="184">
        <v>1164</v>
      </c>
      <c r="X148" s="184">
        <v>1166</v>
      </c>
      <c r="Y148" s="184">
        <v>1118</v>
      </c>
      <c r="Z148" s="184">
        <v>1176</v>
      </c>
      <c r="AA148" s="184">
        <v>1193</v>
      </c>
      <c r="AB148" s="184">
        <v>1241</v>
      </c>
      <c r="AC148" s="184">
        <v>1180</v>
      </c>
      <c r="AD148" s="184">
        <v>1169</v>
      </c>
      <c r="AE148" s="184">
        <v>1510</v>
      </c>
      <c r="AF148" s="184">
        <v>2010</v>
      </c>
      <c r="AG148" s="184">
        <v>2051</v>
      </c>
      <c r="AH148" s="184">
        <v>1875</v>
      </c>
      <c r="AI148" s="184">
        <v>1917</v>
      </c>
      <c r="AJ148" s="184">
        <v>1749</v>
      </c>
      <c r="AK148" s="184">
        <v>1547</v>
      </c>
      <c r="AL148" s="184">
        <v>1533</v>
      </c>
      <c r="AM148" s="184">
        <v>1460</v>
      </c>
      <c r="AN148" s="184">
        <v>1531</v>
      </c>
      <c r="AO148" s="184">
        <v>1540</v>
      </c>
      <c r="AP148" s="184">
        <v>1480</v>
      </c>
      <c r="AQ148" s="184">
        <v>1443</v>
      </c>
      <c r="AR148" s="184">
        <v>1481</v>
      </c>
      <c r="AS148" s="184">
        <v>1519</v>
      </c>
      <c r="AT148" s="184">
        <v>1500</v>
      </c>
      <c r="AU148" s="184">
        <v>1502</v>
      </c>
      <c r="AV148" s="184">
        <v>1541</v>
      </c>
      <c r="AW148" s="184">
        <v>1556</v>
      </c>
      <c r="AX148" s="184">
        <v>1491</v>
      </c>
      <c r="AY148" s="184">
        <v>1514</v>
      </c>
      <c r="AZ148" s="184">
        <v>1412</v>
      </c>
      <c r="BA148" s="184">
        <v>1434</v>
      </c>
      <c r="BB148" s="184">
        <v>1505</v>
      </c>
      <c r="BC148" s="184">
        <v>1388</v>
      </c>
      <c r="BD148" s="184">
        <v>1277</v>
      </c>
      <c r="BE148" s="184">
        <v>1304</v>
      </c>
      <c r="BF148" s="184">
        <v>1295</v>
      </c>
      <c r="BG148" s="184">
        <v>1276</v>
      </c>
      <c r="BH148" s="184">
        <v>1182</v>
      </c>
      <c r="BI148" s="184">
        <v>1117</v>
      </c>
      <c r="BJ148" s="184">
        <v>1143</v>
      </c>
      <c r="BK148" s="184">
        <v>1128</v>
      </c>
      <c r="BL148" s="184">
        <v>1141</v>
      </c>
      <c r="BM148" s="184">
        <v>1155</v>
      </c>
      <c r="BN148" s="184">
        <v>1187</v>
      </c>
      <c r="BO148" s="184">
        <v>1271</v>
      </c>
      <c r="BP148" s="184">
        <v>1308</v>
      </c>
      <c r="BQ148" s="184">
        <v>1321</v>
      </c>
      <c r="BR148" s="184">
        <v>1273</v>
      </c>
      <c r="BS148" s="184">
        <v>1212</v>
      </c>
      <c r="BT148" s="184">
        <v>1206</v>
      </c>
      <c r="BU148" s="184">
        <v>1183</v>
      </c>
      <c r="BV148" s="184">
        <v>1245</v>
      </c>
      <c r="BW148" s="184">
        <v>1188</v>
      </c>
      <c r="BX148" s="184">
        <v>1167</v>
      </c>
      <c r="BY148" s="184">
        <v>1127</v>
      </c>
      <c r="BZ148" s="184">
        <v>1142</v>
      </c>
      <c r="CA148" s="184">
        <v>995</v>
      </c>
      <c r="CB148" s="184">
        <v>1085</v>
      </c>
      <c r="CC148" s="184">
        <v>954</v>
      </c>
      <c r="CD148" s="184">
        <v>944</v>
      </c>
      <c r="CE148" s="184">
        <v>955</v>
      </c>
      <c r="CF148" s="184">
        <v>844</v>
      </c>
      <c r="CG148" s="184">
        <v>855</v>
      </c>
      <c r="CH148" s="184">
        <v>853</v>
      </c>
      <c r="CI148" s="184">
        <v>826</v>
      </c>
      <c r="CJ148" s="184">
        <v>839</v>
      </c>
      <c r="CK148" s="184">
        <v>779</v>
      </c>
      <c r="CL148" s="184">
        <v>841</v>
      </c>
      <c r="CM148" s="184">
        <v>802</v>
      </c>
      <c r="CN148" s="184">
        <v>838</v>
      </c>
      <c r="CO148" s="184">
        <v>579</v>
      </c>
      <c r="CP148" s="184">
        <v>570</v>
      </c>
      <c r="CQ148" s="184">
        <v>546</v>
      </c>
      <c r="CR148" s="184">
        <v>496</v>
      </c>
      <c r="CS148" s="184">
        <v>378</v>
      </c>
      <c r="CT148" s="184">
        <v>340</v>
      </c>
      <c r="CU148" s="184">
        <v>321</v>
      </c>
      <c r="CV148" s="184">
        <v>281</v>
      </c>
      <c r="CW148" s="184">
        <v>242</v>
      </c>
      <c r="CX148" s="184">
        <v>199</v>
      </c>
      <c r="CY148" s="533">
        <v>633</v>
      </c>
      <c r="CZ148" s="129">
        <v>750</v>
      </c>
      <c r="DA148">
        <v>792</v>
      </c>
      <c r="DB148">
        <v>791</v>
      </c>
      <c r="DC148">
        <v>850</v>
      </c>
      <c r="DD148">
        <v>916</v>
      </c>
      <c r="DE148">
        <v>878</v>
      </c>
      <c r="DF148">
        <v>1062</v>
      </c>
      <c r="DG148">
        <v>953</v>
      </c>
      <c r="DH148">
        <v>1061</v>
      </c>
      <c r="DI148">
        <v>1023</v>
      </c>
      <c r="DJ148">
        <v>1095</v>
      </c>
      <c r="DK148">
        <v>1075</v>
      </c>
      <c r="DL148">
        <v>1053</v>
      </c>
      <c r="DM148">
        <v>1125</v>
      </c>
      <c r="DN148">
        <v>1128</v>
      </c>
      <c r="DO148">
        <v>1182</v>
      </c>
      <c r="DP148">
        <v>1098</v>
      </c>
      <c r="DQ148">
        <v>1142</v>
      </c>
      <c r="DR148">
        <v>1350</v>
      </c>
      <c r="DS148">
        <v>1872</v>
      </c>
      <c r="DT148">
        <v>1711</v>
      </c>
      <c r="DU148">
        <v>1567</v>
      </c>
      <c r="DV148">
        <v>1573</v>
      </c>
      <c r="DW148">
        <v>1367</v>
      </c>
      <c r="DX148">
        <v>1274</v>
      </c>
      <c r="DY148">
        <v>1173</v>
      </c>
      <c r="DZ148">
        <v>1148</v>
      </c>
      <c r="EA148">
        <v>1234</v>
      </c>
      <c r="EB148">
        <v>1225</v>
      </c>
      <c r="EC148">
        <v>1290</v>
      </c>
      <c r="ED148">
        <v>1213</v>
      </c>
      <c r="EE148">
        <v>1247</v>
      </c>
      <c r="EF148">
        <v>1258</v>
      </c>
      <c r="EG148">
        <v>1293</v>
      </c>
      <c r="EH148">
        <v>1415</v>
      </c>
      <c r="EI148">
        <v>1414</v>
      </c>
      <c r="EJ148">
        <v>1398</v>
      </c>
      <c r="EK148">
        <v>1315</v>
      </c>
      <c r="EL148">
        <v>1449</v>
      </c>
      <c r="EM148">
        <v>1397</v>
      </c>
      <c r="EN148">
        <v>1332</v>
      </c>
      <c r="EO148">
        <v>1331</v>
      </c>
      <c r="EP148">
        <v>1335</v>
      </c>
      <c r="EQ148">
        <v>1264</v>
      </c>
      <c r="ER148">
        <v>1295</v>
      </c>
      <c r="ES148">
        <v>1316</v>
      </c>
      <c r="ET148">
        <v>1257</v>
      </c>
      <c r="EU148">
        <v>1159</v>
      </c>
      <c r="EV148">
        <v>1138</v>
      </c>
      <c r="EW148">
        <v>967</v>
      </c>
      <c r="EX148">
        <v>1147</v>
      </c>
      <c r="EY148">
        <v>1120</v>
      </c>
      <c r="EZ148">
        <v>1197</v>
      </c>
      <c r="FA148">
        <v>1217</v>
      </c>
      <c r="FB148">
        <v>1223</v>
      </c>
      <c r="FC148">
        <v>1308</v>
      </c>
      <c r="FD148">
        <v>1235</v>
      </c>
      <c r="FE148">
        <v>1277</v>
      </c>
      <c r="FF148">
        <v>1289</v>
      </c>
      <c r="FG148">
        <v>1253</v>
      </c>
      <c r="FH148">
        <v>1191</v>
      </c>
      <c r="FI148">
        <v>1301</v>
      </c>
      <c r="FJ148">
        <v>1201</v>
      </c>
      <c r="FK148">
        <v>1212</v>
      </c>
      <c r="FL148">
        <v>1195</v>
      </c>
      <c r="FM148">
        <v>1144</v>
      </c>
      <c r="FN148">
        <v>1123</v>
      </c>
      <c r="FO148">
        <v>1098</v>
      </c>
      <c r="FP148">
        <v>1025</v>
      </c>
      <c r="FQ148">
        <v>931</v>
      </c>
      <c r="FR148">
        <v>899</v>
      </c>
      <c r="FS148">
        <v>936</v>
      </c>
      <c r="FT148">
        <v>936</v>
      </c>
      <c r="FU148">
        <v>958</v>
      </c>
      <c r="FV148">
        <v>963</v>
      </c>
      <c r="FW148">
        <v>863</v>
      </c>
      <c r="FX148">
        <v>873</v>
      </c>
      <c r="FY148">
        <v>900</v>
      </c>
      <c r="FZ148">
        <v>951</v>
      </c>
      <c r="GA148">
        <v>911</v>
      </c>
      <c r="GB148">
        <v>648</v>
      </c>
      <c r="GC148">
        <v>766</v>
      </c>
      <c r="GD148">
        <v>725</v>
      </c>
      <c r="GE148">
        <v>573</v>
      </c>
      <c r="GF148">
        <v>456</v>
      </c>
      <c r="GG148">
        <v>411</v>
      </c>
      <c r="GH148">
        <v>398</v>
      </c>
      <c r="GI148">
        <v>395</v>
      </c>
      <c r="GJ148">
        <v>360</v>
      </c>
      <c r="GK148">
        <v>287</v>
      </c>
      <c r="GL148" s="128">
        <v>1237</v>
      </c>
    </row>
    <row r="149" spans="1:194" s="1" customFormat="1" ht="14.4" x14ac:dyDescent="0.3">
      <c r="A149" s="30" t="s">
        <v>46</v>
      </c>
      <c r="B149" s="1" t="s">
        <v>188</v>
      </c>
      <c r="C149" s="29" t="str">
        <f t="shared" si="54"/>
        <v>LA England - Chelmsford</v>
      </c>
      <c r="D149" s="48">
        <f t="shared" si="55"/>
        <v>8140</v>
      </c>
      <c r="E149" s="48">
        <f t="shared" si="56"/>
        <v>7771</v>
      </c>
      <c r="F149" s="49">
        <f t="shared" si="57"/>
        <v>214226</v>
      </c>
      <c r="G149" s="49">
        <f t="shared" si="58"/>
        <v>105933</v>
      </c>
      <c r="H149" s="50">
        <f t="shared" si="59"/>
        <v>108293</v>
      </c>
      <c r="I149" s="50">
        <f t="shared" si="60"/>
        <v>83619</v>
      </c>
      <c r="J149" s="50">
        <f t="shared" si="61"/>
        <v>87084</v>
      </c>
      <c r="K149" s="47">
        <f t="shared" si="62"/>
        <v>22314</v>
      </c>
      <c r="L149" s="48">
        <f t="shared" si="63"/>
        <v>21209</v>
      </c>
      <c r="M149" s="744">
        <v>969</v>
      </c>
      <c r="N149" s="184">
        <v>1044</v>
      </c>
      <c r="O149" s="184">
        <v>1069</v>
      </c>
      <c r="P149" s="184">
        <v>1085</v>
      </c>
      <c r="Q149" s="184">
        <v>1208</v>
      </c>
      <c r="R149" s="184">
        <v>1131</v>
      </c>
      <c r="S149" s="184">
        <v>1183</v>
      </c>
      <c r="T149" s="184">
        <v>1200</v>
      </c>
      <c r="U149" s="184">
        <v>1215</v>
      </c>
      <c r="V149" s="184">
        <v>1319</v>
      </c>
      <c r="W149" s="184">
        <v>1384</v>
      </c>
      <c r="X149" s="184">
        <v>1367</v>
      </c>
      <c r="Y149" s="184">
        <v>1384</v>
      </c>
      <c r="Z149" s="184">
        <v>1338</v>
      </c>
      <c r="AA149" s="184">
        <v>1405</v>
      </c>
      <c r="AB149" s="184">
        <v>1327</v>
      </c>
      <c r="AC149" s="184">
        <v>1336</v>
      </c>
      <c r="AD149" s="184">
        <v>1350</v>
      </c>
      <c r="AE149" s="184">
        <v>1334</v>
      </c>
      <c r="AF149" s="184">
        <v>1044</v>
      </c>
      <c r="AG149" s="184">
        <v>1105</v>
      </c>
      <c r="AH149" s="184">
        <v>1122</v>
      </c>
      <c r="AI149" s="184">
        <v>1140</v>
      </c>
      <c r="AJ149" s="184">
        <v>1150</v>
      </c>
      <c r="AK149" s="184">
        <v>1152</v>
      </c>
      <c r="AL149" s="184">
        <v>1148</v>
      </c>
      <c r="AM149" s="184">
        <v>1183</v>
      </c>
      <c r="AN149" s="184">
        <v>1273</v>
      </c>
      <c r="AO149" s="184">
        <v>1305</v>
      </c>
      <c r="AP149" s="184">
        <v>1368</v>
      </c>
      <c r="AQ149" s="184">
        <v>1323</v>
      </c>
      <c r="AR149" s="184">
        <v>1389</v>
      </c>
      <c r="AS149" s="184">
        <v>1463</v>
      </c>
      <c r="AT149" s="184">
        <v>1479</v>
      </c>
      <c r="AU149" s="184">
        <v>1507</v>
      </c>
      <c r="AV149" s="184">
        <v>1543</v>
      </c>
      <c r="AW149" s="184">
        <v>1506</v>
      </c>
      <c r="AX149" s="184">
        <v>1562</v>
      </c>
      <c r="AY149" s="184">
        <v>1520</v>
      </c>
      <c r="AZ149" s="184">
        <v>1583</v>
      </c>
      <c r="BA149" s="184">
        <v>1488</v>
      </c>
      <c r="BB149" s="184">
        <v>1536</v>
      </c>
      <c r="BC149" s="184">
        <v>1499</v>
      </c>
      <c r="BD149" s="184">
        <v>1521</v>
      </c>
      <c r="BE149" s="184">
        <v>1567</v>
      </c>
      <c r="BF149" s="184">
        <v>1522</v>
      </c>
      <c r="BG149" s="184">
        <v>1482</v>
      </c>
      <c r="BH149" s="184">
        <v>1428</v>
      </c>
      <c r="BI149" s="184">
        <v>1397</v>
      </c>
      <c r="BJ149" s="184">
        <v>1340</v>
      </c>
      <c r="BK149" s="184">
        <v>1373</v>
      </c>
      <c r="BL149" s="184">
        <v>1442</v>
      </c>
      <c r="BM149" s="184">
        <v>1390</v>
      </c>
      <c r="BN149" s="184">
        <v>1416</v>
      </c>
      <c r="BO149" s="184">
        <v>1480</v>
      </c>
      <c r="BP149" s="184">
        <v>1478</v>
      </c>
      <c r="BQ149" s="184">
        <v>1381</v>
      </c>
      <c r="BR149" s="184">
        <v>1399</v>
      </c>
      <c r="BS149" s="184">
        <v>1367</v>
      </c>
      <c r="BT149" s="184">
        <v>1430</v>
      </c>
      <c r="BU149" s="184">
        <v>1370</v>
      </c>
      <c r="BV149" s="184">
        <v>1351</v>
      </c>
      <c r="BW149" s="184">
        <v>1285</v>
      </c>
      <c r="BX149" s="184">
        <v>1221</v>
      </c>
      <c r="BY149" s="184">
        <v>1257</v>
      </c>
      <c r="BZ149" s="184">
        <v>1120</v>
      </c>
      <c r="CA149" s="184">
        <v>1117</v>
      </c>
      <c r="CB149" s="184">
        <v>1049</v>
      </c>
      <c r="CC149" s="184">
        <v>1002</v>
      </c>
      <c r="CD149" s="184">
        <v>1020</v>
      </c>
      <c r="CE149" s="184">
        <v>976</v>
      </c>
      <c r="CF149" s="184">
        <v>870</v>
      </c>
      <c r="CG149" s="184">
        <v>846</v>
      </c>
      <c r="CH149" s="184">
        <v>870</v>
      </c>
      <c r="CI149" s="184">
        <v>802</v>
      </c>
      <c r="CJ149" s="184">
        <v>803</v>
      </c>
      <c r="CK149" s="184">
        <v>772</v>
      </c>
      <c r="CL149" s="184">
        <v>806</v>
      </c>
      <c r="CM149" s="184">
        <v>921</v>
      </c>
      <c r="CN149" s="184">
        <v>917</v>
      </c>
      <c r="CO149" s="184">
        <v>673</v>
      </c>
      <c r="CP149" s="184">
        <v>651</v>
      </c>
      <c r="CQ149" s="184">
        <v>608</v>
      </c>
      <c r="CR149" s="184">
        <v>573</v>
      </c>
      <c r="CS149" s="184">
        <v>398</v>
      </c>
      <c r="CT149" s="184">
        <v>319</v>
      </c>
      <c r="CU149" s="184">
        <v>318</v>
      </c>
      <c r="CV149" s="184">
        <v>305</v>
      </c>
      <c r="CW149" s="184">
        <v>269</v>
      </c>
      <c r="CX149" s="184">
        <v>236</v>
      </c>
      <c r="CY149" s="533">
        <v>759</v>
      </c>
      <c r="CZ149" s="129">
        <v>868</v>
      </c>
      <c r="DA149">
        <v>930</v>
      </c>
      <c r="DB149">
        <v>969</v>
      </c>
      <c r="DC149">
        <v>1081</v>
      </c>
      <c r="DD149">
        <v>1141</v>
      </c>
      <c r="DE149">
        <v>1109</v>
      </c>
      <c r="DF149">
        <v>1079</v>
      </c>
      <c r="DG149">
        <v>1213</v>
      </c>
      <c r="DH149">
        <v>1268</v>
      </c>
      <c r="DI149">
        <v>1269</v>
      </c>
      <c r="DJ149">
        <v>1227</v>
      </c>
      <c r="DK149">
        <v>1284</v>
      </c>
      <c r="DL149">
        <v>1237</v>
      </c>
      <c r="DM149">
        <v>1352</v>
      </c>
      <c r="DN149">
        <v>1300</v>
      </c>
      <c r="DO149">
        <v>1328</v>
      </c>
      <c r="DP149">
        <v>1317</v>
      </c>
      <c r="DQ149">
        <v>1237</v>
      </c>
      <c r="DR149">
        <v>1181</v>
      </c>
      <c r="DS149">
        <v>1014</v>
      </c>
      <c r="DT149">
        <v>1011</v>
      </c>
      <c r="DU149">
        <v>1090</v>
      </c>
      <c r="DV149">
        <v>1110</v>
      </c>
      <c r="DW149">
        <v>1115</v>
      </c>
      <c r="DX149">
        <v>1143</v>
      </c>
      <c r="DY149">
        <v>1207</v>
      </c>
      <c r="DZ149">
        <v>1216</v>
      </c>
      <c r="EA149">
        <v>1241</v>
      </c>
      <c r="EB149">
        <v>1276</v>
      </c>
      <c r="EC149">
        <v>1314</v>
      </c>
      <c r="ED149">
        <v>1406</v>
      </c>
      <c r="EE149">
        <v>1470</v>
      </c>
      <c r="EF149">
        <v>1575</v>
      </c>
      <c r="EG149">
        <v>1565</v>
      </c>
      <c r="EH149">
        <v>1578</v>
      </c>
      <c r="EI149">
        <v>1611</v>
      </c>
      <c r="EJ149">
        <v>1633</v>
      </c>
      <c r="EK149">
        <v>1610</v>
      </c>
      <c r="EL149">
        <v>1631</v>
      </c>
      <c r="EM149">
        <v>1628</v>
      </c>
      <c r="EN149">
        <v>1532</v>
      </c>
      <c r="EO149">
        <v>1498</v>
      </c>
      <c r="EP149">
        <v>1529</v>
      </c>
      <c r="EQ149">
        <v>1516</v>
      </c>
      <c r="ER149">
        <v>1602</v>
      </c>
      <c r="ES149">
        <v>1560</v>
      </c>
      <c r="ET149">
        <v>1521</v>
      </c>
      <c r="EU149">
        <v>1438</v>
      </c>
      <c r="EV149">
        <v>1326</v>
      </c>
      <c r="EW149">
        <v>1334</v>
      </c>
      <c r="EX149">
        <v>1311</v>
      </c>
      <c r="EY149">
        <v>1358</v>
      </c>
      <c r="EZ149">
        <v>1396</v>
      </c>
      <c r="FA149">
        <v>1403</v>
      </c>
      <c r="FB149">
        <v>1373</v>
      </c>
      <c r="FC149">
        <v>1508</v>
      </c>
      <c r="FD149">
        <v>1395</v>
      </c>
      <c r="FE149">
        <v>1403</v>
      </c>
      <c r="FF149">
        <v>1456</v>
      </c>
      <c r="FG149">
        <v>1388</v>
      </c>
      <c r="FH149">
        <v>1376</v>
      </c>
      <c r="FI149">
        <v>1311</v>
      </c>
      <c r="FJ149">
        <v>1287</v>
      </c>
      <c r="FK149">
        <v>1247</v>
      </c>
      <c r="FL149">
        <v>1263</v>
      </c>
      <c r="FM149">
        <v>1217</v>
      </c>
      <c r="FN149">
        <v>1039</v>
      </c>
      <c r="FO149">
        <v>1076</v>
      </c>
      <c r="FP149">
        <v>1101</v>
      </c>
      <c r="FQ149">
        <v>1012</v>
      </c>
      <c r="FR149">
        <v>1002</v>
      </c>
      <c r="FS149">
        <v>952</v>
      </c>
      <c r="FT149">
        <v>921</v>
      </c>
      <c r="FU149">
        <v>926</v>
      </c>
      <c r="FV149">
        <v>906</v>
      </c>
      <c r="FW149">
        <v>897</v>
      </c>
      <c r="FX149">
        <v>910</v>
      </c>
      <c r="FY149">
        <v>960</v>
      </c>
      <c r="FZ149">
        <v>1067</v>
      </c>
      <c r="GA149">
        <v>1194</v>
      </c>
      <c r="GB149">
        <v>804</v>
      </c>
      <c r="GC149">
        <v>764</v>
      </c>
      <c r="GD149">
        <v>717</v>
      </c>
      <c r="GE149">
        <v>621</v>
      </c>
      <c r="GF149">
        <v>540</v>
      </c>
      <c r="GG149">
        <v>438</v>
      </c>
      <c r="GH149">
        <v>478</v>
      </c>
      <c r="GI149">
        <v>424</v>
      </c>
      <c r="GJ149">
        <v>428</v>
      </c>
      <c r="GK149">
        <v>338</v>
      </c>
      <c r="GL149" s="128">
        <v>1396</v>
      </c>
    </row>
    <row r="150" spans="1:194" s="1" customFormat="1" ht="14.4" x14ac:dyDescent="0.3">
      <c r="A150" s="30" t="s">
        <v>46</v>
      </c>
      <c r="B150" s="1" t="s">
        <v>189</v>
      </c>
      <c r="C150" s="29" t="str">
        <f t="shared" si="54"/>
        <v>LA England - Cheltenham</v>
      </c>
      <c r="D150" s="48">
        <f t="shared" si="55"/>
        <v>5144</v>
      </c>
      <c r="E150" s="48">
        <f t="shared" si="56"/>
        <v>5510</v>
      </c>
      <c r="F150" s="49">
        <f t="shared" si="57"/>
        <v>137102</v>
      </c>
      <c r="G150" s="49">
        <f t="shared" si="58"/>
        <v>68211</v>
      </c>
      <c r="H150" s="50">
        <f t="shared" si="59"/>
        <v>68891</v>
      </c>
      <c r="I150" s="50">
        <f t="shared" si="60"/>
        <v>55008</v>
      </c>
      <c r="J150" s="50">
        <f t="shared" si="61"/>
        <v>55776</v>
      </c>
      <c r="K150" s="47">
        <f t="shared" si="62"/>
        <v>13203</v>
      </c>
      <c r="L150" s="48">
        <f t="shared" si="63"/>
        <v>13115</v>
      </c>
      <c r="M150" s="744">
        <v>545</v>
      </c>
      <c r="N150" s="184">
        <v>563</v>
      </c>
      <c r="O150" s="184">
        <v>593</v>
      </c>
      <c r="P150" s="184">
        <v>572</v>
      </c>
      <c r="Q150" s="184">
        <v>595</v>
      </c>
      <c r="R150" s="184">
        <v>628</v>
      </c>
      <c r="S150" s="184">
        <v>658</v>
      </c>
      <c r="T150" s="184">
        <v>752</v>
      </c>
      <c r="U150" s="184">
        <v>751</v>
      </c>
      <c r="V150" s="184">
        <v>808</v>
      </c>
      <c r="W150" s="184">
        <v>773</v>
      </c>
      <c r="X150" s="184">
        <v>821</v>
      </c>
      <c r="Y150" s="184">
        <v>816</v>
      </c>
      <c r="Z150" s="184">
        <v>837</v>
      </c>
      <c r="AA150" s="184">
        <v>861</v>
      </c>
      <c r="AB150" s="184">
        <v>860</v>
      </c>
      <c r="AC150" s="184">
        <v>897</v>
      </c>
      <c r="AD150" s="184">
        <v>873</v>
      </c>
      <c r="AE150" s="184">
        <v>769</v>
      </c>
      <c r="AF150" s="184">
        <v>788</v>
      </c>
      <c r="AG150" s="184">
        <v>705</v>
      </c>
      <c r="AH150" s="184">
        <v>683</v>
      </c>
      <c r="AI150" s="184">
        <v>772</v>
      </c>
      <c r="AJ150" s="184">
        <v>775</v>
      </c>
      <c r="AK150" s="184">
        <v>799</v>
      </c>
      <c r="AL150" s="184">
        <v>834</v>
      </c>
      <c r="AM150" s="184">
        <v>908</v>
      </c>
      <c r="AN150" s="184">
        <v>915</v>
      </c>
      <c r="AO150" s="184">
        <v>1018</v>
      </c>
      <c r="AP150" s="184">
        <v>977</v>
      </c>
      <c r="AQ150" s="184">
        <v>1006</v>
      </c>
      <c r="AR150" s="184">
        <v>1016</v>
      </c>
      <c r="AS150" s="184">
        <v>993</v>
      </c>
      <c r="AT150" s="184">
        <v>999</v>
      </c>
      <c r="AU150" s="184">
        <v>1113</v>
      </c>
      <c r="AV150" s="184">
        <v>1086</v>
      </c>
      <c r="AW150" s="184">
        <v>1014</v>
      </c>
      <c r="AX150" s="184">
        <v>1022</v>
      </c>
      <c r="AY150" s="184">
        <v>944</v>
      </c>
      <c r="AZ150" s="184">
        <v>955</v>
      </c>
      <c r="BA150" s="184">
        <v>994</v>
      </c>
      <c r="BB150" s="184">
        <v>987</v>
      </c>
      <c r="BC150" s="184">
        <v>994</v>
      </c>
      <c r="BD150" s="184">
        <v>1024</v>
      </c>
      <c r="BE150" s="184">
        <v>1046</v>
      </c>
      <c r="BF150" s="184">
        <v>969</v>
      </c>
      <c r="BG150" s="184">
        <v>981</v>
      </c>
      <c r="BH150" s="184">
        <v>944</v>
      </c>
      <c r="BI150" s="184">
        <v>851</v>
      </c>
      <c r="BJ150" s="184">
        <v>854</v>
      </c>
      <c r="BK150" s="184">
        <v>828</v>
      </c>
      <c r="BL150" s="184">
        <v>840</v>
      </c>
      <c r="BM150" s="184">
        <v>855</v>
      </c>
      <c r="BN150" s="184">
        <v>856</v>
      </c>
      <c r="BO150" s="184">
        <v>816</v>
      </c>
      <c r="BP150" s="184">
        <v>802</v>
      </c>
      <c r="BQ150" s="184">
        <v>849</v>
      </c>
      <c r="BR150" s="184">
        <v>895</v>
      </c>
      <c r="BS150" s="184">
        <v>873</v>
      </c>
      <c r="BT150" s="184">
        <v>879</v>
      </c>
      <c r="BU150" s="184">
        <v>881</v>
      </c>
      <c r="BV150" s="184">
        <v>916</v>
      </c>
      <c r="BW150" s="184">
        <v>895</v>
      </c>
      <c r="BX150" s="184">
        <v>850</v>
      </c>
      <c r="BY150" s="184">
        <v>797</v>
      </c>
      <c r="BZ150" s="184">
        <v>818</v>
      </c>
      <c r="CA150" s="184">
        <v>770</v>
      </c>
      <c r="CB150" s="184">
        <v>692</v>
      </c>
      <c r="CC150" s="184">
        <v>677</v>
      </c>
      <c r="CD150" s="184">
        <v>611</v>
      </c>
      <c r="CE150" s="184">
        <v>585</v>
      </c>
      <c r="CF150" s="184">
        <v>545</v>
      </c>
      <c r="CG150" s="184">
        <v>561</v>
      </c>
      <c r="CH150" s="184">
        <v>541</v>
      </c>
      <c r="CI150" s="184">
        <v>549</v>
      </c>
      <c r="CJ150" s="184">
        <v>474</v>
      </c>
      <c r="CK150" s="184">
        <v>577</v>
      </c>
      <c r="CL150" s="184">
        <v>565</v>
      </c>
      <c r="CM150" s="184">
        <v>524</v>
      </c>
      <c r="CN150" s="184">
        <v>558</v>
      </c>
      <c r="CO150" s="184">
        <v>420</v>
      </c>
      <c r="CP150" s="184">
        <v>402</v>
      </c>
      <c r="CQ150" s="184">
        <v>342</v>
      </c>
      <c r="CR150" s="184">
        <v>326</v>
      </c>
      <c r="CS150" s="184">
        <v>289</v>
      </c>
      <c r="CT150" s="184">
        <v>250</v>
      </c>
      <c r="CU150" s="184">
        <v>237</v>
      </c>
      <c r="CV150" s="184">
        <v>228</v>
      </c>
      <c r="CW150" s="184">
        <v>192</v>
      </c>
      <c r="CX150" s="184">
        <v>179</v>
      </c>
      <c r="CY150" s="533">
        <v>529</v>
      </c>
      <c r="CZ150" s="129">
        <v>483</v>
      </c>
      <c r="DA150">
        <v>514</v>
      </c>
      <c r="DB150">
        <v>512</v>
      </c>
      <c r="DC150">
        <v>581</v>
      </c>
      <c r="DD150">
        <v>655</v>
      </c>
      <c r="DE150">
        <v>591</v>
      </c>
      <c r="DF150">
        <v>687</v>
      </c>
      <c r="DG150">
        <v>652</v>
      </c>
      <c r="DH150">
        <v>704</v>
      </c>
      <c r="DI150">
        <v>724</v>
      </c>
      <c r="DJ150">
        <v>719</v>
      </c>
      <c r="DK150">
        <v>783</v>
      </c>
      <c r="DL150">
        <v>861</v>
      </c>
      <c r="DM150">
        <v>873</v>
      </c>
      <c r="DN150">
        <v>908</v>
      </c>
      <c r="DO150">
        <v>952</v>
      </c>
      <c r="DP150">
        <v>936</v>
      </c>
      <c r="DQ150">
        <v>980</v>
      </c>
      <c r="DR150">
        <v>878</v>
      </c>
      <c r="DS150">
        <v>758</v>
      </c>
      <c r="DT150">
        <v>696</v>
      </c>
      <c r="DU150">
        <v>728</v>
      </c>
      <c r="DV150">
        <v>693</v>
      </c>
      <c r="DW150">
        <v>787</v>
      </c>
      <c r="DX150">
        <v>722</v>
      </c>
      <c r="DY150">
        <v>807</v>
      </c>
      <c r="DZ150">
        <v>864</v>
      </c>
      <c r="EA150">
        <v>915</v>
      </c>
      <c r="EB150">
        <v>911</v>
      </c>
      <c r="EC150">
        <v>951</v>
      </c>
      <c r="ED150">
        <v>924</v>
      </c>
      <c r="EE150">
        <v>895</v>
      </c>
      <c r="EF150">
        <v>880</v>
      </c>
      <c r="EG150">
        <v>942</v>
      </c>
      <c r="EH150">
        <v>953</v>
      </c>
      <c r="EI150">
        <v>1008</v>
      </c>
      <c r="EJ150">
        <v>941</v>
      </c>
      <c r="EK150">
        <v>969</v>
      </c>
      <c r="EL150">
        <v>1000</v>
      </c>
      <c r="EM150">
        <v>970</v>
      </c>
      <c r="EN150">
        <v>1013</v>
      </c>
      <c r="EO150">
        <v>979</v>
      </c>
      <c r="EP150">
        <v>993</v>
      </c>
      <c r="EQ150">
        <v>963</v>
      </c>
      <c r="ER150">
        <v>940</v>
      </c>
      <c r="ES150">
        <v>917</v>
      </c>
      <c r="ET150">
        <v>941</v>
      </c>
      <c r="EU150">
        <v>920</v>
      </c>
      <c r="EV150">
        <v>807</v>
      </c>
      <c r="EW150">
        <v>790</v>
      </c>
      <c r="EX150">
        <v>828</v>
      </c>
      <c r="EY150">
        <v>822</v>
      </c>
      <c r="EZ150">
        <v>850</v>
      </c>
      <c r="FA150">
        <v>812</v>
      </c>
      <c r="FB150">
        <v>858</v>
      </c>
      <c r="FC150">
        <v>844</v>
      </c>
      <c r="FD150">
        <v>823</v>
      </c>
      <c r="FE150">
        <v>842</v>
      </c>
      <c r="FF150">
        <v>866</v>
      </c>
      <c r="FG150">
        <v>881</v>
      </c>
      <c r="FH150">
        <v>855</v>
      </c>
      <c r="FI150">
        <v>922</v>
      </c>
      <c r="FJ150">
        <v>904</v>
      </c>
      <c r="FK150">
        <v>875</v>
      </c>
      <c r="FL150">
        <v>816</v>
      </c>
      <c r="FM150">
        <v>766</v>
      </c>
      <c r="FN150">
        <v>707</v>
      </c>
      <c r="FO150">
        <v>698</v>
      </c>
      <c r="FP150">
        <v>672</v>
      </c>
      <c r="FQ150">
        <v>667</v>
      </c>
      <c r="FR150">
        <v>619</v>
      </c>
      <c r="FS150">
        <v>633</v>
      </c>
      <c r="FT150">
        <v>636</v>
      </c>
      <c r="FU150">
        <v>565</v>
      </c>
      <c r="FV150">
        <v>604</v>
      </c>
      <c r="FW150">
        <v>577</v>
      </c>
      <c r="FX150">
        <v>618</v>
      </c>
      <c r="FY150">
        <v>579</v>
      </c>
      <c r="FZ150">
        <v>667</v>
      </c>
      <c r="GA150">
        <v>631</v>
      </c>
      <c r="GB150">
        <v>538</v>
      </c>
      <c r="GC150">
        <v>472</v>
      </c>
      <c r="GD150">
        <v>494</v>
      </c>
      <c r="GE150">
        <v>433</v>
      </c>
      <c r="GF150">
        <v>387</v>
      </c>
      <c r="GG150">
        <v>348</v>
      </c>
      <c r="GH150">
        <v>319</v>
      </c>
      <c r="GI150">
        <v>332</v>
      </c>
      <c r="GJ150">
        <v>254</v>
      </c>
      <c r="GK150">
        <v>222</v>
      </c>
      <c r="GL150" s="128">
        <v>1085</v>
      </c>
    </row>
    <row r="151" spans="1:194" s="1" customFormat="1" ht="14.4" x14ac:dyDescent="0.3">
      <c r="A151" s="30" t="s">
        <v>46</v>
      </c>
      <c r="B151" s="1" t="s">
        <v>190</v>
      </c>
      <c r="C151" s="29" t="str">
        <f t="shared" si="54"/>
        <v>LA England - Cherwell</v>
      </c>
      <c r="D151" s="48">
        <f t="shared" si="55"/>
        <v>6827</v>
      </c>
      <c r="E151" s="48">
        <f t="shared" si="56"/>
        <v>6453</v>
      </c>
      <c r="F151" s="49">
        <f t="shared" si="57"/>
        <v>186423</v>
      </c>
      <c r="G151" s="49">
        <f t="shared" si="58"/>
        <v>93043</v>
      </c>
      <c r="H151" s="50">
        <f t="shared" si="59"/>
        <v>93380</v>
      </c>
      <c r="I151" s="50">
        <f t="shared" si="60"/>
        <v>73834</v>
      </c>
      <c r="J151" s="50">
        <f t="shared" si="61"/>
        <v>75323</v>
      </c>
      <c r="K151" s="47">
        <f t="shared" si="62"/>
        <v>19209</v>
      </c>
      <c r="L151" s="48">
        <f t="shared" si="63"/>
        <v>18057</v>
      </c>
      <c r="M151" s="744">
        <v>836</v>
      </c>
      <c r="N151" s="184">
        <v>909</v>
      </c>
      <c r="O151" s="184">
        <v>920</v>
      </c>
      <c r="P151" s="184">
        <v>934</v>
      </c>
      <c r="Q151" s="184">
        <v>1086</v>
      </c>
      <c r="R151" s="184">
        <v>1050</v>
      </c>
      <c r="S151" s="184">
        <v>1070</v>
      </c>
      <c r="T151" s="184">
        <v>1105</v>
      </c>
      <c r="U151" s="184">
        <v>1119</v>
      </c>
      <c r="V151" s="184">
        <v>1090</v>
      </c>
      <c r="W151" s="184">
        <v>1111</v>
      </c>
      <c r="X151" s="184">
        <v>1152</v>
      </c>
      <c r="Y151" s="184">
        <v>1109</v>
      </c>
      <c r="Z151" s="184">
        <v>1133</v>
      </c>
      <c r="AA151" s="184">
        <v>1129</v>
      </c>
      <c r="AB151" s="184">
        <v>1167</v>
      </c>
      <c r="AC151" s="184">
        <v>1202</v>
      </c>
      <c r="AD151" s="184">
        <v>1087</v>
      </c>
      <c r="AE151" s="184">
        <v>1106</v>
      </c>
      <c r="AF151" s="184">
        <v>998</v>
      </c>
      <c r="AG151" s="184">
        <v>911</v>
      </c>
      <c r="AH151" s="184">
        <v>925</v>
      </c>
      <c r="AI151" s="184">
        <v>860</v>
      </c>
      <c r="AJ151" s="184">
        <v>915</v>
      </c>
      <c r="AK151" s="184">
        <v>973</v>
      </c>
      <c r="AL151" s="184">
        <v>955</v>
      </c>
      <c r="AM151" s="184">
        <v>1048</v>
      </c>
      <c r="AN151" s="184">
        <v>1080</v>
      </c>
      <c r="AO151" s="184">
        <v>1222</v>
      </c>
      <c r="AP151" s="184">
        <v>1136</v>
      </c>
      <c r="AQ151" s="184">
        <v>1230</v>
      </c>
      <c r="AR151" s="184">
        <v>1284</v>
      </c>
      <c r="AS151" s="184">
        <v>1318</v>
      </c>
      <c r="AT151" s="184">
        <v>1380</v>
      </c>
      <c r="AU151" s="184">
        <v>1506</v>
      </c>
      <c r="AV151" s="184">
        <v>1438</v>
      </c>
      <c r="AW151" s="184">
        <v>1478</v>
      </c>
      <c r="AX151" s="184">
        <v>1451</v>
      </c>
      <c r="AY151" s="184">
        <v>1534</v>
      </c>
      <c r="AZ151" s="184">
        <v>1488</v>
      </c>
      <c r="BA151" s="184">
        <v>1454</v>
      </c>
      <c r="BB151" s="184">
        <v>1422</v>
      </c>
      <c r="BC151" s="184">
        <v>1422</v>
      </c>
      <c r="BD151" s="184">
        <v>1463</v>
      </c>
      <c r="BE151" s="184">
        <v>1370</v>
      </c>
      <c r="BF151" s="184">
        <v>1411</v>
      </c>
      <c r="BG151" s="184">
        <v>1346</v>
      </c>
      <c r="BH151" s="184">
        <v>1272</v>
      </c>
      <c r="BI151" s="184">
        <v>1214</v>
      </c>
      <c r="BJ151" s="184">
        <v>1188</v>
      </c>
      <c r="BK151" s="184">
        <v>1123</v>
      </c>
      <c r="BL151" s="184">
        <v>1186</v>
      </c>
      <c r="BM151" s="184">
        <v>1147</v>
      </c>
      <c r="BN151" s="184">
        <v>1238</v>
      </c>
      <c r="BO151" s="184">
        <v>1231</v>
      </c>
      <c r="BP151" s="184">
        <v>1139</v>
      </c>
      <c r="BQ151" s="184">
        <v>1211</v>
      </c>
      <c r="BR151" s="184">
        <v>1256</v>
      </c>
      <c r="BS151" s="184">
        <v>1311</v>
      </c>
      <c r="BT151" s="184">
        <v>1277</v>
      </c>
      <c r="BU151" s="184">
        <v>1294</v>
      </c>
      <c r="BV151" s="184">
        <v>1200</v>
      </c>
      <c r="BW151" s="184">
        <v>1213</v>
      </c>
      <c r="BX151" s="184">
        <v>1230</v>
      </c>
      <c r="BY151" s="184">
        <v>1068</v>
      </c>
      <c r="BZ151" s="184">
        <v>1026</v>
      </c>
      <c r="CA151" s="184">
        <v>972</v>
      </c>
      <c r="CB151" s="184">
        <v>887</v>
      </c>
      <c r="CC151" s="184">
        <v>877</v>
      </c>
      <c r="CD151" s="184">
        <v>847</v>
      </c>
      <c r="CE151" s="184">
        <v>857</v>
      </c>
      <c r="CF151" s="184">
        <v>771</v>
      </c>
      <c r="CG151" s="184">
        <v>728</v>
      </c>
      <c r="CH151" s="184">
        <v>728</v>
      </c>
      <c r="CI151" s="184">
        <v>664</v>
      </c>
      <c r="CJ151" s="184">
        <v>682</v>
      </c>
      <c r="CK151" s="184">
        <v>690</v>
      </c>
      <c r="CL151" s="184">
        <v>682</v>
      </c>
      <c r="CM151" s="184">
        <v>732</v>
      </c>
      <c r="CN151" s="184">
        <v>702</v>
      </c>
      <c r="CO151" s="184">
        <v>513</v>
      </c>
      <c r="CP151" s="184">
        <v>485</v>
      </c>
      <c r="CQ151" s="184">
        <v>491</v>
      </c>
      <c r="CR151" s="184">
        <v>404</v>
      </c>
      <c r="CS151" s="184">
        <v>349</v>
      </c>
      <c r="CT151" s="184">
        <v>285</v>
      </c>
      <c r="CU151" s="184">
        <v>280</v>
      </c>
      <c r="CV151" s="184">
        <v>245</v>
      </c>
      <c r="CW151" s="184">
        <v>219</v>
      </c>
      <c r="CX151" s="184">
        <v>198</v>
      </c>
      <c r="CY151" s="533">
        <v>598</v>
      </c>
      <c r="CZ151" s="129">
        <v>776</v>
      </c>
      <c r="DA151">
        <v>900</v>
      </c>
      <c r="DB151">
        <v>935</v>
      </c>
      <c r="DC151">
        <v>950</v>
      </c>
      <c r="DD151">
        <v>989</v>
      </c>
      <c r="DE151">
        <v>918</v>
      </c>
      <c r="DF151">
        <v>981</v>
      </c>
      <c r="DG151">
        <v>961</v>
      </c>
      <c r="DH151">
        <v>1055</v>
      </c>
      <c r="DI151">
        <v>1056</v>
      </c>
      <c r="DJ151">
        <v>1048</v>
      </c>
      <c r="DK151">
        <v>1035</v>
      </c>
      <c r="DL151">
        <v>1010</v>
      </c>
      <c r="DM151">
        <v>1020</v>
      </c>
      <c r="DN151">
        <v>1074</v>
      </c>
      <c r="DO151">
        <v>1122</v>
      </c>
      <c r="DP151">
        <v>1108</v>
      </c>
      <c r="DQ151">
        <v>1119</v>
      </c>
      <c r="DR151">
        <v>1063</v>
      </c>
      <c r="DS151">
        <v>903</v>
      </c>
      <c r="DT151">
        <v>802</v>
      </c>
      <c r="DU151">
        <v>812</v>
      </c>
      <c r="DV151">
        <v>856</v>
      </c>
      <c r="DW151">
        <v>904</v>
      </c>
      <c r="DX151">
        <v>870</v>
      </c>
      <c r="DY151">
        <v>918</v>
      </c>
      <c r="DZ151">
        <v>1093</v>
      </c>
      <c r="EA151">
        <v>1110</v>
      </c>
      <c r="EB151">
        <v>1145</v>
      </c>
      <c r="EC151">
        <v>1207</v>
      </c>
      <c r="ED151">
        <v>1341</v>
      </c>
      <c r="EE151">
        <v>1283</v>
      </c>
      <c r="EF151">
        <v>1343</v>
      </c>
      <c r="EG151">
        <v>1398</v>
      </c>
      <c r="EH151">
        <v>1422</v>
      </c>
      <c r="EI151">
        <v>1487</v>
      </c>
      <c r="EJ151">
        <v>1459</v>
      </c>
      <c r="EK151">
        <v>1443</v>
      </c>
      <c r="EL151">
        <v>1435</v>
      </c>
      <c r="EM151">
        <v>1522</v>
      </c>
      <c r="EN151">
        <v>1408</v>
      </c>
      <c r="EO151">
        <v>1470</v>
      </c>
      <c r="EP151">
        <v>1405</v>
      </c>
      <c r="EQ151">
        <v>1390</v>
      </c>
      <c r="ER151">
        <v>1318</v>
      </c>
      <c r="ES151">
        <v>1325</v>
      </c>
      <c r="ET151">
        <v>1304</v>
      </c>
      <c r="EU151">
        <v>1270</v>
      </c>
      <c r="EV151">
        <v>1143</v>
      </c>
      <c r="EW151">
        <v>1123</v>
      </c>
      <c r="EX151">
        <v>1148</v>
      </c>
      <c r="EY151">
        <v>1141</v>
      </c>
      <c r="EZ151">
        <v>1161</v>
      </c>
      <c r="FA151">
        <v>1196</v>
      </c>
      <c r="FB151">
        <v>1210</v>
      </c>
      <c r="FC151">
        <v>1208</v>
      </c>
      <c r="FD151">
        <v>1225</v>
      </c>
      <c r="FE151">
        <v>1251</v>
      </c>
      <c r="FF151">
        <v>1186</v>
      </c>
      <c r="FG151">
        <v>1280</v>
      </c>
      <c r="FH151">
        <v>1284</v>
      </c>
      <c r="FI151">
        <v>1187</v>
      </c>
      <c r="FJ151">
        <v>1167</v>
      </c>
      <c r="FK151">
        <v>1139</v>
      </c>
      <c r="FL151">
        <v>1087</v>
      </c>
      <c r="FM151">
        <v>1046</v>
      </c>
      <c r="FN151">
        <v>1018</v>
      </c>
      <c r="FO151">
        <v>983</v>
      </c>
      <c r="FP151">
        <v>928</v>
      </c>
      <c r="FQ151">
        <v>875</v>
      </c>
      <c r="FR151">
        <v>817</v>
      </c>
      <c r="FS151">
        <v>816</v>
      </c>
      <c r="FT151">
        <v>816</v>
      </c>
      <c r="FU151">
        <v>739</v>
      </c>
      <c r="FV151">
        <v>841</v>
      </c>
      <c r="FW151">
        <v>783</v>
      </c>
      <c r="FX151">
        <v>801</v>
      </c>
      <c r="FY151">
        <v>812</v>
      </c>
      <c r="FZ151">
        <v>828</v>
      </c>
      <c r="GA151">
        <v>807</v>
      </c>
      <c r="GB151">
        <v>553</v>
      </c>
      <c r="GC151">
        <v>625</v>
      </c>
      <c r="GD151">
        <v>578</v>
      </c>
      <c r="GE151">
        <v>537</v>
      </c>
      <c r="GF151">
        <v>428</v>
      </c>
      <c r="GG151">
        <v>374</v>
      </c>
      <c r="GH151">
        <v>370</v>
      </c>
      <c r="GI151">
        <v>357</v>
      </c>
      <c r="GJ151">
        <v>338</v>
      </c>
      <c r="GK151">
        <v>262</v>
      </c>
      <c r="GL151" s="128">
        <v>1149</v>
      </c>
    </row>
    <row r="152" spans="1:194" s="1" customFormat="1" ht="14.4" x14ac:dyDescent="0.3">
      <c r="A152" s="30" t="s">
        <v>46</v>
      </c>
      <c r="B152" s="1" t="s">
        <v>191</v>
      </c>
      <c r="C152" s="29" t="str">
        <f t="shared" si="54"/>
        <v>LA England - Cheshire East</v>
      </c>
      <c r="D152" s="48">
        <f t="shared" si="55"/>
        <v>15637</v>
      </c>
      <c r="E152" s="48">
        <f t="shared" si="56"/>
        <v>14710</v>
      </c>
      <c r="F152" s="49">
        <f t="shared" si="57"/>
        <v>437217</v>
      </c>
      <c r="G152" s="49">
        <f t="shared" si="58"/>
        <v>216724</v>
      </c>
      <c r="H152" s="50">
        <f t="shared" si="59"/>
        <v>220493</v>
      </c>
      <c r="I152" s="50">
        <f t="shared" si="60"/>
        <v>174611</v>
      </c>
      <c r="J152" s="50">
        <f t="shared" si="61"/>
        <v>180638</v>
      </c>
      <c r="K152" s="47">
        <f t="shared" si="62"/>
        <v>42113</v>
      </c>
      <c r="L152" s="48">
        <f t="shared" si="63"/>
        <v>39855</v>
      </c>
      <c r="M152" s="744">
        <v>1779</v>
      </c>
      <c r="N152" s="184">
        <v>1923</v>
      </c>
      <c r="O152" s="184">
        <v>1955</v>
      </c>
      <c r="P152" s="184">
        <v>2025</v>
      </c>
      <c r="Q152" s="184">
        <v>2243</v>
      </c>
      <c r="R152" s="184">
        <v>2178</v>
      </c>
      <c r="S152" s="184">
        <v>2307</v>
      </c>
      <c r="T152" s="184">
        <v>2196</v>
      </c>
      <c r="U152" s="184">
        <v>2496</v>
      </c>
      <c r="V152" s="184">
        <v>2407</v>
      </c>
      <c r="W152" s="184">
        <v>2533</v>
      </c>
      <c r="X152" s="184">
        <v>2434</v>
      </c>
      <c r="Y152" s="184">
        <v>2512</v>
      </c>
      <c r="Z152" s="184">
        <v>2664</v>
      </c>
      <c r="AA152" s="184">
        <v>2663</v>
      </c>
      <c r="AB152" s="184">
        <v>2597</v>
      </c>
      <c r="AC152" s="184">
        <v>2604</v>
      </c>
      <c r="AD152" s="184">
        <v>2597</v>
      </c>
      <c r="AE152" s="184">
        <v>2531</v>
      </c>
      <c r="AF152" s="184">
        <v>2161</v>
      </c>
      <c r="AG152" s="184">
        <v>2130</v>
      </c>
      <c r="AH152" s="184">
        <v>2068</v>
      </c>
      <c r="AI152" s="184">
        <v>2040</v>
      </c>
      <c r="AJ152" s="184">
        <v>2036</v>
      </c>
      <c r="AK152" s="184">
        <v>2047</v>
      </c>
      <c r="AL152" s="184">
        <v>2001</v>
      </c>
      <c r="AM152" s="184">
        <v>2170</v>
      </c>
      <c r="AN152" s="184">
        <v>2307</v>
      </c>
      <c r="AO152" s="184">
        <v>2395</v>
      </c>
      <c r="AP152" s="184">
        <v>2463</v>
      </c>
      <c r="AQ152" s="184">
        <v>2470</v>
      </c>
      <c r="AR152" s="184">
        <v>2720</v>
      </c>
      <c r="AS152" s="184">
        <v>2788</v>
      </c>
      <c r="AT152" s="184">
        <v>2853</v>
      </c>
      <c r="AU152" s="184">
        <v>2944</v>
      </c>
      <c r="AV152" s="184">
        <v>3061</v>
      </c>
      <c r="AW152" s="184">
        <v>3027</v>
      </c>
      <c r="AX152" s="184">
        <v>3036</v>
      </c>
      <c r="AY152" s="184">
        <v>3063</v>
      </c>
      <c r="AZ152" s="184">
        <v>2939</v>
      </c>
      <c r="BA152" s="184">
        <v>2917</v>
      </c>
      <c r="BB152" s="184">
        <v>2999</v>
      </c>
      <c r="BC152" s="184">
        <v>2845</v>
      </c>
      <c r="BD152" s="184">
        <v>2872</v>
      </c>
      <c r="BE152" s="184">
        <v>2859</v>
      </c>
      <c r="BF152" s="184">
        <v>2858</v>
      </c>
      <c r="BG152" s="184">
        <v>2930</v>
      </c>
      <c r="BH152" s="184">
        <v>2688</v>
      </c>
      <c r="BI152" s="184">
        <v>2552</v>
      </c>
      <c r="BJ152" s="184">
        <v>2502</v>
      </c>
      <c r="BK152" s="184">
        <v>2697</v>
      </c>
      <c r="BL152" s="184">
        <v>2679</v>
      </c>
      <c r="BM152" s="184">
        <v>2750</v>
      </c>
      <c r="BN152" s="184">
        <v>2840</v>
      </c>
      <c r="BO152" s="184">
        <v>3091</v>
      </c>
      <c r="BP152" s="184">
        <v>3152</v>
      </c>
      <c r="BQ152" s="184">
        <v>2951</v>
      </c>
      <c r="BR152" s="184">
        <v>3024</v>
      </c>
      <c r="BS152" s="184">
        <v>3178</v>
      </c>
      <c r="BT152" s="184">
        <v>3161</v>
      </c>
      <c r="BU152" s="184">
        <v>3152</v>
      </c>
      <c r="BV152" s="184">
        <v>3120</v>
      </c>
      <c r="BW152" s="184">
        <v>3115</v>
      </c>
      <c r="BX152" s="184">
        <v>3107</v>
      </c>
      <c r="BY152" s="184">
        <v>3079</v>
      </c>
      <c r="BZ152" s="184">
        <v>2826</v>
      </c>
      <c r="CA152" s="184">
        <v>2693</v>
      </c>
      <c r="CB152" s="184">
        <v>2555</v>
      </c>
      <c r="CC152" s="184">
        <v>2430</v>
      </c>
      <c r="CD152" s="184">
        <v>2254</v>
      </c>
      <c r="CE152" s="184">
        <v>2258</v>
      </c>
      <c r="CF152" s="184">
        <v>2164</v>
      </c>
      <c r="CG152" s="184">
        <v>2108</v>
      </c>
      <c r="CH152" s="184">
        <v>2096</v>
      </c>
      <c r="CI152" s="184">
        <v>2017</v>
      </c>
      <c r="CJ152" s="184">
        <v>1986</v>
      </c>
      <c r="CK152" s="184">
        <v>2024</v>
      </c>
      <c r="CL152" s="184">
        <v>2035</v>
      </c>
      <c r="CM152" s="184">
        <v>2208</v>
      </c>
      <c r="CN152" s="184">
        <v>2194</v>
      </c>
      <c r="CO152" s="184">
        <v>1632</v>
      </c>
      <c r="CP152" s="184">
        <v>1602</v>
      </c>
      <c r="CQ152" s="184">
        <v>1498</v>
      </c>
      <c r="CR152" s="184">
        <v>1263</v>
      </c>
      <c r="CS152" s="184">
        <v>1035</v>
      </c>
      <c r="CT152" s="184">
        <v>879</v>
      </c>
      <c r="CU152" s="184">
        <v>827</v>
      </c>
      <c r="CV152" s="184">
        <v>749</v>
      </c>
      <c r="CW152" s="184">
        <v>660</v>
      </c>
      <c r="CX152" s="184">
        <v>513</v>
      </c>
      <c r="CY152" s="533">
        <v>1737</v>
      </c>
      <c r="CZ152" s="129">
        <v>1743</v>
      </c>
      <c r="DA152">
        <v>1849</v>
      </c>
      <c r="DB152">
        <v>1849</v>
      </c>
      <c r="DC152">
        <v>1875</v>
      </c>
      <c r="DD152">
        <v>2083</v>
      </c>
      <c r="DE152">
        <v>2037</v>
      </c>
      <c r="DF152">
        <v>2137</v>
      </c>
      <c r="DG152">
        <v>2247</v>
      </c>
      <c r="DH152">
        <v>2230</v>
      </c>
      <c r="DI152">
        <v>2325</v>
      </c>
      <c r="DJ152">
        <v>2364</v>
      </c>
      <c r="DK152">
        <v>2406</v>
      </c>
      <c r="DL152">
        <v>2301</v>
      </c>
      <c r="DM152">
        <v>2468</v>
      </c>
      <c r="DN152">
        <v>2557</v>
      </c>
      <c r="DO152">
        <v>2526</v>
      </c>
      <c r="DP152">
        <v>2399</v>
      </c>
      <c r="DQ152">
        <v>2459</v>
      </c>
      <c r="DR152">
        <v>2277</v>
      </c>
      <c r="DS152">
        <v>2009</v>
      </c>
      <c r="DT152">
        <v>1871</v>
      </c>
      <c r="DU152">
        <v>1922</v>
      </c>
      <c r="DV152">
        <v>1982</v>
      </c>
      <c r="DW152">
        <v>1941</v>
      </c>
      <c r="DX152">
        <v>1940</v>
      </c>
      <c r="DY152">
        <v>2027</v>
      </c>
      <c r="DZ152">
        <v>2230</v>
      </c>
      <c r="EA152">
        <v>2319</v>
      </c>
      <c r="EB152">
        <v>2360</v>
      </c>
      <c r="EC152">
        <v>2584</v>
      </c>
      <c r="ED152">
        <v>2543</v>
      </c>
      <c r="EE152">
        <v>2692</v>
      </c>
      <c r="EF152">
        <v>2851</v>
      </c>
      <c r="EG152">
        <v>2855</v>
      </c>
      <c r="EH152">
        <v>2947</v>
      </c>
      <c r="EI152">
        <v>3018</v>
      </c>
      <c r="EJ152">
        <v>2959</v>
      </c>
      <c r="EK152">
        <v>2966</v>
      </c>
      <c r="EL152">
        <v>3061</v>
      </c>
      <c r="EM152">
        <v>2919</v>
      </c>
      <c r="EN152">
        <v>2983</v>
      </c>
      <c r="EO152">
        <v>2942</v>
      </c>
      <c r="EP152">
        <v>2887</v>
      </c>
      <c r="EQ152">
        <v>2802</v>
      </c>
      <c r="ER152">
        <v>2799</v>
      </c>
      <c r="ES152">
        <v>2757</v>
      </c>
      <c r="ET152">
        <v>2791</v>
      </c>
      <c r="EU152">
        <v>2694</v>
      </c>
      <c r="EV152">
        <v>2495</v>
      </c>
      <c r="EW152">
        <v>2496</v>
      </c>
      <c r="EX152">
        <v>2578</v>
      </c>
      <c r="EY152">
        <v>2698</v>
      </c>
      <c r="EZ152">
        <v>2783</v>
      </c>
      <c r="FA152">
        <v>2899</v>
      </c>
      <c r="FB152">
        <v>3056</v>
      </c>
      <c r="FC152">
        <v>3091</v>
      </c>
      <c r="FD152">
        <v>3081</v>
      </c>
      <c r="FE152">
        <v>3189</v>
      </c>
      <c r="FF152">
        <v>3255</v>
      </c>
      <c r="FG152">
        <v>3195</v>
      </c>
      <c r="FH152">
        <v>3165</v>
      </c>
      <c r="FI152">
        <v>3232</v>
      </c>
      <c r="FJ152">
        <v>3193</v>
      </c>
      <c r="FK152">
        <v>3138</v>
      </c>
      <c r="FL152">
        <v>3038</v>
      </c>
      <c r="FM152">
        <v>2896</v>
      </c>
      <c r="FN152">
        <v>2716</v>
      </c>
      <c r="FO152">
        <v>2563</v>
      </c>
      <c r="FP152">
        <v>2588</v>
      </c>
      <c r="FQ152">
        <v>2375</v>
      </c>
      <c r="FR152">
        <v>2282</v>
      </c>
      <c r="FS152">
        <v>2218</v>
      </c>
      <c r="FT152">
        <v>2299</v>
      </c>
      <c r="FU152">
        <v>2127</v>
      </c>
      <c r="FV152">
        <v>2186</v>
      </c>
      <c r="FW152">
        <v>2346</v>
      </c>
      <c r="FX152">
        <v>2217</v>
      </c>
      <c r="FY152">
        <v>2290</v>
      </c>
      <c r="FZ152">
        <v>2653</v>
      </c>
      <c r="GA152">
        <v>2518</v>
      </c>
      <c r="GB152">
        <v>1870</v>
      </c>
      <c r="GC152">
        <v>1866</v>
      </c>
      <c r="GD152">
        <v>1765</v>
      </c>
      <c r="GE152">
        <v>1600</v>
      </c>
      <c r="GF152">
        <v>1362</v>
      </c>
      <c r="GG152">
        <v>1159</v>
      </c>
      <c r="GH152">
        <v>1138</v>
      </c>
      <c r="GI152">
        <v>1009</v>
      </c>
      <c r="GJ152">
        <v>988</v>
      </c>
      <c r="GK152">
        <v>830</v>
      </c>
      <c r="GL152" s="128">
        <v>3267</v>
      </c>
    </row>
    <row r="153" spans="1:194" s="1" customFormat="1" ht="14.4" x14ac:dyDescent="0.3">
      <c r="A153" s="30" t="s">
        <v>46</v>
      </c>
      <c r="B153" s="1" t="s">
        <v>192</v>
      </c>
      <c r="C153" s="29" t="str">
        <f t="shared" si="54"/>
        <v>LA England - Cheshire West and Chester</v>
      </c>
      <c r="D153" s="48">
        <f t="shared" si="55"/>
        <v>13735</v>
      </c>
      <c r="E153" s="48">
        <f t="shared" si="56"/>
        <v>12893</v>
      </c>
      <c r="F153" s="49">
        <f t="shared" si="57"/>
        <v>386975</v>
      </c>
      <c r="G153" s="49">
        <f t="shared" si="58"/>
        <v>191878</v>
      </c>
      <c r="H153" s="50">
        <f t="shared" si="59"/>
        <v>195097</v>
      </c>
      <c r="I153" s="50">
        <f t="shared" si="60"/>
        <v>155524</v>
      </c>
      <c r="J153" s="50">
        <f t="shared" si="61"/>
        <v>160470</v>
      </c>
      <c r="K153" s="47">
        <f t="shared" si="62"/>
        <v>36354</v>
      </c>
      <c r="L153" s="48">
        <f t="shared" si="63"/>
        <v>34627</v>
      </c>
      <c r="M153" s="744">
        <v>1373</v>
      </c>
      <c r="N153" s="184">
        <v>1600</v>
      </c>
      <c r="O153" s="184">
        <v>1708</v>
      </c>
      <c r="P153" s="184">
        <v>1689</v>
      </c>
      <c r="Q153" s="184">
        <v>1841</v>
      </c>
      <c r="R153" s="184">
        <v>1873</v>
      </c>
      <c r="S153" s="184">
        <v>1891</v>
      </c>
      <c r="T153" s="184">
        <v>2009</v>
      </c>
      <c r="U153" s="184">
        <v>2086</v>
      </c>
      <c r="V153" s="184">
        <v>2137</v>
      </c>
      <c r="W153" s="184">
        <v>2193</v>
      </c>
      <c r="X153" s="184">
        <v>2219</v>
      </c>
      <c r="Y153" s="184">
        <v>2229</v>
      </c>
      <c r="Z153" s="184">
        <v>2307</v>
      </c>
      <c r="AA153" s="184">
        <v>2345</v>
      </c>
      <c r="AB153" s="184">
        <v>2285</v>
      </c>
      <c r="AC153" s="184">
        <v>2296</v>
      </c>
      <c r="AD153" s="184">
        <v>2273</v>
      </c>
      <c r="AE153" s="184">
        <v>2212</v>
      </c>
      <c r="AF153" s="184">
        <v>2197</v>
      </c>
      <c r="AG153" s="184">
        <v>2028</v>
      </c>
      <c r="AH153" s="184">
        <v>2037</v>
      </c>
      <c r="AI153" s="184">
        <v>2023</v>
      </c>
      <c r="AJ153" s="184">
        <v>2006</v>
      </c>
      <c r="AK153" s="184">
        <v>1995</v>
      </c>
      <c r="AL153" s="184">
        <v>2108</v>
      </c>
      <c r="AM153" s="184">
        <v>2088</v>
      </c>
      <c r="AN153" s="184">
        <v>2205</v>
      </c>
      <c r="AO153" s="184">
        <v>2247</v>
      </c>
      <c r="AP153" s="184">
        <v>2400</v>
      </c>
      <c r="AQ153" s="184">
        <v>2350</v>
      </c>
      <c r="AR153" s="184">
        <v>2444</v>
      </c>
      <c r="AS153" s="184">
        <v>2601</v>
      </c>
      <c r="AT153" s="184">
        <v>2531</v>
      </c>
      <c r="AU153" s="184">
        <v>2688</v>
      </c>
      <c r="AV153" s="184">
        <v>2760</v>
      </c>
      <c r="AW153" s="184">
        <v>2721</v>
      </c>
      <c r="AX153" s="184">
        <v>2699</v>
      </c>
      <c r="AY153" s="184">
        <v>2727</v>
      </c>
      <c r="AZ153" s="184">
        <v>2632</v>
      </c>
      <c r="BA153" s="184">
        <v>2672</v>
      </c>
      <c r="BB153" s="184">
        <v>2670</v>
      </c>
      <c r="BC153" s="184">
        <v>2513</v>
      </c>
      <c r="BD153" s="184">
        <v>2526</v>
      </c>
      <c r="BE153" s="184">
        <v>2519</v>
      </c>
      <c r="BF153" s="184">
        <v>2484</v>
      </c>
      <c r="BG153" s="184">
        <v>2511</v>
      </c>
      <c r="BH153" s="184">
        <v>2327</v>
      </c>
      <c r="BI153" s="184">
        <v>2252</v>
      </c>
      <c r="BJ153" s="184">
        <v>2106</v>
      </c>
      <c r="BK153" s="184">
        <v>2335</v>
      </c>
      <c r="BL153" s="184">
        <v>2340</v>
      </c>
      <c r="BM153" s="184">
        <v>2323</v>
      </c>
      <c r="BN153" s="184">
        <v>2641</v>
      </c>
      <c r="BO153" s="184">
        <v>2733</v>
      </c>
      <c r="BP153" s="184">
        <v>2751</v>
      </c>
      <c r="BQ153" s="184">
        <v>2639</v>
      </c>
      <c r="BR153" s="184">
        <v>2750</v>
      </c>
      <c r="BS153" s="184">
        <v>2796</v>
      </c>
      <c r="BT153" s="184">
        <v>2662</v>
      </c>
      <c r="BU153" s="184">
        <v>2760</v>
      </c>
      <c r="BV153" s="184">
        <v>2784</v>
      </c>
      <c r="BW153" s="184">
        <v>2788</v>
      </c>
      <c r="BX153" s="184">
        <v>2785</v>
      </c>
      <c r="BY153" s="184">
        <v>2634</v>
      </c>
      <c r="BZ153" s="184">
        <v>2490</v>
      </c>
      <c r="CA153" s="184">
        <v>2297</v>
      </c>
      <c r="CB153" s="184">
        <v>2197</v>
      </c>
      <c r="CC153" s="184">
        <v>2191</v>
      </c>
      <c r="CD153" s="184">
        <v>2025</v>
      </c>
      <c r="CE153" s="184">
        <v>1998</v>
      </c>
      <c r="CF153" s="184">
        <v>1868</v>
      </c>
      <c r="CG153" s="184">
        <v>1929</v>
      </c>
      <c r="CH153" s="184">
        <v>1874</v>
      </c>
      <c r="CI153" s="184">
        <v>1733</v>
      </c>
      <c r="CJ153" s="184">
        <v>1753</v>
      </c>
      <c r="CK153" s="184">
        <v>1703</v>
      </c>
      <c r="CL153" s="184">
        <v>1684</v>
      </c>
      <c r="CM153" s="184">
        <v>1803</v>
      </c>
      <c r="CN153" s="184">
        <v>1790</v>
      </c>
      <c r="CO153" s="184">
        <v>1341</v>
      </c>
      <c r="CP153" s="184">
        <v>1350</v>
      </c>
      <c r="CQ153" s="184">
        <v>1188</v>
      </c>
      <c r="CR153" s="184">
        <v>1054</v>
      </c>
      <c r="CS153" s="184">
        <v>850</v>
      </c>
      <c r="CT153" s="184">
        <v>793</v>
      </c>
      <c r="CU153" s="184">
        <v>673</v>
      </c>
      <c r="CV153" s="184">
        <v>641</v>
      </c>
      <c r="CW153" s="184">
        <v>512</v>
      </c>
      <c r="CX153" s="184">
        <v>454</v>
      </c>
      <c r="CY153" s="533">
        <v>1333</v>
      </c>
      <c r="CZ153" s="129">
        <v>1485</v>
      </c>
      <c r="DA153">
        <v>1509</v>
      </c>
      <c r="DB153">
        <v>1588</v>
      </c>
      <c r="DC153">
        <v>1689</v>
      </c>
      <c r="DD153">
        <v>1796</v>
      </c>
      <c r="DE153">
        <v>1755</v>
      </c>
      <c r="DF153">
        <v>1884</v>
      </c>
      <c r="DG153">
        <v>1861</v>
      </c>
      <c r="DH153">
        <v>1977</v>
      </c>
      <c r="DI153">
        <v>2022</v>
      </c>
      <c r="DJ153">
        <v>2124</v>
      </c>
      <c r="DK153">
        <v>2044</v>
      </c>
      <c r="DL153">
        <v>2134</v>
      </c>
      <c r="DM153">
        <v>2157</v>
      </c>
      <c r="DN153">
        <v>2190</v>
      </c>
      <c r="DO153">
        <v>2235</v>
      </c>
      <c r="DP153">
        <v>2108</v>
      </c>
      <c r="DQ153">
        <v>2069</v>
      </c>
      <c r="DR153">
        <v>2157</v>
      </c>
      <c r="DS153">
        <v>2012</v>
      </c>
      <c r="DT153">
        <v>2038</v>
      </c>
      <c r="DU153">
        <v>2040</v>
      </c>
      <c r="DV153">
        <v>2103</v>
      </c>
      <c r="DW153">
        <v>2051</v>
      </c>
      <c r="DX153">
        <v>2053</v>
      </c>
      <c r="DY153">
        <v>1999</v>
      </c>
      <c r="DZ153">
        <v>2070</v>
      </c>
      <c r="EA153">
        <v>2199</v>
      </c>
      <c r="EB153">
        <v>2188</v>
      </c>
      <c r="EC153">
        <v>2398</v>
      </c>
      <c r="ED153">
        <v>2328</v>
      </c>
      <c r="EE153">
        <v>2355</v>
      </c>
      <c r="EF153">
        <v>2446</v>
      </c>
      <c r="EG153">
        <v>2593</v>
      </c>
      <c r="EH153">
        <v>2655</v>
      </c>
      <c r="EI153">
        <v>2720</v>
      </c>
      <c r="EJ153">
        <v>2618</v>
      </c>
      <c r="EK153">
        <v>2670</v>
      </c>
      <c r="EL153">
        <v>2684</v>
      </c>
      <c r="EM153">
        <v>2599</v>
      </c>
      <c r="EN153">
        <v>2652</v>
      </c>
      <c r="EO153">
        <v>2528</v>
      </c>
      <c r="EP153">
        <v>2493</v>
      </c>
      <c r="EQ153">
        <v>2569</v>
      </c>
      <c r="ER153">
        <v>2543</v>
      </c>
      <c r="ES153">
        <v>2424</v>
      </c>
      <c r="ET153">
        <v>2427</v>
      </c>
      <c r="EU153">
        <v>2355</v>
      </c>
      <c r="EV153">
        <v>2197</v>
      </c>
      <c r="EW153">
        <v>2085</v>
      </c>
      <c r="EX153">
        <v>2239</v>
      </c>
      <c r="EY153">
        <v>2299</v>
      </c>
      <c r="EZ153">
        <v>2442</v>
      </c>
      <c r="FA153">
        <v>2507</v>
      </c>
      <c r="FB153">
        <v>2697</v>
      </c>
      <c r="FC153">
        <v>2750</v>
      </c>
      <c r="FD153">
        <v>2720</v>
      </c>
      <c r="FE153">
        <v>2819</v>
      </c>
      <c r="FF153">
        <v>2701</v>
      </c>
      <c r="FG153">
        <v>2741</v>
      </c>
      <c r="FH153">
        <v>2934</v>
      </c>
      <c r="FI153">
        <v>2810</v>
      </c>
      <c r="FJ153">
        <v>2773</v>
      </c>
      <c r="FK153">
        <v>2811</v>
      </c>
      <c r="FL153">
        <v>2623</v>
      </c>
      <c r="FM153">
        <v>2567</v>
      </c>
      <c r="FN153">
        <v>2380</v>
      </c>
      <c r="FO153">
        <v>2318</v>
      </c>
      <c r="FP153">
        <v>2238</v>
      </c>
      <c r="FQ153">
        <v>2177</v>
      </c>
      <c r="FR153">
        <v>2102</v>
      </c>
      <c r="FS153">
        <v>1945</v>
      </c>
      <c r="FT153">
        <v>1981</v>
      </c>
      <c r="FU153">
        <v>1939</v>
      </c>
      <c r="FV153">
        <v>1908</v>
      </c>
      <c r="FW153">
        <v>1938</v>
      </c>
      <c r="FX153">
        <v>1929</v>
      </c>
      <c r="FY153">
        <v>1946</v>
      </c>
      <c r="FZ153">
        <v>2119</v>
      </c>
      <c r="GA153">
        <v>2075</v>
      </c>
      <c r="GB153">
        <v>1588</v>
      </c>
      <c r="GC153">
        <v>1560</v>
      </c>
      <c r="GD153">
        <v>1370</v>
      </c>
      <c r="GE153">
        <v>1258</v>
      </c>
      <c r="GF153">
        <v>1062</v>
      </c>
      <c r="GG153">
        <v>1040</v>
      </c>
      <c r="GH153">
        <v>978</v>
      </c>
      <c r="GI153">
        <v>824</v>
      </c>
      <c r="GJ153">
        <v>802</v>
      </c>
      <c r="GK153">
        <v>710</v>
      </c>
      <c r="GL153" s="128">
        <v>2601</v>
      </c>
    </row>
    <row r="154" spans="1:194" s="1" customFormat="1" ht="14.4" x14ac:dyDescent="0.3">
      <c r="A154" s="30" t="s">
        <v>46</v>
      </c>
      <c r="B154" s="1" t="s">
        <v>193</v>
      </c>
      <c r="C154" s="29" t="str">
        <f t="shared" si="54"/>
        <v>LA England - Chesterfield</v>
      </c>
      <c r="D154" s="48">
        <f t="shared" si="55"/>
        <v>4007</v>
      </c>
      <c r="E154" s="48">
        <f t="shared" si="56"/>
        <v>3878</v>
      </c>
      <c r="F154" s="49">
        <f t="shared" si="57"/>
        <v>115751</v>
      </c>
      <c r="G154" s="49">
        <f t="shared" si="58"/>
        <v>57413</v>
      </c>
      <c r="H154" s="50">
        <f t="shared" si="59"/>
        <v>58338</v>
      </c>
      <c r="I154" s="50">
        <f t="shared" si="60"/>
        <v>46781</v>
      </c>
      <c r="J154" s="50">
        <f t="shared" si="61"/>
        <v>48130</v>
      </c>
      <c r="K154" s="47">
        <f t="shared" si="62"/>
        <v>10632</v>
      </c>
      <c r="L154" s="48">
        <f t="shared" si="63"/>
        <v>10208</v>
      </c>
      <c r="M154" s="744">
        <v>428</v>
      </c>
      <c r="N154" s="184">
        <v>476</v>
      </c>
      <c r="O154" s="184">
        <v>540</v>
      </c>
      <c r="P154" s="184">
        <v>547</v>
      </c>
      <c r="Q154" s="184">
        <v>577</v>
      </c>
      <c r="R154" s="184">
        <v>523</v>
      </c>
      <c r="S154" s="184">
        <v>563</v>
      </c>
      <c r="T154" s="184">
        <v>572</v>
      </c>
      <c r="U154" s="184">
        <v>582</v>
      </c>
      <c r="V154" s="184">
        <v>583</v>
      </c>
      <c r="W154" s="184">
        <v>619</v>
      </c>
      <c r="X154" s="184">
        <v>615</v>
      </c>
      <c r="Y154" s="184">
        <v>627</v>
      </c>
      <c r="Z154" s="184">
        <v>673</v>
      </c>
      <c r="AA154" s="184">
        <v>684</v>
      </c>
      <c r="AB154" s="184">
        <v>709</v>
      </c>
      <c r="AC154" s="184">
        <v>662</v>
      </c>
      <c r="AD154" s="184">
        <v>652</v>
      </c>
      <c r="AE154" s="184">
        <v>650</v>
      </c>
      <c r="AF154" s="184">
        <v>576</v>
      </c>
      <c r="AG154" s="184">
        <v>589</v>
      </c>
      <c r="AH154" s="184">
        <v>564</v>
      </c>
      <c r="AI154" s="184">
        <v>551</v>
      </c>
      <c r="AJ154" s="184">
        <v>573</v>
      </c>
      <c r="AK154" s="184">
        <v>568</v>
      </c>
      <c r="AL154" s="184">
        <v>548</v>
      </c>
      <c r="AM154" s="184">
        <v>678</v>
      </c>
      <c r="AN154" s="184">
        <v>715</v>
      </c>
      <c r="AO154" s="184">
        <v>733</v>
      </c>
      <c r="AP154" s="184">
        <v>716</v>
      </c>
      <c r="AQ154" s="184">
        <v>736</v>
      </c>
      <c r="AR154" s="184">
        <v>765</v>
      </c>
      <c r="AS154" s="184">
        <v>776</v>
      </c>
      <c r="AT154" s="184">
        <v>802</v>
      </c>
      <c r="AU154" s="184">
        <v>846</v>
      </c>
      <c r="AV154" s="184">
        <v>808</v>
      </c>
      <c r="AW154" s="184">
        <v>764</v>
      </c>
      <c r="AX154" s="184">
        <v>763</v>
      </c>
      <c r="AY154" s="184">
        <v>792</v>
      </c>
      <c r="AZ154" s="184">
        <v>769</v>
      </c>
      <c r="BA154" s="184">
        <v>719</v>
      </c>
      <c r="BB154" s="184">
        <v>771</v>
      </c>
      <c r="BC154" s="184">
        <v>720</v>
      </c>
      <c r="BD154" s="184">
        <v>729</v>
      </c>
      <c r="BE154" s="184">
        <v>785</v>
      </c>
      <c r="BF154" s="184">
        <v>753</v>
      </c>
      <c r="BG154" s="184">
        <v>738</v>
      </c>
      <c r="BH154" s="184">
        <v>692</v>
      </c>
      <c r="BI154" s="184">
        <v>662</v>
      </c>
      <c r="BJ154" s="184">
        <v>605</v>
      </c>
      <c r="BK154" s="184">
        <v>652</v>
      </c>
      <c r="BL154" s="184">
        <v>707</v>
      </c>
      <c r="BM154" s="184">
        <v>692</v>
      </c>
      <c r="BN154" s="184">
        <v>821</v>
      </c>
      <c r="BO154" s="184">
        <v>861</v>
      </c>
      <c r="BP154" s="184">
        <v>831</v>
      </c>
      <c r="BQ154" s="184">
        <v>832</v>
      </c>
      <c r="BR154" s="184">
        <v>868</v>
      </c>
      <c r="BS154" s="184">
        <v>795</v>
      </c>
      <c r="BT154" s="184">
        <v>864</v>
      </c>
      <c r="BU154" s="184">
        <v>859</v>
      </c>
      <c r="BV154" s="184">
        <v>871</v>
      </c>
      <c r="BW154" s="184">
        <v>842</v>
      </c>
      <c r="BX154" s="184">
        <v>842</v>
      </c>
      <c r="BY154" s="184">
        <v>774</v>
      </c>
      <c r="BZ154" s="184">
        <v>783</v>
      </c>
      <c r="CA154" s="184">
        <v>730</v>
      </c>
      <c r="CB154" s="184">
        <v>703</v>
      </c>
      <c r="CC154" s="184">
        <v>697</v>
      </c>
      <c r="CD154" s="184">
        <v>654</v>
      </c>
      <c r="CE154" s="184">
        <v>658</v>
      </c>
      <c r="CF154" s="184">
        <v>576</v>
      </c>
      <c r="CG154" s="184">
        <v>609</v>
      </c>
      <c r="CH154" s="184">
        <v>585</v>
      </c>
      <c r="CI154" s="184">
        <v>554</v>
      </c>
      <c r="CJ154" s="184">
        <v>517</v>
      </c>
      <c r="CK154" s="184">
        <v>551</v>
      </c>
      <c r="CL154" s="184">
        <v>510</v>
      </c>
      <c r="CM154" s="184">
        <v>530</v>
      </c>
      <c r="CN154" s="184">
        <v>516</v>
      </c>
      <c r="CO154" s="184">
        <v>405</v>
      </c>
      <c r="CP154" s="184">
        <v>422</v>
      </c>
      <c r="CQ154" s="184">
        <v>344</v>
      </c>
      <c r="CR154" s="184">
        <v>310</v>
      </c>
      <c r="CS154" s="184">
        <v>242</v>
      </c>
      <c r="CT154" s="184">
        <v>240</v>
      </c>
      <c r="CU154" s="184">
        <v>219</v>
      </c>
      <c r="CV154" s="184">
        <v>181</v>
      </c>
      <c r="CW154" s="184">
        <v>167</v>
      </c>
      <c r="CX154" s="184">
        <v>126</v>
      </c>
      <c r="CY154" s="533">
        <v>385</v>
      </c>
      <c r="CZ154" s="129">
        <v>455</v>
      </c>
      <c r="DA154">
        <v>449</v>
      </c>
      <c r="DB154">
        <v>455</v>
      </c>
      <c r="DC154">
        <v>516</v>
      </c>
      <c r="DD154">
        <v>509</v>
      </c>
      <c r="DE154">
        <v>524</v>
      </c>
      <c r="DF154">
        <v>533</v>
      </c>
      <c r="DG154">
        <v>560</v>
      </c>
      <c r="DH154">
        <v>582</v>
      </c>
      <c r="DI154">
        <v>613</v>
      </c>
      <c r="DJ154">
        <v>557</v>
      </c>
      <c r="DK154">
        <v>577</v>
      </c>
      <c r="DL154">
        <v>661</v>
      </c>
      <c r="DM154">
        <v>643</v>
      </c>
      <c r="DN154">
        <v>673</v>
      </c>
      <c r="DO154">
        <v>635</v>
      </c>
      <c r="DP154">
        <v>624</v>
      </c>
      <c r="DQ154">
        <v>642</v>
      </c>
      <c r="DR154">
        <v>669</v>
      </c>
      <c r="DS154">
        <v>566</v>
      </c>
      <c r="DT154">
        <v>519</v>
      </c>
      <c r="DU154">
        <v>516</v>
      </c>
      <c r="DV154">
        <v>519</v>
      </c>
      <c r="DW154">
        <v>531</v>
      </c>
      <c r="DX154">
        <v>513</v>
      </c>
      <c r="DY154">
        <v>585</v>
      </c>
      <c r="DZ154">
        <v>625</v>
      </c>
      <c r="EA154">
        <v>686</v>
      </c>
      <c r="EB154">
        <v>675</v>
      </c>
      <c r="EC154">
        <v>731</v>
      </c>
      <c r="ED154">
        <v>740</v>
      </c>
      <c r="EE154">
        <v>782</v>
      </c>
      <c r="EF154">
        <v>837</v>
      </c>
      <c r="EG154">
        <v>775</v>
      </c>
      <c r="EH154">
        <v>830</v>
      </c>
      <c r="EI154">
        <v>784</v>
      </c>
      <c r="EJ154">
        <v>787</v>
      </c>
      <c r="EK154">
        <v>790</v>
      </c>
      <c r="EL154">
        <v>771</v>
      </c>
      <c r="EM154">
        <v>792</v>
      </c>
      <c r="EN154">
        <v>747</v>
      </c>
      <c r="EO154">
        <v>727</v>
      </c>
      <c r="EP154">
        <v>685</v>
      </c>
      <c r="EQ154">
        <v>679</v>
      </c>
      <c r="ER154">
        <v>686</v>
      </c>
      <c r="ES154">
        <v>758</v>
      </c>
      <c r="ET154">
        <v>681</v>
      </c>
      <c r="EU154">
        <v>705</v>
      </c>
      <c r="EV154">
        <v>642</v>
      </c>
      <c r="EW154">
        <v>596</v>
      </c>
      <c r="EX154">
        <v>679</v>
      </c>
      <c r="EY154">
        <v>687</v>
      </c>
      <c r="EZ154">
        <v>675</v>
      </c>
      <c r="FA154">
        <v>779</v>
      </c>
      <c r="FB154">
        <v>799</v>
      </c>
      <c r="FC154">
        <v>873</v>
      </c>
      <c r="FD154">
        <v>837</v>
      </c>
      <c r="FE154">
        <v>787</v>
      </c>
      <c r="FF154">
        <v>808</v>
      </c>
      <c r="FG154">
        <v>861</v>
      </c>
      <c r="FH154">
        <v>900</v>
      </c>
      <c r="FI154">
        <v>916</v>
      </c>
      <c r="FJ154">
        <v>872</v>
      </c>
      <c r="FK154">
        <v>819</v>
      </c>
      <c r="FL154">
        <v>760</v>
      </c>
      <c r="FM154">
        <v>809</v>
      </c>
      <c r="FN154">
        <v>755</v>
      </c>
      <c r="FO154">
        <v>748</v>
      </c>
      <c r="FP154">
        <v>717</v>
      </c>
      <c r="FQ154">
        <v>669</v>
      </c>
      <c r="FR154">
        <v>658</v>
      </c>
      <c r="FS154">
        <v>636</v>
      </c>
      <c r="FT154">
        <v>617</v>
      </c>
      <c r="FU154">
        <v>609</v>
      </c>
      <c r="FV154">
        <v>580</v>
      </c>
      <c r="FW154">
        <v>588</v>
      </c>
      <c r="FX154">
        <v>655</v>
      </c>
      <c r="FY154">
        <v>573</v>
      </c>
      <c r="FZ154">
        <v>646</v>
      </c>
      <c r="GA154">
        <v>684</v>
      </c>
      <c r="GB154">
        <v>498</v>
      </c>
      <c r="GC154">
        <v>470</v>
      </c>
      <c r="GD154">
        <v>474</v>
      </c>
      <c r="GE154">
        <v>411</v>
      </c>
      <c r="GF154">
        <v>315</v>
      </c>
      <c r="GG154">
        <v>281</v>
      </c>
      <c r="GH154">
        <v>283</v>
      </c>
      <c r="GI154">
        <v>268</v>
      </c>
      <c r="GJ154">
        <v>239</v>
      </c>
      <c r="GK154">
        <v>189</v>
      </c>
      <c r="GL154" s="128">
        <v>777</v>
      </c>
    </row>
    <row r="155" spans="1:194" s="1" customFormat="1" ht="14.4" x14ac:dyDescent="0.3">
      <c r="A155" s="30" t="s">
        <v>46</v>
      </c>
      <c r="B155" s="1" t="s">
        <v>194</v>
      </c>
      <c r="C155" s="29" t="str">
        <f t="shared" si="54"/>
        <v>LA England - Chichester</v>
      </c>
      <c r="D155" s="48">
        <f t="shared" si="55"/>
        <v>3921</v>
      </c>
      <c r="E155" s="48">
        <f t="shared" si="56"/>
        <v>3651</v>
      </c>
      <c r="F155" s="49">
        <f t="shared" si="57"/>
        <v>118532</v>
      </c>
      <c r="G155" s="49">
        <f t="shared" si="58"/>
        <v>57222</v>
      </c>
      <c r="H155" s="50">
        <f t="shared" si="59"/>
        <v>61310</v>
      </c>
      <c r="I155" s="50">
        <f t="shared" si="60"/>
        <v>46786</v>
      </c>
      <c r="J155" s="50">
        <f t="shared" si="61"/>
        <v>51459</v>
      </c>
      <c r="K155" s="47">
        <f t="shared" si="62"/>
        <v>10436</v>
      </c>
      <c r="L155" s="48">
        <f t="shared" si="63"/>
        <v>9851</v>
      </c>
      <c r="M155" s="744">
        <v>451</v>
      </c>
      <c r="N155" s="184">
        <v>493</v>
      </c>
      <c r="O155" s="184">
        <v>461</v>
      </c>
      <c r="P155" s="184">
        <v>527</v>
      </c>
      <c r="Q155" s="184">
        <v>516</v>
      </c>
      <c r="R155" s="184">
        <v>528</v>
      </c>
      <c r="S155" s="184">
        <v>563</v>
      </c>
      <c r="T155" s="184">
        <v>582</v>
      </c>
      <c r="U155" s="184">
        <v>560</v>
      </c>
      <c r="V155" s="184">
        <v>601</v>
      </c>
      <c r="W155" s="184">
        <v>628</v>
      </c>
      <c r="X155" s="184">
        <v>605</v>
      </c>
      <c r="Y155" s="184">
        <v>620</v>
      </c>
      <c r="Z155" s="184">
        <v>703</v>
      </c>
      <c r="AA155" s="184">
        <v>652</v>
      </c>
      <c r="AB155" s="184">
        <v>651</v>
      </c>
      <c r="AC155" s="184">
        <v>630</v>
      </c>
      <c r="AD155" s="184">
        <v>665</v>
      </c>
      <c r="AE155" s="184">
        <v>641</v>
      </c>
      <c r="AF155" s="184">
        <v>614</v>
      </c>
      <c r="AG155" s="184">
        <v>580</v>
      </c>
      <c r="AH155" s="184">
        <v>583</v>
      </c>
      <c r="AI155" s="184">
        <v>605</v>
      </c>
      <c r="AJ155" s="184">
        <v>538</v>
      </c>
      <c r="AK155" s="184">
        <v>500</v>
      </c>
      <c r="AL155" s="184">
        <v>552</v>
      </c>
      <c r="AM155" s="184">
        <v>534</v>
      </c>
      <c r="AN155" s="184">
        <v>593</v>
      </c>
      <c r="AO155" s="184">
        <v>607</v>
      </c>
      <c r="AP155" s="184">
        <v>598</v>
      </c>
      <c r="AQ155" s="184">
        <v>575</v>
      </c>
      <c r="AR155" s="184">
        <v>617</v>
      </c>
      <c r="AS155" s="184">
        <v>669</v>
      </c>
      <c r="AT155" s="184">
        <v>644</v>
      </c>
      <c r="AU155" s="184">
        <v>744</v>
      </c>
      <c r="AV155" s="184">
        <v>698</v>
      </c>
      <c r="AW155" s="184">
        <v>731</v>
      </c>
      <c r="AX155" s="184">
        <v>709</v>
      </c>
      <c r="AY155" s="184">
        <v>702</v>
      </c>
      <c r="AZ155" s="184">
        <v>641</v>
      </c>
      <c r="BA155" s="184">
        <v>709</v>
      </c>
      <c r="BB155" s="184">
        <v>681</v>
      </c>
      <c r="BC155" s="184">
        <v>680</v>
      </c>
      <c r="BD155" s="184">
        <v>667</v>
      </c>
      <c r="BE155" s="184">
        <v>643</v>
      </c>
      <c r="BF155" s="184">
        <v>656</v>
      </c>
      <c r="BG155" s="184">
        <v>677</v>
      </c>
      <c r="BH155" s="184">
        <v>651</v>
      </c>
      <c r="BI155" s="184">
        <v>629</v>
      </c>
      <c r="BJ155" s="184">
        <v>604</v>
      </c>
      <c r="BK155" s="184">
        <v>634</v>
      </c>
      <c r="BL155" s="184">
        <v>636</v>
      </c>
      <c r="BM155" s="184">
        <v>684</v>
      </c>
      <c r="BN155" s="184">
        <v>696</v>
      </c>
      <c r="BO155" s="184">
        <v>719</v>
      </c>
      <c r="BP155" s="184">
        <v>707</v>
      </c>
      <c r="BQ155" s="184">
        <v>770</v>
      </c>
      <c r="BR155" s="184">
        <v>784</v>
      </c>
      <c r="BS155" s="184">
        <v>772</v>
      </c>
      <c r="BT155" s="184">
        <v>833</v>
      </c>
      <c r="BU155" s="184">
        <v>854</v>
      </c>
      <c r="BV155" s="184">
        <v>818</v>
      </c>
      <c r="BW155" s="184">
        <v>905</v>
      </c>
      <c r="BX155" s="184">
        <v>879</v>
      </c>
      <c r="BY155" s="184">
        <v>855</v>
      </c>
      <c r="BZ155" s="184">
        <v>760</v>
      </c>
      <c r="CA155" s="184">
        <v>810</v>
      </c>
      <c r="CB155" s="184">
        <v>814</v>
      </c>
      <c r="CC155" s="184">
        <v>769</v>
      </c>
      <c r="CD155" s="184">
        <v>740</v>
      </c>
      <c r="CE155" s="184">
        <v>715</v>
      </c>
      <c r="CF155" s="184">
        <v>744</v>
      </c>
      <c r="CG155" s="184">
        <v>711</v>
      </c>
      <c r="CH155" s="184">
        <v>737</v>
      </c>
      <c r="CI155" s="184">
        <v>587</v>
      </c>
      <c r="CJ155" s="184">
        <v>626</v>
      </c>
      <c r="CK155" s="184">
        <v>607</v>
      </c>
      <c r="CL155" s="184">
        <v>669</v>
      </c>
      <c r="CM155" s="184">
        <v>676</v>
      </c>
      <c r="CN155" s="184">
        <v>715</v>
      </c>
      <c r="CO155" s="184">
        <v>551</v>
      </c>
      <c r="CP155" s="184">
        <v>527</v>
      </c>
      <c r="CQ155" s="184">
        <v>500</v>
      </c>
      <c r="CR155" s="184">
        <v>456</v>
      </c>
      <c r="CS155" s="184">
        <v>362</v>
      </c>
      <c r="CT155" s="184">
        <v>278</v>
      </c>
      <c r="CU155" s="184">
        <v>309</v>
      </c>
      <c r="CV155" s="184">
        <v>256</v>
      </c>
      <c r="CW155" s="184">
        <v>227</v>
      </c>
      <c r="CX155" s="184">
        <v>197</v>
      </c>
      <c r="CY155" s="533">
        <v>625</v>
      </c>
      <c r="CZ155" s="129">
        <v>392</v>
      </c>
      <c r="DA155">
        <v>449</v>
      </c>
      <c r="DB155">
        <v>419</v>
      </c>
      <c r="DC155">
        <v>448</v>
      </c>
      <c r="DD155">
        <v>503</v>
      </c>
      <c r="DE155">
        <v>522</v>
      </c>
      <c r="DF155">
        <v>545</v>
      </c>
      <c r="DG155">
        <v>573</v>
      </c>
      <c r="DH155">
        <v>579</v>
      </c>
      <c r="DI155">
        <v>580</v>
      </c>
      <c r="DJ155">
        <v>555</v>
      </c>
      <c r="DK155">
        <v>635</v>
      </c>
      <c r="DL155">
        <v>623</v>
      </c>
      <c r="DM155">
        <v>574</v>
      </c>
      <c r="DN155">
        <v>622</v>
      </c>
      <c r="DO155">
        <v>597</v>
      </c>
      <c r="DP155">
        <v>597</v>
      </c>
      <c r="DQ155">
        <v>638</v>
      </c>
      <c r="DR155">
        <v>637</v>
      </c>
      <c r="DS155">
        <v>624</v>
      </c>
      <c r="DT155">
        <v>692</v>
      </c>
      <c r="DU155">
        <v>682</v>
      </c>
      <c r="DV155">
        <v>594</v>
      </c>
      <c r="DW155">
        <v>580</v>
      </c>
      <c r="DX155">
        <v>571</v>
      </c>
      <c r="DY155">
        <v>503</v>
      </c>
      <c r="DZ155">
        <v>514</v>
      </c>
      <c r="EA155">
        <v>607</v>
      </c>
      <c r="EB155">
        <v>563</v>
      </c>
      <c r="EC155">
        <v>634</v>
      </c>
      <c r="ED155">
        <v>606</v>
      </c>
      <c r="EE155">
        <v>575</v>
      </c>
      <c r="EF155">
        <v>671</v>
      </c>
      <c r="EG155">
        <v>666</v>
      </c>
      <c r="EH155">
        <v>699</v>
      </c>
      <c r="EI155">
        <v>766</v>
      </c>
      <c r="EJ155">
        <v>721</v>
      </c>
      <c r="EK155">
        <v>731</v>
      </c>
      <c r="EL155">
        <v>774</v>
      </c>
      <c r="EM155">
        <v>688</v>
      </c>
      <c r="EN155">
        <v>681</v>
      </c>
      <c r="EO155">
        <v>723</v>
      </c>
      <c r="EP155">
        <v>684</v>
      </c>
      <c r="EQ155">
        <v>644</v>
      </c>
      <c r="ER155">
        <v>699</v>
      </c>
      <c r="ES155">
        <v>727</v>
      </c>
      <c r="ET155">
        <v>731</v>
      </c>
      <c r="EU155">
        <v>657</v>
      </c>
      <c r="EV155">
        <v>617</v>
      </c>
      <c r="EW155">
        <v>640</v>
      </c>
      <c r="EX155">
        <v>616</v>
      </c>
      <c r="EY155">
        <v>681</v>
      </c>
      <c r="EZ155">
        <v>729</v>
      </c>
      <c r="FA155">
        <v>760</v>
      </c>
      <c r="FB155">
        <v>724</v>
      </c>
      <c r="FC155">
        <v>852</v>
      </c>
      <c r="FD155">
        <v>704</v>
      </c>
      <c r="FE155">
        <v>819</v>
      </c>
      <c r="FF155">
        <v>896</v>
      </c>
      <c r="FG155">
        <v>875</v>
      </c>
      <c r="FH155">
        <v>897</v>
      </c>
      <c r="FI155">
        <v>936</v>
      </c>
      <c r="FJ155">
        <v>956</v>
      </c>
      <c r="FK155">
        <v>909</v>
      </c>
      <c r="FL155">
        <v>929</v>
      </c>
      <c r="FM155">
        <v>882</v>
      </c>
      <c r="FN155">
        <v>860</v>
      </c>
      <c r="FO155">
        <v>848</v>
      </c>
      <c r="FP155">
        <v>917</v>
      </c>
      <c r="FQ155">
        <v>816</v>
      </c>
      <c r="FR155">
        <v>810</v>
      </c>
      <c r="FS155">
        <v>763</v>
      </c>
      <c r="FT155">
        <v>784</v>
      </c>
      <c r="FU155">
        <v>768</v>
      </c>
      <c r="FV155">
        <v>696</v>
      </c>
      <c r="FW155">
        <v>747</v>
      </c>
      <c r="FX155">
        <v>766</v>
      </c>
      <c r="FY155">
        <v>763</v>
      </c>
      <c r="FZ155">
        <v>878</v>
      </c>
      <c r="GA155">
        <v>890</v>
      </c>
      <c r="GB155">
        <v>646</v>
      </c>
      <c r="GC155">
        <v>673</v>
      </c>
      <c r="GD155">
        <v>602</v>
      </c>
      <c r="GE155">
        <v>529</v>
      </c>
      <c r="GF155">
        <v>470</v>
      </c>
      <c r="GG155">
        <v>417</v>
      </c>
      <c r="GH155">
        <v>442</v>
      </c>
      <c r="GI155">
        <v>391</v>
      </c>
      <c r="GJ155">
        <v>347</v>
      </c>
      <c r="GK155">
        <v>293</v>
      </c>
      <c r="GL155" s="128">
        <v>1277</v>
      </c>
    </row>
    <row r="156" spans="1:194" s="1" customFormat="1" ht="14.4" x14ac:dyDescent="0.3">
      <c r="A156" s="30" t="s">
        <v>46</v>
      </c>
      <c r="B156" s="1" t="s">
        <v>195</v>
      </c>
      <c r="C156" s="29" t="str">
        <f t="shared" si="54"/>
        <v>LA England - Chorley</v>
      </c>
      <c r="D156" s="48">
        <f t="shared" si="55"/>
        <v>4921</v>
      </c>
      <c r="E156" s="48">
        <f t="shared" si="56"/>
        <v>4607</v>
      </c>
      <c r="F156" s="49">
        <f t="shared" si="57"/>
        <v>128187</v>
      </c>
      <c r="G156" s="49">
        <f t="shared" si="58"/>
        <v>63773</v>
      </c>
      <c r="H156" s="50">
        <f t="shared" si="59"/>
        <v>64414</v>
      </c>
      <c r="I156" s="50">
        <f t="shared" si="60"/>
        <v>50851</v>
      </c>
      <c r="J156" s="50">
        <f t="shared" si="61"/>
        <v>52189</v>
      </c>
      <c r="K156" s="47">
        <f t="shared" si="62"/>
        <v>12922</v>
      </c>
      <c r="L156" s="48">
        <f t="shared" si="63"/>
        <v>12225</v>
      </c>
      <c r="M156" s="744">
        <v>472</v>
      </c>
      <c r="N156" s="184">
        <v>525</v>
      </c>
      <c r="O156" s="184">
        <v>588</v>
      </c>
      <c r="P156" s="184">
        <v>639</v>
      </c>
      <c r="Q156" s="184">
        <v>654</v>
      </c>
      <c r="R156" s="184">
        <v>665</v>
      </c>
      <c r="S156" s="184">
        <v>647</v>
      </c>
      <c r="T156" s="184">
        <v>722</v>
      </c>
      <c r="U156" s="184">
        <v>716</v>
      </c>
      <c r="V156" s="184">
        <v>821</v>
      </c>
      <c r="W156" s="184">
        <v>783</v>
      </c>
      <c r="X156" s="184">
        <v>769</v>
      </c>
      <c r="Y156" s="184">
        <v>792</v>
      </c>
      <c r="Z156" s="184">
        <v>870</v>
      </c>
      <c r="AA156" s="184">
        <v>865</v>
      </c>
      <c r="AB156" s="184">
        <v>841</v>
      </c>
      <c r="AC156" s="184">
        <v>788</v>
      </c>
      <c r="AD156" s="184">
        <v>765</v>
      </c>
      <c r="AE156" s="184">
        <v>727</v>
      </c>
      <c r="AF156" s="184">
        <v>693</v>
      </c>
      <c r="AG156" s="184">
        <v>697</v>
      </c>
      <c r="AH156" s="184">
        <v>656</v>
      </c>
      <c r="AI156" s="184">
        <v>685</v>
      </c>
      <c r="AJ156" s="184">
        <v>628</v>
      </c>
      <c r="AK156" s="184">
        <v>631</v>
      </c>
      <c r="AL156" s="184">
        <v>676</v>
      </c>
      <c r="AM156" s="184">
        <v>615</v>
      </c>
      <c r="AN156" s="184">
        <v>679</v>
      </c>
      <c r="AO156" s="184">
        <v>683</v>
      </c>
      <c r="AP156" s="184">
        <v>747</v>
      </c>
      <c r="AQ156" s="184">
        <v>733</v>
      </c>
      <c r="AR156" s="184">
        <v>737</v>
      </c>
      <c r="AS156" s="184">
        <v>787</v>
      </c>
      <c r="AT156" s="184">
        <v>783</v>
      </c>
      <c r="AU156" s="184">
        <v>874</v>
      </c>
      <c r="AV156" s="184">
        <v>903</v>
      </c>
      <c r="AW156" s="184">
        <v>904</v>
      </c>
      <c r="AX156" s="184">
        <v>841</v>
      </c>
      <c r="AY156" s="184">
        <v>928</v>
      </c>
      <c r="AZ156" s="184">
        <v>888</v>
      </c>
      <c r="BA156" s="184">
        <v>857</v>
      </c>
      <c r="BB156" s="184">
        <v>880</v>
      </c>
      <c r="BC156" s="184">
        <v>911</v>
      </c>
      <c r="BD156" s="184">
        <v>882</v>
      </c>
      <c r="BE156" s="184">
        <v>844</v>
      </c>
      <c r="BF156" s="184">
        <v>917</v>
      </c>
      <c r="BG156" s="184">
        <v>890</v>
      </c>
      <c r="BH156" s="184">
        <v>796</v>
      </c>
      <c r="BI156" s="184">
        <v>780</v>
      </c>
      <c r="BJ156" s="184">
        <v>750</v>
      </c>
      <c r="BK156" s="184">
        <v>794</v>
      </c>
      <c r="BL156" s="184">
        <v>852</v>
      </c>
      <c r="BM156" s="184">
        <v>830</v>
      </c>
      <c r="BN156" s="184">
        <v>910</v>
      </c>
      <c r="BO156" s="184">
        <v>919</v>
      </c>
      <c r="BP156" s="184">
        <v>1006</v>
      </c>
      <c r="BQ156" s="184">
        <v>923</v>
      </c>
      <c r="BR156" s="184">
        <v>933</v>
      </c>
      <c r="BS156" s="184">
        <v>893</v>
      </c>
      <c r="BT156" s="184">
        <v>900</v>
      </c>
      <c r="BU156" s="184">
        <v>912</v>
      </c>
      <c r="BV156" s="184">
        <v>953</v>
      </c>
      <c r="BW156" s="184">
        <v>894</v>
      </c>
      <c r="BX156" s="184">
        <v>875</v>
      </c>
      <c r="BY156" s="184">
        <v>817</v>
      </c>
      <c r="BZ156" s="184">
        <v>828</v>
      </c>
      <c r="CA156" s="184">
        <v>709</v>
      </c>
      <c r="CB156" s="184">
        <v>682</v>
      </c>
      <c r="CC156" s="184">
        <v>715</v>
      </c>
      <c r="CD156" s="184">
        <v>628</v>
      </c>
      <c r="CE156" s="184">
        <v>577</v>
      </c>
      <c r="CF156" s="184">
        <v>603</v>
      </c>
      <c r="CG156" s="184">
        <v>600</v>
      </c>
      <c r="CH156" s="184">
        <v>579</v>
      </c>
      <c r="CI156" s="184">
        <v>556</v>
      </c>
      <c r="CJ156" s="184">
        <v>517</v>
      </c>
      <c r="CK156" s="184">
        <v>540</v>
      </c>
      <c r="CL156" s="184">
        <v>570</v>
      </c>
      <c r="CM156" s="184">
        <v>606</v>
      </c>
      <c r="CN156" s="184">
        <v>644</v>
      </c>
      <c r="CO156" s="184">
        <v>429</v>
      </c>
      <c r="CP156" s="184">
        <v>450</v>
      </c>
      <c r="CQ156" s="184">
        <v>390</v>
      </c>
      <c r="CR156" s="184">
        <v>366</v>
      </c>
      <c r="CS156" s="184">
        <v>241</v>
      </c>
      <c r="CT156" s="184">
        <v>213</v>
      </c>
      <c r="CU156" s="184">
        <v>221</v>
      </c>
      <c r="CV156" s="184">
        <v>157</v>
      </c>
      <c r="CW156" s="184">
        <v>162</v>
      </c>
      <c r="CX156" s="184">
        <v>113</v>
      </c>
      <c r="CY156" s="533">
        <v>342</v>
      </c>
      <c r="CZ156" s="129">
        <v>508</v>
      </c>
      <c r="DA156">
        <v>571</v>
      </c>
      <c r="DB156">
        <v>477</v>
      </c>
      <c r="DC156">
        <v>561</v>
      </c>
      <c r="DD156">
        <v>603</v>
      </c>
      <c r="DE156">
        <v>600</v>
      </c>
      <c r="DF156">
        <v>663</v>
      </c>
      <c r="DG156">
        <v>662</v>
      </c>
      <c r="DH156">
        <v>725</v>
      </c>
      <c r="DI156">
        <v>723</v>
      </c>
      <c r="DJ156">
        <v>749</v>
      </c>
      <c r="DK156">
        <v>776</v>
      </c>
      <c r="DL156">
        <v>767</v>
      </c>
      <c r="DM156">
        <v>763</v>
      </c>
      <c r="DN156">
        <v>806</v>
      </c>
      <c r="DO156">
        <v>749</v>
      </c>
      <c r="DP156">
        <v>791</v>
      </c>
      <c r="DQ156">
        <v>731</v>
      </c>
      <c r="DR156">
        <v>731</v>
      </c>
      <c r="DS156">
        <v>675</v>
      </c>
      <c r="DT156">
        <v>604</v>
      </c>
      <c r="DU156">
        <v>601</v>
      </c>
      <c r="DV156">
        <v>636</v>
      </c>
      <c r="DW156">
        <v>603</v>
      </c>
      <c r="DX156">
        <v>607</v>
      </c>
      <c r="DY156">
        <v>580</v>
      </c>
      <c r="DZ156">
        <v>647</v>
      </c>
      <c r="EA156">
        <v>651</v>
      </c>
      <c r="EB156">
        <v>731</v>
      </c>
      <c r="EC156">
        <v>734</v>
      </c>
      <c r="ED156">
        <v>759</v>
      </c>
      <c r="EE156">
        <v>804</v>
      </c>
      <c r="EF156">
        <v>806</v>
      </c>
      <c r="EG156">
        <v>914</v>
      </c>
      <c r="EH156">
        <v>862</v>
      </c>
      <c r="EI156">
        <v>890</v>
      </c>
      <c r="EJ156">
        <v>904</v>
      </c>
      <c r="EK156">
        <v>894</v>
      </c>
      <c r="EL156">
        <v>984</v>
      </c>
      <c r="EM156">
        <v>955</v>
      </c>
      <c r="EN156">
        <v>952</v>
      </c>
      <c r="EO156">
        <v>922</v>
      </c>
      <c r="EP156">
        <v>814</v>
      </c>
      <c r="EQ156">
        <v>876</v>
      </c>
      <c r="ER156">
        <v>865</v>
      </c>
      <c r="ES156">
        <v>846</v>
      </c>
      <c r="ET156">
        <v>837</v>
      </c>
      <c r="EU156">
        <v>821</v>
      </c>
      <c r="EV156">
        <v>745</v>
      </c>
      <c r="EW156">
        <v>764</v>
      </c>
      <c r="EX156">
        <v>792</v>
      </c>
      <c r="EY156">
        <v>732</v>
      </c>
      <c r="EZ156">
        <v>840</v>
      </c>
      <c r="FA156">
        <v>891</v>
      </c>
      <c r="FB156">
        <v>916</v>
      </c>
      <c r="FC156">
        <v>980</v>
      </c>
      <c r="FD156">
        <v>865</v>
      </c>
      <c r="FE156">
        <v>973</v>
      </c>
      <c r="FF156">
        <v>937</v>
      </c>
      <c r="FG156">
        <v>891</v>
      </c>
      <c r="FH156">
        <v>885</v>
      </c>
      <c r="FI156">
        <v>925</v>
      </c>
      <c r="FJ156">
        <v>914</v>
      </c>
      <c r="FK156">
        <v>856</v>
      </c>
      <c r="FL156">
        <v>824</v>
      </c>
      <c r="FM156">
        <v>764</v>
      </c>
      <c r="FN156">
        <v>764</v>
      </c>
      <c r="FO156">
        <v>706</v>
      </c>
      <c r="FP156">
        <v>671</v>
      </c>
      <c r="FQ156">
        <v>689</v>
      </c>
      <c r="FR156">
        <v>672</v>
      </c>
      <c r="FS156">
        <v>636</v>
      </c>
      <c r="FT156">
        <v>665</v>
      </c>
      <c r="FU156">
        <v>595</v>
      </c>
      <c r="FV156">
        <v>606</v>
      </c>
      <c r="FW156">
        <v>607</v>
      </c>
      <c r="FX156">
        <v>596</v>
      </c>
      <c r="FY156">
        <v>600</v>
      </c>
      <c r="FZ156">
        <v>688</v>
      </c>
      <c r="GA156">
        <v>620</v>
      </c>
      <c r="GB156">
        <v>479</v>
      </c>
      <c r="GC156">
        <v>472</v>
      </c>
      <c r="GD156">
        <v>454</v>
      </c>
      <c r="GE156">
        <v>380</v>
      </c>
      <c r="GF156">
        <v>333</v>
      </c>
      <c r="GG156">
        <v>320</v>
      </c>
      <c r="GH156">
        <v>267</v>
      </c>
      <c r="GI156">
        <v>265</v>
      </c>
      <c r="GJ156">
        <v>225</v>
      </c>
      <c r="GK156">
        <v>179</v>
      </c>
      <c r="GL156" s="128">
        <v>701</v>
      </c>
    </row>
    <row r="157" spans="1:194" s="1" customFormat="1" ht="14.4" x14ac:dyDescent="0.3">
      <c r="A157" s="30" t="s">
        <v>46</v>
      </c>
      <c r="B157" s="1" t="s">
        <v>196</v>
      </c>
      <c r="C157" s="29" t="str">
        <f t="shared" si="54"/>
        <v>LA England - City of London</v>
      </c>
      <c r="D157" s="48">
        <f t="shared" si="55"/>
        <v>144</v>
      </c>
      <c r="E157" s="48">
        <f t="shared" si="56"/>
        <v>140</v>
      </c>
      <c r="F157" s="49">
        <f t="shared" si="57"/>
        <v>9797</v>
      </c>
      <c r="G157" s="49">
        <f t="shared" si="58"/>
        <v>5433</v>
      </c>
      <c r="H157" s="50">
        <f t="shared" si="59"/>
        <v>4364</v>
      </c>
      <c r="I157" s="50">
        <f t="shared" si="60"/>
        <v>5019</v>
      </c>
      <c r="J157" s="50">
        <f t="shared" si="61"/>
        <v>3959</v>
      </c>
      <c r="K157" s="47">
        <f t="shared" si="62"/>
        <v>414</v>
      </c>
      <c r="L157" s="48">
        <f t="shared" si="63"/>
        <v>405</v>
      </c>
      <c r="M157" s="744">
        <v>29</v>
      </c>
      <c r="N157" s="184">
        <v>30</v>
      </c>
      <c r="O157" s="184">
        <v>22</v>
      </c>
      <c r="P157" s="184">
        <v>17</v>
      </c>
      <c r="Q157" s="184">
        <v>27</v>
      </c>
      <c r="R157" s="184">
        <v>18</v>
      </c>
      <c r="S157" s="184">
        <v>17</v>
      </c>
      <c r="T157" s="184">
        <v>16</v>
      </c>
      <c r="U157" s="184">
        <v>25</v>
      </c>
      <c r="V157" s="184">
        <v>24</v>
      </c>
      <c r="W157" s="184">
        <v>21</v>
      </c>
      <c r="X157" s="184">
        <v>24</v>
      </c>
      <c r="Y157" s="184">
        <v>28</v>
      </c>
      <c r="Z157" s="184">
        <v>31</v>
      </c>
      <c r="AA157" s="184">
        <v>19</v>
      </c>
      <c r="AB157" s="184">
        <v>23</v>
      </c>
      <c r="AC157" s="184">
        <v>23</v>
      </c>
      <c r="AD157" s="184">
        <v>20</v>
      </c>
      <c r="AE157" s="184">
        <v>39</v>
      </c>
      <c r="AF157" s="184">
        <v>82</v>
      </c>
      <c r="AG157" s="184">
        <v>72</v>
      </c>
      <c r="AH157" s="184">
        <v>58</v>
      </c>
      <c r="AI157" s="184">
        <v>66</v>
      </c>
      <c r="AJ157" s="184">
        <v>88</v>
      </c>
      <c r="AK157" s="184">
        <v>73</v>
      </c>
      <c r="AL157" s="184">
        <v>97</v>
      </c>
      <c r="AM157" s="184">
        <v>99</v>
      </c>
      <c r="AN157" s="184">
        <v>126</v>
      </c>
      <c r="AO157" s="184">
        <v>125</v>
      </c>
      <c r="AP157" s="184">
        <v>141</v>
      </c>
      <c r="AQ157" s="184">
        <v>98</v>
      </c>
      <c r="AR157" s="184">
        <v>123</v>
      </c>
      <c r="AS157" s="184">
        <v>129</v>
      </c>
      <c r="AT157" s="184">
        <v>103</v>
      </c>
      <c r="AU157" s="184">
        <v>123</v>
      </c>
      <c r="AV157" s="184">
        <v>125</v>
      </c>
      <c r="AW157" s="184">
        <v>124</v>
      </c>
      <c r="AX157" s="184">
        <v>131</v>
      </c>
      <c r="AY157" s="184">
        <v>126</v>
      </c>
      <c r="AZ157" s="184">
        <v>94</v>
      </c>
      <c r="BA157" s="184">
        <v>116</v>
      </c>
      <c r="BB157" s="184">
        <v>110</v>
      </c>
      <c r="BC157" s="184">
        <v>99</v>
      </c>
      <c r="BD157" s="184">
        <v>95</v>
      </c>
      <c r="BE157" s="184">
        <v>103</v>
      </c>
      <c r="BF157" s="184">
        <v>78</v>
      </c>
      <c r="BG157" s="184">
        <v>73</v>
      </c>
      <c r="BH157" s="184">
        <v>85</v>
      </c>
      <c r="BI157" s="184">
        <v>87</v>
      </c>
      <c r="BJ157" s="184">
        <v>83</v>
      </c>
      <c r="BK157" s="184">
        <v>75</v>
      </c>
      <c r="BL157" s="184">
        <v>84</v>
      </c>
      <c r="BM157" s="184">
        <v>79</v>
      </c>
      <c r="BN157" s="184">
        <v>74</v>
      </c>
      <c r="BO157" s="184">
        <v>77</v>
      </c>
      <c r="BP157" s="184">
        <v>52</v>
      </c>
      <c r="BQ157" s="184">
        <v>74</v>
      </c>
      <c r="BR157" s="184">
        <v>75</v>
      </c>
      <c r="BS157" s="184">
        <v>91</v>
      </c>
      <c r="BT157" s="184">
        <v>53</v>
      </c>
      <c r="BU157" s="184">
        <v>58</v>
      </c>
      <c r="BV157" s="184">
        <v>64</v>
      </c>
      <c r="BW157" s="184">
        <v>54</v>
      </c>
      <c r="BX157" s="184">
        <v>68</v>
      </c>
      <c r="BY157" s="184">
        <v>77</v>
      </c>
      <c r="BZ157" s="184">
        <v>55</v>
      </c>
      <c r="CA157" s="184">
        <v>60</v>
      </c>
      <c r="CB157" s="184">
        <v>50</v>
      </c>
      <c r="CC157" s="184">
        <v>58</v>
      </c>
      <c r="CD157" s="184">
        <v>40</v>
      </c>
      <c r="CE157" s="184">
        <v>41</v>
      </c>
      <c r="CF157" s="184">
        <v>33</v>
      </c>
      <c r="CG157" s="184">
        <v>37</v>
      </c>
      <c r="CH157" s="184">
        <v>39</v>
      </c>
      <c r="CI157" s="184">
        <v>46</v>
      </c>
      <c r="CJ157" s="184">
        <v>34</v>
      </c>
      <c r="CK157" s="184">
        <v>26</v>
      </c>
      <c r="CL157" s="184">
        <v>24</v>
      </c>
      <c r="CM157" s="184">
        <v>34</v>
      </c>
      <c r="CN157" s="184">
        <v>36</v>
      </c>
      <c r="CO157" s="184">
        <v>25</v>
      </c>
      <c r="CP157" s="184">
        <v>25</v>
      </c>
      <c r="CQ157" s="184">
        <v>21</v>
      </c>
      <c r="CR157" s="184">
        <v>20</v>
      </c>
      <c r="CS157" s="184">
        <v>15</v>
      </c>
      <c r="CT157" s="184">
        <v>11</v>
      </c>
      <c r="CU157" s="184">
        <v>14</v>
      </c>
      <c r="CV157" s="184">
        <v>9</v>
      </c>
      <c r="CW157" s="184">
        <v>9</v>
      </c>
      <c r="CX157" s="184">
        <v>7</v>
      </c>
      <c r="CY157" s="533">
        <v>24</v>
      </c>
      <c r="CZ157" s="129">
        <v>25</v>
      </c>
      <c r="DA157">
        <v>17</v>
      </c>
      <c r="DB157">
        <v>19</v>
      </c>
      <c r="DC157">
        <v>15</v>
      </c>
      <c r="DD157">
        <v>22</v>
      </c>
      <c r="DE157">
        <v>21</v>
      </c>
      <c r="DF157">
        <v>21</v>
      </c>
      <c r="DG157">
        <v>17</v>
      </c>
      <c r="DH157">
        <v>26</v>
      </c>
      <c r="DI157">
        <v>31</v>
      </c>
      <c r="DJ157">
        <v>24</v>
      </c>
      <c r="DK157">
        <v>27</v>
      </c>
      <c r="DL157">
        <v>29</v>
      </c>
      <c r="DM157">
        <v>21</v>
      </c>
      <c r="DN157">
        <v>18</v>
      </c>
      <c r="DO157">
        <v>26</v>
      </c>
      <c r="DP157">
        <v>24</v>
      </c>
      <c r="DQ157">
        <v>22</v>
      </c>
      <c r="DR157">
        <v>68</v>
      </c>
      <c r="DS157">
        <v>97</v>
      </c>
      <c r="DT157">
        <v>80</v>
      </c>
      <c r="DU157">
        <v>78</v>
      </c>
      <c r="DV157">
        <v>72</v>
      </c>
      <c r="DW157">
        <v>119</v>
      </c>
      <c r="DX157">
        <v>115</v>
      </c>
      <c r="DY157">
        <v>104</v>
      </c>
      <c r="DZ157">
        <v>106</v>
      </c>
      <c r="EA157">
        <v>95</v>
      </c>
      <c r="EB157">
        <v>115</v>
      </c>
      <c r="EC157">
        <v>117</v>
      </c>
      <c r="ED157">
        <v>106</v>
      </c>
      <c r="EE157">
        <v>87</v>
      </c>
      <c r="EF157">
        <v>94</v>
      </c>
      <c r="EG157">
        <v>93</v>
      </c>
      <c r="EH157">
        <v>86</v>
      </c>
      <c r="EI157">
        <v>80</v>
      </c>
      <c r="EJ157">
        <v>94</v>
      </c>
      <c r="EK157">
        <v>75</v>
      </c>
      <c r="EL157">
        <v>55</v>
      </c>
      <c r="EM157">
        <v>56</v>
      </c>
      <c r="EN157">
        <v>63</v>
      </c>
      <c r="EO157">
        <v>57</v>
      </c>
      <c r="EP157">
        <v>48</v>
      </c>
      <c r="EQ157">
        <v>53</v>
      </c>
      <c r="ER157">
        <v>41</v>
      </c>
      <c r="ES157">
        <v>49</v>
      </c>
      <c r="ET157">
        <v>52</v>
      </c>
      <c r="EU157">
        <v>49</v>
      </c>
      <c r="EV157">
        <v>47</v>
      </c>
      <c r="EW157">
        <v>47</v>
      </c>
      <c r="EX157">
        <v>60</v>
      </c>
      <c r="EY157">
        <v>48</v>
      </c>
      <c r="EZ157">
        <v>43</v>
      </c>
      <c r="FA157">
        <v>45</v>
      </c>
      <c r="FB157">
        <v>42</v>
      </c>
      <c r="FC157">
        <v>50</v>
      </c>
      <c r="FD157">
        <v>44</v>
      </c>
      <c r="FE157">
        <v>48</v>
      </c>
      <c r="FF157">
        <v>41</v>
      </c>
      <c r="FG157">
        <v>45</v>
      </c>
      <c r="FH157">
        <v>46</v>
      </c>
      <c r="FI157">
        <v>57</v>
      </c>
      <c r="FJ157">
        <v>45</v>
      </c>
      <c r="FK157">
        <v>46</v>
      </c>
      <c r="FL157">
        <v>51</v>
      </c>
      <c r="FM157">
        <v>46</v>
      </c>
      <c r="FN157">
        <v>33</v>
      </c>
      <c r="FO157">
        <v>44</v>
      </c>
      <c r="FP157">
        <v>39</v>
      </c>
      <c r="FQ157">
        <v>31</v>
      </c>
      <c r="FR157">
        <v>45</v>
      </c>
      <c r="FS157">
        <v>37</v>
      </c>
      <c r="FT157">
        <v>34</v>
      </c>
      <c r="FU157">
        <v>31</v>
      </c>
      <c r="FV157">
        <v>37</v>
      </c>
      <c r="FW157">
        <v>30</v>
      </c>
      <c r="FX157">
        <v>33</v>
      </c>
      <c r="FY157">
        <v>41</v>
      </c>
      <c r="FZ157">
        <v>36</v>
      </c>
      <c r="GA157">
        <v>33</v>
      </c>
      <c r="GB157">
        <v>25</v>
      </c>
      <c r="GC157">
        <v>21</v>
      </c>
      <c r="GD157">
        <v>16</v>
      </c>
      <c r="GE157">
        <v>18</v>
      </c>
      <c r="GF157">
        <v>16</v>
      </c>
      <c r="GG157">
        <v>27</v>
      </c>
      <c r="GH157">
        <v>17</v>
      </c>
      <c r="GI157">
        <v>14</v>
      </c>
      <c r="GJ157">
        <v>13</v>
      </c>
      <c r="GK157">
        <v>9</v>
      </c>
      <c r="GL157" s="128">
        <v>24</v>
      </c>
    </row>
    <row r="158" spans="1:194" s="1" customFormat="1" ht="14.4" x14ac:dyDescent="0.3">
      <c r="A158" s="30" t="s">
        <v>46</v>
      </c>
      <c r="B158" s="1" t="s">
        <v>197</v>
      </c>
      <c r="C158" s="29" t="str">
        <f t="shared" si="54"/>
        <v>LA England - Colchester</v>
      </c>
      <c r="D158" s="48">
        <f t="shared" si="55"/>
        <v>8310</v>
      </c>
      <c r="E158" s="48">
        <f t="shared" si="56"/>
        <v>7970</v>
      </c>
      <c r="F158" s="49">
        <f t="shared" si="57"/>
        <v>217844</v>
      </c>
      <c r="G158" s="49">
        <f t="shared" si="58"/>
        <v>109282</v>
      </c>
      <c r="H158" s="50">
        <f t="shared" si="59"/>
        <v>108562</v>
      </c>
      <c r="I158" s="50">
        <f t="shared" si="60"/>
        <v>86726</v>
      </c>
      <c r="J158" s="50">
        <f t="shared" si="61"/>
        <v>87032</v>
      </c>
      <c r="K158" s="47">
        <f t="shared" si="62"/>
        <v>22556</v>
      </c>
      <c r="L158" s="48">
        <f t="shared" si="63"/>
        <v>21530</v>
      </c>
      <c r="M158" s="744">
        <v>921</v>
      </c>
      <c r="N158" s="184">
        <v>997</v>
      </c>
      <c r="O158" s="184">
        <v>1037</v>
      </c>
      <c r="P158" s="184">
        <v>1095</v>
      </c>
      <c r="Q158" s="184">
        <v>1146</v>
      </c>
      <c r="R158" s="184">
        <v>1144</v>
      </c>
      <c r="S158" s="184">
        <v>1193</v>
      </c>
      <c r="T158" s="184">
        <v>1279</v>
      </c>
      <c r="U158" s="184">
        <v>1351</v>
      </c>
      <c r="V158" s="184">
        <v>1335</v>
      </c>
      <c r="W158" s="184">
        <v>1356</v>
      </c>
      <c r="X158" s="184">
        <v>1392</v>
      </c>
      <c r="Y158" s="184">
        <v>1381</v>
      </c>
      <c r="Z158" s="184">
        <v>1470</v>
      </c>
      <c r="AA158" s="184">
        <v>1385</v>
      </c>
      <c r="AB158" s="184">
        <v>1409</v>
      </c>
      <c r="AC158" s="184">
        <v>1377</v>
      </c>
      <c r="AD158" s="184">
        <v>1288</v>
      </c>
      <c r="AE158" s="184">
        <v>1348</v>
      </c>
      <c r="AF158" s="184">
        <v>1223</v>
      </c>
      <c r="AG158" s="184">
        <v>1294</v>
      </c>
      <c r="AH158" s="184">
        <v>1287</v>
      </c>
      <c r="AI158" s="184">
        <v>1361</v>
      </c>
      <c r="AJ158" s="184">
        <v>1421</v>
      </c>
      <c r="AK158" s="184">
        <v>1451</v>
      </c>
      <c r="AL158" s="184">
        <v>1682</v>
      </c>
      <c r="AM158" s="184">
        <v>1722</v>
      </c>
      <c r="AN158" s="184">
        <v>1657</v>
      </c>
      <c r="AO158" s="184">
        <v>1772</v>
      </c>
      <c r="AP158" s="184">
        <v>1827</v>
      </c>
      <c r="AQ158" s="184">
        <v>1771</v>
      </c>
      <c r="AR158" s="184">
        <v>1784</v>
      </c>
      <c r="AS158" s="184">
        <v>1832</v>
      </c>
      <c r="AT158" s="184">
        <v>1852</v>
      </c>
      <c r="AU158" s="184">
        <v>1867</v>
      </c>
      <c r="AV158" s="184">
        <v>1806</v>
      </c>
      <c r="AW158" s="184">
        <v>1699</v>
      </c>
      <c r="AX158" s="184">
        <v>1707</v>
      </c>
      <c r="AY158" s="184">
        <v>1699</v>
      </c>
      <c r="AZ158" s="184">
        <v>1679</v>
      </c>
      <c r="BA158" s="184">
        <v>1593</v>
      </c>
      <c r="BB158" s="184">
        <v>1481</v>
      </c>
      <c r="BC158" s="184">
        <v>1512</v>
      </c>
      <c r="BD158" s="184">
        <v>1443</v>
      </c>
      <c r="BE158" s="184">
        <v>1487</v>
      </c>
      <c r="BF158" s="184">
        <v>1495</v>
      </c>
      <c r="BG158" s="184">
        <v>1514</v>
      </c>
      <c r="BH158" s="184">
        <v>1387</v>
      </c>
      <c r="BI158" s="184">
        <v>1361</v>
      </c>
      <c r="BJ158" s="184">
        <v>1348</v>
      </c>
      <c r="BK158" s="184">
        <v>1204</v>
      </c>
      <c r="BL158" s="184">
        <v>1333</v>
      </c>
      <c r="BM158" s="184">
        <v>1298</v>
      </c>
      <c r="BN158" s="184">
        <v>1308</v>
      </c>
      <c r="BO158" s="184">
        <v>1397</v>
      </c>
      <c r="BP158" s="184">
        <v>1338</v>
      </c>
      <c r="BQ158" s="184">
        <v>1337</v>
      </c>
      <c r="BR158" s="184">
        <v>1311</v>
      </c>
      <c r="BS158" s="184">
        <v>1278</v>
      </c>
      <c r="BT158" s="184">
        <v>1289</v>
      </c>
      <c r="BU158" s="184">
        <v>1231</v>
      </c>
      <c r="BV158" s="184">
        <v>1253</v>
      </c>
      <c r="BW158" s="184">
        <v>1168</v>
      </c>
      <c r="BX158" s="184">
        <v>1120</v>
      </c>
      <c r="BY158" s="184">
        <v>1135</v>
      </c>
      <c r="BZ158" s="184">
        <v>1092</v>
      </c>
      <c r="CA158" s="184">
        <v>969</v>
      </c>
      <c r="CB158" s="184">
        <v>977</v>
      </c>
      <c r="CC158" s="184">
        <v>889</v>
      </c>
      <c r="CD158" s="184">
        <v>878</v>
      </c>
      <c r="CE158" s="184">
        <v>795</v>
      </c>
      <c r="CF158" s="184">
        <v>741</v>
      </c>
      <c r="CG158" s="184">
        <v>769</v>
      </c>
      <c r="CH158" s="184">
        <v>765</v>
      </c>
      <c r="CI158" s="184">
        <v>787</v>
      </c>
      <c r="CJ158" s="184">
        <v>712</v>
      </c>
      <c r="CK158" s="184">
        <v>758</v>
      </c>
      <c r="CL158" s="184">
        <v>804</v>
      </c>
      <c r="CM158" s="184">
        <v>898</v>
      </c>
      <c r="CN158" s="184">
        <v>867</v>
      </c>
      <c r="CO158" s="184">
        <v>594</v>
      </c>
      <c r="CP158" s="184">
        <v>610</v>
      </c>
      <c r="CQ158" s="184">
        <v>541</v>
      </c>
      <c r="CR158" s="184">
        <v>476</v>
      </c>
      <c r="CS158" s="184">
        <v>415</v>
      </c>
      <c r="CT158" s="184">
        <v>297</v>
      </c>
      <c r="CU158" s="184">
        <v>321</v>
      </c>
      <c r="CV158" s="184">
        <v>297</v>
      </c>
      <c r="CW158" s="184">
        <v>264</v>
      </c>
      <c r="CX158" s="184">
        <v>203</v>
      </c>
      <c r="CY158" s="533">
        <v>645</v>
      </c>
      <c r="CZ158" s="129">
        <v>886</v>
      </c>
      <c r="DA158">
        <v>949</v>
      </c>
      <c r="DB158">
        <v>1046</v>
      </c>
      <c r="DC158">
        <v>973</v>
      </c>
      <c r="DD158">
        <v>1091</v>
      </c>
      <c r="DE158">
        <v>1105</v>
      </c>
      <c r="DF158">
        <v>1118</v>
      </c>
      <c r="DG158">
        <v>1185</v>
      </c>
      <c r="DH158">
        <v>1242</v>
      </c>
      <c r="DI158">
        <v>1292</v>
      </c>
      <c r="DJ158">
        <v>1310</v>
      </c>
      <c r="DK158">
        <v>1363</v>
      </c>
      <c r="DL158">
        <v>1339</v>
      </c>
      <c r="DM158">
        <v>1338</v>
      </c>
      <c r="DN158">
        <v>1371</v>
      </c>
      <c r="DO158">
        <v>1317</v>
      </c>
      <c r="DP158">
        <v>1300</v>
      </c>
      <c r="DQ158">
        <v>1305</v>
      </c>
      <c r="DR158">
        <v>1210</v>
      </c>
      <c r="DS158">
        <v>1252</v>
      </c>
      <c r="DT158">
        <v>1235</v>
      </c>
      <c r="DU158">
        <v>1307</v>
      </c>
      <c r="DV158">
        <v>1409</v>
      </c>
      <c r="DW158">
        <v>1409</v>
      </c>
      <c r="DX158">
        <v>1434</v>
      </c>
      <c r="DY158">
        <v>1423</v>
      </c>
      <c r="DZ158">
        <v>1357</v>
      </c>
      <c r="EA158">
        <v>1422</v>
      </c>
      <c r="EB158">
        <v>1466</v>
      </c>
      <c r="EC158">
        <v>1425</v>
      </c>
      <c r="ED158">
        <v>1465</v>
      </c>
      <c r="EE158">
        <v>1494</v>
      </c>
      <c r="EF158">
        <v>1592</v>
      </c>
      <c r="EG158">
        <v>1570</v>
      </c>
      <c r="EH158">
        <v>1616</v>
      </c>
      <c r="EI158">
        <v>1632</v>
      </c>
      <c r="EJ158">
        <v>1592</v>
      </c>
      <c r="EK158">
        <v>1735</v>
      </c>
      <c r="EL158">
        <v>1644</v>
      </c>
      <c r="EM158">
        <v>1613</v>
      </c>
      <c r="EN158">
        <v>1615</v>
      </c>
      <c r="EO158">
        <v>1570</v>
      </c>
      <c r="EP158">
        <v>1507</v>
      </c>
      <c r="EQ158">
        <v>1583</v>
      </c>
      <c r="ER158">
        <v>1507</v>
      </c>
      <c r="ES158">
        <v>1498</v>
      </c>
      <c r="ET158">
        <v>1459</v>
      </c>
      <c r="EU158">
        <v>1381</v>
      </c>
      <c r="EV158">
        <v>1313</v>
      </c>
      <c r="EW158">
        <v>1221</v>
      </c>
      <c r="EX158">
        <v>1245</v>
      </c>
      <c r="EY158">
        <v>1296</v>
      </c>
      <c r="EZ158">
        <v>1257</v>
      </c>
      <c r="FA158">
        <v>1327</v>
      </c>
      <c r="FB158">
        <v>1256</v>
      </c>
      <c r="FC158">
        <v>1326</v>
      </c>
      <c r="FD158">
        <v>1268</v>
      </c>
      <c r="FE158">
        <v>1343</v>
      </c>
      <c r="FF158">
        <v>1284</v>
      </c>
      <c r="FG158">
        <v>1309</v>
      </c>
      <c r="FH158">
        <v>1332</v>
      </c>
      <c r="FI158">
        <v>1294</v>
      </c>
      <c r="FJ158">
        <v>1241</v>
      </c>
      <c r="FK158">
        <v>1250</v>
      </c>
      <c r="FL158">
        <v>1100</v>
      </c>
      <c r="FM158">
        <v>1104</v>
      </c>
      <c r="FN158">
        <v>1032</v>
      </c>
      <c r="FO158">
        <v>1064</v>
      </c>
      <c r="FP158">
        <v>984</v>
      </c>
      <c r="FQ158">
        <v>968</v>
      </c>
      <c r="FR158">
        <v>883</v>
      </c>
      <c r="FS158">
        <v>900</v>
      </c>
      <c r="FT158">
        <v>887</v>
      </c>
      <c r="FU158">
        <v>939</v>
      </c>
      <c r="FV158">
        <v>836</v>
      </c>
      <c r="FW158">
        <v>891</v>
      </c>
      <c r="FX158">
        <v>913</v>
      </c>
      <c r="FY158">
        <v>962</v>
      </c>
      <c r="FZ158">
        <v>1022</v>
      </c>
      <c r="GA158">
        <v>1080</v>
      </c>
      <c r="GB158">
        <v>695</v>
      </c>
      <c r="GC158">
        <v>766</v>
      </c>
      <c r="GD158">
        <v>744</v>
      </c>
      <c r="GE158">
        <v>595</v>
      </c>
      <c r="GF158">
        <v>507</v>
      </c>
      <c r="GG158">
        <v>436</v>
      </c>
      <c r="GH158">
        <v>477</v>
      </c>
      <c r="GI158">
        <v>383</v>
      </c>
      <c r="GJ158">
        <v>336</v>
      </c>
      <c r="GK158">
        <v>285</v>
      </c>
      <c r="GL158" s="128">
        <v>1259</v>
      </c>
    </row>
    <row r="159" spans="1:194" s="1" customFormat="1" ht="14.4" x14ac:dyDescent="0.3">
      <c r="A159" s="30" t="s">
        <v>46</v>
      </c>
      <c r="B159" s="1" t="s">
        <v>198</v>
      </c>
      <c r="C159" s="29" t="str">
        <f t="shared" si="54"/>
        <v>LA England - Cornwall</v>
      </c>
      <c r="D159" s="48">
        <f t="shared" si="55"/>
        <v>20730</v>
      </c>
      <c r="E159" s="48">
        <f t="shared" si="56"/>
        <v>19868</v>
      </c>
      <c r="F159" s="49">
        <f t="shared" si="57"/>
        <v>602616</v>
      </c>
      <c r="G159" s="49">
        <f t="shared" si="58"/>
        <v>295130</v>
      </c>
      <c r="H159" s="50">
        <f t="shared" si="59"/>
        <v>307486</v>
      </c>
      <c r="I159" s="50">
        <f t="shared" si="60"/>
        <v>242111</v>
      </c>
      <c r="J159" s="50">
        <f t="shared" si="61"/>
        <v>257134</v>
      </c>
      <c r="K159" s="47">
        <f t="shared" si="62"/>
        <v>53019</v>
      </c>
      <c r="L159" s="48">
        <f t="shared" si="63"/>
        <v>50352</v>
      </c>
      <c r="M159" s="744">
        <v>1978</v>
      </c>
      <c r="N159" s="184">
        <v>2195</v>
      </c>
      <c r="O159" s="184">
        <v>2222</v>
      </c>
      <c r="P159" s="184">
        <v>2366</v>
      </c>
      <c r="Q159" s="184">
        <v>2647</v>
      </c>
      <c r="R159" s="184">
        <v>2634</v>
      </c>
      <c r="S159" s="184">
        <v>2737</v>
      </c>
      <c r="T159" s="184">
        <v>2829</v>
      </c>
      <c r="U159" s="184">
        <v>3055</v>
      </c>
      <c r="V159" s="184">
        <v>3113</v>
      </c>
      <c r="W159" s="184">
        <v>3267</v>
      </c>
      <c r="X159" s="184">
        <v>3246</v>
      </c>
      <c r="Y159" s="184">
        <v>3301</v>
      </c>
      <c r="Z159" s="184">
        <v>3537</v>
      </c>
      <c r="AA159" s="184">
        <v>3563</v>
      </c>
      <c r="AB159" s="184">
        <v>3530</v>
      </c>
      <c r="AC159" s="184">
        <v>3407</v>
      </c>
      <c r="AD159" s="184">
        <v>3392</v>
      </c>
      <c r="AE159" s="184">
        <v>3475</v>
      </c>
      <c r="AF159" s="184">
        <v>3426</v>
      </c>
      <c r="AG159" s="184">
        <v>3208</v>
      </c>
      <c r="AH159" s="184">
        <v>3162</v>
      </c>
      <c r="AI159" s="184">
        <v>3018</v>
      </c>
      <c r="AJ159" s="184">
        <v>2891</v>
      </c>
      <c r="AK159" s="184">
        <v>2758</v>
      </c>
      <c r="AL159" s="184">
        <v>2930</v>
      </c>
      <c r="AM159" s="184">
        <v>2972</v>
      </c>
      <c r="AN159" s="184">
        <v>3034</v>
      </c>
      <c r="AO159" s="184">
        <v>3146</v>
      </c>
      <c r="AP159" s="184">
        <v>3139</v>
      </c>
      <c r="AQ159" s="184">
        <v>3129</v>
      </c>
      <c r="AR159" s="184">
        <v>3203</v>
      </c>
      <c r="AS159" s="184">
        <v>3350</v>
      </c>
      <c r="AT159" s="184">
        <v>3449</v>
      </c>
      <c r="AU159" s="184">
        <v>3599</v>
      </c>
      <c r="AV159" s="184">
        <v>3626</v>
      </c>
      <c r="AW159" s="184">
        <v>3757</v>
      </c>
      <c r="AX159" s="184">
        <v>3716</v>
      </c>
      <c r="AY159" s="184">
        <v>3846</v>
      </c>
      <c r="AZ159" s="184">
        <v>3523</v>
      </c>
      <c r="BA159" s="184">
        <v>3555</v>
      </c>
      <c r="BB159" s="184">
        <v>3594</v>
      </c>
      <c r="BC159" s="184">
        <v>3445</v>
      </c>
      <c r="BD159" s="184">
        <v>3485</v>
      </c>
      <c r="BE159" s="184">
        <v>3513</v>
      </c>
      <c r="BF159" s="184">
        <v>3795</v>
      </c>
      <c r="BG159" s="184">
        <v>3606</v>
      </c>
      <c r="BH159" s="184">
        <v>3401</v>
      </c>
      <c r="BI159" s="184">
        <v>3144</v>
      </c>
      <c r="BJ159" s="184">
        <v>3283</v>
      </c>
      <c r="BK159" s="184">
        <v>3286</v>
      </c>
      <c r="BL159" s="184">
        <v>3385</v>
      </c>
      <c r="BM159" s="184">
        <v>3645</v>
      </c>
      <c r="BN159" s="184">
        <v>3972</v>
      </c>
      <c r="BO159" s="184">
        <v>3970</v>
      </c>
      <c r="BP159" s="184">
        <v>4114</v>
      </c>
      <c r="BQ159" s="184">
        <v>4120</v>
      </c>
      <c r="BR159" s="184">
        <v>4246</v>
      </c>
      <c r="BS159" s="184">
        <v>4260</v>
      </c>
      <c r="BT159" s="184">
        <v>4395</v>
      </c>
      <c r="BU159" s="184">
        <v>4577</v>
      </c>
      <c r="BV159" s="184">
        <v>4604</v>
      </c>
      <c r="BW159" s="184">
        <v>4641</v>
      </c>
      <c r="BX159" s="184">
        <v>4361</v>
      </c>
      <c r="BY159" s="184">
        <v>4288</v>
      </c>
      <c r="BZ159" s="184">
        <v>4337</v>
      </c>
      <c r="CA159" s="184">
        <v>3986</v>
      </c>
      <c r="CB159" s="184">
        <v>4047</v>
      </c>
      <c r="CC159" s="184">
        <v>3908</v>
      </c>
      <c r="CD159" s="184">
        <v>3847</v>
      </c>
      <c r="CE159" s="184">
        <v>3668</v>
      </c>
      <c r="CF159" s="184">
        <v>3412</v>
      </c>
      <c r="CG159" s="184">
        <v>3408</v>
      </c>
      <c r="CH159" s="184">
        <v>3314</v>
      </c>
      <c r="CI159" s="184">
        <v>3234</v>
      </c>
      <c r="CJ159" s="184">
        <v>3247</v>
      </c>
      <c r="CK159" s="184">
        <v>3259</v>
      </c>
      <c r="CL159" s="184">
        <v>3423</v>
      </c>
      <c r="CM159" s="184">
        <v>3507</v>
      </c>
      <c r="CN159" s="184">
        <v>3683</v>
      </c>
      <c r="CO159" s="184">
        <v>2640</v>
      </c>
      <c r="CP159" s="184">
        <v>2542</v>
      </c>
      <c r="CQ159" s="184">
        <v>2249</v>
      </c>
      <c r="CR159" s="184">
        <v>2009</v>
      </c>
      <c r="CS159" s="184">
        <v>1509</v>
      </c>
      <c r="CT159" s="184">
        <v>1341</v>
      </c>
      <c r="CU159" s="184">
        <v>1302</v>
      </c>
      <c r="CV159" s="184">
        <v>1104</v>
      </c>
      <c r="CW159" s="184">
        <v>944</v>
      </c>
      <c r="CX159" s="184">
        <v>755</v>
      </c>
      <c r="CY159" s="533">
        <v>2394</v>
      </c>
      <c r="CZ159" s="129">
        <v>1892</v>
      </c>
      <c r="DA159">
        <v>1991</v>
      </c>
      <c r="DB159">
        <v>2192</v>
      </c>
      <c r="DC159">
        <v>2326</v>
      </c>
      <c r="DD159">
        <v>2406</v>
      </c>
      <c r="DE159">
        <v>2500</v>
      </c>
      <c r="DF159">
        <v>2605</v>
      </c>
      <c r="DG159">
        <v>2711</v>
      </c>
      <c r="DH159">
        <v>2845</v>
      </c>
      <c r="DI159">
        <v>2873</v>
      </c>
      <c r="DJ159">
        <v>3121</v>
      </c>
      <c r="DK159">
        <v>3022</v>
      </c>
      <c r="DL159">
        <v>3311</v>
      </c>
      <c r="DM159">
        <v>3328</v>
      </c>
      <c r="DN159">
        <v>3382</v>
      </c>
      <c r="DO159">
        <v>3381</v>
      </c>
      <c r="DP159">
        <v>3285</v>
      </c>
      <c r="DQ159">
        <v>3181</v>
      </c>
      <c r="DR159">
        <v>3250</v>
      </c>
      <c r="DS159">
        <v>3269</v>
      </c>
      <c r="DT159">
        <v>3238</v>
      </c>
      <c r="DU159">
        <v>3226</v>
      </c>
      <c r="DV159">
        <v>2948</v>
      </c>
      <c r="DW159">
        <v>2817</v>
      </c>
      <c r="DX159">
        <v>2804</v>
      </c>
      <c r="DY159">
        <v>2739</v>
      </c>
      <c r="DZ159">
        <v>2857</v>
      </c>
      <c r="EA159">
        <v>2960</v>
      </c>
      <c r="EB159">
        <v>3092</v>
      </c>
      <c r="EC159">
        <v>3130</v>
      </c>
      <c r="ED159">
        <v>3134</v>
      </c>
      <c r="EE159">
        <v>3286</v>
      </c>
      <c r="EF159">
        <v>3441</v>
      </c>
      <c r="EG159">
        <v>3479</v>
      </c>
      <c r="EH159">
        <v>3660</v>
      </c>
      <c r="EI159">
        <v>3748</v>
      </c>
      <c r="EJ159">
        <v>3723</v>
      </c>
      <c r="EK159">
        <v>3737</v>
      </c>
      <c r="EL159">
        <v>3943</v>
      </c>
      <c r="EM159">
        <v>3703</v>
      </c>
      <c r="EN159">
        <v>3530</v>
      </c>
      <c r="EO159">
        <v>3718</v>
      </c>
      <c r="EP159">
        <v>3582</v>
      </c>
      <c r="EQ159">
        <v>3579</v>
      </c>
      <c r="ER159">
        <v>3598</v>
      </c>
      <c r="ES159">
        <v>3710</v>
      </c>
      <c r="ET159">
        <v>3606</v>
      </c>
      <c r="EU159">
        <v>3538</v>
      </c>
      <c r="EV159">
        <v>3303</v>
      </c>
      <c r="EW159">
        <v>3321</v>
      </c>
      <c r="EX159">
        <v>3397</v>
      </c>
      <c r="EY159">
        <v>3659</v>
      </c>
      <c r="EZ159">
        <v>3839</v>
      </c>
      <c r="FA159">
        <v>4049</v>
      </c>
      <c r="FB159">
        <v>4320</v>
      </c>
      <c r="FC159">
        <v>4507</v>
      </c>
      <c r="FD159">
        <v>4375</v>
      </c>
      <c r="FE159">
        <v>4544</v>
      </c>
      <c r="FF159">
        <v>4491</v>
      </c>
      <c r="FG159">
        <v>4780</v>
      </c>
      <c r="FH159">
        <v>4894</v>
      </c>
      <c r="FI159">
        <v>4633</v>
      </c>
      <c r="FJ159">
        <v>4774</v>
      </c>
      <c r="FK159">
        <v>4619</v>
      </c>
      <c r="FL159">
        <v>4518</v>
      </c>
      <c r="FM159">
        <v>4367</v>
      </c>
      <c r="FN159">
        <v>4271</v>
      </c>
      <c r="FO159">
        <v>4146</v>
      </c>
      <c r="FP159">
        <v>4218</v>
      </c>
      <c r="FQ159">
        <v>4015</v>
      </c>
      <c r="FR159">
        <v>3841</v>
      </c>
      <c r="FS159">
        <v>3783</v>
      </c>
      <c r="FT159">
        <v>3841</v>
      </c>
      <c r="FU159">
        <v>3655</v>
      </c>
      <c r="FV159">
        <v>3673</v>
      </c>
      <c r="FW159">
        <v>3557</v>
      </c>
      <c r="FX159">
        <v>3741</v>
      </c>
      <c r="FY159">
        <v>3792</v>
      </c>
      <c r="FZ159">
        <v>3963</v>
      </c>
      <c r="GA159">
        <v>4066</v>
      </c>
      <c r="GB159">
        <v>3060</v>
      </c>
      <c r="GC159">
        <v>2953</v>
      </c>
      <c r="GD159">
        <v>2815</v>
      </c>
      <c r="GE159">
        <v>2433</v>
      </c>
      <c r="GF159">
        <v>2042</v>
      </c>
      <c r="GG159">
        <v>1742</v>
      </c>
      <c r="GH159">
        <v>1577</v>
      </c>
      <c r="GI159">
        <v>1440</v>
      </c>
      <c r="GJ159">
        <v>1307</v>
      </c>
      <c r="GK159">
        <v>1160</v>
      </c>
      <c r="GL159" s="128">
        <v>4608</v>
      </c>
    </row>
    <row r="160" spans="1:194" s="1" customFormat="1" ht="14.4" x14ac:dyDescent="0.3">
      <c r="A160" s="30" t="s">
        <v>46</v>
      </c>
      <c r="B160" s="1" t="s">
        <v>199</v>
      </c>
      <c r="C160" s="29" t="str">
        <f t="shared" si="54"/>
        <v>LA England - Cotswold</v>
      </c>
      <c r="D160" s="48">
        <f t="shared" si="55"/>
        <v>3006</v>
      </c>
      <c r="E160" s="48">
        <f t="shared" si="56"/>
        <v>3033</v>
      </c>
      <c r="F160" s="49">
        <f t="shared" si="57"/>
        <v>93770</v>
      </c>
      <c r="G160" s="49">
        <f t="shared" si="58"/>
        <v>45417</v>
      </c>
      <c r="H160" s="50">
        <f t="shared" si="59"/>
        <v>48353</v>
      </c>
      <c r="I160" s="50">
        <f t="shared" si="60"/>
        <v>37468</v>
      </c>
      <c r="J160" s="50">
        <f t="shared" si="61"/>
        <v>40581</v>
      </c>
      <c r="K160" s="47">
        <f t="shared" si="62"/>
        <v>7949</v>
      </c>
      <c r="L160" s="48">
        <f t="shared" si="63"/>
        <v>7772</v>
      </c>
      <c r="M160" s="744">
        <v>304</v>
      </c>
      <c r="N160" s="184">
        <v>341</v>
      </c>
      <c r="O160" s="184">
        <v>363</v>
      </c>
      <c r="P160" s="184">
        <v>364</v>
      </c>
      <c r="Q160" s="184">
        <v>440</v>
      </c>
      <c r="R160" s="184">
        <v>392</v>
      </c>
      <c r="S160" s="184">
        <v>420</v>
      </c>
      <c r="T160" s="184">
        <v>423</v>
      </c>
      <c r="U160" s="184">
        <v>469</v>
      </c>
      <c r="V160" s="184">
        <v>467</v>
      </c>
      <c r="W160" s="184">
        <v>486</v>
      </c>
      <c r="X160" s="184">
        <v>474</v>
      </c>
      <c r="Y160" s="184">
        <v>483</v>
      </c>
      <c r="Z160" s="184">
        <v>471</v>
      </c>
      <c r="AA160" s="184">
        <v>501</v>
      </c>
      <c r="AB160" s="184">
        <v>531</v>
      </c>
      <c r="AC160" s="184">
        <v>523</v>
      </c>
      <c r="AD160" s="184">
        <v>497</v>
      </c>
      <c r="AE160" s="184">
        <v>469</v>
      </c>
      <c r="AF160" s="184">
        <v>466</v>
      </c>
      <c r="AG160" s="184">
        <v>406</v>
      </c>
      <c r="AH160" s="184">
        <v>408</v>
      </c>
      <c r="AI160" s="184">
        <v>419</v>
      </c>
      <c r="AJ160" s="184">
        <v>422</v>
      </c>
      <c r="AK160" s="184">
        <v>411</v>
      </c>
      <c r="AL160" s="184">
        <v>409</v>
      </c>
      <c r="AM160" s="184">
        <v>411</v>
      </c>
      <c r="AN160" s="184">
        <v>456</v>
      </c>
      <c r="AO160" s="184">
        <v>426</v>
      </c>
      <c r="AP160" s="184">
        <v>472</v>
      </c>
      <c r="AQ160" s="184">
        <v>419</v>
      </c>
      <c r="AR160" s="184">
        <v>500</v>
      </c>
      <c r="AS160" s="184">
        <v>490</v>
      </c>
      <c r="AT160" s="184">
        <v>479</v>
      </c>
      <c r="AU160" s="184">
        <v>479</v>
      </c>
      <c r="AV160" s="184">
        <v>505</v>
      </c>
      <c r="AW160" s="184">
        <v>503</v>
      </c>
      <c r="AX160" s="184">
        <v>537</v>
      </c>
      <c r="AY160" s="184">
        <v>487</v>
      </c>
      <c r="AZ160" s="184">
        <v>560</v>
      </c>
      <c r="BA160" s="184">
        <v>494</v>
      </c>
      <c r="BB160" s="184">
        <v>525</v>
      </c>
      <c r="BC160" s="184">
        <v>513</v>
      </c>
      <c r="BD160" s="184">
        <v>561</v>
      </c>
      <c r="BE160" s="184">
        <v>531</v>
      </c>
      <c r="BF160" s="184">
        <v>517</v>
      </c>
      <c r="BG160" s="184">
        <v>567</v>
      </c>
      <c r="BH160" s="184">
        <v>504</v>
      </c>
      <c r="BI160" s="184">
        <v>511</v>
      </c>
      <c r="BJ160" s="184">
        <v>514</v>
      </c>
      <c r="BK160" s="184">
        <v>521</v>
      </c>
      <c r="BL160" s="184">
        <v>562</v>
      </c>
      <c r="BM160" s="184">
        <v>561</v>
      </c>
      <c r="BN160" s="184">
        <v>603</v>
      </c>
      <c r="BO160" s="184">
        <v>647</v>
      </c>
      <c r="BP160" s="184">
        <v>669</v>
      </c>
      <c r="BQ160" s="184">
        <v>657</v>
      </c>
      <c r="BR160" s="184">
        <v>699</v>
      </c>
      <c r="BS160" s="184">
        <v>684</v>
      </c>
      <c r="BT160" s="184">
        <v>723</v>
      </c>
      <c r="BU160" s="184">
        <v>760</v>
      </c>
      <c r="BV160" s="184">
        <v>752</v>
      </c>
      <c r="BW160" s="184">
        <v>750</v>
      </c>
      <c r="BX160" s="184">
        <v>718</v>
      </c>
      <c r="BY160" s="184">
        <v>706</v>
      </c>
      <c r="BZ160" s="184">
        <v>639</v>
      </c>
      <c r="CA160" s="184">
        <v>677</v>
      </c>
      <c r="CB160" s="184">
        <v>665</v>
      </c>
      <c r="CC160" s="184">
        <v>633</v>
      </c>
      <c r="CD160" s="184">
        <v>549</v>
      </c>
      <c r="CE160" s="184">
        <v>574</v>
      </c>
      <c r="CF160" s="184">
        <v>561</v>
      </c>
      <c r="CG160" s="184">
        <v>574</v>
      </c>
      <c r="CH160" s="184">
        <v>553</v>
      </c>
      <c r="CI160" s="184">
        <v>509</v>
      </c>
      <c r="CJ160" s="184">
        <v>525</v>
      </c>
      <c r="CK160" s="184">
        <v>547</v>
      </c>
      <c r="CL160" s="184">
        <v>568</v>
      </c>
      <c r="CM160" s="184">
        <v>537</v>
      </c>
      <c r="CN160" s="184">
        <v>576</v>
      </c>
      <c r="CO160" s="184">
        <v>403</v>
      </c>
      <c r="CP160" s="184">
        <v>432</v>
      </c>
      <c r="CQ160" s="184">
        <v>400</v>
      </c>
      <c r="CR160" s="184">
        <v>371</v>
      </c>
      <c r="CS160" s="184">
        <v>286</v>
      </c>
      <c r="CT160" s="184">
        <v>255</v>
      </c>
      <c r="CU160" s="184">
        <v>223</v>
      </c>
      <c r="CV160" s="184">
        <v>219</v>
      </c>
      <c r="CW160" s="184">
        <v>143</v>
      </c>
      <c r="CX160" s="184">
        <v>173</v>
      </c>
      <c r="CY160" s="533">
        <v>493</v>
      </c>
      <c r="CZ160" s="129">
        <v>288</v>
      </c>
      <c r="DA160">
        <v>313</v>
      </c>
      <c r="DB160">
        <v>326</v>
      </c>
      <c r="DC160">
        <v>392</v>
      </c>
      <c r="DD160">
        <v>383</v>
      </c>
      <c r="DE160">
        <v>379</v>
      </c>
      <c r="DF160">
        <v>395</v>
      </c>
      <c r="DG160">
        <v>423</v>
      </c>
      <c r="DH160">
        <v>428</v>
      </c>
      <c r="DI160">
        <v>454</v>
      </c>
      <c r="DJ160">
        <v>491</v>
      </c>
      <c r="DK160">
        <v>467</v>
      </c>
      <c r="DL160">
        <v>496</v>
      </c>
      <c r="DM160">
        <v>507</v>
      </c>
      <c r="DN160">
        <v>509</v>
      </c>
      <c r="DO160">
        <v>477</v>
      </c>
      <c r="DP160">
        <v>538</v>
      </c>
      <c r="DQ160">
        <v>506</v>
      </c>
      <c r="DR160">
        <v>504</v>
      </c>
      <c r="DS160">
        <v>424</v>
      </c>
      <c r="DT160">
        <v>403</v>
      </c>
      <c r="DU160">
        <v>403</v>
      </c>
      <c r="DV160">
        <v>456</v>
      </c>
      <c r="DW160">
        <v>414</v>
      </c>
      <c r="DX160">
        <v>382</v>
      </c>
      <c r="DY160">
        <v>411</v>
      </c>
      <c r="DZ160">
        <v>391</v>
      </c>
      <c r="EA160">
        <v>410</v>
      </c>
      <c r="EB160">
        <v>400</v>
      </c>
      <c r="EC160">
        <v>434</v>
      </c>
      <c r="ED160">
        <v>461</v>
      </c>
      <c r="EE160">
        <v>476</v>
      </c>
      <c r="EF160">
        <v>473</v>
      </c>
      <c r="EG160">
        <v>481</v>
      </c>
      <c r="EH160">
        <v>508</v>
      </c>
      <c r="EI160">
        <v>525</v>
      </c>
      <c r="EJ160">
        <v>515</v>
      </c>
      <c r="EK160">
        <v>577</v>
      </c>
      <c r="EL160">
        <v>524</v>
      </c>
      <c r="EM160">
        <v>580</v>
      </c>
      <c r="EN160">
        <v>550</v>
      </c>
      <c r="EO160">
        <v>594</v>
      </c>
      <c r="EP160">
        <v>523</v>
      </c>
      <c r="EQ160">
        <v>531</v>
      </c>
      <c r="ER160">
        <v>609</v>
      </c>
      <c r="ES160">
        <v>581</v>
      </c>
      <c r="ET160">
        <v>610</v>
      </c>
      <c r="EU160">
        <v>582</v>
      </c>
      <c r="EV160">
        <v>575</v>
      </c>
      <c r="EW160">
        <v>501</v>
      </c>
      <c r="EX160">
        <v>570</v>
      </c>
      <c r="EY160">
        <v>604</v>
      </c>
      <c r="EZ160">
        <v>621</v>
      </c>
      <c r="FA160">
        <v>632</v>
      </c>
      <c r="FB160">
        <v>733</v>
      </c>
      <c r="FC160">
        <v>736</v>
      </c>
      <c r="FD160">
        <v>725</v>
      </c>
      <c r="FE160">
        <v>739</v>
      </c>
      <c r="FF160">
        <v>732</v>
      </c>
      <c r="FG160">
        <v>795</v>
      </c>
      <c r="FH160">
        <v>767</v>
      </c>
      <c r="FI160">
        <v>844</v>
      </c>
      <c r="FJ160">
        <v>797</v>
      </c>
      <c r="FK160">
        <v>776</v>
      </c>
      <c r="FL160">
        <v>738</v>
      </c>
      <c r="FM160">
        <v>743</v>
      </c>
      <c r="FN160">
        <v>735</v>
      </c>
      <c r="FO160">
        <v>694</v>
      </c>
      <c r="FP160">
        <v>654</v>
      </c>
      <c r="FQ160">
        <v>632</v>
      </c>
      <c r="FR160">
        <v>559</v>
      </c>
      <c r="FS160">
        <v>616</v>
      </c>
      <c r="FT160">
        <v>625</v>
      </c>
      <c r="FU160">
        <v>607</v>
      </c>
      <c r="FV160">
        <v>572</v>
      </c>
      <c r="FW160">
        <v>557</v>
      </c>
      <c r="FX160">
        <v>594</v>
      </c>
      <c r="FY160">
        <v>587</v>
      </c>
      <c r="FZ160">
        <v>631</v>
      </c>
      <c r="GA160">
        <v>667</v>
      </c>
      <c r="GB160">
        <v>471</v>
      </c>
      <c r="GC160">
        <v>500</v>
      </c>
      <c r="GD160">
        <v>485</v>
      </c>
      <c r="GE160">
        <v>416</v>
      </c>
      <c r="GF160">
        <v>347</v>
      </c>
      <c r="GG160">
        <v>295</v>
      </c>
      <c r="GH160">
        <v>324</v>
      </c>
      <c r="GI160">
        <v>297</v>
      </c>
      <c r="GJ160">
        <v>259</v>
      </c>
      <c r="GK160">
        <v>209</v>
      </c>
      <c r="GL160" s="128">
        <v>888</v>
      </c>
    </row>
    <row r="161" spans="1:194" s="1" customFormat="1" ht="14.4" x14ac:dyDescent="0.3">
      <c r="A161" s="30" t="s">
        <v>46</v>
      </c>
      <c r="B161" s="1" t="s">
        <v>200</v>
      </c>
      <c r="C161" s="29" t="str">
        <f t="shared" si="54"/>
        <v>LA England - County Durham</v>
      </c>
      <c r="D161" s="48">
        <f t="shared" si="55"/>
        <v>19958</v>
      </c>
      <c r="E161" s="48">
        <f t="shared" si="56"/>
        <v>18857</v>
      </c>
      <c r="F161" s="49">
        <f t="shared" si="57"/>
        <v>570514</v>
      </c>
      <c r="G161" s="49">
        <f t="shared" si="58"/>
        <v>282820</v>
      </c>
      <c r="H161" s="50">
        <f t="shared" si="59"/>
        <v>287694</v>
      </c>
      <c r="I161" s="50">
        <f t="shared" si="60"/>
        <v>230636</v>
      </c>
      <c r="J161" s="50">
        <f t="shared" si="61"/>
        <v>238398</v>
      </c>
      <c r="K161" s="47">
        <f t="shared" si="62"/>
        <v>52184</v>
      </c>
      <c r="L161" s="48">
        <f t="shared" si="63"/>
        <v>49296</v>
      </c>
      <c r="M161" s="744">
        <v>2188</v>
      </c>
      <c r="N161" s="184">
        <v>2291</v>
      </c>
      <c r="O161" s="184">
        <v>2477</v>
      </c>
      <c r="P161" s="184">
        <v>2471</v>
      </c>
      <c r="Q161" s="184">
        <v>2580</v>
      </c>
      <c r="R161" s="184">
        <v>2687</v>
      </c>
      <c r="S161" s="184">
        <v>2684</v>
      </c>
      <c r="T161" s="184">
        <v>2854</v>
      </c>
      <c r="U161" s="184">
        <v>2827</v>
      </c>
      <c r="V161" s="184">
        <v>2963</v>
      </c>
      <c r="W161" s="184">
        <v>3213</v>
      </c>
      <c r="X161" s="184">
        <v>2991</v>
      </c>
      <c r="Y161" s="184">
        <v>3241</v>
      </c>
      <c r="Z161" s="184">
        <v>3400</v>
      </c>
      <c r="AA161" s="184">
        <v>3378</v>
      </c>
      <c r="AB161" s="184">
        <v>3445</v>
      </c>
      <c r="AC161" s="184">
        <v>3273</v>
      </c>
      <c r="AD161" s="184">
        <v>3221</v>
      </c>
      <c r="AE161" s="184">
        <v>3608</v>
      </c>
      <c r="AF161" s="184">
        <v>4354</v>
      </c>
      <c r="AG161" s="184">
        <v>4188</v>
      </c>
      <c r="AH161" s="184">
        <v>4042</v>
      </c>
      <c r="AI161" s="184">
        <v>3788</v>
      </c>
      <c r="AJ161" s="184">
        <v>3599</v>
      </c>
      <c r="AK161" s="184">
        <v>3426</v>
      </c>
      <c r="AL161" s="184">
        <v>3403</v>
      </c>
      <c r="AM161" s="184">
        <v>3545</v>
      </c>
      <c r="AN161" s="184">
        <v>3499</v>
      </c>
      <c r="AO161" s="184">
        <v>3574</v>
      </c>
      <c r="AP161" s="184">
        <v>3485</v>
      </c>
      <c r="AQ161" s="184">
        <v>3451</v>
      </c>
      <c r="AR161" s="184">
        <v>3484</v>
      </c>
      <c r="AS161" s="184">
        <v>3510</v>
      </c>
      <c r="AT161" s="184">
        <v>3552</v>
      </c>
      <c r="AU161" s="184">
        <v>3724</v>
      </c>
      <c r="AV161" s="184">
        <v>3714</v>
      </c>
      <c r="AW161" s="184">
        <v>3540</v>
      </c>
      <c r="AX161" s="184">
        <v>3599</v>
      </c>
      <c r="AY161" s="184">
        <v>3743</v>
      </c>
      <c r="AZ161" s="184">
        <v>3572</v>
      </c>
      <c r="BA161" s="184">
        <v>3584</v>
      </c>
      <c r="BB161" s="184">
        <v>3487</v>
      </c>
      <c r="BC161" s="184">
        <v>3524</v>
      </c>
      <c r="BD161" s="184">
        <v>3484</v>
      </c>
      <c r="BE161" s="184">
        <v>3471</v>
      </c>
      <c r="BF161" s="184">
        <v>3534</v>
      </c>
      <c r="BG161" s="184">
        <v>3474</v>
      </c>
      <c r="BH161" s="184">
        <v>3337</v>
      </c>
      <c r="BI161" s="184">
        <v>3080</v>
      </c>
      <c r="BJ161" s="184">
        <v>2795</v>
      </c>
      <c r="BK161" s="184">
        <v>3135</v>
      </c>
      <c r="BL161" s="184">
        <v>3252</v>
      </c>
      <c r="BM161" s="184">
        <v>3311</v>
      </c>
      <c r="BN161" s="184">
        <v>3567</v>
      </c>
      <c r="BO161" s="184">
        <v>3809</v>
      </c>
      <c r="BP161" s="184">
        <v>4065</v>
      </c>
      <c r="BQ161" s="184">
        <v>3824</v>
      </c>
      <c r="BR161" s="184">
        <v>3956</v>
      </c>
      <c r="BS161" s="184">
        <v>4095</v>
      </c>
      <c r="BT161" s="184">
        <v>4079</v>
      </c>
      <c r="BU161" s="184">
        <v>4231</v>
      </c>
      <c r="BV161" s="184">
        <v>4187</v>
      </c>
      <c r="BW161" s="184">
        <v>4040</v>
      </c>
      <c r="BX161" s="184">
        <v>4036</v>
      </c>
      <c r="BY161" s="184">
        <v>3952</v>
      </c>
      <c r="BZ161" s="184">
        <v>3715</v>
      </c>
      <c r="CA161" s="184">
        <v>3544</v>
      </c>
      <c r="CB161" s="184">
        <v>3527</v>
      </c>
      <c r="CC161" s="184">
        <v>3459</v>
      </c>
      <c r="CD161" s="184">
        <v>3266</v>
      </c>
      <c r="CE161" s="184">
        <v>3074</v>
      </c>
      <c r="CF161" s="184">
        <v>3101</v>
      </c>
      <c r="CG161" s="184">
        <v>2917</v>
      </c>
      <c r="CH161" s="184">
        <v>2831</v>
      </c>
      <c r="CI161" s="184">
        <v>2704</v>
      </c>
      <c r="CJ161" s="184">
        <v>2670</v>
      </c>
      <c r="CK161" s="184">
        <v>2586</v>
      </c>
      <c r="CL161" s="184">
        <v>2555</v>
      </c>
      <c r="CM161" s="184">
        <v>2622</v>
      </c>
      <c r="CN161" s="184">
        <v>2684</v>
      </c>
      <c r="CO161" s="184">
        <v>1915</v>
      </c>
      <c r="CP161" s="184">
        <v>1875</v>
      </c>
      <c r="CQ161" s="184">
        <v>1664</v>
      </c>
      <c r="CR161" s="184">
        <v>1385</v>
      </c>
      <c r="CS161" s="184">
        <v>1126</v>
      </c>
      <c r="CT161" s="184">
        <v>974</v>
      </c>
      <c r="CU161" s="184">
        <v>951</v>
      </c>
      <c r="CV161" s="184">
        <v>804</v>
      </c>
      <c r="CW161" s="184">
        <v>680</v>
      </c>
      <c r="CX161" s="184">
        <v>619</v>
      </c>
      <c r="CY161" s="533">
        <v>1679</v>
      </c>
      <c r="CZ161" s="129">
        <v>2081</v>
      </c>
      <c r="DA161">
        <v>2179</v>
      </c>
      <c r="DB161">
        <v>2302</v>
      </c>
      <c r="DC161">
        <v>2303</v>
      </c>
      <c r="DD161">
        <v>2493</v>
      </c>
      <c r="DE161">
        <v>2411</v>
      </c>
      <c r="DF161">
        <v>2568</v>
      </c>
      <c r="DG161">
        <v>2596</v>
      </c>
      <c r="DH161">
        <v>2740</v>
      </c>
      <c r="DI161">
        <v>2853</v>
      </c>
      <c r="DJ161">
        <v>2925</v>
      </c>
      <c r="DK161">
        <v>2988</v>
      </c>
      <c r="DL161">
        <v>3069</v>
      </c>
      <c r="DM161">
        <v>3083</v>
      </c>
      <c r="DN161">
        <v>3207</v>
      </c>
      <c r="DO161">
        <v>3215</v>
      </c>
      <c r="DP161">
        <v>3110</v>
      </c>
      <c r="DQ161">
        <v>3173</v>
      </c>
      <c r="DR161">
        <v>3674</v>
      </c>
      <c r="DS161">
        <v>4443</v>
      </c>
      <c r="DT161">
        <v>4429</v>
      </c>
      <c r="DU161">
        <v>4230</v>
      </c>
      <c r="DV161">
        <v>3844</v>
      </c>
      <c r="DW161">
        <v>3674</v>
      </c>
      <c r="DX161">
        <v>3545</v>
      </c>
      <c r="DY161">
        <v>3137</v>
      </c>
      <c r="DZ161">
        <v>3115</v>
      </c>
      <c r="EA161">
        <v>3109</v>
      </c>
      <c r="EB161">
        <v>3263</v>
      </c>
      <c r="EC161">
        <v>3377</v>
      </c>
      <c r="ED161">
        <v>3331</v>
      </c>
      <c r="EE161">
        <v>3292</v>
      </c>
      <c r="EF161">
        <v>3459</v>
      </c>
      <c r="EG161">
        <v>3620</v>
      </c>
      <c r="EH161">
        <v>3723</v>
      </c>
      <c r="EI161">
        <v>3740</v>
      </c>
      <c r="EJ161">
        <v>3626</v>
      </c>
      <c r="EK161">
        <v>3663</v>
      </c>
      <c r="EL161">
        <v>3792</v>
      </c>
      <c r="EM161">
        <v>3521</v>
      </c>
      <c r="EN161">
        <v>3630</v>
      </c>
      <c r="EO161">
        <v>3491</v>
      </c>
      <c r="EP161">
        <v>3454</v>
      </c>
      <c r="EQ161">
        <v>3443</v>
      </c>
      <c r="ER161">
        <v>3490</v>
      </c>
      <c r="ES161">
        <v>3506</v>
      </c>
      <c r="ET161">
        <v>3507</v>
      </c>
      <c r="EU161">
        <v>3331</v>
      </c>
      <c r="EV161">
        <v>3061</v>
      </c>
      <c r="EW161">
        <v>3058</v>
      </c>
      <c r="EX161">
        <v>3153</v>
      </c>
      <c r="EY161">
        <v>3197</v>
      </c>
      <c r="EZ161">
        <v>3341</v>
      </c>
      <c r="FA161">
        <v>3629</v>
      </c>
      <c r="FB161">
        <v>3939</v>
      </c>
      <c r="FC161">
        <v>4107</v>
      </c>
      <c r="FD161">
        <v>3901</v>
      </c>
      <c r="FE161">
        <v>4126</v>
      </c>
      <c r="FF161">
        <v>4142</v>
      </c>
      <c r="FG161">
        <v>4203</v>
      </c>
      <c r="FH161">
        <v>4260</v>
      </c>
      <c r="FI161">
        <v>4196</v>
      </c>
      <c r="FJ161">
        <v>4202</v>
      </c>
      <c r="FK161">
        <v>3998</v>
      </c>
      <c r="FL161">
        <v>4040</v>
      </c>
      <c r="FM161">
        <v>3817</v>
      </c>
      <c r="FN161">
        <v>3649</v>
      </c>
      <c r="FO161">
        <v>3721</v>
      </c>
      <c r="FP161">
        <v>3561</v>
      </c>
      <c r="FQ161">
        <v>3379</v>
      </c>
      <c r="FR161">
        <v>3278</v>
      </c>
      <c r="FS161">
        <v>3102</v>
      </c>
      <c r="FT161">
        <v>3027</v>
      </c>
      <c r="FU161">
        <v>3003</v>
      </c>
      <c r="FV161">
        <v>2885</v>
      </c>
      <c r="FW161">
        <v>2871</v>
      </c>
      <c r="FX161">
        <v>2862</v>
      </c>
      <c r="FY161">
        <v>2843</v>
      </c>
      <c r="FZ161">
        <v>2947</v>
      </c>
      <c r="GA161">
        <v>3018</v>
      </c>
      <c r="GB161">
        <v>2130</v>
      </c>
      <c r="GC161">
        <v>2185</v>
      </c>
      <c r="GD161">
        <v>1968</v>
      </c>
      <c r="GE161">
        <v>1655</v>
      </c>
      <c r="GF161">
        <v>1454</v>
      </c>
      <c r="GG161">
        <v>1321</v>
      </c>
      <c r="GH161">
        <v>1229</v>
      </c>
      <c r="GI161">
        <v>1189</v>
      </c>
      <c r="GJ161">
        <v>1064</v>
      </c>
      <c r="GK161">
        <v>944</v>
      </c>
      <c r="GL161" s="128">
        <v>3284</v>
      </c>
    </row>
    <row r="162" spans="1:194" s="1" customFormat="1" ht="14.4" x14ac:dyDescent="0.3">
      <c r="A162" s="30" t="s">
        <v>46</v>
      </c>
      <c r="B162" s="1" t="s">
        <v>201</v>
      </c>
      <c r="C162" s="29" t="str">
        <f t="shared" si="54"/>
        <v>LA England - Coventry</v>
      </c>
      <c r="D162" s="48">
        <f t="shared" si="55"/>
        <v>17382</v>
      </c>
      <c r="E162" s="48">
        <f t="shared" si="56"/>
        <v>16468</v>
      </c>
      <c r="F162" s="49">
        <f t="shared" si="57"/>
        <v>459878</v>
      </c>
      <c r="G162" s="49">
        <f t="shared" si="58"/>
        <v>238631</v>
      </c>
      <c r="H162" s="50">
        <f t="shared" si="59"/>
        <v>221247</v>
      </c>
      <c r="I162" s="50">
        <f t="shared" si="60"/>
        <v>191019</v>
      </c>
      <c r="J162" s="50">
        <f t="shared" si="61"/>
        <v>175961</v>
      </c>
      <c r="K162" s="47">
        <f t="shared" si="62"/>
        <v>47612</v>
      </c>
      <c r="L162" s="48">
        <f t="shared" si="63"/>
        <v>45286</v>
      </c>
      <c r="M162" s="744">
        <v>2023</v>
      </c>
      <c r="N162" s="184">
        <v>2177</v>
      </c>
      <c r="O162" s="184">
        <v>2209</v>
      </c>
      <c r="P162" s="184">
        <v>2315</v>
      </c>
      <c r="Q162" s="184">
        <v>2498</v>
      </c>
      <c r="R162" s="184">
        <v>2515</v>
      </c>
      <c r="S162" s="184">
        <v>2588</v>
      </c>
      <c r="T162" s="184">
        <v>2743</v>
      </c>
      <c r="U162" s="184">
        <v>2712</v>
      </c>
      <c r="V162" s="184">
        <v>2805</v>
      </c>
      <c r="W162" s="184">
        <v>2842</v>
      </c>
      <c r="X162" s="184">
        <v>2803</v>
      </c>
      <c r="Y162" s="184">
        <v>2790</v>
      </c>
      <c r="Z162" s="184">
        <v>2908</v>
      </c>
      <c r="AA162" s="184">
        <v>2981</v>
      </c>
      <c r="AB162" s="184">
        <v>2907</v>
      </c>
      <c r="AC162" s="184">
        <v>2899</v>
      </c>
      <c r="AD162" s="184">
        <v>2897</v>
      </c>
      <c r="AE162" s="184">
        <v>3490</v>
      </c>
      <c r="AF162" s="184">
        <v>4643</v>
      </c>
      <c r="AG162" s="184">
        <v>4414</v>
      </c>
      <c r="AH162" s="184">
        <v>4303</v>
      </c>
      <c r="AI162" s="184">
        <v>4096</v>
      </c>
      <c r="AJ162" s="184">
        <v>4434</v>
      </c>
      <c r="AK162" s="184">
        <v>4634</v>
      </c>
      <c r="AL162" s="184">
        <v>4958</v>
      </c>
      <c r="AM162" s="184">
        <v>5134</v>
      </c>
      <c r="AN162" s="184">
        <v>4828</v>
      </c>
      <c r="AO162" s="184">
        <v>4664</v>
      </c>
      <c r="AP162" s="184">
        <v>4630</v>
      </c>
      <c r="AQ162" s="184">
        <v>4396</v>
      </c>
      <c r="AR162" s="184">
        <v>4106</v>
      </c>
      <c r="AS162" s="184">
        <v>4063</v>
      </c>
      <c r="AT162" s="184">
        <v>3893</v>
      </c>
      <c r="AU162" s="184">
        <v>3804</v>
      </c>
      <c r="AV162" s="184">
        <v>3969</v>
      </c>
      <c r="AW162" s="184">
        <v>3977</v>
      </c>
      <c r="AX162" s="184">
        <v>3871</v>
      </c>
      <c r="AY162" s="184">
        <v>3745</v>
      </c>
      <c r="AZ162" s="184">
        <v>3858</v>
      </c>
      <c r="BA162" s="184">
        <v>3647</v>
      </c>
      <c r="BB162" s="184">
        <v>3612</v>
      </c>
      <c r="BC162" s="184">
        <v>3472</v>
      </c>
      <c r="BD162" s="184">
        <v>3379</v>
      </c>
      <c r="BE162" s="184">
        <v>3219</v>
      </c>
      <c r="BF162" s="184">
        <v>3214</v>
      </c>
      <c r="BG162" s="184">
        <v>3248</v>
      </c>
      <c r="BH162" s="184">
        <v>2936</v>
      </c>
      <c r="BI162" s="184">
        <v>2771</v>
      </c>
      <c r="BJ162" s="184">
        <v>2644</v>
      </c>
      <c r="BK162" s="184">
        <v>2584</v>
      </c>
      <c r="BL162" s="184">
        <v>2649</v>
      </c>
      <c r="BM162" s="184">
        <v>2596</v>
      </c>
      <c r="BN162" s="184">
        <v>2540</v>
      </c>
      <c r="BO162" s="184">
        <v>2547</v>
      </c>
      <c r="BP162" s="184">
        <v>2693</v>
      </c>
      <c r="BQ162" s="184">
        <v>2627</v>
      </c>
      <c r="BR162" s="184">
        <v>2594</v>
      </c>
      <c r="BS162" s="184">
        <v>2569</v>
      </c>
      <c r="BT162" s="184">
        <v>2351</v>
      </c>
      <c r="BU162" s="184">
        <v>2381</v>
      </c>
      <c r="BV162" s="184">
        <v>2308</v>
      </c>
      <c r="BW162" s="184">
        <v>2214</v>
      </c>
      <c r="BX162" s="184">
        <v>2272</v>
      </c>
      <c r="BY162" s="184">
        <v>2043</v>
      </c>
      <c r="BZ162" s="184">
        <v>1988</v>
      </c>
      <c r="CA162" s="184">
        <v>1886</v>
      </c>
      <c r="CB162" s="184">
        <v>1762</v>
      </c>
      <c r="CC162" s="184">
        <v>1646</v>
      </c>
      <c r="CD162" s="184">
        <v>1556</v>
      </c>
      <c r="CE162" s="184">
        <v>1460</v>
      </c>
      <c r="CF162" s="184">
        <v>1394</v>
      </c>
      <c r="CG162" s="184">
        <v>1330</v>
      </c>
      <c r="CH162" s="184">
        <v>1296</v>
      </c>
      <c r="CI162" s="184">
        <v>1183</v>
      </c>
      <c r="CJ162" s="184">
        <v>1153</v>
      </c>
      <c r="CK162" s="184">
        <v>1122</v>
      </c>
      <c r="CL162" s="184">
        <v>1036</v>
      </c>
      <c r="CM162" s="184">
        <v>1116</v>
      </c>
      <c r="CN162" s="184">
        <v>1101</v>
      </c>
      <c r="CO162" s="184">
        <v>862</v>
      </c>
      <c r="CP162" s="184">
        <v>842</v>
      </c>
      <c r="CQ162" s="184">
        <v>824</v>
      </c>
      <c r="CR162" s="184">
        <v>688</v>
      </c>
      <c r="CS162" s="184">
        <v>544</v>
      </c>
      <c r="CT162" s="184">
        <v>482</v>
      </c>
      <c r="CU162" s="184">
        <v>499</v>
      </c>
      <c r="CV162" s="184">
        <v>488</v>
      </c>
      <c r="CW162" s="184">
        <v>384</v>
      </c>
      <c r="CX162" s="184">
        <v>297</v>
      </c>
      <c r="CY162" s="533">
        <v>1060</v>
      </c>
      <c r="CZ162" s="129">
        <v>1828</v>
      </c>
      <c r="DA162">
        <v>2169</v>
      </c>
      <c r="DB162">
        <v>2199</v>
      </c>
      <c r="DC162">
        <v>2201</v>
      </c>
      <c r="DD162">
        <v>2345</v>
      </c>
      <c r="DE162">
        <v>2313</v>
      </c>
      <c r="DF162">
        <v>2414</v>
      </c>
      <c r="DG162">
        <v>2532</v>
      </c>
      <c r="DH162">
        <v>2656</v>
      </c>
      <c r="DI162">
        <v>2696</v>
      </c>
      <c r="DJ162">
        <v>2723</v>
      </c>
      <c r="DK162">
        <v>2742</v>
      </c>
      <c r="DL162">
        <v>2723</v>
      </c>
      <c r="DM162">
        <v>2794</v>
      </c>
      <c r="DN162">
        <v>2803</v>
      </c>
      <c r="DO162">
        <v>2717</v>
      </c>
      <c r="DP162">
        <v>2711</v>
      </c>
      <c r="DQ162">
        <v>2720</v>
      </c>
      <c r="DR162">
        <v>3276</v>
      </c>
      <c r="DS162">
        <v>4197</v>
      </c>
      <c r="DT162">
        <v>4041</v>
      </c>
      <c r="DU162">
        <v>4023</v>
      </c>
      <c r="DV162">
        <v>3866</v>
      </c>
      <c r="DW162">
        <v>4230</v>
      </c>
      <c r="DX162">
        <v>4459</v>
      </c>
      <c r="DY162">
        <v>4398</v>
      </c>
      <c r="DZ162">
        <v>4032</v>
      </c>
      <c r="EA162">
        <v>3988</v>
      </c>
      <c r="EB162">
        <v>3821</v>
      </c>
      <c r="EC162">
        <v>3762</v>
      </c>
      <c r="ED162">
        <v>3635</v>
      </c>
      <c r="EE162">
        <v>3560</v>
      </c>
      <c r="EF162">
        <v>3481</v>
      </c>
      <c r="EG162">
        <v>3499</v>
      </c>
      <c r="EH162">
        <v>3569</v>
      </c>
      <c r="EI162">
        <v>3472</v>
      </c>
      <c r="EJ162">
        <v>3518</v>
      </c>
      <c r="EK162">
        <v>3425</v>
      </c>
      <c r="EL162">
        <v>3479</v>
      </c>
      <c r="EM162">
        <v>3315</v>
      </c>
      <c r="EN162">
        <v>3331</v>
      </c>
      <c r="EO162">
        <v>3065</v>
      </c>
      <c r="EP162">
        <v>2979</v>
      </c>
      <c r="EQ162">
        <v>2888</v>
      </c>
      <c r="ER162">
        <v>2876</v>
      </c>
      <c r="ES162">
        <v>2786</v>
      </c>
      <c r="ET162">
        <v>2837</v>
      </c>
      <c r="EU162">
        <v>2481</v>
      </c>
      <c r="EV162">
        <v>2361</v>
      </c>
      <c r="EW162">
        <v>2292</v>
      </c>
      <c r="EX162">
        <v>2318</v>
      </c>
      <c r="EY162">
        <v>2192</v>
      </c>
      <c r="EZ162">
        <v>2167</v>
      </c>
      <c r="FA162">
        <v>2251</v>
      </c>
      <c r="FB162">
        <v>2313</v>
      </c>
      <c r="FC162">
        <v>2370</v>
      </c>
      <c r="FD162">
        <v>2313</v>
      </c>
      <c r="FE162">
        <v>2322</v>
      </c>
      <c r="FF162">
        <v>2321</v>
      </c>
      <c r="FG162">
        <v>2262</v>
      </c>
      <c r="FH162">
        <v>2194</v>
      </c>
      <c r="FI162">
        <v>2136</v>
      </c>
      <c r="FJ162">
        <v>2142</v>
      </c>
      <c r="FK162">
        <v>2035</v>
      </c>
      <c r="FL162">
        <v>1933</v>
      </c>
      <c r="FM162">
        <v>1905</v>
      </c>
      <c r="FN162">
        <v>1712</v>
      </c>
      <c r="FO162">
        <v>1686</v>
      </c>
      <c r="FP162">
        <v>1634</v>
      </c>
      <c r="FQ162">
        <v>1599</v>
      </c>
      <c r="FR162">
        <v>1501</v>
      </c>
      <c r="FS162">
        <v>1475</v>
      </c>
      <c r="FT162">
        <v>1399</v>
      </c>
      <c r="FU162">
        <v>1339</v>
      </c>
      <c r="FV162">
        <v>1232</v>
      </c>
      <c r="FW162">
        <v>1320</v>
      </c>
      <c r="FX162">
        <v>1265</v>
      </c>
      <c r="FY162">
        <v>1261</v>
      </c>
      <c r="FZ162">
        <v>1320</v>
      </c>
      <c r="GA162">
        <v>1268</v>
      </c>
      <c r="GB162">
        <v>1018</v>
      </c>
      <c r="GC162">
        <v>1098</v>
      </c>
      <c r="GD162">
        <v>995</v>
      </c>
      <c r="GE162">
        <v>936</v>
      </c>
      <c r="GF162">
        <v>770</v>
      </c>
      <c r="GG162">
        <v>742</v>
      </c>
      <c r="GH162">
        <v>676</v>
      </c>
      <c r="GI162">
        <v>637</v>
      </c>
      <c r="GJ162">
        <v>550</v>
      </c>
      <c r="GK162">
        <v>460</v>
      </c>
      <c r="GL162" s="128">
        <v>1952</v>
      </c>
    </row>
    <row r="163" spans="1:194" s="1" customFormat="1" ht="14.4" x14ac:dyDescent="0.3">
      <c r="A163" s="30" t="s">
        <v>46</v>
      </c>
      <c r="B163" s="1" t="s">
        <v>202</v>
      </c>
      <c r="C163" s="29" t="str">
        <f t="shared" si="54"/>
        <v>LA England - Crawley</v>
      </c>
      <c r="D163" s="48">
        <f t="shared" si="55"/>
        <v>6050</v>
      </c>
      <c r="E163" s="48">
        <f t="shared" si="56"/>
        <v>5572</v>
      </c>
      <c r="F163" s="49">
        <f t="shared" si="57"/>
        <v>147701</v>
      </c>
      <c r="G163" s="49">
        <f t="shared" si="58"/>
        <v>75316</v>
      </c>
      <c r="H163" s="50">
        <f t="shared" si="59"/>
        <v>72385</v>
      </c>
      <c r="I163" s="50">
        <f t="shared" si="60"/>
        <v>58420</v>
      </c>
      <c r="J163" s="50">
        <f t="shared" si="61"/>
        <v>56637</v>
      </c>
      <c r="K163" s="47">
        <f t="shared" si="62"/>
        <v>16896</v>
      </c>
      <c r="L163" s="48">
        <f t="shared" si="63"/>
        <v>15748</v>
      </c>
      <c r="M163" s="744">
        <v>755</v>
      </c>
      <c r="N163" s="184">
        <v>806</v>
      </c>
      <c r="O163" s="184">
        <v>856</v>
      </c>
      <c r="P163" s="184">
        <v>794</v>
      </c>
      <c r="Q163" s="184">
        <v>886</v>
      </c>
      <c r="R163" s="184">
        <v>943</v>
      </c>
      <c r="S163" s="184">
        <v>967</v>
      </c>
      <c r="T163" s="184">
        <v>957</v>
      </c>
      <c r="U163" s="184">
        <v>937</v>
      </c>
      <c r="V163" s="184">
        <v>944</v>
      </c>
      <c r="W163" s="184">
        <v>995</v>
      </c>
      <c r="X163" s="184">
        <v>1006</v>
      </c>
      <c r="Y163" s="184">
        <v>1027</v>
      </c>
      <c r="Z163" s="184">
        <v>1038</v>
      </c>
      <c r="AA163" s="184">
        <v>967</v>
      </c>
      <c r="AB163" s="184">
        <v>1048</v>
      </c>
      <c r="AC163" s="184">
        <v>1025</v>
      </c>
      <c r="AD163" s="184">
        <v>945</v>
      </c>
      <c r="AE163" s="184">
        <v>953</v>
      </c>
      <c r="AF163" s="184">
        <v>897</v>
      </c>
      <c r="AG163" s="184">
        <v>892</v>
      </c>
      <c r="AH163" s="184">
        <v>871</v>
      </c>
      <c r="AI163" s="184">
        <v>858</v>
      </c>
      <c r="AJ163" s="184">
        <v>886</v>
      </c>
      <c r="AK163" s="184">
        <v>971</v>
      </c>
      <c r="AL163" s="184">
        <v>920</v>
      </c>
      <c r="AM163" s="184">
        <v>1043</v>
      </c>
      <c r="AN163" s="184">
        <v>1029</v>
      </c>
      <c r="AO163" s="184">
        <v>1064</v>
      </c>
      <c r="AP163" s="184">
        <v>1071</v>
      </c>
      <c r="AQ163" s="184">
        <v>1102</v>
      </c>
      <c r="AR163" s="184">
        <v>1107</v>
      </c>
      <c r="AS163" s="184">
        <v>1144</v>
      </c>
      <c r="AT163" s="184">
        <v>1168</v>
      </c>
      <c r="AU163" s="184">
        <v>1235</v>
      </c>
      <c r="AV163" s="184">
        <v>1243</v>
      </c>
      <c r="AW163" s="184">
        <v>1314</v>
      </c>
      <c r="AX163" s="184">
        <v>1294</v>
      </c>
      <c r="AY163" s="184">
        <v>1217</v>
      </c>
      <c r="AZ163" s="184">
        <v>1281</v>
      </c>
      <c r="BA163" s="184">
        <v>1296</v>
      </c>
      <c r="BB163" s="184">
        <v>1180</v>
      </c>
      <c r="BC163" s="184">
        <v>1301</v>
      </c>
      <c r="BD163" s="184">
        <v>1237</v>
      </c>
      <c r="BE163" s="184">
        <v>1239</v>
      </c>
      <c r="BF163" s="184">
        <v>1209</v>
      </c>
      <c r="BG163" s="184">
        <v>1206</v>
      </c>
      <c r="BH163" s="184">
        <v>1174</v>
      </c>
      <c r="BI163" s="184">
        <v>1092</v>
      </c>
      <c r="BJ163" s="184">
        <v>984</v>
      </c>
      <c r="BK163" s="184">
        <v>1020</v>
      </c>
      <c r="BL163" s="184">
        <v>970</v>
      </c>
      <c r="BM163" s="184">
        <v>940</v>
      </c>
      <c r="BN163" s="184">
        <v>937</v>
      </c>
      <c r="BO163" s="184">
        <v>928</v>
      </c>
      <c r="BP163" s="184">
        <v>944</v>
      </c>
      <c r="BQ163" s="184">
        <v>901</v>
      </c>
      <c r="BR163" s="184">
        <v>925</v>
      </c>
      <c r="BS163" s="184">
        <v>894</v>
      </c>
      <c r="BT163" s="184">
        <v>860</v>
      </c>
      <c r="BU163" s="184">
        <v>819</v>
      </c>
      <c r="BV163" s="184">
        <v>848</v>
      </c>
      <c r="BW163" s="184">
        <v>811</v>
      </c>
      <c r="BX163" s="184">
        <v>794</v>
      </c>
      <c r="BY163" s="184">
        <v>740</v>
      </c>
      <c r="BZ163" s="184">
        <v>712</v>
      </c>
      <c r="CA163" s="184">
        <v>669</v>
      </c>
      <c r="CB163" s="184">
        <v>690</v>
      </c>
      <c r="CC163" s="184">
        <v>630</v>
      </c>
      <c r="CD163" s="184">
        <v>538</v>
      </c>
      <c r="CE163" s="184">
        <v>572</v>
      </c>
      <c r="CF163" s="184">
        <v>492</v>
      </c>
      <c r="CG163" s="184">
        <v>502</v>
      </c>
      <c r="CH163" s="184">
        <v>423</v>
      </c>
      <c r="CI163" s="184">
        <v>405</v>
      </c>
      <c r="CJ163" s="184">
        <v>401</v>
      </c>
      <c r="CK163" s="184">
        <v>404</v>
      </c>
      <c r="CL163" s="184">
        <v>380</v>
      </c>
      <c r="CM163" s="184">
        <v>350</v>
      </c>
      <c r="CN163" s="184">
        <v>415</v>
      </c>
      <c r="CO163" s="184">
        <v>267</v>
      </c>
      <c r="CP163" s="184">
        <v>274</v>
      </c>
      <c r="CQ163" s="184">
        <v>230</v>
      </c>
      <c r="CR163" s="184">
        <v>201</v>
      </c>
      <c r="CS163" s="184">
        <v>157</v>
      </c>
      <c r="CT163" s="184">
        <v>153</v>
      </c>
      <c r="CU163" s="184">
        <v>130</v>
      </c>
      <c r="CV163" s="184">
        <v>109</v>
      </c>
      <c r="CW163" s="184">
        <v>90</v>
      </c>
      <c r="CX163" s="184">
        <v>88</v>
      </c>
      <c r="CY163" s="533">
        <v>329</v>
      </c>
      <c r="CZ163" s="129">
        <v>702</v>
      </c>
      <c r="DA163">
        <v>742</v>
      </c>
      <c r="DB163">
        <v>796</v>
      </c>
      <c r="DC163">
        <v>795</v>
      </c>
      <c r="DD163">
        <v>868</v>
      </c>
      <c r="DE163">
        <v>827</v>
      </c>
      <c r="DF163">
        <v>902</v>
      </c>
      <c r="DG163">
        <v>864</v>
      </c>
      <c r="DH163">
        <v>928</v>
      </c>
      <c r="DI163">
        <v>913</v>
      </c>
      <c r="DJ163">
        <v>949</v>
      </c>
      <c r="DK163">
        <v>890</v>
      </c>
      <c r="DL163">
        <v>952</v>
      </c>
      <c r="DM163">
        <v>878</v>
      </c>
      <c r="DN163">
        <v>980</v>
      </c>
      <c r="DO163">
        <v>962</v>
      </c>
      <c r="DP163">
        <v>926</v>
      </c>
      <c r="DQ163">
        <v>874</v>
      </c>
      <c r="DR163">
        <v>893</v>
      </c>
      <c r="DS163">
        <v>768</v>
      </c>
      <c r="DT163">
        <v>721</v>
      </c>
      <c r="DU163">
        <v>726</v>
      </c>
      <c r="DV163">
        <v>749</v>
      </c>
      <c r="DW163">
        <v>751</v>
      </c>
      <c r="DX163">
        <v>733</v>
      </c>
      <c r="DY163">
        <v>853</v>
      </c>
      <c r="DZ163">
        <v>914</v>
      </c>
      <c r="EA163">
        <v>893</v>
      </c>
      <c r="EB163">
        <v>977</v>
      </c>
      <c r="EC163">
        <v>1053</v>
      </c>
      <c r="ED163">
        <v>973</v>
      </c>
      <c r="EE163">
        <v>1082</v>
      </c>
      <c r="EF163">
        <v>1180</v>
      </c>
      <c r="EG163">
        <v>1160</v>
      </c>
      <c r="EH163">
        <v>1264</v>
      </c>
      <c r="EI163">
        <v>1216</v>
      </c>
      <c r="EJ163">
        <v>1242</v>
      </c>
      <c r="EK163">
        <v>1272</v>
      </c>
      <c r="EL163">
        <v>1270</v>
      </c>
      <c r="EM163">
        <v>1224</v>
      </c>
      <c r="EN163">
        <v>1227</v>
      </c>
      <c r="EO163">
        <v>1249</v>
      </c>
      <c r="EP163">
        <v>1115</v>
      </c>
      <c r="EQ163">
        <v>1121</v>
      </c>
      <c r="ER163">
        <v>1184</v>
      </c>
      <c r="ES163">
        <v>1114</v>
      </c>
      <c r="ET163">
        <v>1064</v>
      </c>
      <c r="EU163">
        <v>1066</v>
      </c>
      <c r="EV163">
        <v>985</v>
      </c>
      <c r="EW163">
        <v>913</v>
      </c>
      <c r="EX163">
        <v>900</v>
      </c>
      <c r="EY163">
        <v>854</v>
      </c>
      <c r="EZ163">
        <v>806</v>
      </c>
      <c r="FA163">
        <v>855</v>
      </c>
      <c r="FB163">
        <v>825</v>
      </c>
      <c r="FC163">
        <v>884</v>
      </c>
      <c r="FD163">
        <v>855</v>
      </c>
      <c r="FE163">
        <v>841</v>
      </c>
      <c r="FF163">
        <v>865</v>
      </c>
      <c r="FG163">
        <v>820</v>
      </c>
      <c r="FH163">
        <v>807</v>
      </c>
      <c r="FI163">
        <v>785</v>
      </c>
      <c r="FJ163">
        <v>783</v>
      </c>
      <c r="FK163">
        <v>730</v>
      </c>
      <c r="FL163">
        <v>741</v>
      </c>
      <c r="FM163">
        <v>703</v>
      </c>
      <c r="FN163">
        <v>711</v>
      </c>
      <c r="FO163">
        <v>733</v>
      </c>
      <c r="FP163">
        <v>650</v>
      </c>
      <c r="FQ163">
        <v>592</v>
      </c>
      <c r="FR163">
        <v>564</v>
      </c>
      <c r="FS163">
        <v>548</v>
      </c>
      <c r="FT163">
        <v>534</v>
      </c>
      <c r="FU163">
        <v>487</v>
      </c>
      <c r="FV163">
        <v>471</v>
      </c>
      <c r="FW163">
        <v>486</v>
      </c>
      <c r="FX163">
        <v>427</v>
      </c>
      <c r="FY163">
        <v>456</v>
      </c>
      <c r="FZ163">
        <v>486</v>
      </c>
      <c r="GA163">
        <v>516</v>
      </c>
      <c r="GB163">
        <v>341</v>
      </c>
      <c r="GC163">
        <v>314</v>
      </c>
      <c r="GD163">
        <v>281</v>
      </c>
      <c r="GE163">
        <v>262</v>
      </c>
      <c r="GF163">
        <v>210</v>
      </c>
      <c r="GG163">
        <v>186</v>
      </c>
      <c r="GH163">
        <v>197</v>
      </c>
      <c r="GI163">
        <v>182</v>
      </c>
      <c r="GJ163">
        <v>169</v>
      </c>
      <c r="GK163">
        <v>141</v>
      </c>
      <c r="GL163" s="128">
        <v>687</v>
      </c>
    </row>
    <row r="164" spans="1:194" s="1" customFormat="1" ht="14.4" x14ac:dyDescent="0.3">
      <c r="A164" s="30" t="s">
        <v>46</v>
      </c>
      <c r="B164" s="1" t="s">
        <v>203</v>
      </c>
      <c r="C164" s="29" t="str">
        <f t="shared" si="54"/>
        <v>LA England - Croydon</v>
      </c>
      <c r="D164" s="48">
        <f t="shared" si="55"/>
        <v>17177</v>
      </c>
      <c r="E164" s="48">
        <f t="shared" si="56"/>
        <v>16293</v>
      </c>
      <c r="F164" s="49">
        <f t="shared" si="57"/>
        <v>447028</v>
      </c>
      <c r="G164" s="49">
        <f t="shared" si="58"/>
        <v>224331</v>
      </c>
      <c r="H164" s="50">
        <f t="shared" si="59"/>
        <v>222697</v>
      </c>
      <c r="I164" s="50">
        <f t="shared" si="60"/>
        <v>176795</v>
      </c>
      <c r="J164" s="50">
        <f t="shared" si="61"/>
        <v>177265</v>
      </c>
      <c r="K164" s="47">
        <f t="shared" si="62"/>
        <v>47536</v>
      </c>
      <c r="L164" s="48">
        <f t="shared" si="63"/>
        <v>45432</v>
      </c>
      <c r="M164" s="744">
        <v>2206</v>
      </c>
      <c r="N164" s="184">
        <v>2441</v>
      </c>
      <c r="O164" s="184">
        <v>2362</v>
      </c>
      <c r="P164" s="184">
        <v>2413</v>
      </c>
      <c r="Q164" s="184">
        <v>2392</v>
      </c>
      <c r="R164" s="184">
        <v>2473</v>
      </c>
      <c r="S164" s="184">
        <v>2599</v>
      </c>
      <c r="T164" s="184">
        <v>2585</v>
      </c>
      <c r="U164" s="184">
        <v>2650</v>
      </c>
      <c r="V164" s="184">
        <v>2746</v>
      </c>
      <c r="W164" s="184">
        <v>2761</v>
      </c>
      <c r="X164" s="184">
        <v>2731</v>
      </c>
      <c r="Y164" s="184">
        <v>2756</v>
      </c>
      <c r="Z164" s="184">
        <v>2732</v>
      </c>
      <c r="AA164" s="184">
        <v>2802</v>
      </c>
      <c r="AB164" s="184">
        <v>2996</v>
      </c>
      <c r="AC164" s="184">
        <v>2921</v>
      </c>
      <c r="AD164" s="184">
        <v>2970</v>
      </c>
      <c r="AE164" s="184">
        <v>2945</v>
      </c>
      <c r="AF164" s="184">
        <v>2642</v>
      </c>
      <c r="AG164" s="184">
        <v>2469</v>
      </c>
      <c r="AH164" s="184">
        <v>2562</v>
      </c>
      <c r="AI164" s="184">
        <v>2554</v>
      </c>
      <c r="AJ164" s="184">
        <v>2583</v>
      </c>
      <c r="AK164" s="184">
        <v>2711</v>
      </c>
      <c r="AL164" s="184">
        <v>2917</v>
      </c>
      <c r="AM164" s="184">
        <v>3214</v>
      </c>
      <c r="AN164" s="184">
        <v>3301</v>
      </c>
      <c r="AO164" s="184">
        <v>3400</v>
      </c>
      <c r="AP164" s="184">
        <v>3487</v>
      </c>
      <c r="AQ164" s="184">
        <v>3525</v>
      </c>
      <c r="AR164" s="184">
        <v>3586</v>
      </c>
      <c r="AS164" s="184">
        <v>3581</v>
      </c>
      <c r="AT164" s="184">
        <v>3661</v>
      </c>
      <c r="AU164" s="184">
        <v>3840</v>
      </c>
      <c r="AV164" s="184">
        <v>3904</v>
      </c>
      <c r="AW164" s="184">
        <v>3908</v>
      </c>
      <c r="AX164" s="184">
        <v>3889</v>
      </c>
      <c r="AY164" s="184">
        <v>3939</v>
      </c>
      <c r="AZ164" s="184">
        <v>3909</v>
      </c>
      <c r="BA164" s="184">
        <v>3840</v>
      </c>
      <c r="BB164" s="184">
        <v>3755</v>
      </c>
      <c r="BC164" s="184">
        <v>3690</v>
      </c>
      <c r="BD164" s="184">
        <v>3543</v>
      </c>
      <c r="BE164" s="184">
        <v>3554</v>
      </c>
      <c r="BF164" s="184">
        <v>3501</v>
      </c>
      <c r="BG164" s="184">
        <v>3562</v>
      </c>
      <c r="BH164" s="184">
        <v>3306</v>
      </c>
      <c r="BI164" s="184">
        <v>3256</v>
      </c>
      <c r="BJ164" s="184">
        <v>3056</v>
      </c>
      <c r="BK164" s="184">
        <v>2977</v>
      </c>
      <c r="BL164" s="184">
        <v>2989</v>
      </c>
      <c r="BM164" s="184">
        <v>2838</v>
      </c>
      <c r="BN164" s="184">
        <v>2817</v>
      </c>
      <c r="BO164" s="184">
        <v>2707</v>
      </c>
      <c r="BP164" s="184">
        <v>2734</v>
      </c>
      <c r="BQ164" s="184">
        <v>2708</v>
      </c>
      <c r="BR164" s="184">
        <v>2807</v>
      </c>
      <c r="BS164" s="184">
        <v>2736</v>
      </c>
      <c r="BT164" s="184">
        <v>2689</v>
      </c>
      <c r="BU164" s="184">
        <v>2651</v>
      </c>
      <c r="BV164" s="184">
        <v>2649</v>
      </c>
      <c r="BW164" s="184">
        <v>2693</v>
      </c>
      <c r="BX164" s="184">
        <v>2379</v>
      </c>
      <c r="BY164" s="184">
        <v>2336</v>
      </c>
      <c r="BZ164" s="184">
        <v>2187</v>
      </c>
      <c r="CA164" s="184">
        <v>2069</v>
      </c>
      <c r="CB164" s="184">
        <v>1869</v>
      </c>
      <c r="CC164" s="184">
        <v>1834</v>
      </c>
      <c r="CD164" s="184">
        <v>1659</v>
      </c>
      <c r="CE164" s="184">
        <v>1521</v>
      </c>
      <c r="CF164" s="184">
        <v>1494</v>
      </c>
      <c r="CG164" s="184">
        <v>1326</v>
      </c>
      <c r="CH164" s="184">
        <v>1237</v>
      </c>
      <c r="CI164" s="184">
        <v>1201</v>
      </c>
      <c r="CJ164" s="184">
        <v>1124</v>
      </c>
      <c r="CK164" s="184">
        <v>1122</v>
      </c>
      <c r="CL164" s="184">
        <v>1088</v>
      </c>
      <c r="CM164" s="184">
        <v>1181</v>
      </c>
      <c r="CN164" s="184">
        <v>1084</v>
      </c>
      <c r="CO164" s="184">
        <v>853</v>
      </c>
      <c r="CP164" s="184">
        <v>703</v>
      </c>
      <c r="CQ164" s="184">
        <v>671</v>
      </c>
      <c r="CR164" s="184">
        <v>629</v>
      </c>
      <c r="CS164" s="184">
        <v>555</v>
      </c>
      <c r="CT164" s="184">
        <v>451</v>
      </c>
      <c r="CU164" s="184">
        <v>464</v>
      </c>
      <c r="CV164" s="184">
        <v>426</v>
      </c>
      <c r="CW164" s="184">
        <v>369</v>
      </c>
      <c r="CX164" s="184">
        <v>304</v>
      </c>
      <c r="CY164" s="533">
        <v>1074</v>
      </c>
      <c r="CZ164" s="129">
        <v>2132</v>
      </c>
      <c r="DA164">
        <v>2293</v>
      </c>
      <c r="DB164">
        <v>2409</v>
      </c>
      <c r="DC164">
        <v>2257</v>
      </c>
      <c r="DD164">
        <v>2377</v>
      </c>
      <c r="DE164">
        <v>2386</v>
      </c>
      <c r="DF164">
        <v>2490</v>
      </c>
      <c r="DG164">
        <v>2457</v>
      </c>
      <c r="DH164">
        <v>2547</v>
      </c>
      <c r="DI164">
        <v>2645</v>
      </c>
      <c r="DJ164">
        <v>2596</v>
      </c>
      <c r="DK164">
        <v>2550</v>
      </c>
      <c r="DL164">
        <v>2576</v>
      </c>
      <c r="DM164">
        <v>2750</v>
      </c>
      <c r="DN164">
        <v>2808</v>
      </c>
      <c r="DO164">
        <v>2662</v>
      </c>
      <c r="DP164">
        <v>2750</v>
      </c>
      <c r="DQ164">
        <v>2747</v>
      </c>
      <c r="DR164">
        <v>2680</v>
      </c>
      <c r="DS164">
        <v>2296</v>
      </c>
      <c r="DT164">
        <v>2210</v>
      </c>
      <c r="DU164">
        <v>2222</v>
      </c>
      <c r="DV164">
        <v>2417</v>
      </c>
      <c r="DW164">
        <v>2517</v>
      </c>
      <c r="DX164">
        <v>2691</v>
      </c>
      <c r="DY164">
        <v>2848</v>
      </c>
      <c r="DZ164">
        <v>3165</v>
      </c>
      <c r="EA164">
        <v>3271</v>
      </c>
      <c r="EB164">
        <v>3447</v>
      </c>
      <c r="EC164">
        <v>3480</v>
      </c>
      <c r="ED164">
        <v>3569</v>
      </c>
      <c r="EE164">
        <v>3576</v>
      </c>
      <c r="EF164">
        <v>3642</v>
      </c>
      <c r="EG164">
        <v>3799</v>
      </c>
      <c r="EH164">
        <v>3900</v>
      </c>
      <c r="EI164">
        <v>3884</v>
      </c>
      <c r="EJ164">
        <v>3965</v>
      </c>
      <c r="EK164">
        <v>3884</v>
      </c>
      <c r="EL164">
        <v>3842</v>
      </c>
      <c r="EM164">
        <v>3798</v>
      </c>
      <c r="EN164">
        <v>3769</v>
      </c>
      <c r="EO164">
        <v>3513</v>
      </c>
      <c r="EP164">
        <v>3500</v>
      </c>
      <c r="EQ164">
        <v>3506</v>
      </c>
      <c r="ER164">
        <v>3391</v>
      </c>
      <c r="ES164">
        <v>3328</v>
      </c>
      <c r="ET164">
        <v>3197</v>
      </c>
      <c r="EU164">
        <v>3084</v>
      </c>
      <c r="EV164">
        <v>2860</v>
      </c>
      <c r="EW164">
        <v>2791</v>
      </c>
      <c r="EX164">
        <v>2806</v>
      </c>
      <c r="EY164">
        <v>2692</v>
      </c>
      <c r="EZ164">
        <v>2510</v>
      </c>
      <c r="FA164">
        <v>2622</v>
      </c>
      <c r="FB164">
        <v>2719</v>
      </c>
      <c r="FC164">
        <v>2721</v>
      </c>
      <c r="FD164">
        <v>2645</v>
      </c>
      <c r="FE164">
        <v>2743</v>
      </c>
      <c r="FF164">
        <v>2728</v>
      </c>
      <c r="FG164">
        <v>2627</v>
      </c>
      <c r="FH164">
        <v>2670</v>
      </c>
      <c r="FI164">
        <v>2614</v>
      </c>
      <c r="FJ164">
        <v>2579</v>
      </c>
      <c r="FK164">
        <v>2628</v>
      </c>
      <c r="FL164">
        <v>2295</v>
      </c>
      <c r="FM164">
        <v>2278</v>
      </c>
      <c r="FN164">
        <v>2106</v>
      </c>
      <c r="FO164">
        <v>1994</v>
      </c>
      <c r="FP164">
        <v>1844</v>
      </c>
      <c r="FQ164">
        <v>1693</v>
      </c>
      <c r="FR164">
        <v>1704</v>
      </c>
      <c r="FS164">
        <v>1574</v>
      </c>
      <c r="FT164">
        <v>1516</v>
      </c>
      <c r="FU164">
        <v>1389</v>
      </c>
      <c r="FV164">
        <v>1391</v>
      </c>
      <c r="FW164">
        <v>1379</v>
      </c>
      <c r="FX164">
        <v>1270</v>
      </c>
      <c r="FY164">
        <v>1195</v>
      </c>
      <c r="FZ164">
        <v>1310</v>
      </c>
      <c r="GA164">
        <v>1354</v>
      </c>
      <c r="GB164">
        <v>1044</v>
      </c>
      <c r="GC164">
        <v>927</v>
      </c>
      <c r="GD164">
        <v>954</v>
      </c>
      <c r="GE164">
        <v>884</v>
      </c>
      <c r="GF164">
        <v>738</v>
      </c>
      <c r="GG164">
        <v>682</v>
      </c>
      <c r="GH164">
        <v>684</v>
      </c>
      <c r="GI164">
        <v>616</v>
      </c>
      <c r="GJ164">
        <v>597</v>
      </c>
      <c r="GK164">
        <v>502</v>
      </c>
      <c r="GL164" s="128">
        <v>1999</v>
      </c>
    </row>
    <row r="165" spans="1:194" s="1" customFormat="1" ht="14.4" x14ac:dyDescent="0.3">
      <c r="A165" s="30" t="s">
        <v>46</v>
      </c>
      <c r="B165" s="1" t="s">
        <v>204</v>
      </c>
      <c r="C165" s="29" t="str">
        <f t="shared" si="54"/>
        <v>LA England - Cumberland</v>
      </c>
      <c r="D165" s="48">
        <f t="shared" si="55"/>
        <v>10095</v>
      </c>
      <c r="E165" s="48">
        <f t="shared" si="56"/>
        <v>9617</v>
      </c>
      <c r="F165" s="49">
        <f t="shared" si="57"/>
        <v>290049</v>
      </c>
      <c r="G165" s="49">
        <f t="shared" si="58"/>
        <v>144562</v>
      </c>
      <c r="H165" s="50">
        <f t="shared" si="59"/>
        <v>145487</v>
      </c>
      <c r="I165" s="50">
        <f t="shared" si="60"/>
        <v>118057</v>
      </c>
      <c r="J165" s="50">
        <f t="shared" si="61"/>
        <v>120139</v>
      </c>
      <c r="K165" s="47">
        <f t="shared" si="62"/>
        <v>26505</v>
      </c>
      <c r="L165" s="48">
        <f t="shared" si="63"/>
        <v>25348</v>
      </c>
      <c r="M165" s="744">
        <v>1144</v>
      </c>
      <c r="N165" s="184">
        <v>1119</v>
      </c>
      <c r="O165" s="184">
        <v>1219</v>
      </c>
      <c r="P165" s="184">
        <v>1200</v>
      </c>
      <c r="Q165" s="184">
        <v>1335</v>
      </c>
      <c r="R165" s="184">
        <v>1308</v>
      </c>
      <c r="S165" s="184">
        <v>1379</v>
      </c>
      <c r="T165" s="184">
        <v>1433</v>
      </c>
      <c r="U165" s="184">
        <v>1470</v>
      </c>
      <c r="V165" s="184">
        <v>1583</v>
      </c>
      <c r="W165" s="184">
        <v>1599</v>
      </c>
      <c r="X165" s="184">
        <v>1621</v>
      </c>
      <c r="Y165" s="184">
        <v>1543</v>
      </c>
      <c r="Z165" s="184">
        <v>1675</v>
      </c>
      <c r="AA165" s="184">
        <v>1734</v>
      </c>
      <c r="AB165" s="184">
        <v>1687</v>
      </c>
      <c r="AC165" s="184">
        <v>1730</v>
      </c>
      <c r="AD165" s="184">
        <v>1726</v>
      </c>
      <c r="AE165" s="184">
        <v>1629</v>
      </c>
      <c r="AF165" s="184">
        <v>1561</v>
      </c>
      <c r="AG165" s="184">
        <v>1469</v>
      </c>
      <c r="AH165" s="184">
        <v>1397</v>
      </c>
      <c r="AI165" s="184">
        <v>1464</v>
      </c>
      <c r="AJ165" s="184">
        <v>1469</v>
      </c>
      <c r="AK165" s="184">
        <v>1346</v>
      </c>
      <c r="AL165" s="184">
        <v>1471</v>
      </c>
      <c r="AM165" s="184">
        <v>1462</v>
      </c>
      <c r="AN165" s="184">
        <v>1652</v>
      </c>
      <c r="AO165" s="184">
        <v>1658</v>
      </c>
      <c r="AP165" s="184">
        <v>1723</v>
      </c>
      <c r="AQ165" s="184">
        <v>1723</v>
      </c>
      <c r="AR165" s="184">
        <v>1791</v>
      </c>
      <c r="AS165" s="184">
        <v>1849</v>
      </c>
      <c r="AT165" s="184">
        <v>1876</v>
      </c>
      <c r="AU165" s="184">
        <v>1982</v>
      </c>
      <c r="AV165" s="184">
        <v>1915</v>
      </c>
      <c r="AW165" s="184">
        <v>1797</v>
      </c>
      <c r="AX165" s="184">
        <v>1909</v>
      </c>
      <c r="AY165" s="184">
        <v>1812</v>
      </c>
      <c r="AZ165" s="184">
        <v>1812</v>
      </c>
      <c r="BA165" s="184">
        <v>1894</v>
      </c>
      <c r="BB165" s="184">
        <v>1728</v>
      </c>
      <c r="BC165" s="184">
        <v>1843</v>
      </c>
      <c r="BD165" s="184">
        <v>1748</v>
      </c>
      <c r="BE165" s="184">
        <v>1782</v>
      </c>
      <c r="BF165" s="184">
        <v>1743</v>
      </c>
      <c r="BG165" s="184">
        <v>1698</v>
      </c>
      <c r="BH165" s="184">
        <v>1601</v>
      </c>
      <c r="BI165" s="184">
        <v>1550</v>
      </c>
      <c r="BJ165" s="184">
        <v>1543</v>
      </c>
      <c r="BK165" s="184">
        <v>1546</v>
      </c>
      <c r="BL165" s="184">
        <v>1675</v>
      </c>
      <c r="BM165" s="184">
        <v>1774</v>
      </c>
      <c r="BN165" s="184">
        <v>1920</v>
      </c>
      <c r="BO165" s="184">
        <v>2002</v>
      </c>
      <c r="BP165" s="184">
        <v>2089</v>
      </c>
      <c r="BQ165" s="184">
        <v>2015</v>
      </c>
      <c r="BR165" s="184">
        <v>2195</v>
      </c>
      <c r="BS165" s="184">
        <v>2083</v>
      </c>
      <c r="BT165" s="184">
        <v>2241</v>
      </c>
      <c r="BU165" s="184">
        <v>2283</v>
      </c>
      <c r="BV165" s="184">
        <v>2293</v>
      </c>
      <c r="BW165" s="184">
        <v>2246</v>
      </c>
      <c r="BX165" s="184">
        <v>2211</v>
      </c>
      <c r="BY165" s="184">
        <v>2161</v>
      </c>
      <c r="BZ165" s="184">
        <v>2082</v>
      </c>
      <c r="CA165" s="184">
        <v>2081</v>
      </c>
      <c r="CB165" s="184">
        <v>2056</v>
      </c>
      <c r="CC165" s="184">
        <v>1898</v>
      </c>
      <c r="CD165" s="184">
        <v>1783</v>
      </c>
      <c r="CE165" s="184">
        <v>1664</v>
      </c>
      <c r="CF165" s="184">
        <v>1611</v>
      </c>
      <c r="CG165" s="184">
        <v>1612</v>
      </c>
      <c r="CH165" s="184">
        <v>1532</v>
      </c>
      <c r="CI165" s="184">
        <v>1461</v>
      </c>
      <c r="CJ165" s="184">
        <v>1536</v>
      </c>
      <c r="CK165" s="184">
        <v>1471</v>
      </c>
      <c r="CL165" s="184">
        <v>1514</v>
      </c>
      <c r="CM165" s="184">
        <v>1503</v>
      </c>
      <c r="CN165" s="184">
        <v>1560</v>
      </c>
      <c r="CO165" s="184">
        <v>1064</v>
      </c>
      <c r="CP165" s="184">
        <v>1022</v>
      </c>
      <c r="CQ165" s="184">
        <v>930</v>
      </c>
      <c r="CR165" s="184">
        <v>843</v>
      </c>
      <c r="CS165" s="184">
        <v>685</v>
      </c>
      <c r="CT165" s="184">
        <v>616</v>
      </c>
      <c r="CU165" s="184">
        <v>559</v>
      </c>
      <c r="CV165" s="184">
        <v>468</v>
      </c>
      <c r="CW165" s="184">
        <v>453</v>
      </c>
      <c r="CX165" s="184">
        <v>342</v>
      </c>
      <c r="CY165" s="533">
        <v>1080</v>
      </c>
      <c r="CZ165" s="129">
        <v>1065</v>
      </c>
      <c r="DA165">
        <v>1116</v>
      </c>
      <c r="DB165">
        <v>1148</v>
      </c>
      <c r="DC165">
        <v>1217</v>
      </c>
      <c r="DD165">
        <v>1233</v>
      </c>
      <c r="DE165">
        <v>1353</v>
      </c>
      <c r="DF165">
        <v>1298</v>
      </c>
      <c r="DG165">
        <v>1351</v>
      </c>
      <c r="DH165">
        <v>1387</v>
      </c>
      <c r="DI165">
        <v>1469</v>
      </c>
      <c r="DJ165">
        <v>1529</v>
      </c>
      <c r="DK165">
        <v>1565</v>
      </c>
      <c r="DL165">
        <v>1570</v>
      </c>
      <c r="DM165">
        <v>1567</v>
      </c>
      <c r="DN165">
        <v>1661</v>
      </c>
      <c r="DO165">
        <v>1649</v>
      </c>
      <c r="DP165">
        <v>1660</v>
      </c>
      <c r="DQ165">
        <v>1510</v>
      </c>
      <c r="DR165">
        <v>1536</v>
      </c>
      <c r="DS165">
        <v>1323</v>
      </c>
      <c r="DT165">
        <v>1317</v>
      </c>
      <c r="DU165">
        <v>1320</v>
      </c>
      <c r="DV165">
        <v>1277</v>
      </c>
      <c r="DW165">
        <v>1290</v>
      </c>
      <c r="DX165">
        <v>1292</v>
      </c>
      <c r="DY165">
        <v>1432</v>
      </c>
      <c r="DZ165">
        <v>1442</v>
      </c>
      <c r="EA165">
        <v>1591</v>
      </c>
      <c r="EB165">
        <v>1620</v>
      </c>
      <c r="EC165">
        <v>1717</v>
      </c>
      <c r="ED165">
        <v>1669</v>
      </c>
      <c r="EE165">
        <v>1696</v>
      </c>
      <c r="EF165">
        <v>1761</v>
      </c>
      <c r="EG165">
        <v>1860</v>
      </c>
      <c r="EH165">
        <v>1962</v>
      </c>
      <c r="EI165">
        <v>1986</v>
      </c>
      <c r="EJ165">
        <v>1876</v>
      </c>
      <c r="EK165">
        <v>1830</v>
      </c>
      <c r="EL165">
        <v>1846</v>
      </c>
      <c r="EM165">
        <v>1741</v>
      </c>
      <c r="EN165">
        <v>1778</v>
      </c>
      <c r="EO165">
        <v>1795</v>
      </c>
      <c r="EP165">
        <v>1754</v>
      </c>
      <c r="EQ165">
        <v>1838</v>
      </c>
      <c r="ER165">
        <v>1689</v>
      </c>
      <c r="ES165">
        <v>1734</v>
      </c>
      <c r="ET165">
        <v>1737</v>
      </c>
      <c r="EU165">
        <v>1545</v>
      </c>
      <c r="EV165">
        <v>1462</v>
      </c>
      <c r="EW165">
        <v>1515</v>
      </c>
      <c r="EX165">
        <v>1626</v>
      </c>
      <c r="EY165">
        <v>1613</v>
      </c>
      <c r="EZ165">
        <v>1813</v>
      </c>
      <c r="FA165">
        <v>1885</v>
      </c>
      <c r="FB165">
        <v>1995</v>
      </c>
      <c r="FC165">
        <v>2129</v>
      </c>
      <c r="FD165">
        <v>2163</v>
      </c>
      <c r="FE165">
        <v>2197</v>
      </c>
      <c r="FF165">
        <v>2182</v>
      </c>
      <c r="FG165">
        <v>2229</v>
      </c>
      <c r="FH165">
        <v>2223</v>
      </c>
      <c r="FI165">
        <v>2238</v>
      </c>
      <c r="FJ165">
        <v>2288</v>
      </c>
      <c r="FK165">
        <v>2225</v>
      </c>
      <c r="FL165">
        <v>2125</v>
      </c>
      <c r="FM165">
        <v>2082</v>
      </c>
      <c r="FN165">
        <v>1965</v>
      </c>
      <c r="FO165">
        <v>2001</v>
      </c>
      <c r="FP165">
        <v>1958</v>
      </c>
      <c r="FQ165">
        <v>1858</v>
      </c>
      <c r="FR165">
        <v>1757</v>
      </c>
      <c r="FS165">
        <v>1651</v>
      </c>
      <c r="FT165">
        <v>1644</v>
      </c>
      <c r="FU165">
        <v>1688</v>
      </c>
      <c r="FV165">
        <v>1546</v>
      </c>
      <c r="FW165">
        <v>1611</v>
      </c>
      <c r="FX165">
        <v>1637</v>
      </c>
      <c r="FY165">
        <v>1590</v>
      </c>
      <c r="FZ165">
        <v>1697</v>
      </c>
      <c r="GA165">
        <v>1635</v>
      </c>
      <c r="GB165">
        <v>1163</v>
      </c>
      <c r="GC165">
        <v>1151</v>
      </c>
      <c r="GD165">
        <v>1113</v>
      </c>
      <c r="GE165">
        <v>974</v>
      </c>
      <c r="GF165">
        <v>856</v>
      </c>
      <c r="GG165">
        <v>747</v>
      </c>
      <c r="GH165">
        <v>735</v>
      </c>
      <c r="GI165">
        <v>712</v>
      </c>
      <c r="GJ165">
        <v>649</v>
      </c>
      <c r="GK165">
        <v>553</v>
      </c>
      <c r="GL165" s="128">
        <v>2004</v>
      </c>
    </row>
    <row r="166" spans="1:194" s="1" customFormat="1" ht="14.4" x14ac:dyDescent="0.3">
      <c r="A166" s="30" t="s">
        <v>46</v>
      </c>
      <c r="B166" s="1" t="s">
        <v>205</v>
      </c>
      <c r="C166" s="29" t="str">
        <f t="shared" ref="C166:C229" si="64">CONCATENATE(A166," - ",B166)</f>
        <v>LA England - Dacorum</v>
      </c>
      <c r="D166" s="48">
        <f t="shared" ref="D166:D229" si="65">SUM(Y166:AD166)</f>
        <v>7022</v>
      </c>
      <c r="E166" s="48">
        <f t="shared" ref="E166:E229" si="66">SUM(DL166:DQ166)</f>
        <v>6755</v>
      </c>
      <c r="F166" s="49">
        <f t="shared" ref="F166:F229" si="67">G166+H166</f>
        <v>178841</v>
      </c>
      <c r="G166" s="49">
        <f t="shared" ref="G166:G229" si="68">SUM(M166:CY166)</f>
        <v>88772</v>
      </c>
      <c r="H166" s="50">
        <f t="shared" ref="H166:H229" si="69">SUM(CZ166:GL166)</f>
        <v>90069</v>
      </c>
      <c r="I166" s="50">
        <f t="shared" ref="I166:I229" si="70">SUM(AE166:CY166)</f>
        <v>69296</v>
      </c>
      <c r="J166" s="50">
        <f t="shared" ref="J166:J229" si="71">SUM(DR166:GL166)</f>
        <v>71418</v>
      </c>
      <c r="K166" s="47">
        <f t="shared" ref="K166:K229" si="72">SUM(M166:AD166)</f>
        <v>19476</v>
      </c>
      <c r="L166" s="48">
        <f t="shared" ref="L166:L229" si="73">SUM(CZ166:DQ166)</f>
        <v>18651</v>
      </c>
      <c r="M166" s="744">
        <v>857</v>
      </c>
      <c r="N166" s="184">
        <v>912</v>
      </c>
      <c r="O166" s="184">
        <v>959</v>
      </c>
      <c r="P166" s="184">
        <v>962</v>
      </c>
      <c r="Q166" s="184">
        <v>1018</v>
      </c>
      <c r="R166" s="184">
        <v>990</v>
      </c>
      <c r="S166" s="184">
        <v>1073</v>
      </c>
      <c r="T166" s="184">
        <v>1100</v>
      </c>
      <c r="U166" s="184">
        <v>1181</v>
      </c>
      <c r="V166" s="184">
        <v>1127</v>
      </c>
      <c r="W166" s="184">
        <v>1150</v>
      </c>
      <c r="X166" s="184">
        <v>1125</v>
      </c>
      <c r="Y166" s="184">
        <v>1170</v>
      </c>
      <c r="Z166" s="184">
        <v>1143</v>
      </c>
      <c r="AA166" s="184">
        <v>1135</v>
      </c>
      <c r="AB166" s="184">
        <v>1196</v>
      </c>
      <c r="AC166" s="184">
        <v>1204</v>
      </c>
      <c r="AD166" s="184">
        <v>1174</v>
      </c>
      <c r="AE166" s="184">
        <v>1110</v>
      </c>
      <c r="AF166" s="184">
        <v>973</v>
      </c>
      <c r="AG166" s="184">
        <v>922</v>
      </c>
      <c r="AH166" s="184">
        <v>827</v>
      </c>
      <c r="AI166" s="184">
        <v>883</v>
      </c>
      <c r="AJ166" s="184">
        <v>881</v>
      </c>
      <c r="AK166" s="184">
        <v>961</v>
      </c>
      <c r="AL166" s="184">
        <v>951</v>
      </c>
      <c r="AM166" s="184">
        <v>945</v>
      </c>
      <c r="AN166" s="184">
        <v>956</v>
      </c>
      <c r="AO166" s="184">
        <v>1003</v>
      </c>
      <c r="AP166" s="184">
        <v>1058</v>
      </c>
      <c r="AQ166" s="184">
        <v>1052</v>
      </c>
      <c r="AR166" s="184">
        <v>1122</v>
      </c>
      <c r="AS166" s="184">
        <v>1148</v>
      </c>
      <c r="AT166" s="184">
        <v>1197</v>
      </c>
      <c r="AU166" s="184">
        <v>1206</v>
      </c>
      <c r="AV166" s="184">
        <v>1319</v>
      </c>
      <c r="AW166" s="184">
        <v>1283</v>
      </c>
      <c r="AX166" s="184">
        <v>1339</v>
      </c>
      <c r="AY166" s="184">
        <v>1380</v>
      </c>
      <c r="AZ166" s="184">
        <v>1364</v>
      </c>
      <c r="BA166" s="184">
        <v>1354</v>
      </c>
      <c r="BB166" s="184">
        <v>1300</v>
      </c>
      <c r="BC166" s="184">
        <v>1313</v>
      </c>
      <c r="BD166" s="184">
        <v>1313</v>
      </c>
      <c r="BE166" s="184">
        <v>1361</v>
      </c>
      <c r="BF166" s="184">
        <v>1316</v>
      </c>
      <c r="BG166" s="184">
        <v>1277</v>
      </c>
      <c r="BH166" s="184">
        <v>1278</v>
      </c>
      <c r="BI166" s="184">
        <v>1154</v>
      </c>
      <c r="BJ166" s="184">
        <v>1207</v>
      </c>
      <c r="BK166" s="184">
        <v>1208</v>
      </c>
      <c r="BL166" s="184">
        <v>1264</v>
      </c>
      <c r="BM166" s="184">
        <v>1168</v>
      </c>
      <c r="BN166" s="184">
        <v>1229</v>
      </c>
      <c r="BO166" s="184">
        <v>1202</v>
      </c>
      <c r="BP166" s="184">
        <v>1205</v>
      </c>
      <c r="BQ166" s="184">
        <v>1140</v>
      </c>
      <c r="BR166" s="184">
        <v>1225</v>
      </c>
      <c r="BS166" s="184">
        <v>1117</v>
      </c>
      <c r="BT166" s="184">
        <v>1136</v>
      </c>
      <c r="BU166" s="184">
        <v>1191</v>
      </c>
      <c r="BV166" s="184">
        <v>1143</v>
      </c>
      <c r="BW166" s="184">
        <v>1194</v>
      </c>
      <c r="BX166" s="184">
        <v>1051</v>
      </c>
      <c r="BY166" s="184">
        <v>1038</v>
      </c>
      <c r="BZ166" s="184">
        <v>977</v>
      </c>
      <c r="CA166" s="184">
        <v>982</v>
      </c>
      <c r="CB166" s="184">
        <v>901</v>
      </c>
      <c r="CC166" s="184">
        <v>844</v>
      </c>
      <c r="CD166" s="184">
        <v>855</v>
      </c>
      <c r="CE166" s="184">
        <v>777</v>
      </c>
      <c r="CF166" s="184">
        <v>721</v>
      </c>
      <c r="CG166" s="184">
        <v>768</v>
      </c>
      <c r="CH166" s="184">
        <v>646</v>
      </c>
      <c r="CI166" s="184">
        <v>659</v>
      </c>
      <c r="CJ166" s="184">
        <v>626</v>
      </c>
      <c r="CK166" s="184">
        <v>622</v>
      </c>
      <c r="CL166" s="184">
        <v>613</v>
      </c>
      <c r="CM166" s="184">
        <v>618</v>
      </c>
      <c r="CN166" s="184">
        <v>657</v>
      </c>
      <c r="CO166" s="184">
        <v>463</v>
      </c>
      <c r="CP166" s="184">
        <v>469</v>
      </c>
      <c r="CQ166" s="184">
        <v>448</v>
      </c>
      <c r="CR166" s="184">
        <v>402</v>
      </c>
      <c r="CS166" s="184">
        <v>288</v>
      </c>
      <c r="CT166" s="184">
        <v>265</v>
      </c>
      <c r="CU166" s="184">
        <v>263</v>
      </c>
      <c r="CV166" s="184">
        <v>237</v>
      </c>
      <c r="CW166" s="184">
        <v>171</v>
      </c>
      <c r="CX166" s="184">
        <v>182</v>
      </c>
      <c r="CY166" s="533">
        <v>578</v>
      </c>
      <c r="CZ166" s="129">
        <v>820</v>
      </c>
      <c r="DA166">
        <v>887</v>
      </c>
      <c r="DB166">
        <v>902</v>
      </c>
      <c r="DC166">
        <v>912</v>
      </c>
      <c r="DD166">
        <v>989</v>
      </c>
      <c r="DE166">
        <v>959</v>
      </c>
      <c r="DF166">
        <v>1049</v>
      </c>
      <c r="DG166">
        <v>1008</v>
      </c>
      <c r="DH166">
        <v>1056</v>
      </c>
      <c r="DI166">
        <v>1084</v>
      </c>
      <c r="DJ166">
        <v>1130</v>
      </c>
      <c r="DK166">
        <v>1100</v>
      </c>
      <c r="DL166">
        <v>1154</v>
      </c>
      <c r="DM166">
        <v>1092</v>
      </c>
      <c r="DN166">
        <v>1077</v>
      </c>
      <c r="DO166">
        <v>1130</v>
      </c>
      <c r="DP166">
        <v>1161</v>
      </c>
      <c r="DQ166">
        <v>1141</v>
      </c>
      <c r="DR166">
        <v>1010</v>
      </c>
      <c r="DS166">
        <v>833</v>
      </c>
      <c r="DT166">
        <v>768</v>
      </c>
      <c r="DU166">
        <v>704</v>
      </c>
      <c r="DV166">
        <v>865</v>
      </c>
      <c r="DW166">
        <v>814</v>
      </c>
      <c r="DX166">
        <v>836</v>
      </c>
      <c r="DY166">
        <v>899</v>
      </c>
      <c r="DZ166">
        <v>916</v>
      </c>
      <c r="EA166">
        <v>974</v>
      </c>
      <c r="EB166">
        <v>1040</v>
      </c>
      <c r="EC166">
        <v>1074</v>
      </c>
      <c r="ED166">
        <v>1101</v>
      </c>
      <c r="EE166">
        <v>1178</v>
      </c>
      <c r="EF166">
        <v>1220</v>
      </c>
      <c r="EG166">
        <v>1291</v>
      </c>
      <c r="EH166">
        <v>1309</v>
      </c>
      <c r="EI166">
        <v>1341</v>
      </c>
      <c r="EJ166">
        <v>1383</v>
      </c>
      <c r="EK166">
        <v>1357</v>
      </c>
      <c r="EL166">
        <v>1459</v>
      </c>
      <c r="EM166">
        <v>1403</v>
      </c>
      <c r="EN166">
        <v>1381</v>
      </c>
      <c r="EO166">
        <v>1270</v>
      </c>
      <c r="EP166">
        <v>1312</v>
      </c>
      <c r="EQ166">
        <v>1352</v>
      </c>
      <c r="ER166">
        <v>1325</v>
      </c>
      <c r="ES166">
        <v>1365</v>
      </c>
      <c r="ET166">
        <v>1331</v>
      </c>
      <c r="EU166">
        <v>1288</v>
      </c>
      <c r="EV166">
        <v>1162</v>
      </c>
      <c r="EW166">
        <v>1122</v>
      </c>
      <c r="EX166">
        <v>1115</v>
      </c>
      <c r="EY166">
        <v>1146</v>
      </c>
      <c r="EZ166">
        <v>1101</v>
      </c>
      <c r="FA166">
        <v>1198</v>
      </c>
      <c r="FB166">
        <v>1207</v>
      </c>
      <c r="FC166">
        <v>1206</v>
      </c>
      <c r="FD166">
        <v>1173</v>
      </c>
      <c r="FE166">
        <v>1156</v>
      </c>
      <c r="FF166">
        <v>1168</v>
      </c>
      <c r="FG166">
        <v>1150</v>
      </c>
      <c r="FH166">
        <v>1160</v>
      </c>
      <c r="FI166">
        <v>1138</v>
      </c>
      <c r="FJ166">
        <v>1029</v>
      </c>
      <c r="FK166">
        <v>1132</v>
      </c>
      <c r="FL166">
        <v>1106</v>
      </c>
      <c r="FM166">
        <v>987</v>
      </c>
      <c r="FN166">
        <v>913</v>
      </c>
      <c r="FO166">
        <v>970</v>
      </c>
      <c r="FP166">
        <v>905</v>
      </c>
      <c r="FQ166">
        <v>920</v>
      </c>
      <c r="FR166">
        <v>857</v>
      </c>
      <c r="FS166">
        <v>764</v>
      </c>
      <c r="FT166">
        <v>713</v>
      </c>
      <c r="FU166">
        <v>758</v>
      </c>
      <c r="FV166">
        <v>700</v>
      </c>
      <c r="FW166">
        <v>705</v>
      </c>
      <c r="FX166">
        <v>707</v>
      </c>
      <c r="FY166">
        <v>747</v>
      </c>
      <c r="FZ166">
        <v>790</v>
      </c>
      <c r="GA166">
        <v>818</v>
      </c>
      <c r="GB166">
        <v>577</v>
      </c>
      <c r="GC166">
        <v>571</v>
      </c>
      <c r="GD166">
        <v>514</v>
      </c>
      <c r="GE166">
        <v>516</v>
      </c>
      <c r="GF166">
        <v>380</v>
      </c>
      <c r="GG166">
        <v>335</v>
      </c>
      <c r="GH166">
        <v>352</v>
      </c>
      <c r="GI166">
        <v>340</v>
      </c>
      <c r="GJ166">
        <v>308</v>
      </c>
      <c r="GK166">
        <v>289</v>
      </c>
      <c r="GL166" s="128">
        <v>1114</v>
      </c>
    </row>
    <row r="167" spans="1:194" s="1" customFormat="1" ht="14.4" x14ac:dyDescent="0.3">
      <c r="A167" s="30" t="s">
        <v>46</v>
      </c>
      <c r="B167" s="1" t="s">
        <v>206</v>
      </c>
      <c r="C167" s="29" t="str">
        <f t="shared" si="64"/>
        <v>LA England - Darlington</v>
      </c>
      <c r="D167" s="48">
        <f t="shared" si="65"/>
        <v>4300</v>
      </c>
      <c r="E167" s="48">
        <f t="shared" si="66"/>
        <v>4032</v>
      </c>
      <c r="F167" s="49">
        <f t="shared" si="67"/>
        <v>114856</v>
      </c>
      <c r="G167" s="49">
        <f t="shared" si="68"/>
        <v>57092</v>
      </c>
      <c r="H167" s="50">
        <f t="shared" si="69"/>
        <v>57764</v>
      </c>
      <c r="I167" s="50">
        <f t="shared" si="70"/>
        <v>45703</v>
      </c>
      <c r="J167" s="50">
        <f t="shared" si="71"/>
        <v>46956</v>
      </c>
      <c r="K167" s="47">
        <f t="shared" si="72"/>
        <v>11389</v>
      </c>
      <c r="L167" s="48">
        <f t="shared" si="73"/>
        <v>10808</v>
      </c>
      <c r="M167" s="744">
        <v>502</v>
      </c>
      <c r="N167" s="184">
        <v>551</v>
      </c>
      <c r="O167" s="184">
        <v>552</v>
      </c>
      <c r="P167" s="184">
        <v>530</v>
      </c>
      <c r="Q167" s="184">
        <v>604</v>
      </c>
      <c r="R167" s="184">
        <v>546</v>
      </c>
      <c r="S167" s="184">
        <v>574</v>
      </c>
      <c r="T167" s="184">
        <v>625</v>
      </c>
      <c r="U167" s="184">
        <v>621</v>
      </c>
      <c r="V167" s="184">
        <v>620</v>
      </c>
      <c r="W167" s="184">
        <v>690</v>
      </c>
      <c r="X167" s="184">
        <v>674</v>
      </c>
      <c r="Y167" s="184">
        <v>705</v>
      </c>
      <c r="Z167" s="184">
        <v>720</v>
      </c>
      <c r="AA167" s="184">
        <v>733</v>
      </c>
      <c r="AB167" s="184">
        <v>697</v>
      </c>
      <c r="AC167" s="184">
        <v>723</v>
      </c>
      <c r="AD167" s="184">
        <v>722</v>
      </c>
      <c r="AE167" s="184">
        <v>669</v>
      </c>
      <c r="AF167" s="184">
        <v>643</v>
      </c>
      <c r="AG167" s="184">
        <v>614</v>
      </c>
      <c r="AH167" s="184">
        <v>649</v>
      </c>
      <c r="AI167" s="184">
        <v>621</v>
      </c>
      <c r="AJ167" s="184">
        <v>619</v>
      </c>
      <c r="AK167" s="184">
        <v>576</v>
      </c>
      <c r="AL167" s="184">
        <v>561</v>
      </c>
      <c r="AM167" s="184">
        <v>639</v>
      </c>
      <c r="AN167" s="184">
        <v>611</v>
      </c>
      <c r="AO167" s="184">
        <v>687</v>
      </c>
      <c r="AP167" s="184">
        <v>714</v>
      </c>
      <c r="AQ167" s="184">
        <v>702</v>
      </c>
      <c r="AR167" s="184">
        <v>740</v>
      </c>
      <c r="AS167" s="184">
        <v>796</v>
      </c>
      <c r="AT167" s="184">
        <v>801</v>
      </c>
      <c r="AU167" s="184">
        <v>826</v>
      </c>
      <c r="AV167" s="184">
        <v>854</v>
      </c>
      <c r="AW167" s="184">
        <v>782</v>
      </c>
      <c r="AX167" s="184">
        <v>754</v>
      </c>
      <c r="AY167" s="184">
        <v>812</v>
      </c>
      <c r="AZ167" s="184">
        <v>778</v>
      </c>
      <c r="BA167" s="184">
        <v>816</v>
      </c>
      <c r="BB167" s="184">
        <v>771</v>
      </c>
      <c r="BC167" s="184">
        <v>763</v>
      </c>
      <c r="BD167" s="184">
        <v>756</v>
      </c>
      <c r="BE167" s="184">
        <v>781</v>
      </c>
      <c r="BF167" s="184">
        <v>785</v>
      </c>
      <c r="BG167" s="184">
        <v>756</v>
      </c>
      <c r="BH167" s="184">
        <v>785</v>
      </c>
      <c r="BI167" s="184">
        <v>673</v>
      </c>
      <c r="BJ167" s="184">
        <v>690</v>
      </c>
      <c r="BK167" s="184">
        <v>635</v>
      </c>
      <c r="BL167" s="184">
        <v>715</v>
      </c>
      <c r="BM167" s="184">
        <v>684</v>
      </c>
      <c r="BN167" s="184">
        <v>705</v>
      </c>
      <c r="BO167" s="184">
        <v>795</v>
      </c>
      <c r="BP167" s="184">
        <v>791</v>
      </c>
      <c r="BQ167" s="184">
        <v>812</v>
      </c>
      <c r="BR167" s="184">
        <v>780</v>
      </c>
      <c r="BS167" s="184">
        <v>762</v>
      </c>
      <c r="BT167" s="184">
        <v>784</v>
      </c>
      <c r="BU167" s="184">
        <v>806</v>
      </c>
      <c r="BV167" s="184">
        <v>839</v>
      </c>
      <c r="BW167" s="184">
        <v>738</v>
      </c>
      <c r="BX167" s="184">
        <v>768</v>
      </c>
      <c r="BY167" s="184">
        <v>746</v>
      </c>
      <c r="BZ167" s="184">
        <v>733</v>
      </c>
      <c r="CA167" s="184">
        <v>674</v>
      </c>
      <c r="CB167" s="184">
        <v>668</v>
      </c>
      <c r="CC167" s="184">
        <v>643</v>
      </c>
      <c r="CD167" s="184">
        <v>569</v>
      </c>
      <c r="CE167" s="184">
        <v>629</v>
      </c>
      <c r="CF167" s="184">
        <v>571</v>
      </c>
      <c r="CG167" s="184">
        <v>552</v>
      </c>
      <c r="CH167" s="184">
        <v>542</v>
      </c>
      <c r="CI167" s="184">
        <v>477</v>
      </c>
      <c r="CJ167" s="184">
        <v>442</v>
      </c>
      <c r="CK167" s="184">
        <v>503</v>
      </c>
      <c r="CL167" s="184">
        <v>526</v>
      </c>
      <c r="CM167" s="184">
        <v>525</v>
      </c>
      <c r="CN167" s="184">
        <v>499</v>
      </c>
      <c r="CO167" s="184">
        <v>364</v>
      </c>
      <c r="CP167" s="184">
        <v>400</v>
      </c>
      <c r="CQ167" s="184">
        <v>289</v>
      </c>
      <c r="CR167" s="184">
        <v>264</v>
      </c>
      <c r="CS167" s="184">
        <v>227</v>
      </c>
      <c r="CT167" s="184">
        <v>212</v>
      </c>
      <c r="CU167" s="184">
        <v>199</v>
      </c>
      <c r="CV167" s="184">
        <v>175</v>
      </c>
      <c r="CW167" s="184">
        <v>137</v>
      </c>
      <c r="CX167" s="184">
        <v>100</v>
      </c>
      <c r="CY167" s="533">
        <v>399</v>
      </c>
      <c r="CZ167" s="129">
        <v>494</v>
      </c>
      <c r="DA167">
        <v>500</v>
      </c>
      <c r="DB167">
        <v>510</v>
      </c>
      <c r="DC167">
        <v>525</v>
      </c>
      <c r="DD167">
        <v>556</v>
      </c>
      <c r="DE167">
        <v>542</v>
      </c>
      <c r="DF167">
        <v>593</v>
      </c>
      <c r="DG167">
        <v>585</v>
      </c>
      <c r="DH167">
        <v>630</v>
      </c>
      <c r="DI167">
        <v>571</v>
      </c>
      <c r="DJ167">
        <v>640</v>
      </c>
      <c r="DK167">
        <v>630</v>
      </c>
      <c r="DL167">
        <v>627</v>
      </c>
      <c r="DM167">
        <v>679</v>
      </c>
      <c r="DN167">
        <v>695</v>
      </c>
      <c r="DO167">
        <v>672</v>
      </c>
      <c r="DP167">
        <v>706</v>
      </c>
      <c r="DQ167">
        <v>653</v>
      </c>
      <c r="DR167">
        <v>686</v>
      </c>
      <c r="DS167">
        <v>587</v>
      </c>
      <c r="DT167">
        <v>570</v>
      </c>
      <c r="DU167">
        <v>591</v>
      </c>
      <c r="DV167">
        <v>573</v>
      </c>
      <c r="DW167">
        <v>587</v>
      </c>
      <c r="DX167">
        <v>547</v>
      </c>
      <c r="DY167">
        <v>565</v>
      </c>
      <c r="DZ167">
        <v>668</v>
      </c>
      <c r="EA167">
        <v>710</v>
      </c>
      <c r="EB167">
        <v>711</v>
      </c>
      <c r="EC167">
        <v>731</v>
      </c>
      <c r="ED167">
        <v>755</v>
      </c>
      <c r="EE167">
        <v>733</v>
      </c>
      <c r="EF167">
        <v>776</v>
      </c>
      <c r="EG167">
        <v>768</v>
      </c>
      <c r="EH167">
        <v>777</v>
      </c>
      <c r="EI167">
        <v>878</v>
      </c>
      <c r="EJ167">
        <v>786</v>
      </c>
      <c r="EK167">
        <v>851</v>
      </c>
      <c r="EL167">
        <v>788</v>
      </c>
      <c r="EM167">
        <v>785</v>
      </c>
      <c r="EN167">
        <v>803</v>
      </c>
      <c r="EO167">
        <v>706</v>
      </c>
      <c r="EP167">
        <v>763</v>
      </c>
      <c r="EQ167">
        <v>753</v>
      </c>
      <c r="ER167">
        <v>757</v>
      </c>
      <c r="ES167">
        <v>709</v>
      </c>
      <c r="ET167">
        <v>735</v>
      </c>
      <c r="EU167">
        <v>736</v>
      </c>
      <c r="EV167">
        <v>656</v>
      </c>
      <c r="EW167">
        <v>608</v>
      </c>
      <c r="EX167">
        <v>660</v>
      </c>
      <c r="EY167">
        <v>660</v>
      </c>
      <c r="EZ167">
        <v>731</v>
      </c>
      <c r="FA167">
        <v>710</v>
      </c>
      <c r="FB167">
        <v>768</v>
      </c>
      <c r="FC167">
        <v>786</v>
      </c>
      <c r="FD167">
        <v>770</v>
      </c>
      <c r="FE167">
        <v>747</v>
      </c>
      <c r="FF167">
        <v>763</v>
      </c>
      <c r="FG167">
        <v>795</v>
      </c>
      <c r="FH167">
        <v>793</v>
      </c>
      <c r="FI167">
        <v>812</v>
      </c>
      <c r="FJ167">
        <v>807</v>
      </c>
      <c r="FK167">
        <v>760</v>
      </c>
      <c r="FL167">
        <v>770</v>
      </c>
      <c r="FM167">
        <v>753</v>
      </c>
      <c r="FN167">
        <v>669</v>
      </c>
      <c r="FO167">
        <v>711</v>
      </c>
      <c r="FP167">
        <v>708</v>
      </c>
      <c r="FQ167">
        <v>627</v>
      </c>
      <c r="FR167">
        <v>623</v>
      </c>
      <c r="FS167">
        <v>554</v>
      </c>
      <c r="FT167">
        <v>568</v>
      </c>
      <c r="FU167">
        <v>570</v>
      </c>
      <c r="FV167">
        <v>548</v>
      </c>
      <c r="FW167">
        <v>541</v>
      </c>
      <c r="FX167">
        <v>536</v>
      </c>
      <c r="FY167">
        <v>524</v>
      </c>
      <c r="FZ167">
        <v>569</v>
      </c>
      <c r="GA167">
        <v>628</v>
      </c>
      <c r="GB167">
        <v>444</v>
      </c>
      <c r="GC167">
        <v>428</v>
      </c>
      <c r="GD167">
        <v>359</v>
      </c>
      <c r="GE167">
        <v>318</v>
      </c>
      <c r="GF167">
        <v>287</v>
      </c>
      <c r="GG167">
        <v>286</v>
      </c>
      <c r="GH167">
        <v>283</v>
      </c>
      <c r="GI167">
        <v>260</v>
      </c>
      <c r="GJ167">
        <v>239</v>
      </c>
      <c r="GK167">
        <v>190</v>
      </c>
      <c r="GL167" s="128">
        <v>752</v>
      </c>
    </row>
    <row r="168" spans="1:194" s="1" customFormat="1" ht="14.4" x14ac:dyDescent="0.3">
      <c r="A168" s="30" t="s">
        <v>46</v>
      </c>
      <c r="B168" s="1" t="s">
        <v>207</v>
      </c>
      <c r="C168" s="29" t="str">
        <f t="shared" si="64"/>
        <v>LA England - Dartford</v>
      </c>
      <c r="D168" s="48">
        <f t="shared" si="65"/>
        <v>6112</v>
      </c>
      <c r="E168" s="48">
        <f t="shared" si="66"/>
        <v>5671</v>
      </c>
      <c r="F168" s="49">
        <f t="shared" si="67"/>
        <v>137960</v>
      </c>
      <c r="G168" s="49">
        <f t="shared" si="68"/>
        <v>68011</v>
      </c>
      <c r="H168" s="50">
        <f t="shared" si="69"/>
        <v>69949</v>
      </c>
      <c r="I168" s="50">
        <f t="shared" si="70"/>
        <v>50625</v>
      </c>
      <c r="J168" s="50">
        <f t="shared" si="71"/>
        <v>53752</v>
      </c>
      <c r="K168" s="47">
        <f t="shared" si="72"/>
        <v>17386</v>
      </c>
      <c r="L168" s="48">
        <f t="shared" si="73"/>
        <v>16197</v>
      </c>
      <c r="M168" s="744">
        <v>747</v>
      </c>
      <c r="N168" s="184">
        <v>828</v>
      </c>
      <c r="O168" s="184">
        <v>866</v>
      </c>
      <c r="P168" s="184">
        <v>926</v>
      </c>
      <c r="Q168" s="184">
        <v>899</v>
      </c>
      <c r="R168" s="184">
        <v>883</v>
      </c>
      <c r="S168" s="184">
        <v>942</v>
      </c>
      <c r="T168" s="184">
        <v>966</v>
      </c>
      <c r="U168" s="184">
        <v>1036</v>
      </c>
      <c r="V168" s="184">
        <v>1049</v>
      </c>
      <c r="W168" s="184">
        <v>1075</v>
      </c>
      <c r="X168" s="184">
        <v>1057</v>
      </c>
      <c r="Y168" s="184">
        <v>1071</v>
      </c>
      <c r="Z168" s="184">
        <v>1038</v>
      </c>
      <c r="AA168" s="184">
        <v>1053</v>
      </c>
      <c r="AB168" s="184">
        <v>1008</v>
      </c>
      <c r="AC168" s="184">
        <v>981</v>
      </c>
      <c r="AD168" s="184">
        <v>961</v>
      </c>
      <c r="AE168" s="184">
        <v>881</v>
      </c>
      <c r="AF168" s="184">
        <v>754</v>
      </c>
      <c r="AG168" s="184">
        <v>739</v>
      </c>
      <c r="AH168" s="184">
        <v>665</v>
      </c>
      <c r="AI168" s="184">
        <v>676</v>
      </c>
      <c r="AJ168" s="184">
        <v>654</v>
      </c>
      <c r="AK168" s="184">
        <v>680</v>
      </c>
      <c r="AL168" s="184">
        <v>685</v>
      </c>
      <c r="AM168" s="184">
        <v>739</v>
      </c>
      <c r="AN168" s="184">
        <v>741</v>
      </c>
      <c r="AO168" s="184">
        <v>748</v>
      </c>
      <c r="AP168" s="184">
        <v>785</v>
      </c>
      <c r="AQ168" s="184">
        <v>869</v>
      </c>
      <c r="AR168" s="184">
        <v>874</v>
      </c>
      <c r="AS168" s="184">
        <v>923</v>
      </c>
      <c r="AT168" s="184">
        <v>919</v>
      </c>
      <c r="AU168" s="184">
        <v>931</v>
      </c>
      <c r="AV168" s="184">
        <v>1051</v>
      </c>
      <c r="AW168" s="184">
        <v>1039</v>
      </c>
      <c r="AX168" s="184">
        <v>1062</v>
      </c>
      <c r="AY168" s="184">
        <v>1129</v>
      </c>
      <c r="AZ168" s="184">
        <v>1095</v>
      </c>
      <c r="BA168" s="184">
        <v>1092</v>
      </c>
      <c r="BB168" s="184">
        <v>1157</v>
      </c>
      <c r="BC168" s="184">
        <v>1080</v>
      </c>
      <c r="BD168" s="184">
        <v>1095</v>
      </c>
      <c r="BE168" s="184">
        <v>1109</v>
      </c>
      <c r="BF168" s="184">
        <v>1088</v>
      </c>
      <c r="BG168" s="184">
        <v>1046</v>
      </c>
      <c r="BH168" s="184">
        <v>1037</v>
      </c>
      <c r="BI168" s="184">
        <v>972</v>
      </c>
      <c r="BJ168" s="184">
        <v>966</v>
      </c>
      <c r="BK168" s="184">
        <v>943</v>
      </c>
      <c r="BL168" s="184">
        <v>852</v>
      </c>
      <c r="BM168" s="184">
        <v>866</v>
      </c>
      <c r="BN168" s="184">
        <v>810</v>
      </c>
      <c r="BO168" s="184">
        <v>788</v>
      </c>
      <c r="BP168" s="184">
        <v>853</v>
      </c>
      <c r="BQ168" s="184">
        <v>780</v>
      </c>
      <c r="BR168" s="184">
        <v>834</v>
      </c>
      <c r="BS168" s="184">
        <v>802</v>
      </c>
      <c r="BT168" s="184">
        <v>826</v>
      </c>
      <c r="BU168" s="184">
        <v>802</v>
      </c>
      <c r="BV168" s="184">
        <v>739</v>
      </c>
      <c r="BW168" s="184">
        <v>753</v>
      </c>
      <c r="BX168" s="184">
        <v>712</v>
      </c>
      <c r="BY168" s="184">
        <v>651</v>
      </c>
      <c r="BZ168" s="184">
        <v>586</v>
      </c>
      <c r="CA168" s="184">
        <v>624</v>
      </c>
      <c r="CB168" s="184">
        <v>554</v>
      </c>
      <c r="CC168" s="184">
        <v>494</v>
      </c>
      <c r="CD168" s="184">
        <v>514</v>
      </c>
      <c r="CE168" s="184">
        <v>480</v>
      </c>
      <c r="CF168" s="184">
        <v>456</v>
      </c>
      <c r="CG168" s="184">
        <v>440</v>
      </c>
      <c r="CH168" s="184">
        <v>402</v>
      </c>
      <c r="CI168" s="184">
        <v>393</v>
      </c>
      <c r="CJ168" s="184">
        <v>420</v>
      </c>
      <c r="CK168" s="184">
        <v>390</v>
      </c>
      <c r="CL168" s="184">
        <v>387</v>
      </c>
      <c r="CM168" s="184">
        <v>416</v>
      </c>
      <c r="CN168" s="184">
        <v>431</v>
      </c>
      <c r="CO168" s="184">
        <v>309</v>
      </c>
      <c r="CP168" s="184">
        <v>304</v>
      </c>
      <c r="CQ168" s="184">
        <v>274</v>
      </c>
      <c r="CR168" s="184">
        <v>227</v>
      </c>
      <c r="CS168" s="184">
        <v>207</v>
      </c>
      <c r="CT168" s="184">
        <v>185</v>
      </c>
      <c r="CU168" s="184">
        <v>138</v>
      </c>
      <c r="CV168" s="184">
        <v>126</v>
      </c>
      <c r="CW168" s="184">
        <v>126</v>
      </c>
      <c r="CX168" s="184">
        <v>111</v>
      </c>
      <c r="CY168" s="533">
        <v>339</v>
      </c>
      <c r="CZ168" s="129">
        <v>738</v>
      </c>
      <c r="DA168">
        <v>759</v>
      </c>
      <c r="DB168">
        <v>789</v>
      </c>
      <c r="DC168">
        <v>800</v>
      </c>
      <c r="DD168">
        <v>880</v>
      </c>
      <c r="DE168">
        <v>867</v>
      </c>
      <c r="DF168">
        <v>899</v>
      </c>
      <c r="DG168">
        <v>918</v>
      </c>
      <c r="DH168">
        <v>951</v>
      </c>
      <c r="DI168">
        <v>962</v>
      </c>
      <c r="DJ168">
        <v>954</v>
      </c>
      <c r="DK168">
        <v>1009</v>
      </c>
      <c r="DL168">
        <v>1010</v>
      </c>
      <c r="DM168">
        <v>934</v>
      </c>
      <c r="DN168">
        <v>918</v>
      </c>
      <c r="DO168">
        <v>948</v>
      </c>
      <c r="DP168">
        <v>931</v>
      </c>
      <c r="DQ168">
        <v>930</v>
      </c>
      <c r="DR168">
        <v>865</v>
      </c>
      <c r="DS168">
        <v>697</v>
      </c>
      <c r="DT168">
        <v>681</v>
      </c>
      <c r="DU168">
        <v>614</v>
      </c>
      <c r="DV168">
        <v>666</v>
      </c>
      <c r="DW168">
        <v>616</v>
      </c>
      <c r="DX168">
        <v>624</v>
      </c>
      <c r="DY168">
        <v>702</v>
      </c>
      <c r="DZ168">
        <v>743</v>
      </c>
      <c r="EA168">
        <v>852</v>
      </c>
      <c r="EB168">
        <v>917</v>
      </c>
      <c r="EC168">
        <v>947</v>
      </c>
      <c r="ED168">
        <v>1046</v>
      </c>
      <c r="EE168">
        <v>1003</v>
      </c>
      <c r="EF168">
        <v>1095</v>
      </c>
      <c r="EG168">
        <v>1114</v>
      </c>
      <c r="EH168">
        <v>1171</v>
      </c>
      <c r="EI168">
        <v>1208</v>
      </c>
      <c r="EJ168">
        <v>1271</v>
      </c>
      <c r="EK168">
        <v>1247</v>
      </c>
      <c r="EL168">
        <v>1287</v>
      </c>
      <c r="EM168">
        <v>1265</v>
      </c>
      <c r="EN168">
        <v>1246</v>
      </c>
      <c r="EO168">
        <v>1178</v>
      </c>
      <c r="EP168">
        <v>1166</v>
      </c>
      <c r="EQ168">
        <v>1091</v>
      </c>
      <c r="ER168">
        <v>1212</v>
      </c>
      <c r="ES168">
        <v>1103</v>
      </c>
      <c r="ET168">
        <v>978</v>
      </c>
      <c r="EU168">
        <v>929</v>
      </c>
      <c r="EV168">
        <v>886</v>
      </c>
      <c r="EW168">
        <v>869</v>
      </c>
      <c r="EX168">
        <v>767</v>
      </c>
      <c r="EY168">
        <v>806</v>
      </c>
      <c r="EZ168">
        <v>801</v>
      </c>
      <c r="FA168">
        <v>805</v>
      </c>
      <c r="FB168">
        <v>763</v>
      </c>
      <c r="FC168">
        <v>756</v>
      </c>
      <c r="FD168">
        <v>763</v>
      </c>
      <c r="FE168">
        <v>789</v>
      </c>
      <c r="FF168">
        <v>802</v>
      </c>
      <c r="FG168">
        <v>796</v>
      </c>
      <c r="FH168">
        <v>765</v>
      </c>
      <c r="FI168">
        <v>759</v>
      </c>
      <c r="FJ168">
        <v>703</v>
      </c>
      <c r="FK168">
        <v>638</v>
      </c>
      <c r="FL168">
        <v>698</v>
      </c>
      <c r="FM168">
        <v>603</v>
      </c>
      <c r="FN168">
        <v>618</v>
      </c>
      <c r="FO168">
        <v>576</v>
      </c>
      <c r="FP168">
        <v>544</v>
      </c>
      <c r="FQ168">
        <v>515</v>
      </c>
      <c r="FR168">
        <v>493</v>
      </c>
      <c r="FS168">
        <v>514</v>
      </c>
      <c r="FT168">
        <v>525</v>
      </c>
      <c r="FU168">
        <v>452</v>
      </c>
      <c r="FV168">
        <v>464</v>
      </c>
      <c r="FW168">
        <v>454</v>
      </c>
      <c r="FX168">
        <v>482</v>
      </c>
      <c r="FY168">
        <v>460</v>
      </c>
      <c r="FZ168">
        <v>521</v>
      </c>
      <c r="GA168">
        <v>522</v>
      </c>
      <c r="GB168">
        <v>380</v>
      </c>
      <c r="GC168">
        <v>366</v>
      </c>
      <c r="GD168">
        <v>324</v>
      </c>
      <c r="GE168">
        <v>341</v>
      </c>
      <c r="GF168">
        <v>263</v>
      </c>
      <c r="GG168">
        <v>214</v>
      </c>
      <c r="GH168">
        <v>218</v>
      </c>
      <c r="GI168">
        <v>197</v>
      </c>
      <c r="GJ168">
        <v>235</v>
      </c>
      <c r="GK168">
        <v>154</v>
      </c>
      <c r="GL168" s="128">
        <v>617</v>
      </c>
    </row>
    <row r="169" spans="1:194" s="1" customFormat="1" ht="14.4" x14ac:dyDescent="0.3">
      <c r="A169" s="30" t="s">
        <v>46</v>
      </c>
      <c r="B169" s="1" t="s">
        <v>208</v>
      </c>
      <c r="C169" s="29" t="str">
        <f t="shared" si="64"/>
        <v>LA England - Derby</v>
      </c>
      <c r="D169" s="48">
        <f t="shared" si="65"/>
        <v>12616</v>
      </c>
      <c r="E169" s="48">
        <f t="shared" si="66"/>
        <v>12226</v>
      </c>
      <c r="F169" s="49">
        <f t="shared" si="67"/>
        <v>318618</v>
      </c>
      <c r="G169" s="49">
        <f t="shared" si="68"/>
        <v>162331</v>
      </c>
      <c r="H169" s="50">
        <f t="shared" si="69"/>
        <v>156287</v>
      </c>
      <c r="I169" s="50">
        <f t="shared" si="70"/>
        <v>127695</v>
      </c>
      <c r="J169" s="50">
        <f t="shared" si="71"/>
        <v>122881</v>
      </c>
      <c r="K169" s="47">
        <f t="shared" si="72"/>
        <v>34636</v>
      </c>
      <c r="L169" s="48">
        <f t="shared" si="73"/>
        <v>33406</v>
      </c>
      <c r="M169" s="744">
        <v>1594</v>
      </c>
      <c r="N169" s="184">
        <v>1695</v>
      </c>
      <c r="O169" s="184">
        <v>1593</v>
      </c>
      <c r="P169" s="184">
        <v>1702</v>
      </c>
      <c r="Q169" s="184">
        <v>1805</v>
      </c>
      <c r="R169" s="184">
        <v>1785</v>
      </c>
      <c r="S169" s="184">
        <v>1808</v>
      </c>
      <c r="T169" s="184">
        <v>1914</v>
      </c>
      <c r="U169" s="184">
        <v>1958</v>
      </c>
      <c r="V169" s="184">
        <v>1979</v>
      </c>
      <c r="W169" s="184">
        <v>2080</v>
      </c>
      <c r="X169" s="184">
        <v>2107</v>
      </c>
      <c r="Y169" s="184">
        <v>1969</v>
      </c>
      <c r="Z169" s="184">
        <v>2112</v>
      </c>
      <c r="AA169" s="184">
        <v>2183</v>
      </c>
      <c r="AB169" s="184">
        <v>2083</v>
      </c>
      <c r="AC169" s="184">
        <v>2210</v>
      </c>
      <c r="AD169" s="184">
        <v>2059</v>
      </c>
      <c r="AE169" s="184">
        <v>2196</v>
      </c>
      <c r="AF169" s="184">
        <v>2131</v>
      </c>
      <c r="AG169" s="184">
        <v>2050</v>
      </c>
      <c r="AH169" s="184">
        <v>2065</v>
      </c>
      <c r="AI169" s="184">
        <v>2082</v>
      </c>
      <c r="AJ169" s="184">
        <v>2022</v>
      </c>
      <c r="AK169" s="184">
        <v>2194</v>
      </c>
      <c r="AL169" s="184">
        <v>2199</v>
      </c>
      <c r="AM169" s="184">
        <v>2423</v>
      </c>
      <c r="AN169" s="184">
        <v>2445</v>
      </c>
      <c r="AO169" s="184">
        <v>2478</v>
      </c>
      <c r="AP169" s="184">
        <v>2483</v>
      </c>
      <c r="AQ169" s="184">
        <v>2494</v>
      </c>
      <c r="AR169" s="184">
        <v>2515</v>
      </c>
      <c r="AS169" s="184">
        <v>2521</v>
      </c>
      <c r="AT169" s="184">
        <v>2660</v>
      </c>
      <c r="AU169" s="184">
        <v>2624</v>
      </c>
      <c r="AV169" s="184">
        <v>2789</v>
      </c>
      <c r="AW169" s="184">
        <v>2746</v>
      </c>
      <c r="AX169" s="184">
        <v>2564</v>
      </c>
      <c r="AY169" s="184">
        <v>2649</v>
      </c>
      <c r="AZ169" s="184">
        <v>2428</v>
      </c>
      <c r="BA169" s="184">
        <v>2609</v>
      </c>
      <c r="BB169" s="184">
        <v>2499</v>
      </c>
      <c r="BC169" s="184">
        <v>2524</v>
      </c>
      <c r="BD169" s="184">
        <v>2507</v>
      </c>
      <c r="BE169" s="184">
        <v>2307</v>
      </c>
      <c r="BF169" s="184">
        <v>2552</v>
      </c>
      <c r="BG169" s="184">
        <v>2148</v>
      </c>
      <c r="BH169" s="184">
        <v>2045</v>
      </c>
      <c r="BI169" s="184">
        <v>2032</v>
      </c>
      <c r="BJ169" s="184">
        <v>2034</v>
      </c>
      <c r="BK169" s="184">
        <v>2012</v>
      </c>
      <c r="BL169" s="184">
        <v>2007</v>
      </c>
      <c r="BM169" s="184">
        <v>1989</v>
      </c>
      <c r="BN169" s="184">
        <v>1999</v>
      </c>
      <c r="BO169" s="184">
        <v>1965</v>
      </c>
      <c r="BP169" s="184">
        <v>2042</v>
      </c>
      <c r="BQ169" s="184">
        <v>1932</v>
      </c>
      <c r="BR169" s="184">
        <v>1929</v>
      </c>
      <c r="BS169" s="184">
        <v>1947</v>
      </c>
      <c r="BT169" s="184">
        <v>1867</v>
      </c>
      <c r="BU169" s="184">
        <v>1837</v>
      </c>
      <c r="BV169" s="184">
        <v>1836</v>
      </c>
      <c r="BW169" s="184">
        <v>1759</v>
      </c>
      <c r="BX169" s="184">
        <v>1738</v>
      </c>
      <c r="BY169" s="184">
        <v>1580</v>
      </c>
      <c r="BZ169" s="184">
        <v>1589</v>
      </c>
      <c r="CA169" s="184">
        <v>1446</v>
      </c>
      <c r="CB169" s="184">
        <v>1363</v>
      </c>
      <c r="CC169" s="184">
        <v>1292</v>
      </c>
      <c r="CD169" s="184">
        <v>1249</v>
      </c>
      <c r="CE169" s="184">
        <v>1185</v>
      </c>
      <c r="CF169" s="184">
        <v>1121</v>
      </c>
      <c r="CG169" s="184">
        <v>1127</v>
      </c>
      <c r="CH169" s="184">
        <v>1063</v>
      </c>
      <c r="CI169" s="184">
        <v>1058</v>
      </c>
      <c r="CJ169" s="184">
        <v>1029</v>
      </c>
      <c r="CK169" s="184">
        <v>953</v>
      </c>
      <c r="CL169" s="184">
        <v>959</v>
      </c>
      <c r="CM169" s="184">
        <v>997</v>
      </c>
      <c r="CN169" s="184">
        <v>985</v>
      </c>
      <c r="CO169" s="184">
        <v>726</v>
      </c>
      <c r="CP169" s="184">
        <v>784</v>
      </c>
      <c r="CQ169" s="184">
        <v>650</v>
      </c>
      <c r="CR169" s="184">
        <v>550</v>
      </c>
      <c r="CS169" s="184">
        <v>459</v>
      </c>
      <c r="CT169" s="184">
        <v>406</v>
      </c>
      <c r="CU169" s="184">
        <v>393</v>
      </c>
      <c r="CV169" s="184">
        <v>403</v>
      </c>
      <c r="CW169" s="184">
        <v>343</v>
      </c>
      <c r="CX169" s="184">
        <v>251</v>
      </c>
      <c r="CY169" s="533">
        <v>860</v>
      </c>
      <c r="CZ169" s="129">
        <v>1478</v>
      </c>
      <c r="DA169">
        <v>1669</v>
      </c>
      <c r="DB169">
        <v>1645</v>
      </c>
      <c r="DC169">
        <v>1618</v>
      </c>
      <c r="DD169">
        <v>1686</v>
      </c>
      <c r="DE169">
        <v>1708</v>
      </c>
      <c r="DF169">
        <v>1723</v>
      </c>
      <c r="DG169">
        <v>1884</v>
      </c>
      <c r="DH169">
        <v>1903</v>
      </c>
      <c r="DI169">
        <v>1962</v>
      </c>
      <c r="DJ169">
        <v>1974</v>
      </c>
      <c r="DK169">
        <v>1930</v>
      </c>
      <c r="DL169">
        <v>2045</v>
      </c>
      <c r="DM169">
        <v>2067</v>
      </c>
      <c r="DN169">
        <v>2165</v>
      </c>
      <c r="DO169">
        <v>1954</v>
      </c>
      <c r="DP169">
        <v>2071</v>
      </c>
      <c r="DQ169">
        <v>1924</v>
      </c>
      <c r="DR169">
        <v>1963</v>
      </c>
      <c r="DS169">
        <v>1868</v>
      </c>
      <c r="DT169">
        <v>1844</v>
      </c>
      <c r="DU169">
        <v>1947</v>
      </c>
      <c r="DV169">
        <v>1884</v>
      </c>
      <c r="DW169">
        <v>1860</v>
      </c>
      <c r="DX169">
        <v>1865</v>
      </c>
      <c r="DY169">
        <v>2039</v>
      </c>
      <c r="DZ169">
        <v>2152</v>
      </c>
      <c r="EA169">
        <v>2274</v>
      </c>
      <c r="EB169">
        <v>2315</v>
      </c>
      <c r="EC169">
        <v>2361</v>
      </c>
      <c r="ED169">
        <v>2293</v>
      </c>
      <c r="EE169">
        <v>2321</v>
      </c>
      <c r="EF169">
        <v>2431</v>
      </c>
      <c r="EG169">
        <v>2510</v>
      </c>
      <c r="EH169">
        <v>2504</v>
      </c>
      <c r="EI169">
        <v>2468</v>
      </c>
      <c r="EJ169">
        <v>2473</v>
      </c>
      <c r="EK169">
        <v>2433</v>
      </c>
      <c r="EL169">
        <v>2391</v>
      </c>
      <c r="EM169">
        <v>2341</v>
      </c>
      <c r="EN169">
        <v>2338</v>
      </c>
      <c r="EO169">
        <v>2390</v>
      </c>
      <c r="EP169">
        <v>2251</v>
      </c>
      <c r="EQ169">
        <v>2243</v>
      </c>
      <c r="ER169">
        <v>2075</v>
      </c>
      <c r="ES169">
        <v>2130</v>
      </c>
      <c r="ET169">
        <v>2075</v>
      </c>
      <c r="EU169">
        <v>1955</v>
      </c>
      <c r="EV169">
        <v>1710</v>
      </c>
      <c r="EW169">
        <v>1716</v>
      </c>
      <c r="EX169">
        <v>1727</v>
      </c>
      <c r="EY169">
        <v>1706</v>
      </c>
      <c r="EZ169">
        <v>1744</v>
      </c>
      <c r="FA169">
        <v>1798</v>
      </c>
      <c r="FB169">
        <v>1803</v>
      </c>
      <c r="FC169">
        <v>1849</v>
      </c>
      <c r="FD169">
        <v>1840</v>
      </c>
      <c r="FE169">
        <v>1842</v>
      </c>
      <c r="FF169">
        <v>1789</v>
      </c>
      <c r="FG169">
        <v>1789</v>
      </c>
      <c r="FH169">
        <v>1848</v>
      </c>
      <c r="FI169">
        <v>1770</v>
      </c>
      <c r="FJ169">
        <v>1748</v>
      </c>
      <c r="FK169">
        <v>1688</v>
      </c>
      <c r="FL169">
        <v>1697</v>
      </c>
      <c r="FM169">
        <v>1505</v>
      </c>
      <c r="FN169">
        <v>1464</v>
      </c>
      <c r="FO169">
        <v>1409</v>
      </c>
      <c r="FP169">
        <v>1405</v>
      </c>
      <c r="FQ169">
        <v>1320</v>
      </c>
      <c r="FR169">
        <v>1246</v>
      </c>
      <c r="FS169">
        <v>1194</v>
      </c>
      <c r="FT169">
        <v>1194</v>
      </c>
      <c r="FU169">
        <v>1117</v>
      </c>
      <c r="FV169">
        <v>1106</v>
      </c>
      <c r="FW169">
        <v>999</v>
      </c>
      <c r="FX169">
        <v>1109</v>
      </c>
      <c r="FY169">
        <v>1091</v>
      </c>
      <c r="FZ169">
        <v>1200</v>
      </c>
      <c r="GA169">
        <v>1148</v>
      </c>
      <c r="GB169">
        <v>829</v>
      </c>
      <c r="GC169">
        <v>942</v>
      </c>
      <c r="GD169">
        <v>836</v>
      </c>
      <c r="GE169">
        <v>688</v>
      </c>
      <c r="GF169">
        <v>611</v>
      </c>
      <c r="GG169">
        <v>626</v>
      </c>
      <c r="GH169">
        <v>615</v>
      </c>
      <c r="GI169">
        <v>505</v>
      </c>
      <c r="GJ169">
        <v>506</v>
      </c>
      <c r="GK169">
        <v>393</v>
      </c>
      <c r="GL169" s="128">
        <v>1765</v>
      </c>
    </row>
    <row r="170" spans="1:194" s="1" customFormat="1" ht="14.4" x14ac:dyDescent="0.3">
      <c r="A170" s="30" t="s">
        <v>46</v>
      </c>
      <c r="B170" s="1" t="s">
        <v>209</v>
      </c>
      <c r="C170" s="29" t="str">
        <f t="shared" si="64"/>
        <v>LA England - Derbyshire Dales</v>
      </c>
      <c r="D170" s="48">
        <f t="shared" si="65"/>
        <v>2142</v>
      </c>
      <c r="E170" s="48">
        <f t="shared" si="66"/>
        <v>2206</v>
      </c>
      <c r="F170" s="49">
        <f t="shared" si="67"/>
        <v>70694</v>
      </c>
      <c r="G170" s="49">
        <f t="shared" si="68"/>
        <v>34711</v>
      </c>
      <c r="H170" s="50">
        <f t="shared" si="69"/>
        <v>35983</v>
      </c>
      <c r="I170" s="50">
        <f t="shared" si="70"/>
        <v>29310</v>
      </c>
      <c r="J170" s="50">
        <f t="shared" si="71"/>
        <v>30637</v>
      </c>
      <c r="K170" s="47">
        <f t="shared" si="72"/>
        <v>5401</v>
      </c>
      <c r="L170" s="48">
        <f t="shared" si="73"/>
        <v>5346</v>
      </c>
      <c r="M170" s="744">
        <v>218</v>
      </c>
      <c r="N170" s="184">
        <v>205</v>
      </c>
      <c r="O170" s="184">
        <v>232</v>
      </c>
      <c r="P170" s="184">
        <v>227</v>
      </c>
      <c r="Q170" s="184">
        <v>263</v>
      </c>
      <c r="R170" s="184">
        <v>256</v>
      </c>
      <c r="S170" s="184">
        <v>289</v>
      </c>
      <c r="T170" s="184">
        <v>287</v>
      </c>
      <c r="U170" s="184">
        <v>278</v>
      </c>
      <c r="V170" s="184">
        <v>317</v>
      </c>
      <c r="W170" s="184">
        <v>309</v>
      </c>
      <c r="X170" s="184">
        <v>378</v>
      </c>
      <c r="Y170" s="184">
        <v>323</v>
      </c>
      <c r="Z170" s="184">
        <v>337</v>
      </c>
      <c r="AA170" s="184">
        <v>364</v>
      </c>
      <c r="AB170" s="184">
        <v>373</v>
      </c>
      <c r="AC170" s="184">
        <v>348</v>
      </c>
      <c r="AD170" s="184">
        <v>397</v>
      </c>
      <c r="AE170" s="184">
        <v>377</v>
      </c>
      <c r="AF170" s="184">
        <v>336</v>
      </c>
      <c r="AG170" s="184">
        <v>318</v>
      </c>
      <c r="AH170" s="184">
        <v>279</v>
      </c>
      <c r="AI170" s="184">
        <v>347</v>
      </c>
      <c r="AJ170" s="184">
        <v>342</v>
      </c>
      <c r="AK170" s="184">
        <v>305</v>
      </c>
      <c r="AL170" s="184">
        <v>301</v>
      </c>
      <c r="AM170" s="184">
        <v>318</v>
      </c>
      <c r="AN170" s="184">
        <v>316</v>
      </c>
      <c r="AO170" s="184">
        <v>336</v>
      </c>
      <c r="AP170" s="184">
        <v>320</v>
      </c>
      <c r="AQ170" s="184">
        <v>324</v>
      </c>
      <c r="AR170" s="184">
        <v>342</v>
      </c>
      <c r="AS170" s="184">
        <v>332</v>
      </c>
      <c r="AT170" s="184">
        <v>362</v>
      </c>
      <c r="AU170" s="184">
        <v>351</v>
      </c>
      <c r="AV170" s="184">
        <v>383</v>
      </c>
      <c r="AW170" s="184">
        <v>353</v>
      </c>
      <c r="AX170" s="184">
        <v>370</v>
      </c>
      <c r="AY170" s="184">
        <v>352</v>
      </c>
      <c r="AZ170" s="184">
        <v>336</v>
      </c>
      <c r="BA170" s="184">
        <v>363</v>
      </c>
      <c r="BB170" s="184">
        <v>340</v>
      </c>
      <c r="BC170" s="184">
        <v>346</v>
      </c>
      <c r="BD170" s="184">
        <v>350</v>
      </c>
      <c r="BE170" s="184">
        <v>347</v>
      </c>
      <c r="BF170" s="184">
        <v>395</v>
      </c>
      <c r="BG170" s="184">
        <v>398</v>
      </c>
      <c r="BH170" s="184">
        <v>402</v>
      </c>
      <c r="BI170" s="184">
        <v>335</v>
      </c>
      <c r="BJ170" s="184">
        <v>389</v>
      </c>
      <c r="BK170" s="184">
        <v>401</v>
      </c>
      <c r="BL170" s="184">
        <v>413</v>
      </c>
      <c r="BM170" s="184">
        <v>441</v>
      </c>
      <c r="BN170" s="184">
        <v>467</v>
      </c>
      <c r="BO170" s="184">
        <v>511</v>
      </c>
      <c r="BP170" s="184">
        <v>566</v>
      </c>
      <c r="BQ170" s="184">
        <v>568</v>
      </c>
      <c r="BR170" s="184">
        <v>610</v>
      </c>
      <c r="BS170" s="184">
        <v>638</v>
      </c>
      <c r="BT170" s="184">
        <v>602</v>
      </c>
      <c r="BU170" s="184">
        <v>687</v>
      </c>
      <c r="BV170" s="184">
        <v>636</v>
      </c>
      <c r="BW170" s="184">
        <v>634</v>
      </c>
      <c r="BX170" s="184">
        <v>625</v>
      </c>
      <c r="BY170" s="184">
        <v>573</v>
      </c>
      <c r="BZ170" s="184">
        <v>613</v>
      </c>
      <c r="CA170" s="184">
        <v>541</v>
      </c>
      <c r="CB170" s="184">
        <v>545</v>
      </c>
      <c r="CC170" s="184">
        <v>548</v>
      </c>
      <c r="CD170" s="184">
        <v>491</v>
      </c>
      <c r="CE170" s="184">
        <v>503</v>
      </c>
      <c r="CF170" s="184">
        <v>432</v>
      </c>
      <c r="CG170" s="184">
        <v>477</v>
      </c>
      <c r="CH170" s="184">
        <v>443</v>
      </c>
      <c r="CI170" s="184">
        <v>466</v>
      </c>
      <c r="CJ170" s="184">
        <v>456</v>
      </c>
      <c r="CK170" s="184">
        <v>440</v>
      </c>
      <c r="CL170" s="184">
        <v>435</v>
      </c>
      <c r="CM170" s="184">
        <v>480</v>
      </c>
      <c r="CN170" s="184">
        <v>471</v>
      </c>
      <c r="CO170" s="184">
        <v>356</v>
      </c>
      <c r="CP170" s="184">
        <v>317</v>
      </c>
      <c r="CQ170" s="184">
        <v>330</v>
      </c>
      <c r="CR170" s="184">
        <v>260</v>
      </c>
      <c r="CS170" s="184">
        <v>214</v>
      </c>
      <c r="CT170" s="184">
        <v>179</v>
      </c>
      <c r="CU170" s="184">
        <v>172</v>
      </c>
      <c r="CV170" s="184">
        <v>153</v>
      </c>
      <c r="CW170" s="184">
        <v>126</v>
      </c>
      <c r="CX170" s="184">
        <v>111</v>
      </c>
      <c r="CY170" s="533">
        <v>314</v>
      </c>
      <c r="CZ170" s="129">
        <v>194</v>
      </c>
      <c r="DA170">
        <v>226</v>
      </c>
      <c r="DB170">
        <v>212</v>
      </c>
      <c r="DC170">
        <v>254</v>
      </c>
      <c r="DD170">
        <v>253</v>
      </c>
      <c r="DE170">
        <v>240</v>
      </c>
      <c r="DF170">
        <v>267</v>
      </c>
      <c r="DG170">
        <v>286</v>
      </c>
      <c r="DH170">
        <v>251</v>
      </c>
      <c r="DI170">
        <v>313</v>
      </c>
      <c r="DJ170">
        <v>349</v>
      </c>
      <c r="DK170">
        <v>295</v>
      </c>
      <c r="DL170">
        <v>339</v>
      </c>
      <c r="DM170">
        <v>341</v>
      </c>
      <c r="DN170">
        <v>427</v>
      </c>
      <c r="DO170">
        <v>372</v>
      </c>
      <c r="DP170">
        <v>363</v>
      </c>
      <c r="DQ170">
        <v>364</v>
      </c>
      <c r="DR170">
        <v>391</v>
      </c>
      <c r="DS170">
        <v>307</v>
      </c>
      <c r="DT170">
        <v>311</v>
      </c>
      <c r="DU170">
        <v>285</v>
      </c>
      <c r="DV170">
        <v>292</v>
      </c>
      <c r="DW170">
        <v>291</v>
      </c>
      <c r="DX170">
        <v>307</v>
      </c>
      <c r="DY170">
        <v>285</v>
      </c>
      <c r="DZ170">
        <v>300</v>
      </c>
      <c r="EA170">
        <v>298</v>
      </c>
      <c r="EB170">
        <v>286</v>
      </c>
      <c r="EC170">
        <v>316</v>
      </c>
      <c r="ED170">
        <v>312</v>
      </c>
      <c r="EE170">
        <v>309</v>
      </c>
      <c r="EF170">
        <v>334</v>
      </c>
      <c r="EG170">
        <v>364</v>
      </c>
      <c r="EH170">
        <v>371</v>
      </c>
      <c r="EI170">
        <v>361</v>
      </c>
      <c r="EJ170">
        <v>364</v>
      </c>
      <c r="EK170">
        <v>380</v>
      </c>
      <c r="EL170">
        <v>354</v>
      </c>
      <c r="EM170">
        <v>366</v>
      </c>
      <c r="EN170">
        <v>388</v>
      </c>
      <c r="EO170">
        <v>364</v>
      </c>
      <c r="EP170">
        <v>348</v>
      </c>
      <c r="EQ170">
        <v>354</v>
      </c>
      <c r="ER170">
        <v>379</v>
      </c>
      <c r="ES170">
        <v>432</v>
      </c>
      <c r="ET170">
        <v>405</v>
      </c>
      <c r="EU170">
        <v>406</v>
      </c>
      <c r="EV170">
        <v>368</v>
      </c>
      <c r="EW170">
        <v>403</v>
      </c>
      <c r="EX170">
        <v>416</v>
      </c>
      <c r="EY170">
        <v>406</v>
      </c>
      <c r="EZ170">
        <v>445</v>
      </c>
      <c r="FA170">
        <v>549</v>
      </c>
      <c r="FB170">
        <v>560</v>
      </c>
      <c r="FC170">
        <v>623</v>
      </c>
      <c r="FD170">
        <v>577</v>
      </c>
      <c r="FE170">
        <v>604</v>
      </c>
      <c r="FF170">
        <v>631</v>
      </c>
      <c r="FG170">
        <v>637</v>
      </c>
      <c r="FH170">
        <v>679</v>
      </c>
      <c r="FI170">
        <v>658</v>
      </c>
      <c r="FJ170">
        <v>643</v>
      </c>
      <c r="FK170">
        <v>645</v>
      </c>
      <c r="FL170">
        <v>593</v>
      </c>
      <c r="FM170">
        <v>607</v>
      </c>
      <c r="FN170">
        <v>605</v>
      </c>
      <c r="FO170">
        <v>533</v>
      </c>
      <c r="FP170">
        <v>525</v>
      </c>
      <c r="FQ170">
        <v>550</v>
      </c>
      <c r="FR170">
        <v>473</v>
      </c>
      <c r="FS170">
        <v>510</v>
      </c>
      <c r="FT170">
        <v>462</v>
      </c>
      <c r="FU170">
        <v>475</v>
      </c>
      <c r="FV170">
        <v>492</v>
      </c>
      <c r="FW170">
        <v>480</v>
      </c>
      <c r="FX170">
        <v>436</v>
      </c>
      <c r="FY170">
        <v>498</v>
      </c>
      <c r="FZ170">
        <v>507</v>
      </c>
      <c r="GA170">
        <v>487</v>
      </c>
      <c r="GB170">
        <v>382</v>
      </c>
      <c r="GC170">
        <v>365</v>
      </c>
      <c r="GD170">
        <v>390</v>
      </c>
      <c r="GE170">
        <v>280</v>
      </c>
      <c r="GF170">
        <v>276</v>
      </c>
      <c r="GG170">
        <v>218</v>
      </c>
      <c r="GH170">
        <v>221</v>
      </c>
      <c r="GI170">
        <v>212</v>
      </c>
      <c r="GJ170">
        <v>187</v>
      </c>
      <c r="GK170">
        <v>158</v>
      </c>
      <c r="GL170" s="128">
        <v>611</v>
      </c>
    </row>
    <row r="171" spans="1:194" s="1" customFormat="1" ht="14.4" x14ac:dyDescent="0.3">
      <c r="A171" s="30" t="s">
        <v>46</v>
      </c>
      <c r="B171" s="1" t="s">
        <v>210</v>
      </c>
      <c r="C171" s="29" t="str">
        <f t="shared" si="64"/>
        <v>LA England - Doncaster</v>
      </c>
      <c r="D171" s="48">
        <f t="shared" si="65"/>
        <v>13143</v>
      </c>
      <c r="E171" s="48">
        <f t="shared" si="66"/>
        <v>12605</v>
      </c>
      <c r="F171" s="49">
        <f t="shared" si="67"/>
        <v>344407</v>
      </c>
      <c r="G171" s="49">
        <f t="shared" si="68"/>
        <v>172988</v>
      </c>
      <c r="H171" s="50">
        <f t="shared" si="69"/>
        <v>171419</v>
      </c>
      <c r="I171" s="50">
        <f t="shared" si="70"/>
        <v>136646</v>
      </c>
      <c r="J171" s="50">
        <f t="shared" si="71"/>
        <v>137311</v>
      </c>
      <c r="K171" s="47">
        <f t="shared" si="72"/>
        <v>36342</v>
      </c>
      <c r="L171" s="48">
        <f t="shared" si="73"/>
        <v>34108</v>
      </c>
      <c r="M171" s="744">
        <v>1568</v>
      </c>
      <c r="N171" s="184">
        <v>1621</v>
      </c>
      <c r="O171" s="184">
        <v>1756</v>
      </c>
      <c r="P171" s="184">
        <v>1864</v>
      </c>
      <c r="Q171" s="184">
        <v>1965</v>
      </c>
      <c r="R171" s="184">
        <v>1882</v>
      </c>
      <c r="S171" s="184">
        <v>2067</v>
      </c>
      <c r="T171" s="184">
        <v>1982</v>
      </c>
      <c r="U171" s="184">
        <v>2109</v>
      </c>
      <c r="V171" s="184">
        <v>2113</v>
      </c>
      <c r="W171" s="184">
        <v>2138</v>
      </c>
      <c r="X171" s="184">
        <v>2134</v>
      </c>
      <c r="Y171" s="184">
        <v>2174</v>
      </c>
      <c r="Z171" s="184">
        <v>2179</v>
      </c>
      <c r="AA171" s="184">
        <v>2208</v>
      </c>
      <c r="AB171" s="184">
        <v>2186</v>
      </c>
      <c r="AC171" s="184">
        <v>2209</v>
      </c>
      <c r="AD171" s="184">
        <v>2187</v>
      </c>
      <c r="AE171" s="184">
        <v>2063</v>
      </c>
      <c r="AF171" s="184">
        <v>1945</v>
      </c>
      <c r="AG171" s="184">
        <v>1827</v>
      </c>
      <c r="AH171" s="184">
        <v>1816</v>
      </c>
      <c r="AI171" s="184">
        <v>1857</v>
      </c>
      <c r="AJ171" s="184">
        <v>1720</v>
      </c>
      <c r="AK171" s="184">
        <v>1795</v>
      </c>
      <c r="AL171" s="184">
        <v>1853</v>
      </c>
      <c r="AM171" s="184">
        <v>2011</v>
      </c>
      <c r="AN171" s="184">
        <v>2058</v>
      </c>
      <c r="AO171" s="184">
        <v>2206</v>
      </c>
      <c r="AP171" s="184">
        <v>2169</v>
      </c>
      <c r="AQ171" s="184">
        <v>2359</v>
      </c>
      <c r="AR171" s="184">
        <v>2325</v>
      </c>
      <c r="AS171" s="184">
        <v>2525</v>
      </c>
      <c r="AT171" s="184">
        <v>2563</v>
      </c>
      <c r="AU171" s="184">
        <v>2693</v>
      </c>
      <c r="AV171" s="184">
        <v>2684</v>
      </c>
      <c r="AW171" s="184">
        <v>2676</v>
      </c>
      <c r="AX171" s="184">
        <v>2622</v>
      </c>
      <c r="AY171" s="184">
        <v>2653</v>
      </c>
      <c r="AZ171" s="184">
        <v>2633</v>
      </c>
      <c r="BA171" s="184">
        <v>2611</v>
      </c>
      <c r="BB171" s="184">
        <v>2580</v>
      </c>
      <c r="BC171" s="184">
        <v>2438</v>
      </c>
      <c r="BD171" s="184">
        <v>2393</v>
      </c>
      <c r="BE171" s="184">
        <v>2357</v>
      </c>
      <c r="BF171" s="184">
        <v>2420</v>
      </c>
      <c r="BG171" s="184">
        <v>2227</v>
      </c>
      <c r="BH171" s="184">
        <v>2056</v>
      </c>
      <c r="BI171" s="184">
        <v>1983</v>
      </c>
      <c r="BJ171" s="184">
        <v>1918</v>
      </c>
      <c r="BK171" s="184">
        <v>2035</v>
      </c>
      <c r="BL171" s="184">
        <v>1944</v>
      </c>
      <c r="BM171" s="184">
        <v>2017</v>
      </c>
      <c r="BN171" s="184">
        <v>2127</v>
      </c>
      <c r="BO171" s="184">
        <v>2141</v>
      </c>
      <c r="BP171" s="184">
        <v>2319</v>
      </c>
      <c r="BQ171" s="184">
        <v>2249</v>
      </c>
      <c r="BR171" s="184">
        <v>2320</v>
      </c>
      <c r="BS171" s="184">
        <v>2239</v>
      </c>
      <c r="BT171" s="184">
        <v>2268</v>
      </c>
      <c r="BU171" s="184">
        <v>2318</v>
      </c>
      <c r="BV171" s="184">
        <v>2288</v>
      </c>
      <c r="BW171" s="184">
        <v>2400</v>
      </c>
      <c r="BX171" s="184">
        <v>2287</v>
      </c>
      <c r="BY171" s="184">
        <v>2167</v>
      </c>
      <c r="BZ171" s="184">
        <v>2072</v>
      </c>
      <c r="CA171" s="184">
        <v>2013</v>
      </c>
      <c r="CB171" s="184">
        <v>1871</v>
      </c>
      <c r="CC171" s="184">
        <v>1814</v>
      </c>
      <c r="CD171" s="184">
        <v>1745</v>
      </c>
      <c r="CE171" s="184">
        <v>1714</v>
      </c>
      <c r="CF171" s="184">
        <v>1538</v>
      </c>
      <c r="CG171" s="184">
        <v>1542</v>
      </c>
      <c r="CH171" s="184">
        <v>1496</v>
      </c>
      <c r="CI171" s="184">
        <v>1428</v>
      </c>
      <c r="CJ171" s="184">
        <v>1390</v>
      </c>
      <c r="CK171" s="184">
        <v>1321</v>
      </c>
      <c r="CL171" s="184">
        <v>1399</v>
      </c>
      <c r="CM171" s="184">
        <v>1440</v>
      </c>
      <c r="CN171" s="184">
        <v>1369</v>
      </c>
      <c r="CO171" s="184">
        <v>982</v>
      </c>
      <c r="CP171" s="184">
        <v>980</v>
      </c>
      <c r="CQ171" s="184">
        <v>903</v>
      </c>
      <c r="CR171" s="184">
        <v>753</v>
      </c>
      <c r="CS171" s="184">
        <v>637</v>
      </c>
      <c r="CT171" s="184">
        <v>520</v>
      </c>
      <c r="CU171" s="184">
        <v>496</v>
      </c>
      <c r="CV171" s="184">
        <v>406</v>
      </c>
      <c r="CW171" s="184">
        <v>364</v>
      </c>
      <c r="CX171" s="184">
        <v>330</v>
      </c>
      <c r="CY171" s="533">
        <v>968</v>
      </c>
      <c r="CZ171" s="129">
        <v>1491</v>
      </c>
      <c r="DA171">
        <v>1532</v>
      </c>
      <c r="DB171">
        <v>1708</v>
      </c>
      <c r="DC171">
        <v>1716</v>
      </c>
      <c r="DD171">
        <v>1736</v>
      </c>
      <c r="DE171">
        <v>1733</v>
      </c>
      <c r="DF171">
        <v>1821</v>
      </c>
      <c r="DG171">
        <v>1890</v>
      </c>
      <c r="DH171">
        <v>1924</v>
      </c>
      <c r="DI171">
        <v>1926</v>
      </c>
      <c r="DJ171">
        <v>1962</v>
      </c>
      <c r="DK171">
        <v>2064</v>
      </c>
      <c r="DL171">
        <v>2077</v>
      </c>
      <c r="DM171">
        <v>2127</v>
      </c>
      <c r="DN171">
        <v>2127</v>
      </c>
      <c r="DO171">
        <v>2125</v>
      </c>
      <c r="DP171">
        <v>2068</v>
      </c>
      <c r="DQ171">
        <v>2081</v>
      </c>
      <c r="DR171">
        <v>2065</v>
      </c>
      <c r="DS171">
        <v>1802</v>
      </c>
      <c r="DT171">
        <v>1717</v>
      </c>
      <c r="DU171">
        <v>1653</v>
      </c>
      <c r="DV171">
        <v>1672</v>
      </c>
      <c r="DW171">
        <v>1717</v>
      </c>
      <c r="DX171">
        <v>1803</v>
      </c>
      <c r="DY171">
        <v>1753</v>
      </c>
      <c r="DZ171">
        <v>1956</v>
      </c>
      <c r="EA171">
        <v>2007</v>
      </c>
      <c r="EB171">
        <v>2169</v>
      </c>
      <c r="EC171">
        <v>2238</v>
      </c>
      <c r="ED171">
        <v>2312</v>
      </c>
      <c r="EE171">
        <v>2395</v>
      </c>
      <c r="EF171">
        <v>2458</v>
      </c>
      <c r="EG171">
        <v>2456</v>
      </c>
      <c r="EH171">
        <v>2463</v>
      </c>
      <c r="EI171">
        <v>2591</v>
      </c>
      <c r="EJ171">
        <v>2429</v>
      </c>
      <c r="EK171">
        <v>2614</v>
      </c>
      <c r="EL171">
        <v>2559</v>
      </c>
      <c r="EM171">
        <v>2536</v>
      </c>
      <c r="EN171">
        <v>2455</v>
      </c>
      <c r="EO171">
        <v>2393</v>
      </c>
      <c r="EP171">
        <v>2172</v>
      </c>
      <c r="EQ171">
        <v>2283</v>
      </c>
      <c r="ER171">
        <v>2183</v>
      </c>
      <c r="ES171">
        <v>2096</v>
      </c>
      <c r="ET171">
        <v>2150</v>
      </c>
      <c r="EU171">
        <v>1836</v>
      </c>
      <c r="EV171">
        <v>1807</v>
      </c>
      <c r="EW171">
        <v>1840</v>
      </c>
      <c r="EX171">
        <v>1740</v>
      </c>
      <c r="EY171">
        <v>1906</v>
      </c>
      <c r="EZ171">
        <v>1988</v>
      </c>
      <c r="FA171">
        <v>2099</v>
      </c>
      <c r="FB171">
        <v>2119</v>
      </c>
      <c r="FC171">
        <v>2306</v>
      </c>
      <c r="FD171">
        <v>2186</v>
      </c>
      <c r="FE171">
        <v>2372</v>
      </c>
      <c r="FF171">
        <v>2348</v>
      </c>
      <c r="FG171">
        <v>2315</v>
      </c>
      <c r="FH171">
        <v>2332</v>
      </c>
      <c r="FI171">
        <v>2361</v>
      </c>
      <c r="FJ171">
        <v>2353</v>
      </c>
      <c r="FK171">
        <v>2167</v>
      </c>
      <c r="FL171">
        <v>2171</v>
      </c>
      <c r="FM171">
        <v>2076</v>
      </c>
      <c r="FN171">
        <v>2103</v>
      </c>
      <c r="FO171">
        <v>1941</v>
      </c>
      <c r="FP171">
        <v>1927</v>
      </c>
      <c r="FQ171">
        <v>1893</v>
      </c>
      <c r="FR171">
        <v>1737</v>
      </c>
      <c r="FS171">
        <v>1641</v>
      </c>
      <c r="FT171">
        <v>1704</v>
      </c>
      <c r="FU171">
        <v>1534</v>
      </c>
      <c r="FV171">
        <v>1530</v>
      </c>
      <c r="FW171">
        <v>1567</v>
      </c>
      <c r="FX171">
        <v>1484</v>
      </c>
      <c r="FY171">
        <v>1533</v>
      </c>
      <c r="FZ171">
        <v>1646</v>
      </c>
      <c r="GA171">
        <v>1550</v>
      </c>
      <c r="GB171">
        <v>1144</v>
      </c>
      <c r="GC171">
        <v>1163</v>
      </c>
      <c r="GD171">
        <v>1016</v>
      </c>
      <c r="GE171">
        <v>917</v>
      </c>
      <c r="GF171">
        <v>801</v>
      </c>
      <c r="GG171">
        <v>694</v>
      </c>
      <c r="GH171">
        <v>723</v>
      </c>
      <c r="GI171">
        <v>689</v>
      </c>
      <c r="GJ171">
        <v>555</v>
      </c>
      <c r="GK171">
        <v>494</v>
      </c>
      <c r="GL171" s="128">
        <v>1906</v>
      </c>
    </row>
    <row r="172" spans="1:194" s="1" customFormat="1" ht="14.4" x14ac:dyDescent="0.3">
      <c r="A172" s="30" t="s">
        <v>46</v>
      </c>
      <c r="B172" s="1" t="s">
        <v>211</v>
      </c>
      <c r="C172" s="29" t="str">
        <f t="shared" si="64"/>
        <v>LA England - Dorset</v>
      </c>
      <c r="D172" s="48">
        <f t="shared" si="65"/>
        <v>12537</v>
      </c>
      <c r="E172" s="48">
        <f t="shared" si="66"/>
        <v>12186</v>
      </c>
      <c r="F172" s="49">
        <f t="shared" si="67"/>
        <v>369068</v>
      </c>
      <c r="G172" s="49">
        <f t="shared" si="68"/>
        <v>179490</v>
      </c>
      <c r="H172" s="50">
        <f t="shared" si="69"/>
        <v>189578</v>
      </c>
      <c r="I172" s="50">
        <f t="shared" si="70"/>
        <v>149111</v>
      </c>
      <c r="J172" s="50">
        <f t="shared" si="71"/>
        <v>160199</v>
      </c>
      <c r="K172" s="47">
        <f t="shared" si="72"/>
        <v>30379</v>
      </c>
      <c r="L172" s="48">
        <f t="shared" si="73"/>
        <v>29379</v>
      </c>
      <c r="M172" s="744">
        <v>1136</v>
      </c>
      <c r="N172" s="184">
        <v>1227</v>
      </c>
      <c r="O172" s="184">
        <v>1252</v>
      </c>
      <c r="P172" s="184">
        <v>1290</v>
      </c>
      <c r="Q172" s="184">
        <v>1412</v>
      </c>
      <c r="R172" s="184">
        <v>1419</v>
      </c>
      <c r="S172" s="184">
        <v>1507</v>
      </c>
      <c r="T172" s="184">
        <v>1595</v>
      </c>
      <c r="U172" s="184">
        <v>1664</v>
      </c>
      <c r="V172" s="184">
        <v>1694</v>
      </c>
      <c r="W172" s="184">
        <v>1850</v>
      </c>
      <c r="X172" s="184">
        <v>1796</v>
      </c>
      <c r="Y172" s="184">
        <v>1820</v>
      </c>
      <c r="Z172" s="184">
        <v>2051</v>
      </c>
      <c r="AA172" s="184">
        <v>2171</v>
      </c>
      <c r="AB172" s="184">
        <v>2175</v>
      </c>
      <c r="AC172" s="184">
        <v>2196</v>
      </c>
      <c r="AD172" s="184">
        <v>2124</v>
      </c>
      <c r="AE172" s="184">
        <v>2200</v>
      </c>
      <c r="AF172" s="184">
        <v>1787</v>
      </c>
      <c r="AG172" s="184">
        <v>1620</v>
      </c>
      <c r="AH172" s="184">
        <v>1612</v>
      </c>
      <c r="AI172" s="184">
        <v>1614</v>
      </c>
      <c r="AJ172" s="184">
        <v>1660</v>
      </c>
      <c r="AK172" s="184">
        <v>1598</v>
      </c>
      <c r="AL172" s="184">
        <v>1525</v>
      </c>
      <c r="AM172" s="184">
        <v>1615</v>
      </c>
      <c r="AN172" s="184">
        <v>1653</v>
      </c>
      <c r="AO172" s="184">
        <v>1716</v>
      </c>
      <c r="AP172" s="184">
        <v>1827</v>
      </c>
      <c r="AQ172" s="184">
        <v>1675</v>
      </c>
      <c r="AR172" s="184">
        <v>1765</v>
      </c>
      <c r="AS172" s="184">
        <v>1825</v>
      </c>
      <c r="AT172" s="184">
        <v>1840</v>
      </c>
      <c r="AU172" s="184">
        <v>1842</v>
      </c>
      <c r="AV172" s="184">
        <v>1958</v>
      </c>
      <c r="AW172" s="184">
        <v>1996</v>
      </c>
      <c r="AX172" s="184">
        <v>1957</v>
      </c>
      <c r="AY172" s="184">
        <v>1974</v>
      </c>
      <c r="AZ172" s="184">
        <v>1901</v>
      </c>
      <c r="BA172" s="184">
        <v>1969</v>
      </c>
      <c r="BB172" s="184">
        <v>1938</v>
      </c>
      <c r="BC172" s="184">
        <v>1858</v>
      </c>
      <c r="BD172" s="184">
        <v>1880</v>
      </c>
      <c r="BE172" s="184">
        <v>1863</v>
      </c>
      <c r="BF172" s="184">
        <v>2051</v>
      </c>
      <c r="BG172" s="184">
        <v>2006</v>
      </c>
      <c r="BH172" s="184">
        <v>1941</v>
      </c>
      <c r="BI172" s="184">
        <v>1744</v>
      </c>
      <c r="BJ172" s="184">
        <v>1828</v>
      </c>
      <c r="BK172" s="184">
        <v>1877</v>
      </c>
      <c r="BL172" s="184">
        <v>2004</v>
      </c>
      <c r="BM172" s="184">
        <v>2116</v>
      </c>
      <c r="BN172" s="184">
        <v>2195</v>
      </c>
      <c r="BO172" s="184">
        <v>2334</v>
      </c>
      <c r="BP172" s="184">
        <v>2483</v>
      </c>
      <c r="BQ172" s="184">
        <v>2524</v>
      </c>
      <c r="BR172" s="184">
        <v>2586</v>
      </c>
      <c r="BS172" s="184">
        <v>2661</v>
      </c>
      <c r="BT172" s="184">
        <v>2803</v>
      </c>
      <c r="BU172" s="184">
        <v>2780</v>
      </c>
      <c r="BV172" s="184">
        <v>2892</v>
      </c>
      <c r="BW172" s="184">
        <v>3008</v>
      </c>
      <c r="BX172" s="184">
        <v>2894</v>
      </c>
      <c r="BY172" s="184">
        <v>2953</v>
      </c>
      <c r="BZ172" s="184">
        <v>2800</v>
      </c>
      <c r="CA172" s="184">
        <v>2669</v>
      </c>
      <c r="CB172" s="184">
        <v>2740</v>
      </c>
      <c r="CC172" s="184">
        <v>2736</v>
      </c>
      <c r="CD172" s="184">
        <v>2646</v>
      </c>
      <c r="CE172" s="184">
        <v>2489</v>
      </c>
      <c r="CF172" s="184">
        <v>2321</v>
      </c>
      <c r="CG172" s="184">
        <v>2335</v>
      </c>
      <c r="CH172" s="184">
        <v>2326</v>
      </c>
      <c r="CI172" s="184">
        <v>2372</v>
      </c>
      <c r="CJ172" s="184">
        <v>2293</v>
      </c>
      <c r="CK172" s="184">
        <v>2343</v>
      </c>
      <c r="CL172" s="184">
        <v>2381</v>
      </c>
      <c r="CM172" s="184">
        <v>2592</v>
      </c>
      <c r="CN172" s="184">
        <v>2685</v>
      </c>
      <c r="CO172" s="184">
        <v>1924</v>
      </c>
      <c r="CP172" s="184">
        <v>1935</v>
      </c>
      <c r="CQ172" s="184">
        <v>1678</v>
      </c>
      <c r="CR172" s="184">
        <v>1593</v>
      </c>
      <c r="CS172" s="184">
        <v>1231</v>
      </c>
      <c r="CT172" s="184">
        <v>1042</v>
      </c>
      <c r="CU172" s="184">
        <v>984</v>
      </c>
      <c r="CV172" s="184">
        <v>887</v>
      </c>
      <c r="CW172" s="184">
        <v>810</v>
      </c>
      <c r="CX172" s="184">
        <v>653</v>
      </c>
      <c r="CY172" s="533">
        <v>2298</v>
      </c>
      <c r="CZ172" s="129">
        <v>1091</v>
      </c>
      <c r="DA172">
        <v>1129</v>
      </c>
      <c r="DB172">
        <v>1166</v>
      </c>
      <c r="DC172">
        <v>1299</v>
      </c>
      <c r="DD172">
        <v>1356</v>
      </c>
      <c r="DE172">
        <v>1382</v>
      </c>
      <c r="DF172">
        <v>1454</v>
      </c>
      <c r="DG172">
        <v>1500</v>
      </c>
      <c r="DH172">
        <v>1648</v>
      </c>
      <c r="DI172">
        <v>1659</v>
      </c>
      <c r="DJ172">
        <v>1750</v>
      </c>
      <c r="DK172">
        <v>1759</v>
      </c>
      <c r="DL172">
        <v>1817</v>
      </c>
      <c r="DM172">
        <v>1897</v>
      </c>
      <c r="DN172">
        <v>2050</v>
      </c>
      <c r="DO172">
        <v>2089</v>
      </c>
      <c r="DP172">
        <v>2143</v>
      </c>
      <c r="DQ172">
        <v>2190</v>
      </c>
      <c r="DR172">
        <v>1990</v>
      </c>
      <c r="DS172">
        <v>1636</v>
      </c>
      <c r="DT172">
        <v>1512</v>
      </c>
      <c r="DU172">
        <v>1429</v>
      </c>
      <c r="DV172">
        <v>1431</v>
      </c>
      <c r="DW172">
        <v>1531</v>
      </c>
      <c r="DX172">
        <v>1457</v>
      </c>
      <c r="DY172">
        <v>1563</v>
      </c>
      <c r="DZ172">
        <v>1580</v>
      </c>
      <c r="EA172">
        <v>1670</v>
      </c>
      <c r="EB172">
        <v>1714</v>
      </c>
      <c r="EC172">
        <v>1699</v>
      </c>
      <c r="ED172">
        <v>1696</v>
      </c>
      <c r="EE172">
        <v>1695</v>
      </c>
      <c r="EF172">
        <v>1890</v>
      </c>
      <c r="EG172">
        <v>1924</v>
      </c>
      <c r="EH172">
        <v>1978</v>
      </c>
      <c r="EI172">
        <v>2026</v>
      </c>
      <c r="EJ172">
        <v>1975</v>
      </c>
      <c r="EK172">
        <v>2062</v>
      </c>
      <c r="EL172">
        <v>2089</v>
      </c>
      <c r="EM172">
        <v>1993</v>
      </c>
      <c r="EN172">
        <v>1987</v>
      </c>
      <c r="EO172">
        <v>2020</v>
      </c>
      <c r="EP172">
        <v>1926</v>
      </c>
      <c r="EQ172">
        <v>1988</v>
      </c>
      <c r="ER172">
        <v>2029</v>
      </c>
      <c r="ES172">
        <v>2006</v>
      </c>
      <c r="ET172">
        <v>1983</v>
      </c>
      <c r="EU172">
        <v>2003</v>
      </c>
      <c r="EV172">
        <v>1803</v>
      </c>
      <c r="EW172">
        <v>1923</v>
      </c>
      <c r="EX172">
        <v>1940</v>
      </c>
      <c r="EY172">
        <v>2117</v>
      </c>
      <c r="EZ172">
        <v>2211</v>
      </c>
      <c r="FA172">
        <v>2342</v>
      </c>
      <c r="FB172">
        <v>2609</v>
      </c>
      <c r="FC172">
        <v>2711</v>
      </c>
      <c r="FD172">
        <v>2677</v>
      </c>
      <c r="FE172">
        <v>2791</v>
      </c>
      <c r="FF172">
        <v>2841</v>
      </c>
      <c r="FG172">
        <v>2984</v>
      </c>
      <c r="FH172">
        <v>2983</v>
      </c>
      <c r="FI172">
        <v>3095</v>
      </c>
      <c r="FJ172">
        <v>3230</v>
      </c>
      <c r="FK172">
        <v>3095</v>
      </c>
      <c r="FL172">
        <v>3031</v>
      </c>
      <c r="FM172">
        <v>2979</v>
      </c>
      <c r="FN172">
        <v>2894</v>
      </c>
      <c r="FO172">
        <v>2946</v>
      </c>
      <c r="FP172">
        <v>2946</v>
      </c>
      <c r="FQ172">
        <v>2729</v>
      </c>
      <c r="FR172">
        <v>2660</v>
      </c>
      <c r="FS172">
        <v>2641</v>
      </c>
      <c r="FT172">
        <v>2661</v>
      </c>
      <c r="FU172">
        <v>2586</v>
      </c>
      <c r="FV172">
        <v>2496</v>
      </c>
      <c r="FW172">
        <v>2563</v>
      </c>
      <c r="FX172">
        <v>2759</v>
      </c>
      <c r="FY172">
        <v>2725</v>
      </c>
      <c r="FZ172">
        <v>2871</v>
      </c>
      <c r="GA172">
        <v>2965</v>
      </c>
      <c r="GB172">
        <v>2251</v>
      </c>
      <c r="GC172">
        <v>2236</v>
      </c>
      <c r="GD172">
        <v>2044</v>
      </c>
      <c r="GE172">
        <v>1801</v>
      </c>
      <c r="GF172">
        <v>1542</v>
      </c>
      <c r="GG172">
        <v>1354</v>
      </c>
      <c r="GH172">
        <v>1301</v>
      </c>
      <c r="GI172">
        <v>1187</v>
      </c>
      <c r="GJ172">
        <v>1170</v>
      </c>
      <c r="GK172">
        <v>953</v>
      </c>
      <c r="GL172" s="128">
        <v>4074</v>
      </c>
    </row>
    <row r="173" spans="1:194" s="1" customFormat="1" ht="14.4" x14ac:dyDescent="0.3">
      <c r="A173" s="30" t="s">
        <v>46</v>
      </c>
      <c r="B173" s="1" t="s">
        <v>212</v>
      </c>
      <c r="C173" s="29" t="str">
        <f t="shared" si="64"/>
        <v>LA England - Dover</v>
      </c>
      <c r="D173" s="48">
        <f t="shared" si="65"/>
        <v>4750</v>
      </c>
      <c r="E173" s="48">
        <f t="shared" si="66"/>
        <v>4184</v>
      </c>
      <c r="F173" s="49">
        <f t="shared" si="67"/>
        <v>119477</v>
      </c>
      <c r="G173" s="49">
        <f t="shared" si="68"/>
        <v>59096</v>
      </c>
      <c r="H173" s="50">
        <f t="shared" si="69"/>
        <v>60381</v>
      </c>
      <c r="I173" s="50">
        <f t="shared" si="70"/>
        <v>47168</v>
      </c>
      <c r="J173" s="50">
        <f t="shared" si="71"/>
        <v>49508</v>
      </c>
      <c r="K173" s="47">
        <f t="shared" si="72"/>
        <v>11928</v>
      </c>
      <c r="L173" s="48">
        <f t="shared" si="73"/>
        <v>10873</v>
      </c>
      <c r="M173" s="744">
        <v>477</v>
      </c>
      <c r="N173" s="184">
        <v>545</v>
      </c>
      <c r="O173" s="184">
        <v>532</v>
      </c>
      <c r="P173" s="184">
        <v>567</v>
      </c>
      <c r="Q173" s="184">
        <v>554</v>
      </c>
      <c r="R173" s="184">
        <v>591</v>
      </c>
      <c r="S173" s="184">
        <v>621</v>
      </c>
      <c r="T173" s="184">
        <v>590</v>
      </c>
      <c r="U173" s="184">
        <v>669</v>
      </c>
      <c r="V173" s="184">
        <v>665</v>
      </c>
      <c r="W173" s="184">
        <v>695</v>
      </c>
      <c r="X173" s="184">
        <v>672</v>
      </c>
      <c r="Y173" s="184">
        <v>722</v>
      </c>
      <c r="Z173" s="184">
        <v>776</v>
      </c>
      <c r="AA173" s="184">
        <v>757</v>
      </c>
      <c r="AB173" s="184">
        <v>865</v>
      </c>
      <c r="AC173" s="184">
        <v>847</v>
      </c>
      <c r="AD173" s="184">
        <v>783</v>
      </c>
      <c r="AE173" s="184">
        <v>684</v>
      </c>
      <c r="AF173" s="184">
        <v>584</v>
      </c>
      <c r="AG173" s="184">
        <v>643</v>
      </c>
      <c r="AH173" s="184">
        <v>551</v>
      </c>
      <c r="AI173" s="184">
        <v>570</v>
      </c>
      <c r="AJ173" s="184">
        <v>580</v>
      </c>
      <c r="AK173" s="184">
        <v>612</v>
      </c>
      <c r="AL173" s="184">
        <v>550</v>
      </c>
      <c r="AM173" s="184">
        <v>604</v>
      </c>
      <c r="AN173" s="184">
        <v>633</v>
      </c>
      <c r="AO173" s="184">
        <v>670</v>
      </c>
      <c r="AP173" s="184">
        <v>685</v>
      </c>
      <c r="AQ173" s="184">
        <v>702</v>
      </c>
      <c r="AR173" s="184">
        <v>693</v>
      </c>
      <c r="AS173" s="184">
        <v>736</v>
      </c>
      <c r="AT173" s="184">
        <v>744</v>
      </c>
      <c r="AU173" s="184">
        <v>781</v>
      </c>
      <c r="AV173" s="184">
        <v>703</v>
      </c>
      <c r="AW173" s="184">
        <v>733</v>
      </c>
      <c r="AX173" s="184">
        <v>789</v>
      </c>
      <c r="AY173" s="184">
        <v>788</v>
      </c>
      <c r="AZ173" s="184">
        <v>779</v>
      </c>
      <c r="BA173" s="184">
        <v>731</v>
      </c>
      <c r="BB173" s="184">
        <v>687</v>
      </c>
      <c r="BC173" s="184">
        <v>746</v>
      </c>
      <c r="BD173" s="184">
        <v>692</v>
      </c>
      <c r="BE173" s="184">
        <v>634</v>
      </c>
      <c r="BF173" s="184">
        <v>704</v>
      </c>
      <c r="BG173" s="184">
        <v>666</v>
      </c>
      <c r="BH173" s="184">
        <v>658</v>
      </c>
      <c r="BI173" s="184">
        <v>613</v>
      </c>
      <c r="BJ173" s="184">
        <v>620</v>
      </c>
      <c r="BK173" s="184">
        <v>657</v>
      </c>
      <c r="BL173" s="184">
        <v>634</v>
      </c>
      <c r="BM173" s="184">
        <v>675</v>
      </c>
      <c r="BN173" s="184">
        <v>717</v>
      </c>
      <c r="BO173" s="184">
        <v>715</v>
      </c>
      <c r="BP173" s="184">
        <v>822</v>
      </c>
      <c r="BQ173" s="184">
        <v>798</v>
      </c>
      <c r="BR173" s="184">
        <v>762</v>
      </c>
      <c r="BS173" s="184">
        <v>814</v>
      </c>
      <c r="BT173" s="184">
        <v>875</v>
      </c>
      <c r="BU173" s="184">
        <v>913</v>
      </c>
      <c r="BV173" s="184">
        <v>900</v>
      </c>
      <c r="BW173" s="184">
        <v>885</v>
      </c>
      <c r="BX173" s="184">
        <v>871</v>
      </c>
      <c r="BY173" s="184">
        <v>822</v>
      </c>
      <c r="BZ173" s="184">
        <v>790</v>
      </c>
      <c r="CA173" s="184">
        <v>726</v>
      </c>
      <c r="CB173" s="184">
        <v>821</v>
      </c>
      <c r="CC173" s="184">
        <v>769</v>
      </c>
      <c r="CD173" s="184">
        <v>753</v>
      </c>
      <c r="CE173" s="184">
        <v>672</v>
      </c>
      <c r="CF173" s="184">
        <v>670</v>
      </c>
      <c r="CG173" s="184">
        <v>723</v>
      </c>
      <c r="CH173" s="184">
        <v>630</v>
      </c>
      <c r="CI173" s="184">
        <v>614</v>
      </c>
      <c r="CJ173" s="184">
        <v>569</v>
      </c>
      <c r="CK173" s="184">
        <v>562</v>
      </c>
      <c r="CL173" s="184">
        <v>613</v>
      </c>
      <c r="CM173" s="184">
        <v>670</v>
      </c>
      <c r="CN173" s="184">
        <v>670</v>
      </c>
      <c r="CO173" s="184">
        <v>498</v>
      </c>
      <c r="CP173" s="184">
        <v>452</v>
      </c>
      <c r="CQ173" s="184">
        <v>402</v>
      </c>
      <c r="CR173" s="184">
        <v>336</v>
      </c>
      <c r="CS173" s="184">
        <v>310</v>
      </c>
      <c r="CT173" s="184">
        <v>249</v>
      </c>
      <c r="CU173" s="184">
        <v>242</v>
      </c>
      <c r="CV173" s="184">
        <v>222</v>
      </c>
      <c r="CW173" s="184">
        <v>173</v>
      </c>
      <c r="CX173" s="184">
        <v>127</v>
      </c>
      <c r="CY173" s="533">
        <v>480</v>
      </c>
      <c r="CZ173" s="129">
        <v>417</v>
      </c>
      <c r="DA173">
        <v>450</v>
      </c>
      <c r="DB173">
        <v>478</v>
      </c>
      <c r="DC173">
        <v>523</v>
      </c>
      <c r="DD173">
        <v>610</v>
      </c>
      <c r="DE173">
        <v>527</v>
      </c>
      <c r="DF173">
        <v>553</v>
      </c>
      <c r="DG173">
        <v>564</v>
      </c>
      <c r="DH173">
        <v>605</v>
      </c>
      <c r="DI173">
        <v>648</v>
      </c>
      <c r="DJ173">
        <v>672</v>
      </c>
      <c r="DK173">
        <v>642</v>
      </c>
      <c r="DL173">
        <v>666</v>
      </c>
      <c r="DM173">
        <v>702</v>
      </c>
      <c r="DN173">
        <v>748</v>
      </c>
      <c r="DO173">
        <v>674</v>
      </c>
      <c r="DP173">
        <v>730</v>
      </c>
      <c r="DQ173">
        <v>664</v>
      </c>
      <c r="DR173">
        <v>724</v>
      </c>
      <c r="DS173">
        <v>577</v>
      </c>
      <c r="DT173">
        <v>531</v>
      </c>
      <c r="DU173">
        <v>541</v>
      </c>
      <c r="DV173">
        <v>530</v>
      </c>
      <c r="DW173">
        <v>525</v>
      </c>
      <c r="DX173">
        <v>539</v>
      </c>
      <c r="DY173">
        <v>539</v>
      </c>
      <c r="DZ173">
        <v>627</v>
      </c>
      <c r="EA173">
        <v>674</v>
      </c>
      <c r="EB173">
        <v>673</v>
      </c>
      <c r="EC173">
        <v>702</v>
      </c>
      <c r="ED173">
        <v>702</v>
      </c>
      <c r="EE173">
        <v>699</v>
      </c>
      <c r="EF173">
        <v>764</v>
      </c>
      <c r="EG173">
        <v>765</v>
      </c>
      <c r="EH173">
        <v>808</v>
      </c>
      <c r="EI173">
        <v>817</v>
      </c>
      <c r="EJ173">
        <v>770</v>
      </c>
      <c r="EK173">
        <v>753</v>
      </c>
      <c r="EL173">
        <v>776</v>
      </c>
      <c r="EM173">
        <v>701</v>
      </c>
      <c r="EN173">
        <v>735</v>
      </c>
      <c r="EO173">
        <v>758</v>
      </c>
      <c r="EP173">
        <v>690</v>
      </c>
      <c r="EQ173">
        <v>708</v>
      </c>
      <c r="ER173">
        <v>691</v>
      </c>
      <c r="ES173">
        <v>720</v>
      </c>
      <c r="ET173">
        <v>692</v>
      </c>
      <c r="EU173">
        <v>680</v>
      </c>
      <c r="EV173">
        <v>595</v>
      </c>
      <c r="EW173">
        <v>616</v>
      </c>
      <c r="EX173">
        <v>663</v>
      </c>
      <c r="EY173">
        <v>649</v>
      </c>
      <c r="EZ173">
        <v>680</v>
      </c>
      <c r="FA173">
        <v>760</v>
      </c>
      <c r="FB173">
        <v>815</v>
      </c>
      <c r="FC173">
        <v>849</v>
      </c>
      <c r="FD173">
        <v>755</v>
      </c>
      <c r="FE173">
        <v>825</v>
      </c>
      <c r="FF173">
        <v>859</v>
      </c>
      <c r="FG173">
        <v>854</v>
      </c>
      <c r="FH173">
        <v>916</v>
      </c>
      <c r="FI173">
        <v>896</v>
      </c>
      <c r="FJ173">
        <v>908</v>
      </c>
      <c r="FK173">
        <v>870</v>
      </c>
      <c r="FL173">
        <v>923</v>
      </c>
      <c r="FM173">
        <v>866</v>
      </c>
      <c r="FN173">
        <v>806</v>
      </c>
      <c r="FO173">
        <v>821</v>
      </c>
      <c r="FP173">
        <v>765</v>
      </c>
      <c r="FQ173">
        <v>741</v>
      </c>
      <c r="FR173">
        <v>752</v>
      </c>
      <c r="FS173">
        <v>743</v>
      </c>
      <c r="FT173">
        <v>716</v>
      </c>
      <c r="FU173">
        <v>673</v>
      </c>
      <c r="FV173">
        <v>675</v>
      </c>
      <c r="FW173">
        <v>660</v>
      </c>
      <c r="FX173">
        <v>629</v>
      </c>
      <c r="FY173">
        <v>692</v>
      </c>
      <c r="FZ173">
        <v>739</v>
      </c>
      <c r="GA173">
        <v>731</v>
      </c>
      <c r="GB173">
        <v>554</v>
      </c>
      <c r="GC173">
        <v>553</v>
      </c>
      <c r="GD173">
        <v>503</v>
      </c>
      <c r="GE173">
        <v>431</v>
      </c>
      <c r="GF173">
        <v>377</v>
      </c>
      <c r="GG173">
        <v>300</v>
      </c>
      <c r="GH173">
        <v>320</v>
      </c>
      <c r="GI173">
        <v>279</v>
      </c>
      <c r="GJ173">
        <v>266</v>
      </c>
      <c r="GK173">
        <v>215</v>
      </c>
      <c r="GL173" s="128">
        <v>857</v>
      </c>
    </row>
    <row r="174" spans="1:194" s="1" customFormat="1" ht="14.4" x14ac:dyDescent="0.3">
      <c r="A174" s="30" t="s">
        <v>46</v>
      </c>
      <c r="B174" s="1" t="s">
        <v>213</v>
      </c>
      <c r="C174" s="29" t="str">
        <f t="shared" si="64"/>
        <v>LA England - Dudley</v>
      </c>
      <c r="D174" s="48">
        <f t="shared" si="65"/>
        <v>13491</v>
      </c>
      <c r="E174" s="48">
        <f t="shared" si="66"/>
        <v>12831</v>
      </c>
      <c r="F174" s="49">
        <f t="shared" si="67"/>
        <v>353062</v>
      </c>
      <c r="G174" s="49">
        <f t="shared" si="68"/>
        <v>175454</v>
      </c>
      <c r="H174" s="50">
        <f t="shared" si="69"/>
        <v>177608</v>
      </c>
      <c r="I174" s="50">
        <f t="shared" si="70"/>
        <v>138450</v>
      </c>
      <c r="J174" s="50">
        <f t="shared" si="71"/>
        <v>142199</v>
      </c>
      <c r="K174" s="47">
        <f t="shared" si="72"/>
        <v>37004</v>
      </c>
      <c r="L174" s="48">
        <f t="shared" si="73"/>
        <v>35409</v>
      </c>
      <c r="M174" s="744">
        <v>1636</v>
      </c>
      <c r="N174" s="184">
        <v>1835</v>
      </c>
      <c r="O174" s="184">
        <v>1801</v>
      </c>
      <c r="P174" s="184">
        <v>1830</v>
      </c>
      <c r="Q174" s="184">
        <v>1918</v>
      </c>
      <c r="R174" s="184">
        <v>1928</v>
      </c>
      <c r="S174" s="184">
        <v>1959</v>
      </c>
      <c r="T174" s="184">
        <v>2036</v>
      </c>
      <c r="U174" s="184">
        <v>2143</v>
      </c>
      <c r="V174" s="184">
        <v>2167</v>
      </c>
      <c r="W174" s="184">
        <v>2130</v>
      </c>
      <c r="X174" s="184">
        <v>2130</v>
      </c>
      <c r="Y174" s="184">
        <v>2191</v>
      </c>
      <c r="Z174" s="184">
        <v>2383</v>
      </c>
      <c r="AA174" s="184">
        <v>2290</v>
      </c>
      <c r="AB174" s="184">
        <v>2195</v>
      </c>
      <c r="AC174" s="184">
        <v>2203</v>
      </c>
      <c r="AD174" s="184">
        <v>2229</v>
      </c>
      <c r="AE174" s="184">
        <v>2170</v>
      </c>
      <c r="AF174" s="184">
        <v>1977</v>
      </c>
      <c r="AG174" s="184">
        <v>2001</v>
      </c>
      <c r="AH174" s="184">
        <v>1890</v>
      </c>
      <c r="AI174" s="184">
        <v>1994</v>
      </c>
      <c r="AJ174" s="184">
        <v>1906</v>
      </c>
      <c r="AK174" s="184">
        <v>1908</v>
      </c>
      <c r="AL174" s="184">
        <v>2094</v>
      </c>
      <c r="AM174" s="184">
        <v>2067</v>
      </c>
      <c r="AN174" s="184">
        <v>2033</v>
      </c>
      <c r="AO174" s="184">
        <v>2110</v>
      </c>
      <c r="AP174" s="184">
        <v>2211</v>
      </c>
      <c r="AQ174" s="184">
        <v>2281</v>
      </c>
      <c r="AR174" s="184">
        <v>2359</v>
      </c>
      <c r="AS174" s="184">
        <v>2347</v>
      </c>
      <c r="AT174" s="184">
        <v>2408</v>
      </c>
      <c r="AU174" s="184">
        <v>2492</v>
      </c>
      <c r="AV174" s="184">
        <v>2585</v>
      </c>
      <c r="AW174" s="184">
        <v>2434</v>
      </c>
      <c r="AX174" s="184">
        <v>2448</v>
      </c>
      <c r="AY174" s="184">
        <v>2471</v>
      </c>
      <c r="AZ174" s="184">
        <v>2445</v>
      </c>
      <c r="BA174" s="184">
        <v>2406</v>
      </c>
      <c r="BB174" s="184">
        <v>2244</v>
      </c>
      <c r="BC174" s="184">
        <v>2229</v>
      </c>
      <c r="BD174" s="184">
        <v>2181</v>
      </c>
      <c r="BE174" s="184">
        <v>2162</v>
      </c>
      <c r="BF174" s="184">
        <v>2280</v>
      </c>
      <c r="BG174" s="184">
        <v>2168</v>
      </c>
      <c r="BH174" s="184">
        <v>2157</v>
      </c>
      <c r="BI174" s="184">
        <v>1965</v>
      </c>
      <c r="BJ174" s="184">
        <v>1946</v>
      </c>
      <c r="BK174" s="184">
        <v>2006</v>
      </c>
      <c r="BL174" s="184">
        <v>2049</v>
      </c>
      <c r="BM174" s="184">
        <v>2125</v>
      </c>
      <c r="BN174" s="184">
        <v>2197</v>
      </c>
      <c r="BO174" s="184">
        <v>2423</v>
      </c>
      <c r="BP174" s="184">
        <v>2444</v>
      </c>
      <c r="BQ174" s="184">
        <v>2527</v>
      </c>
      <c r="BR174" s="184">
        <v>2578</v>
      </c>
      <c r="BS174" s="184">
        <v>2474</v>
      </c>
      <c r="BT174" s="184">
        <v>2393</v>
      </c>
      <c r="BU174" s="184">
        <v>2389</v>
      </c>
      <c r="BV174" s="184">
        <v>2287</v>
      </c>
      <c r="BW174" s="184">
        <v>2287</v>
      </c>
      <c r="BX174" s="184">
        <v>2227</v>
      </c>
      <c r="BY174" s="184">
        <v>2168</v>
      </c>
      <c r="BZ174" s="184">
        <v>2029</v>
      </c>
      <c r="CA174" s="184">
        <v>1807</v>
      </c>
      <c r="CB174" s="184">
        <v>1783</v>
      </c>
      <c r="CC174" s="184">
        <v>1855</v>
      </c>
      <c r="CD174" s="184">
        <v>1714</v>
      </c>
      <c r="CE174" s="184">
        <v>1618</v>
      </c>
      <c r="CF174" s="184">
        <v>1604</v>
      </c>
      <c r="CG174" s="184">
        <v>1615</v>
      </c>
      <c r="CH174" s="184">
        <v>1592</v>
      </c>
      <c r="CI174" s="184">
        <v>1433</v>
      </c>
      <c r="CJ174" s="184">
        <v>1434</v>
      </c>
      <c r="CK174" s="184">
        <v>1425</v>
      </c>
      <c r="CL174" s="184">
        <v>1418</v>
      </c>
      <c r="CM174" s="184">
        <v>1466</v>
      </c>
      <c r="CN174" s="184">
        <v>1565</v>
      </c>
      <c r="CO174" s="184">
        <v>1128</v>
      </c>
      <c r="CP174" s="184">
        <v>1227</v>
      </c>
      <c r="CQ174" s="184">
        <v>1068</v>
      </c>
      <c r="CR174" s="184">
        <v>972</v>
      </c>
      <c r="CS174" s="184">
        <v>775</v>
      </c>
      <c r="CT174" s="184">
        <v>633</v>
      </c>
      <c r="CU174" s="184">
        <v>643</v>
      </c>
      <c r="CV174" s="184">
        <v>591</v>
      </c>
      <c r="CW174" s="184">
        <v>481</v>
      </c>
      <c r="CX174" s="184">
        <v>396</v>
      </c>
      <c r="CY174" s="533">
        <v>1235</v>
      </c>
      <c r="CZ174" s="129">
        <v>1593</v>
      </c>
      <c r="DA174">
        <v>1648</v>
      </c>
      <c r="DB174">
        <v>1757</v>
      </c>
      <c r="DC174">
        <v>1825</v>
      </c>
      <c r="DD174">
        <v>1872</v>
      </c>
      <c r="DE174">
        <v>1834</v>
      </c>
      <c r="DF174">
        <v>1900</v>
      </c>
      <c r="DG174">
        <v>1933</v>
      </c>
      <c r="DH174">
        <v>2020</v>
      </c>
      <c r="DI174">
        <v>2072</v>
      </c>
      <c r="DJ174">
        <v>2090</v>
      </c>
      <c r="DK174">
        <v>2034</v>
      </c>
      <c r="DL174">
        <v>2205</v>
      </c>
      <c r="DM174">
        <v>2180</v>
      </c>
      <c r="DN174">
        <v>2174</v>
      </c>
      <c r="DO174">
        <v>2140</v>
      </c>
      <c r="DP174">
        <v>2078</v>
      </c>
      <c r="DQ174">
        <v>2054</v>
      </c>
      <c r="DR174">
        <v>2008</v>
      </c>
      <c r="DS174">
        <v>1840</v>
      </c>
      <c r="DT174">
        <v>1854</v>
      </c>
      <c r="DU174">
        <v>1799</v>
      </c>
      <c r="DV174">
        <v>1782</v>
      </c>
      <c r="DW174">
        <v>1872</v>
      </c>
      <c r="DX174">
        <v>1897</v>
      </c>
      <c r="DY174">
        <v>1904</v>
      </c>
      <c r="DZ174">
        <v>2007</v>
      </c>
      <c r="EA174">
        <v>2105</v>
      </c>
      <c r="EB174">
        <v>2248</v>
      </c>
      <c r="EC174">
        <v>2311</v>
      </c>
      <c r="ED174">
        <v>2376</v>
      </c>
      <c r="EE174">
        <v>2326</v>
      </c>
      <c r="EF174">
        <v>2419</v>
      </c>
      <c r="EG174">
        <v>2440</v>
      </c>
      <c r="EH174">
        <v>2482</v>
      </c>
      <c r="EI174">
        <v>2571</v>
      </c>
      <c r="EJ174">
        <v>2526</v>
      </c>
      <c r="EK174">
        <v>2440</v>
      </c>
      <c r="EL174">
        <v>2378</v>
      </c>
      <c r="EM174">
        <v>2396</v>
      </c>
      <c r="EN174">
        <v>2410</v>
      </c>
      <c r="EO174">
        <v>2290</v>
      </c>
      <c r="EP174">
        <v>2280</v>
      </c>
      <c r="EQ174">
        <v>2271</v>
      </c>
      <c r="ER174">
        <v>2208</v>
      </c>
      <c r="ES174">
        <v>2177</v>
      </c>
      <c r="ET174">
        <v>2194</v>
      </c>
      <c r="EU174">
        <v>2018</v>
      </c>
      <c r="EV174">
        <v>1882</v>
      </c>
      <c r="EW174">
        <v>1889</v>
      </c>
      <c r="EX174">
        <v>1988</v>
      </c>
      <c r="EY174">
        <v>1941</v>
      </c>
      <c r="EZ174">
        <v>2079</v>
      </c>
      <c r="FA174">
        <v>2145</v>
      </c>
      <c r="FB174">
        <v>2383</v>
      </c>
      <c r="FC174">
        <v>2465</v>
      </c>
      <c r="FD174">
        <v>2379</v>
      </c>
      <c r="FE174">
        <v>2349</v>
      </c>
      <c r="FF174">
        <v>2415</v>
      </c>
      <c r="FG174">
        <v>2330</v>
      </c>
      <c r="FH174">
        <v>2221</v>
      </c>
      <c r="FI174">
        <v>2423</v>
      </c>
      <c r="FJ174">
        <v>2268</v>
      </c>
      <c r="FK174">
        <v>2227</v>
      </c>
      <c r="FL174">
        <v>2053</v>
      </c>
      <c r="FM174">
        <v>2036</v>
      </c>
      <c r="FN174">
        <v>1909</v>
      </c>
      <c r="FO174">
        <v>1874</v>
      </c>
      <c r="FP174">
        <v>1797</v>
      </c>
      <c r="FQ174">
        <v>1837</v>
      </c>
      <c r="FR174">
        <v>1763</v>
      </c>
      <c r="FS174">
        <v>1668</v>
      </c>
      <c r="FT174">
        <v>1645</v>
      </c>
      <c r="FU174">
        <v>1648</v>
      </c>
      <c r="FV174">
        <v>1659</v>
      </c>
      <c r="FW174">
        <v>1669</v>
      </c>
      <c r="FX174">
        <v>1601</v>
      </c>
      <c r="FY174">
        <v>1680</v>
      </c>
      <c r="FZ174">
        <v>1707</v>
      </c>
      <c r="GA174">
        <v>1685</v>
      </c>
      <c r="GB174">
        <v>1340</v>
      </c>
      <c r="GC174">
        <v>1405</v>
      </c>
      <c r="GD174">
        <v>1389</v>
      </c>
      <c r="GE174">
        <v>1193</v>
      </c>
      <c r="GF174">
        <v>1043</v>
      </c>
      <c r="GG174">
        <v>889</v>
      </c>
      <c r="GH174">
        <v>847</v>
      </c>
      <c r="GI174">
        <v>834</v>
      </c>
      <c r="GJ174">
        <v>707</v>
      </c>
      <c r="GK174">
        <v>608</v>
      </c>
      <c r="GL174" s="128">
        <v>2500</v>
      </c>
    </row>
    <row r="175" spans="1:194" s="1" customFormat="1" ht="14.4" x14ac:dyDescent="0.3">
      <c r="A175" s="30" t="s">
        <v>46</v>
      </c>
      <c r="B175" s="1" t="s">
        <v>214</v>
      </c>
      <c r="C175" s="29" t="str">
        <f t="shared" si="64"/>
        <v>LA England - Ealing</v>
      </c>
      <c r="D175" s="48">
        <f t="shared" si="65"/>
        <v>17463</v>
      </c>
      <c r="E175" s="48">
        <f t="shared" si="66"/>
        <v>16508</v>
      </c>
      <c r="F175" s="49">
        <f t="shared" si="67"/>
        <v>474313</v>
      </c>
      <c r="G175" s="49">
        <f t="shared" si="68"/>
        <v>247724</v>
      </c>
      <c r="H175" s="50">
        <f t="shared" si="69"/>
        <v>226589</v>
      </c>
      <c r="I175" s="50">
        <f t="shared" si="70"/>
        <v>200983</v>
      </c>
      <c r="J175" s="50">
        <f t="shared" si="71"/>
        <v>182337</v>
      </c>
      <c r="K175" s="47">
        <f t="shared" si="72"/>
        <v>46741</v>
      </c>
      <c r="L175" s="48">
        <f t="shared" si="73"/>
        <v>44252</v>
      </c>
      <c r="M175" s="744">
        <v>2270</v>
      </c>
      <c r="N175" s="184">
        <v>2355</v>
      </c>
      <c r="O175" s="184">
        <v>2296</v>
      </c>
      <c r="P175" s="184">
        <v>2303</v>
      </c>
      <c r="Q175" s="184">
        <v>2316</v>
      </c>
      <c r="R175" s="184">
        <v>2247</v>
      </c>
      <c r="S175" s="184">
        <v>2423</v>
      </c>
      <c r="T175" s="184">
        <v>2428</v>
      </c>
      <c r="U175" s="184">
        <v>2575</v>
      </c>
      <c r="V175" s="184">
        <v>2613</v>
      </c>
      <c r="W175" s="184">
        <v>2708</v>
      </c>
      <c r="X175" s="184">
        <v>2744</v>
      </c>
      <c r="Y175" s="184">
        <v>2781</v>
      </c>
      <c r="Z175" s="184">
        <v>2860</v>
      </c>
      <c r="AA175" s="184">
        <v>2848</v>
      </c>
      <c r="AB175" s="184">
        <v>2936</v>
      </c>
      <c r="AC175" s="184">
        <v>3094</v>
      </c>
      <c r="AD175" s="184">
        <v>2944</v>
      </c>
      <c r="AE175" s="184">
        <v>3050</v>
      </c>
      <c r="AF175" s="184">
        <v>2928</v>
      </c>
      <c r="AG175" s="184">
        <v>3073</v>
      </c>
      <c r="AH175" s="184">
        <v>3106</v>
      </c>
      <c r="AI175" s="184">
        <v>3314</v>
      </c>
      <c r="AJ175" s="184">
        <v>3732</v>
      </c>
      <c r="AK175" s="184">
        <v>4090</v>
      </c>
      <c r="AL175" s="184">
        <v>4216</v>
      </c>
      <c r="AM175" s="184">
        <v>4364</v>
      </c>
      <c r="AN175" s="184">
        <v>4334</v>
      </c>
      <c r="AO175" s="184">
        <v>4370</v>
      </c>
      <c r="AP175" s="184">
        <v>4415</v>
      </c>
      <c r="AQ175" s="184">
        <v>4355</v>
      </c>
      <c r="AR175" s="184">
        <v>4213</v>
      </c>
      <c r="AS175" s="184">
        <v>4338</v>
      </c>
      <c r="AT175" s="184">
        <v>4259</v>
      </c>
      <c r="AU175" s="184">
        <v>4264</v>
      </c>
      <c r="AV175" s="184">
        <v>4420</v>
      </c>
      <c r="AW175" s="184">
        <v>4518</v>
      </c>
      <c r="AX175" s="184">
        <v>4387</v>
      </c>
      <c r="AY175" s="184">
        <v>4455</v>
      </c>
      <c r="AZ175" s="184">
        <v>4448</v>
      </c>
      <c r="BA175" s="184">
        <v>4406</v>
      </c>
      <c r="BB175" s="184">
        <v>4371</v>
      </c>
      <c r="BC175" s="184">
        <v>4286</v>
      </c>
      <c r="BD175" s="184">
        <v>4378</v>
      </c>
      <c r="BE175" s="184">
        <v>4128</v>
      </c>
      <c r="BF175" s="184">
        <v>4432</v>
      </c>
      <c r="BG175" s="184">
        <v>4333</v>
      </c>
      <c r="BH175" s="184">
        <v>4137</v>
      </c>
      <c r="BI175" s="184">
        <v>3857</v>
      </c>
      <c r="BJ175" s="184">
        <v>3815</v>
      </c>
      <c r="BK175" s="184">
        <v>3758</v>
      </c>
      <c r="BL175" s="184">
        <v>3562</v>
      </c>
      <c r="BM175" s="184">
        <v>3421</v>
      </c>
      <c r="BN175" s="184">
        <v>3200</v>
      </c>
      <c r="BO175" s="184">
        <v>3057</v>
      </c>
      <c r="BP175" s="184">
        <v>3117</v>
      </c>
      <c r="BQ175" s="184">
        <v>2984</v>
      </c>
      <c r="BR175" s="184">
        <v>2901</v>
      </c>
      <c r="BS175" s="184">
        <v>2815</v>
      </c>
      <c r="BT175" s="184">
        <v>2682</v>
      </c>
      <c r="BU175" s="184">
        <v>2665</v>
      </c>
      <c r="BV175" s="184">
        <v>2604</v>
      </c>
      <c r="BW175" s="184">
        <v>2482</v>
      </c>
      <c r="BX175" s="184">
        <v>2303</v>
      </c>
      <c r="BY175" s="184">
        <v>2210</v>
      </c>
      <c r="BZ175" s="184">
        <v>2144</v>
      </c>
      <c r="CA175" s="184">
        <v>1866</v>
      </c>
      <c r="CB175" s="184">
        <v>1847</v>
      </c>
      <c r="CC175" s="184">
        <v>1653</v>
      </c>
      <c r="CD175" s="184">
        <v>1590</v>
      </c>
      <c r="CE175" s="184">
        <v>1439</v>
      </c>
      <c r="CF175" s="184">
        <v>1394</v>
      </c>
      <c r="CG175" s="184">
        <v>1344</v>
      </c>
      <c r="CH175" s="184">
        <v>1195</v>
      </c>
      <c r="CI175" s="184">
        <v>1145</v>
      </c>
      <c r="CJ175" s="184">
        <v>1101</v>
      </c>
      <c r="CK175" s="184">
        <v>1076</v>
      </c>
      <c r="CL175" s="184">
        <v>1024</v>
      </c>
      <c r="CM175" s="184">
        <v>940</v>
      </c>
      <c r="CN175" s="184">
        <v>919</v>
      </c>
      <c r="CO175" s="184">
        <v>703</v>
      </c>
      <c r="CP175" s="184">
        <v>654</v>
      </c>
      <c r="CQ175" s="184">
        <v>596</v>
      </c>
      <c r="CR175" s="184">
        <v>539</v>
      </c>
      <c r="CS175" s="184">
        <v>495</v>
      </c>
      <c r="CT175" s="184">
        <v>428</v>
      </c>
      <c r="CU175" s="184">
        <v>385</v>
      </c>
      <c r="CV175" s="184">
        <v>372</v>
      </c>
      <c r="CW175" s="184">
        <v>346</v>
      </c>
      <c r="CX175" s="184">
        <v>282</v>
      </c>
      <c r="CY175" s="533">
        <v>953</v>
      </c>
      <c r="CZ175" s="129">
        <v>2088</v>
      </c>
      <c r="DA175">
        <v>2136</v>
      </c>
      <c r="DB175">
        <v>2161</v>
      </c>
      <c r="DC175">
        <v>2166</v>
      </c>
      <c r="DD175">
        <v>2192</v>
      </c>
      <c r="DE175">
        <v>2300</v>
      </c>
      <c r="DF175">
        <v>2196</v>
      </c>
      <c r="DG175">
        <v>2443</v>
      </c>
      <c r="DH175">
        <v>2517</v>
      </c>
      <c r="DI175">
        <v>2497</v>
      </c>
      <c r="DJ175">
        <v>2520</v>
      </c>
      <c r="DK175">
        <v>2528</v>
      </c>
      <c r="DL175">
        <v>2580</v>
      </c>
      <c r="DM175">
        <v>2734</v>
      </c>
      <c r="DN175">
        <v>2692</v>
      </c>
      <c r="DO175">
        <v>2777</v>
      </c>
      <c r="DP175">
        <v>2872</v>
      </c>
      <c r="DQ175">
        <v>2853</v>
      </c>
      <c r="DR175">
        <v>2795</v>
      </c>
      <c r="DS175">
        <v>2642</v>
      </c>
      <c r="DT175">
        <v>2628</v>
      </c>
      <c r="DU175">
        <v>2720</v>
      </c>
      <c r="DV175">
        <v>3077</v>
      </c>
      <c r="DW175">
        <v>3331</v>
      </c>
      <c r="DX175">
        <v>3697</v>
      </c>
      <c r="DY175">
        <v>3830</v>
      </c>
      <c r="DZ175">
        <v>4043</v>
      </c>
      <c r="EA175">
        <v>4151</v>
      </c>
      <c r="EB175">
        <v>4140</v>
      </c>
      <c r="EC175">
        <v>4098</v>
      </c>
      <c r="ED175">
        <v>4050</v>
      </c>
      <c r="EE175">
        <v>4039</v>
      </c>
      <c r="EF175">
        <v>3862</v>
      </c>
      <c r="EG175">
        <v>3862</v>
      </c>
      <c r="EH175">
        <v>3810</v>
      </c>
      <c r="EI175">
        <v>3744</v>
      </c>
      <c r="EJ175">
        <v>3814</v>
      </c>
      <c r="EK175">
        <v>3828</v>
      </c>
      <c r="EL175">
        <v>3869</v>
      </c>
      <c r="EM175">
        <v>3631</v>
      </c>
      <c r="EN175">
        <v>3672</v>
      </c>
      <c r="EO175">
        <v>3681</v>
      </c>
      <c r="EP175">
        <v>3656</v>
      </c>
      <c r="EQ175">
        <v>3592</v>
      </c>
      <c r="ER175">
        <v>3513</v>
      </c>
      <c r="ES175">
        <v>3644</v>
      </c>
      <c r="ET175">
        <v>3454</v>
      </c>
      <c r="EU175">
        <v>3361</v>
      </c>
      <c r="EV175">
        <v>3035</v>
      </c>
      <c r="EW175">
        <v>3006</v>
      </c>
      <c r="EX175">
        <v>2932</v>
      </c>
      <c r="EY175">
        <v>2899</v>
      </c>
      <c r="EZ175">
        <v>2814</v>
      </c>
      <c r="FA175">
        <v>2707</v>
      </c>
      <c r="FB175">
        <v>2679</v>
      </c>
      <c r="FC175">
        <v>2617</v>
      </c>
      <c r="FD175">
        <v>2602</v>
      </c>
      <c r="FE175">
        <v>2467</v>
      </c>
      <c r="FF175">
        <v>2485</v>
      </c>
      <c r="FG175">
        <v>2440</v>
      </c>
      <c r="FH175">
        <v>2395</v>
      </c>
      <c r="FI175">
        <v>2324</v>
      </c>
      <c r="FJ175">
        <v>2226</v>
      </c>
      <c r="FK175">
        <v>2097</v>
      </c>
      <c r="FL175">
        <v>2061</v>
      </c>
      <c r="FM175">
        <v>1984</v>
      </c>
      <c r="FN175">
        <v>1891</v>
      </c>
      <c r="FO175">
        <v>1852</v>
      </c>
      <c r="FP175">
        <v>1798</v>
      </c>
      <c r="FQ175">
        <v>1652</v>
      </c>
      <c r="FR175">
        <v>1576</v>
      </c>
      <c r="FS175">
        <v>1536</v>
      </c>
      <c r="FT175">
        <v>1465</v>
      </c>
      <c r="FU175">
        <v>1448</v>
      </c>
      <c r="FV175">
        <v>1321</v>
      </c>
      <c r="FW175">
        <v>1202</v>
      </c>
      <c r="FX175">
        <v>1216</v>
      </c>
      <c r="FY175">
        <v>1178</v>
      </c>
      <c r="FZ175">
        <v>1122</v>
      </c>
      <c r="GA175">
        <v>1094</v>
      </c>
      <c r="GB175">
        <v>860</v>
      </c>
      <c r="GC175">
        <v>796</v>
      </c>
      <c r="GD175">
        <v>825</v>
      </c>
      <c r="GE175">
        <v>743</v>
      </c>
      <c r="GF175">
        <v>660</v>
      </c>
      <c r="GG175">
        <v>570</v>
      </c>
      <c r="GH175">
        <v>581</v>
      </c>
      <c r="GI175">
        <v>507</v>
      </c>
      <c r="GJ175">
        <v>476</v>
      </c>
      <c r="GK175">
        <v>388</v>
      </c>
      <c r="GL175" s="128">
        <v>1576</v>
      </c>
    </row>
    <row r="176" spans="1:194" s="1" customFormat="1" ht="14.4" x14ac:dyDescent="0.3">
      <c r="A176" s="30" t="s">
        <v>46</v>
      </c>
      <c r="B176" s="1" t="s">
        <v>215</v>
      </c>
      <c r="C176" s="29" t="str">
        <f t="shared" si="64"/>
        <v>LA England - East Cambridgeshire</v>
      </c>
      <c r="D176" s="48">
        <f t="shared" si="65"/>
        <v>3549</v>
      </c>
      <c r="E176" s="48">
        <f t="shared" si="66"/>
        <v>3421</v>
      </c>
      <c r="F176" s="49">
        <f t="shared" si="67"/>
        <v>95989</v>
      </c>
      <c r="G176" s="49">
        <f t="shared" si="68"/>
        <v>49185</v>
      </c>
      <c r="H176" s="50">
        <f t="shared" si="69"/>
        <v>46804</v>
      </c>
      <c r="I176" s="50">
        <f t="shared" si="70"/>
        <v>39941</v>
      </c>
      <c r="J176" s="50">
        <f t="shared" si="71"/>
        <v>37947</v>
      </c>
      <c r="K176" s="47">
        <f t="shared" si="72"/>
        <v>9244</v>
      </c>
      <c r="L176" s="48">
        <f t="shared" si="73"/>
        <v>8857</v>
      </c>
      <c r="M176" s="744">
        <v>367</v>
      </c>
      <c r="N176" s="184">
        <v>414</v>
      </c>
      <c r="O176" s="184">
        <v>427</v>
      </c>
      <c r="P176" s="184">
        <v>457</v>
      </c>
      <c r="Q176" s="184">
        <v>464</v>
      </c>
      <c r="R176" s="184">
        <v>426</v>
      </c>
      <c r="S176" s="184">
        <v>502</v>
      </c>
      <c r="T176" s="184">
        <v>503</v>
      </c>
      <c r="U176" s="184">
        <v>518</v>
      </c>
      <c r="V176" s="184">
        <v>526</v>
      </c>
      <c r="W176" s="184">
        <v>547</v>
      </c>
      <c r="X176" s="184">
        <v>544</v>
      </c>
      <c r="Y176" s="184">
        <v>486</v>
      </c>
      <c r="Z176" s="184">
        <v>591</v>
      </c>
      <c r="AA176" s="184">
        <v>600</v>
      </c>
      <c r="AB176" s="184">
        <v>659</v>
      </c>
      <c r="AC176" s="184">
        <v>570</v>
      </c>
      <c r="AD176" s="184">
        <v>643</v>
      </c>
      <c r="AE176" s="184">
        <v>529</v>
      </c>
      <c r="AF176" s="184">
        <v>492</v>
      </c>
      <c r="AG176" s="184">
        <v>472</v>
      </c>
      <c r="AH176" s="184">
        <v>466</v>
      </c>
      <c r="AI176" s="184">
        <v>467</v>
      </c>
      <c r="AJ176" s="184">
        <v>441</v>
      </c>
      <c r="AK176" s="184">
        <v>523</v>
      </c>
      <c r="AL176" s="184">
        <v>539</v>
      </c>
      <c r="AM176" s="184">
        <v>591</v>
      </c>
      <c r="AN176" s="184">
        <v>610</v>
      </c>
      <c r="AO176" s="184">
        <v>690</v>
      </c>
      <c r="AP176" s="184">
        <v>660</v>
      </c>
      <c r="AQ176" s="184">
        <v>743</v>
      </c>
      <c r="AR176" s="184">
        <v>766</v>
      </c>
      <c r="AS176" s="184">
        <v>793</v>
      </c>
      <c r="AT176" s="184">
        <v>799</v>
      </c>
      <c r="AU176" s="184">
        <v>806</v>
      </c>
      <c r="AV176" s="184">
        <v>808</v>
      </c>
      <c r="AW176" s="184">
        <v>824</v>
      </c>
      <c r="AX176" s="184">
        <v>841</v>
      </c>
      <c r="AY176" s="184">
        <v>799</v>
      </c>
      <c r="AZ176" s="184">
        <v>769</v>
      </c>
      <c r="BA176" s="184">
        <v>746</v>
      </c>
      <c r="BB176" s="184">
        <v>706</v>
      </c>
      <c r="BC176" s="184">
        <v>731</v>
      </c>
      <c r="BD176" s="184">
        <v>729</v>
      </c>
      <c r="BE176" s="184">
        <v>720</v>
      </c>
      <c r="BF176" s="184">
        <v>739</v>
      </c>
      <c r="BG176" s="184">
        <v>733</v>
      </c>
      <c r="BH176" s="184">
        <v>676</v>
      </c>
      <c r="BI176" s="184">
        <v>620</v>
      </c>
      <c r="BJ176" s="184">
        <v>617</v>
      </c>
      <c r="BK176" s="184">
        <v>601</v>
      </c>
      <c r="BL176" s="184">
        <v>636</v>
      </c>
      <c r="BM176" s="184">
        <v>706</v>
      </c>
      <c r="BN176" s="184">
        <v>682</v>
      </c>
      <c r="BO176" s="184">
        <v>671</v>
      </c>
      <c r="BP176" s="184">
        <v>645</v>
      </c>
      <c r="BQ176" s="184">
        <v>635</v>
      </c>
      <c r="BR176" s="184">
        <v>643</v>
      </c>
      <c r="BS176" s="184">
        <v>599</v>
      </c>
      <c r="BT176" s="184">
        <v>635</v>
      </c>
      <c r="BU176" s="184">
        <v>614</v>
      </c>
      <c r="BV176" s="184">
        <v>620</v>
      </c>
      <c r="BW176" s="184">
        <v>585</v>
      </c>
      <c r="BX176" s="184">
        <v>610</v>
      </c>
      <c r="BY176" s="184">
        <v>562</v>
      </c>
      <c r="BZ176" s="184">
        <v>516</v>
      </c>
      <c r="CA176" s="184">
        <v>503</v>
      </c>
      <c r="CB176" s="184">
        <v>467</v>
      </c>
      <c r="CC176" s="184">
        <v>526</v>
      </c>
      <c r="CD176" s="184">
        <v>463</v>
      </c>
      <c r="CE176" s="184">
        <v>471</v>
      </c>
      <c r="CF176" s="184">
        <v>438</v>
      </c>
      <c r="CG176" s="184">
        <v>406</v>
      </c>
      <c r="CH176" s="184">
        <v>398</v>
      </c>
      <c r="CI176" s="184">
        <v>378</v>
      </c>
      <c r="CJ176" s="184">
        <v>382</v>
      </c>
      <c r="CK176" s="184">
        <v>404</v>
      </c>
      <c r="CL176" s="184">
        <v>392</v>
      </c>
      <c r="CM176" s="184">
        <v>411</v>
      </c>
      <c r="CN176" s="184">
        <v>449</v>
      </c>
      <c r="CO176" s="184">
        <v>351</v>
      </c>
      <c r="CP176" s="184">
        <v>337</v>
      </c>
      <c r="CQ176" s="184">
        <v>252</v>
      </c>
      <c r="CR176" s="184">
        <v>226</v>
      </c>
      <c r="CS176" s="184">
        <v>164</v>
      </c>
      <c r="CT176" s="184">
        <v>187</v>
      </c>
      <c r="CU176" s="184">
        <v>189</v>
      </c>
      <c r="CV176" s="184">
        <v>128</v>
      </c>
      <c r="CW176" s="184">
        <v>121</v>
      </c>
      <c r="CX176" s="184">
        <v>110</v>
      </c>
      <c r="CY176" s="533">
        <v>383</v>
      </c>
      <c r="CZ176" s="129">
        <v>381</v>
      </c>
      <c r="DA176">
        <v>384</v>
      </c>
      <c r="DB176">
        <v>393</v>
      </c>
      <c r="DC176">
        <v>409</v>
      </c>
      <c r="DD176">
        <v>441</v>
      </c>
      <c r="DE176">
        <v>444</v>
      </c>
      <c r="DF176">
        <v>462</v>
      </c>
      <c r="DG176">
        <v>427</v>
      </c>
      <c r="DH176">
        <v>515</v>
      </c>
      <c r="DI176">
        <v>490</v>
      </c>
      <c r="DJ176">
        <v>549</v>
      </c>
      <c r="DK176">
        <v>541</v>
      </c>
      <c r="DL176">
        <v>547</v>
      </c>
      <c r="DM176">
        <v>606</v>
      </c>
      <c r="DN176">
        <v>554</v>
      </c>
      <c r="DO176">
        <v>546</v>
      </c>
      <c r="DP176">
        <v>591</v>
      </c>
      <c r="DQ176">
        <v>577</v>
      </c>
      <c r="DR176">
        <v>528</v>
      </c>
      <c r="DS176">
        <v>422</v>
      </c>
      <c r="DT176">
        <v>342</v>
      </c>
      <c r="DU176">
        <v>373</v>
      </c>
      <c r="DV176">
        <v>397</v>
      </c>
      <c r="DW176">
        <v>404</v>
      </c>
      <c r="DX176">
        <v>436</v>
      </c>
      <c r="DY176">
        <v>486</v>
      </c>
      <c r="DZ176">
        <v>452</v>
      </c>
      <c r="EA176">
        <v>507</v>
      </c>
      <c r="EB176">
        <v>522</v>
      </c>
      <c r="EC176">
        <v>541</v>
      </c>
      <c r="ED176">
        <v>584</v>
      </c>
      <c r="EE176">
        <v>616</v>
      </c>
      <c r="EF176">
        <v>603</v>
      </c>
      <c r="EG176">
        <v>628</v>
      </c>
      <c r="EH176">
        <v>653</v>
      </c>
      <c r="EI176">
        <v>653</v>
      </c>
      <c r="EJ176">
        <v>667</v>
      </c>
      <c r="EK176">
        <v>679</v>
      </c>
      <c r="EL176">
        <v>647</v>
      </c>
      <c r="EM176">
        <v>647</v>
      </c>
      <c r="EN176">
        <v>646</v>
      </c>
      <c r="EO176">
        <v>685</v>
      </c>
      <c r="EP176">
        <v>651</v>
      </c>
      <c r="EQ176">
        <v>641</v>
      </c>
      <c r="ER176">
        <v>678</v>
      </c>
      <c r="ES176">
        <v>673</v>
      </c>
      <c r="ET176">
        <v>683</v>
      </c>
      <c r="EU176">
        <v>633</v>
      </c>
      <c r="EV176">
        <v>555</v>
      </c>
      <c r="EW176">
        <v>588</v>
      </c>
      <c r="EX176">
        <v>609</v>
      </c>
      <c r="EY176">
        <v>629</v>
      </c>
      <c r="EZ176">
        <v>611</v>
      </c>
      <c r="FA176">
        <v>643</v>
      </c>
      <c r="FB176">
        <v>664</v>
      </c>
      <c r="FC176">
        <v>693</v>
      </c>
      <c r="FD176">
        <v>617</v>
      </c>
      <c r="FE176">
        <v>614</v>
      </c>
      <c r="FF176">
        <v>659</v>
      </c>
      <c r="FG176">
        <v>613</v>
      </c>
      <c r="FH176">
        <v>602</v>
      </c>
      <c r="FI176">
        <v>619</v>
      </c>
      <c r="FJ176">
        <v>602</v>
      </c>
      <c r="FK176">
        <v>595</v>
      </c>
      <c r="FL176">
        <v>573</v>
      </c>
      <c r="FM176">
        <v>577</v>
      </c>
      <c r="FN176">
        <v>550</v>
      </c>
      <c r="FO176">
        <v>523</v>
      </c>
      <c r="FP176">
        <v>508</v>
      </c>
      <c r="FQ176">
        <v>460</v>
      </c>
      <c r="FR176">
        <v>462</v>
      </c>
      <c r="FS176">
        <v>458</v>
      </c>
      <c r="FT176">
        <v>487</v>
      </c>
      <c r="FU176">
        <v>476</v>
      </c>
      <c r="FV176">
        <v>445</v>
      </c>
      <c r="FW176">
        <v>434</v>
      </c>
      <c r="FX176">
        <v>431</v>
      </c>
      <c r="FY176">
        <v>450</v>
      </c>
      <c r="FZ176">
        <v>472</v>
      </c>
      <c r="GA176">
        <v>496</v>
      </c>
      <c r="GB176">
        <v>360</v>
      </c>
      <c r="GC176">
        <v>394</v>
      </c>
      <c r="GD176">
        <v>330</v>
      </c>
      <c r="GE176">
        <v>285</v>
      </c>
      <c r="GF176">
        <v>242</v>
      </c>
      <c r="GG176">
        <v>195</v>
      </c>
      <c r="GH176">
        <v>212</v>
      </c>
      <c r="GI176">
        <v>179</v>
      </c>
      <c r="GJ176">
        <v>166</v>
      </c>
      <c r="GK176">
        <v>152</v>
      </c>
      <c r="GL176" s="128">
        <v>640</v>
      </c>
    </row>
    <row r="177" spans="1:194" s="1" customFormat="1" ht="14.4" x14ac:dyDescent="0.3">
      <c r="A177" s="30" t="s">
        <v>46</v>
      </c>
      <c r="B177" s="1" t="s">
        <v>216</v>
      </c>
      <c r="C177" s="29" t="str">
        <f t="shared" si="64"/>
        <v>LA England - East Devon</v>
      </c>
      <c r="D177" s="48">
        <f t="shared" si="65"/>
        <v>4388</v>
      </c>
      <c r="E177" s="48">
        <f t="shared" si="66"/>
        <v>4167</v>
      </c>
      <c r="F177" s="49">
        <f t="shared" si="67"/>
        <v>134941</v>
      </c>
      <c r="G177" s="49">
        <f t="shared" si="68"/>
        <v>64667</v>
      </c>
      <c r="H177" s="50">
        <f t="shared" si="69"/>
        <v>70274</v>
      </c>
      <c r="I177" s="50">
        <f t="shared" si="70"/>
        <v>53499</v>
      </c>
      <c r="J177" s="50">
        <f t="shared" si="71"/>
        <v>59530</v>
      </c>
      <c r="K177" s="47">
        <f t="shared" si="72"/>
        <v>11168</v>
      </c>
      <c r="L177" s="48">
        <f t="shared" si="73"/>
        <v>10744</v>
      </c>
      <c r="M177" s="744">
        <v>421</v>
      </c>
      <c r="N177" s="184">
        <v>441</v>
      </c>
      <c r="O177" s="184">
        <v>517</v>
      </c>
      <c r="P177" s="184">
        <v>464</v>
      </c>
      <c r="Q177" s="184">
        <v>561</v>
      </c>
      <c r="R177" s="184">
        <v>577</v>
      </c>
      <c r="S177" s="184">
        <v>565</v>
      </c>
      <c r="T177" s="184">
        <v>605</v>
      </c>
      <c r="U177" s="184">
        <v>643</v>
      </c>
      <c r="V177" s="184">
        <v>621</v>
      </c>
      <c r="W177" s="184">
        <v>675</v>
      </c>
      <c r="X177" s="184">
        <v>690</v>
      </c>
      <c r="Y177" s="184">
        <v>719</v>
      </c>
      <c r="Z177" s="184">
        <v>750</v>
      </c>
      <c r="AA177" s="184">
        <v>788</v>
      </c>
      <c r="AB177" s="184">
        <v>752</v>
      </c>
      <c r="AC177" s="184">
        <v>699</v>
      </c>
      <c r="AD177" s="184">
        <v>680</v>
      </c>
      <c r="AE177" s="184">
        <v>685</v>
      </c>
      <c r="AF177" s="184">
        <v>632</v>
      </c>
      <c r="AG177" s="184">
        <v>552</v>
      </c>
      <c r="AH177" s="184">
        <v>542</v>
      </c>
      <c r="AI177" s="184">
        <v>524</v>
      </c>
      <c r="AJ177" s="184">
        <v>542</v>
      </c>
      <c r="AK177" s="184">
        <v>522</v>
      </c>
      <c r="AL177" s="184">
        <v>589</v>
      </c>
      <c r="AM177" s="184">
        <v>574</v>
      </c>
      <c r="AN177" s="184">
        <v>531</v>
      </c>
      <c r="AO177" s="184">
        <v>613</v>
      </c>
      <c r="AP177" s="184">
        <v>613</v>
      </c>
      <c r="AQ177" s="184">
        <v>561</v>
      </c>
      <c r="AR177" s="184">
        <v>628</v>
      </c>
      <c r="AS177" s="184">
        <v>636</v>
      </c>
      <c r="AT177" s="184">
        <v>655</v>
      </c>
      <c r="AU177" s="184">
        <v>683</v>
      </c>
      <c r="AV177" s="184">
        <v>672</v>
      </c>
      <c r="AW177" s="184">
        <v>686</v>
      </c>
      <c r="AX177" s="184">
        <v>699</v>
      </c>
      <c r="AY177" s="184">
        <v>741</v>
      </c>
      <c r="AZ177" s="184">
        <v>689</v>
      </c>
      <c r="BA177" s="184">
        <v>679</v>
      </c>
      <c r="BB177" s="184">
        <v>657</v>
      </c>
      <c r="BC177" s="184">
        <v>664</v>
      </c>
      <c r="BD177" s="184">
        <v>677</v>
      </c>
      <c r="BE177" s="184">
        <v>716</v>
      </c>
      <c r="BF177" s="184">
        <v>741</v>
      </c>
      <c r="BG177" s="184">
        <v>721</v>
      </c>
      <c r="BH177" s="184">
        <v>713</v>
      </c>
      <c r="BI177" s="184">
        <v>688</v>
      </c>
      <c r="BJ177" s="184">
        <v>641</v>
      </c>
      <c r="BK177" s="184">
        <v>711</v>
      </c>
      <c r="BL177" s="184">
        <v>733</v>
      </c>
      <c r="BM177" s="184">
        <v>751</v>
      </c>
      <c r="BN177" s="184">
        <v>802</v>
      </c>
      <c r="BO177" s="184">
        <v>897</v>
      </c>
      <c r="BP177" s="184">
        <v>845</v>
      </c>
      <c r="BQ177" s="184">
        <v>890</v>
      </c>
      <c r="BR177" s="184">
        <v>949</v>
      </c>
      <c r="BS177" s="184">
        <v>955</v>
      </c>
      <c r="BT177" s="184">
        <v>931</v>
      </c>
      <c r="BU177" s="184">
        <v>982</v>
      </c>
      <c r="BV177" s="184">
        <v>990</v>
      </c>
      <c r="BW177" s="184">
        <v>970</v>
      </c>
      <c r="BX177" s="184">
        <v>918</v>
      </c>
      <c r="BY177" s="184">
        <v>985</v>
      </c>
      <c r="BZ177" s="184">
        <v>932</v>
      </c>
      <c r="CA177" s="184">
        <v>939</v>
      </c>
      <c r="CB177" s="184">
        <v>976</v>
      </c>
      <c r="CC177" s="184">
        <v>878</v>
      </c>
      <c r="CD177" s="184">
        <v>930</v>
      </c>
      <c r="CE177" s="184">
        <v>875</v>
      </c>
      <c r="CF177" s="184">
        <v>841</v>
      </c>
      <c r="CG177" s="184">
        <v>867</v>
      </c>
      <c r="CH177" s="184">
        <v>890</v>
      </c>
      <c r="CI177" s="184">
        <v>815</v>
      </c>
      <c r="CJ177" s="184">
        <v>882</v>
      </c>
      <c r="CK177" s="184">
        <v>968</v>
      </c>
      <c r="CL177" s="184">
        <v>900</v>
      </c>
      <c r="CM177" s="184">
        <v>966</v>
      </c>
      <c r="CN177" s="184">
        <v>1010</v>
      </c>
      <c r="CO177" s="184">
        <v>760</v>
      </c>
      <c r="CP177" s="184">
        <v>739</v>
      </c>
      <c r="CQ177" s="184">
        <v>686</v>
      </c>
      <c r="CR177" s="184">
        <v>659</v>
      </c>
      <c r="CS177" s="184">
        <v>505</v>
      </c>
      <c r="CT177" s="184">
        <v>415</v>
      </c>
      <c r="CU177" s="184">
        <v>407</v>
      </c>
      <c r="CV177" s="184">
        <v>356</v>
      </c>
      <c r="CW177" s="184">
        <v>321</v>
      </c>
      <c r="CX177" s="184">
        <v>294</v>
      </c>
      <c r="CY177" s="533">
        <v>913</v>
      </c>
      <c r="CZ177" s="129">
        <v>427</v>
      </c>
      <c r="DA177">
        <v>412</v>
      </c>
      <c r="DB177">
        <v>478</v>
      </c>
      <c r="DC177">
        <v>461</v>
      </c>
      <c r="DD177">
        <v>557</v>
      </c>
      <c r="DE177">
        <v>565</v>
      </c>
      <c r="DF177">
        <v>540</v>
      </c>
      <c r="DG177">
        <v>576</v>
      </c>
      <c r="DH177">
        <v>554</v>
      </c>
      <c r="DI177">
        <v>696</v>
      </c>
      <c r="DJ177">
        <v>664</v>
      </c>
      <c r="DK177">
        <v>647</v>
      </c>
      <c r="DL177">
        <v>663</v>
      </c>
      <c r="DM177">
        <v>698</v>
      </c>
      <c r="DN177">
        <v>734</v>
      </c>
      <c r="DO177">
        <v>668</v>
      </c>
      <c r="DP177">
        <v>686</v>
      </c>
      <c r="DQ177">
        <v>718</v>
      </c>
      <c r="DR177">
        <v>651</v>
      </c>
      <c r="DS177">
        <v>511</v>
      </c>
      <c r="DT177">
        <v>522</v>
      </c>
      <c r="DU177">
        <v>496</v>
      </c>
      <c r="DV177">
        <v>487</v>
      </c>
      <c r="DW177">
        <v>506</v>
      </c>
      <c r="DX177">
        <v>549</v>
      </c>
      <c r="DY177">
        <v>537</v>
      </c>
      <c r="DZ177">
        <v>555</v>
      </c>
      <c r="EA177">
        <v>548</v>
      </c>
      <c r="EB177">
        <v>647</v>
      </c>
      <c r="EC177">
        <v>623</v>
      </c>
      <c r="ED177">
        <v>653</v>
      </c>
      <c r="EE177">
        <v>645</v>
      </c>
      <c r="EF177">
        <v>694</v>
      </c>
      <c r="EG177">
        <v>658</v>
      </c>
      <c r="EH177">
        <v>748</v>
      </c>
      <c r="EI177">
        <v>765</v>
      </c>
      <c r="EJ177">
        <v>751</v>
      </c>
      <c r="EK177">
        <v>756</v>
      </c>
      <c r="EL177">
        <v>722</v>
      </c>
      <c r="EM177">
        <v>734</v>
      </c>
      <c r="EN177">
        <v>784</v>
      </c>
      <c r="EO177">
        <v>676</v>
      </c>
      <c r="EP177">
        <v>741</v>
      </c>
      <c r="EQ177">
        <v>755</v>
      </c>
      <c r="ER177">
        <v>759</v>
      </c>
      <c r="ES177">
        <v>763</v>
      </c>
      <c r="ET177">
        <v>786</v>
      </c>
      <c r="EU177">
        <v>724</v>
      </c>
      <c r="EV177">
        <v>631</v>
      </c>
      <c r="EW177">
        <v>717</v>
      </c>
      <c r="EX177">
        <v>732</v>
      </c>
      <c r="EY177">
        <v>745</v>
      </c>
      <c r="EZ177">
        <v>797</v>
      </c>
      <c r="FA177">
        <v>916</v>
      </c>
      <c r="FB177">
        <v>948</v>
      </c>
      <c r="FC177">
        <v>940</v>
      </c>
      <c r="FD177">
        <v>1002</v>
      </c>
      <c r="FE177">
        <v>1005</v>
      </c>
      <c r="FF177">
        <v>1008</v>
      </c>
      <c r="FG177">
        <v>1070</v>
      </c>
      <c r="FH177">
        <v>1033</v>
      </c>
      <c r="FI177">
        <v>1106</v>
      </c>
      <c r="FJ177">
        <v>1116</v>
      </c>
      <c r="FK177">
        <v>1084</v>
      </c>
      <c r="FL177">
        <v>1053</v>
      </c>
      <c r="FM177">
        <v>1019</v>
      </c>
      <c r="FN177">
        <v>1076</v>
      </c>
      <c r="FO177">
        <v>1031</v>
      </c>
      <c r="FP177">
        <v>1087</v>
      </c>
      <c r="FQ177">
        <v>1010</v>
      </c>
      <c r="FR177">
        <v>1020</v>
      </c>
      <c r="FS177">
        <v>971</v>
      </c>
      <c r="FT177">
        <v>1025</v>
      </c>
      <c r="FU177">
        <v>1085</v>
      </c>
      <c r="FV177">
        <v>1005</v>
      </c>
      <c r="FW177">
        <v>974</v>
      </c>
      <c r="FX177">
        <v>996</v>
      </c>
      <c r="FY177">
        <v>1079</v>
      </c>
      <c r="FZ177">
        <v>1119</v>
      </c>
      <c r="GA177">
        <v>1164</v>
      </c>
      <c r="GB177">
        <v>923</v>
      </c>
      <c r="GC177">
        <v>940</v>
      </c>
      <c r="GD177">
        <v>768</v>
      </c>
      <c r="GE177">
        <v>771</v>
      </c>
      <c r="GF177">
        <v>600</v>
      </c>
      <c r="GG177">
        <v>593</v>
      </c>
      <c r="GH177">
        <v>523</v>
      </c>
      <c r="GI177">
        <v>503</v>
      </c>
      <c r="GJ177">
        <v>454</v>
      </c>
      <c r="GK177">
        <v>404</v>
      </c>
      <c r="GL177" s="128">
        <v>1741</v>
      </c>
    </row>
    <row r="178" spans="1:194" s="1" customFormat="1" ht="14.4" x14ac:dyDescent="0.3">
      <c r="A178" s="30" t="s">
        <v>46</v>
      </c>
      <c r="B178" s="1" t="s">
        <v>217</v>
      </c>
      <c r="C178" s="29" t="str">
        <f t="shared" si="64"/>
        <v>LA England - East Hampshire</v>
      </c>
      <c r="D178" s="48">
        <f t="shared" si="65"/>
        <v>4745</v>
      </c>
      <c r="E178" s="48">
        <f t="shared" si="66"/>
        <v>4611</v>
      </c>
      <c r="F178" s="49">
        <f t="shared" si="67"/>
        <v>126906</v>
      </c>
      <c r="G178" s="49">
        <f t="shared" si="68"/>
        <v>61914</v>
      </c>
      <c r="H178" s="50">
        <f t="shared" si="69"/>
        <v>64992</v>
      </c>
      <c r="I178" s="50">
        <f t="shared" si="70"/>
        <v>49666</v>
      </c>
      <c r="J178" s="50">
        <f t="shared" si="71"/>
        <v>53322</v>
      </c>
      <c r="K178" s="47">
        <f t="shared" si="72"/>
        <v>12248</v>
      </c>
      <c r="L178" s="48">
        <f t="shared" si="73"/>
        <v>11670</v>
      </c>
      <c r="M178" s="744">
        <v>501</v>
      </c>
      <c r="N178" s="184">
        <v>505</v>
      </c>
      <c r="O178" s="184">
        <v>568</v>
      </c>
      <c r="P178" s="184">
        <v>549</v>
      </c>
      <c r="Q178" s="184">
        <v>611</v>
      </c>
      <c r="R178" s="184">
        <v>640</v>
      </c>
      <c r="S178" s="184">
        <v>670</v>
      </c>
      <c r="T178" s="184">
        <v>662</v>
      </c>
      <c r="U178" s="184">
        <v>677</v>
      </c>
      <c r="V178" s="184">
        <v>704</v>
      </c>
      <c r="W178" s="184">
        <v>702</v>
      </c>
      <c r="X178" s="184">
        <v>714</v>
      </c>
      <c r="Y178" s="184">
        <v>715</v>
      </c>
      <c r="Z178" s="184">
        <v>823</v>
      </c>
      <c r="AA178" s="184">
        <v>839</v>
      </c>
      <c r="AB178" s="184">
        <v>810</v>
      </c>
      <c r="AC178" s="184">
        <v>792</v>
      </c>
      <c r="AD178" s="184">
        <v>766</v>
      </c>
      <c r="AE178" s="184">
        <v>729</v>
      </c>
      <c r="AF178" s="184">
        <v>628</v>
      </c>
      <c r="AG178" s="184">
        <v>618</v>
      </c>
      <c r="AH178" s="184">
        <v>578</v>
      </c>
      <c r="AI178" s="184">
        <v>627</v>
      </c>
      <c r="AJ178" s="184">
        <v>592</v>
      </c>
      <c r="AK178" s="184">
        <v>555</v>
      </c>
      <c r="AL178" s="184">
        <v>585</v>
      </c>
      <c r="AM178" s="184">
        <v>567</v>
      </c>
      <c r="AN178" s="184">
        <v>575</v>
      </c>
      <c r="AO178" s="184">
        <v>589</v>
      </c>
      <c r="AP178" s="184">
        <v>652</v>
      </c>
      <c r="AQ178" s="184">
        <v>630</v>
      </c>
      <c r="AR178" s="184">
        <v>651</v>
      </c>
      <c r="AS178" s="184">
        <v>712</v>
      </c>
      <c r="AT178" s="184">
        <v>719</v>
      </c>
      <c r="AU178" s="184">
        <v>734</v>
      </c>
      <c r="AV178" s="184">
        <v>781</v>
      </c>
      <c r="AW178" s="184">
        <v>773</v>
      </c>
      <c r="AX178" s="184">
        <v>758</v>
      </c>
      <c r="AY178" s="184">
        <v>776</v>
      </c>
      <c r="AZ178" s="184">
        <v>800</v>
      </c>
      <c r="BA178" s="184">
        <v>786</v>
      </c>
      <c r="BB178" s="184">
        <v>776</v>
      </c>
      <c r="BC178" s="184">
        <v>742</v>
      </c>
      <c r="BD178" s="184">
        <v>728</v>
      </c>
      <c r="BE178" s="184">
        <v>789</v>
      </c>
      <c r="BF178" s="184">
        <v>800</v>
      </c>
      <c r="BG178" s="184">
        <v>797</v>
      </c>
      <c r="BH178" s="184">
        <v>777</v>
      </c>
      <c r="BI178" s="184">
        <v>717</v>
      </c>
      <c r="BJ178" s="184">
        <v>770</v>
      </c>
      <c r="BK178" s="184">
        <v>713</v>
      </c>
      <c r="BL178" s="184">
        <v>751</v>
      </c>
      <c r="BM178" s="184">
        <v>830</v>
      </c>
      <c r="BN178" s="184">
        <v>919</v>
      </c>
      <c r="BO178" s="184">
        <v>888</v>
      </c>
      <c r="BP178" s="184">
        <v>917</v>
      </c>
      <c r="BQ178" s="184">
        <v>922</v>
      </c>
      <c r="BR178" s="184">
        <v>907</v>
      </c>
      <c r="BS178" s="184">
        <v>837</v>
      </c>
      <c r="BT178" s="184">
        <v>882</v>
      </c>
      <c r="BU178" s="184">
        <v>908</v>
      </c>
      <c r="BV178" s="184">
        <v>918</v>
      </c>
      <c r="BW178" s="184">
        <v>900</v>
      </c>
      <c r="BX178" s="184">
        <v>901</v>
      </c>
      <c r="BY178" s="184">
        <v>902</v>
      </c>
      <c r="BZ178" s="184">
        <v>871</v>
      </c>
      <c r="CA178" s="184">
        <v>876</v>
      </c>
      <c r="CB178" s="184">
        <v>770</v>
      </c>
      <c r="CC178" s="184">
        <v>754</v>
      </c>
      <c r="CD178" s="184">
        <v>736</v>
      </c>
      <c r="CE178" s="184">
        <v>720</v>
      </c>
      <c r="CF178" s="184">
        <v>701</v>
      </c>
      <c r="CG178" s="184">
        <v>640</v>
      </c>
      <c r="CH178" s="184">
        <v>627</v>
      </c>
      <c r="CI178" s="184">
        <v>654</v>
      </c>
      <c r="CJ178" s="184">
        <v>569</v>
      </c>
      <c r="CK178" s="184">
        <v>576</v>
      </c>
      <c r="CL178" s="184">
        <v>626</v>
      </c>
      <c r="CM178" s="184">
        <v>635</v>
      </c>
      <c r="CN178" s="184">
        <v>721</v>
      </c>
      <c r="CO178" s="184">
        <v>498</v>
      </c>
      <c r="CP178" s="184">
        <v>487</v>
      </c>
      <c r="CQ178" s="184">
        <v>438</v>
      </c>
      <c r="CR178" s="184">
        <v>406</v>
      </c>
      <c r="CS178" s="184">
        <v>312</v>
      </c>
      <c r="CT178" s="184">
        <v>259</v>
      </c>
      <c r="CU178" s="184">
        <v>261</v>
      </c>
      <c r="CV178" s="184">
        <v>217</v>
      </c>
      <c r="CW178" s="184">
        <v>195</v>
      </c>
      <c r="CX178" s="184">
        <v>168</v>
      </c>
      <c r="CY178" s="533">
        <v>543</v>
      </c>
      <c r="CZ178" s="129">
        <v>422</v>
      </c>
      <c r="DA178">
        <v>460</v>
      </c>
      <c r="DB178">
        <v>471</v>
      </c>
      <c r="DC178">
        <v>551</v>
      </c>
      <c r="DD178">
        <v>584</v>
      </c>
      <c r="DE178">
        <v>578</v>
      </c>
      <c r="DF178">
        <v>613</v>
      </c>
      <c r="DG178">
        <v>614</v>
      </c>
      <c r="DH178">
        <v>686</v>
      </c>
      <c r="DI178">
        <v>662</v>
      </c>
      <c r="DJ178">
        <v>704</v>
      </c>
      <c r="DK178">
        <v>714</v>
      </c>
      <c r="DL178">
        <v>737</v>
      </c>
      <c r="DM178">
        <v>820</v>
      </c>
      <c r="DN178">
        <v>745</v>
      </c>
      <c r="DO178">
        <v>794</v>
      </c>
      <c r="DP178">
        <v>757</v>
      </c>
      <c r="DQ178">
        <v>758</v>
      </c>
      <c r="DR178">
        <v>752</v>
      </c>
      <c r="DS178">
        <v>626</v>
      </c>
      <c r="DT178">
        <v>507</v>
      </c>
      <c r="DU178">
        <v>539</v>
      </c>
      <c r="DV178">
        <v>562</v>
      </c>
      <c r="DW178">
        <v>559</v>
      </c>
      <c r="DX178">
        <v>569</v>
      </c>
      <c r="DY178">
        <v>580</v>
      </c>
      <c r="DZ178">
        <v>563</v>
      </c>
      <c r="EA178">
        <v>633</v>
      </c>
      <c r="EB178">
        <v>609</v>
      </c>
      <c r="EC178">
        <v>678</v>
      </c>
      <c r="ED178">
        <v>625</v>
      </c>
      <c r="EE178">
        <v>730</v>
      </c>
      <c r="EF178">
        <v>680</v>
      </c>
      <c r="EG178">
        <v>741</v>
      </c>
      <c r="EH178">
        <v>799</v>
      </c>
      <c r="EI178">
        <v>782</v>
      </c>
      <c r="EJ178">
        <v>764</v>
      </c>
      <c r="EK178">
        <v>807</v>
      </c>
      <c r="EL178">
        <v>797</v>
      </c>
      <c r="EM178">
        <v>818</v>
      </c>
      <c r="EN178">
        <v>812</v>
      </c>
      <c r="EO178">
        <v>737</v>
      </c>
      <c r="EP178">
        <v>821</v>
      </c>
      <c r="EQ178">
        <v>794</v>
      </c>
      <c r="ER178">
        <v>780</v>
      </c>
      <c r="ES178">
        <v>854</v>
      </c>
      <c r="ET178">
        <v>852</v>
      </c>
      <c r="EU178">
        <v>825</v>
      </c>
      <c r="EV178">
        <v>773</v>
      </c>
      <c r="EW178">
        <v>787</v>
      </c>
      <c r="EX178">
        <v>836</v>
      </c>
      <c r="EY178">
        <v>813</v>
      </c>
      <c r="EZ178">
        <v>908</v>
      </c>
      <c r="FA178">
        <v>811</v>
      </c>
      <c r="FB178">
        <v>922</v>
      </c>
      <c r="FC178">
        <v>990</v>
      </c>
      <c r="FD178">
        <v>899</v>
      </c>
      <c r="FE178">
        <v>962</v>
      </c>
      <c r="FF178">
        <v>966</v>
      </c>
      <c r="FG178">
        <v>954</v>
      </c>
      <c r="FH178">
        <v>1004</v>
      </c>
      <c r="FI178">
        <v>951</v>
      </c>
      <c r="FJ178">
        <v>1013</v>
      </c>
      <c r="FK178">
        <v>953</v>
      </c>
      <c r="FL178">
        <v>909</v>
      </c>
      <c r="FM178">
        <v>934</v>
      </c>
      <c r="FN178">
        <v>840</v>
      </c>
      <c r="FO178">
        <v>843</v>
      </c>
      <c r="FP178">
        <v>822</v>
      </c>
      <c r="FQ178">
        <v>798</v>
      </c>
      <c r="FR178">
        <v>751</v>
      </c>
      <c r="FS178">
        <v>728</v>
      </c>
      <c r="FT178">
        <v>649</v>
      </c>
      <c r="FU178">
        <v>694</v>
      </c>
      <c r="FV178">
        <v>648</v>
      </c>
      <c r="FW178">
        <v>646</v>
      </c>
      <c r="FX178">
        <v>692</v>
      </c>
      <c r="FY178">
        <v>705</v>
      </c>
      <c r="FZ178">
        <v>771</v>
      </c>
      <c r="GA178">
        <v>821</v>
      </c>
      <c r="GB178">
        <v>589</v>
      </c>
      <c r="GC178">
        <v>580</v>
      </c>
      <c r="GD178">
        <v>529</v>
      </c>
      <c r="GE178">
        <v>498</v>
      </c>
      <c r="GF178">
        <v>431</v>
      </c>
      <c r="GG178">
        <v>367</v>
      </c>
      <c r="GH178">
        <v>390</v>
      </c>
      <c r="GI178">
        <v>364</v>
      </c>
      <c r="GJ178">
        <v>277</v>
      </c>
      <c r="GK178">
        <v>249</v>
      </c>
      <c r="GL178" s="128">
        <v>1060</v>
      </c>
    </row>
    <row r="179" spans="1:194" s="1" customFormat="1" ht="14.4" x14ac:dyDescent="0.3">
      <c r="A179" s="30" t="s">
        <v>46</v>
      </c>
      <c r="B179" s="1" t="s">
        <v>218</v>
      </c>
      <c r="C179" s="29" t="str">
        <f t="shared" si="64"/>
        <v>LA England - East Hertfordshire</v>
      </c>
      <c r="D179" s="48">
        <f t="shared" si="65"/>
        <v>6234</v>
      </c>
      <c r="E179" s="48">
        <f t="shared" si="66"/>
        <v>5832</v>
      </c>
      <c r="F179" s="49">
        <f t="shared" si="67"/>
        <v>159942</v>
      </c>
      <c r="G179" s="49">
        <f t="shared" si="68"/>
        <v>79177</v>
      </c>
      <c r="H179" s="50">
        <f t="shared" si="69"/>
        <v>80765</v>
      </c>
      <c r="I179" s="50">
        <f t="shared" si="70"/>
        <v>62306</v>
      </c>
      <c r="J179" s="50">
        <f t="shared" si="71"/>
        <v>64944</v>
      </c>
      <c r="K179" s="47">
        <f t="shared" si="72"/>
        <v>16871</v>
      </c>
      <c r="L179" s="48">
        <f t="shared" si="73"/>
        <v>15821</v>
      </c>
      <c r="M179" s="744">
        <v>765</v>
      </c>
      <c r="N179" s="184">
        <v>732</v>
      </c>
      <c r="O179" s="184">
        <v>826</v>
      </c>
      <c r="P179" s="184">
        <v>794</v>
      </c>
      <c r="Q179" s="184">
        <v>864</v>
      </c>
      <c r="R179" s="184">
        <v>890</v>
      </c>
      <c r="S179" s="184">
        <v>932</v>
      </c>
      <c r="T179" s="184">
        <v>946</v>
      </c>
      <c r="U179" s="184">
        <v>969</v>
      </c>
      <c r="V179" s="184">
        <v>972</v>
      </c>
      <c r="W179" s="184">
        <v>934</v>
      </c>
      <c r="X179" s="184">
        <v>1013</v>
      </c>
      <c r="Y179" s="184">
        <v>998</v>
      </c>
      <c r="Z179" s="184">
        <v>1007</v>
      </c>
      <c r="AA179" s="184">
        <v>1043</v>
      </c>
      <c r="AB179" s="184">
        <v>1083</v>
      </c>
      <c r="AC179" s="184">
        <v>1106</v>
      </c>
      <c r="AD179" s="184">
        <v>997</v>
      </c>
      <c r="AE179" s="184">
        <v>960</v>
      </c>
      <c r="AF179" s="184">
        <v>827</v>
      </c>
      <c r="AG179" s="184">
        <v>725</v>
      </c>
      <c r="AH179" s="184">
        <v>720</v>
      </c>
      <c r="AI179" s="184">
        <v>807</v>
      </c>
      <c r="AJ179" s="184">
        <v>776</v>
      </c>
      <c r="AK179" s="184">
        <v>850</v>
      </c>
      <c r="AL179" s="184">
        <v>835</v>
      </c>
      <c r="AM179" s="184">
        <v>887</v>
      </c>
      <c r="AN179" s="184">
        <v>914</v>
      </c>
      <c r="AO179" s="184">
        <v>941</v>
      </c>
      <c r="AP179" s="184">
        <v>949</v>
      </c>
      <c r="AQ179" s="184">
        <v>962</v>
      </c>
      <c r="AR179" s="184">
        <v>974</v>
      </c>
      <c r="AS179" s="184">
        <v>1034</v>
      </c>
      <c r="AT179" s="184">
        <v>1074</v>
      </c>
      <c r="AU179" s="184">
        <v>1164</v>
      </c>
      <c r="AV179" s="184">
        <v>1134</v>
      </c>
      <c r="AW179" s="184">
        <v>1101</v>
      </c>
      <c r="AX179" s="184">
        <v>1175</v>
      </c>
      <c r="AY179" s="184">
        <v>1086</v>
      </c>
      <c r="AZ179" s="184">
        <v>1096</v>
      </c>
      <c r="BA179" s="184">
        <v>1139</v>
      </c>
      <c r="BB179" s="184">
        <v>1045</v>
      </c>
      <c r="BC179" s="184">
        <v>1079</v>
      </c>
      <c r="BD179" s="184">
        <v>1097</v>
      </c>
      <c r="BE179" s="184">
        <v>1101</v>
      </c>
      <c r="BF179" s="184">
        <v>1191</v>
      </c>
      <c r="BG179" s="184">
        <v>1224</v>
      </c>
      <c r="BH179" s="184">
        <v>1155</v>
      </c>
      <c r="BI179" s="184">
        <v>1058</v>
      </c>
      <c r="BJ179" s="184">
        <v>1010</v>
      </c>
      <c r="BK179" s="184">
        <v>1056</v>
      </c>
      <c r="BL179" s="184">
        <v>1078</v>
      </c>
      <c r="BM179" s="184">
        <v>1194</v>
      </c>
      <c r="BN179" s="184">
        <v>1119</v>
      </c>
      <c r="BO179" s="184">
        <v>1186</v>
      </c>
      <c r="BP179" s="184">
        <v>1103</v>
      </c>
      <c r="BQ179" s="184">
        <v>1077</v>
      </c>
      <c r="BR179" s="184">
        <v>1118</v>
      </c>
      <c r="BS179" s="184">
        <v>1113</v>
      </c>
      <c r="BT179" s="184">
        <v>1074</v>
      </c>
      <c r="BU179" s="184">
        <v>1125</v>
      </c>
      <c r="BV179" s="184">
        <v>1075</v>
      </c>
      <c r="BW179" s="184">
        <v>1044</v>
      </c>
      <c r="BX179" s="184">
        <v>1046</v>
      </c>
      <c r="BY179" s="184">
        <v>960</v>
      </c>
      <c r="BZ179" s="184">
        <v>872</v>
      </c>
      <c r="CA179" s="184">
        <v>851</v>
      </c>
      <c r="CB179" s="184">
        <v>807</v>
      </c>
      <c r="CC179" s="184">
        <v>826</v>
      </c>
      <c r="CD179" s="184">
        <v>751</v>
      </c>
      <c r="CE179" s="184">
        <v>707</v>
      </c>
      <c r="CF179" s="184">
        <v>664</v>
      </c>
      <c r="CG179" s="184">
        <v>596</v>
      </c>
      <c r="CH179" s="184">
        <v>637</v>
      </c>
      <c r="CI179" s="184">
        <v>557</v>
      </c>
      <c r="CJ179" s="184">
        <v>575</v>
      </c>
      <c r="CK179" s="184">
        <v>568</v>
      </c>
      <c r="CL179" s="184">
        <v>614</v>
      </c>
      <c r="CM179" s="184">
        <v>614</v>
      </c>
      <c r="CN179" s="184">
        <v>644</v>
      </c>
      <c r="CO179" s="184">
        <v>413</v>
      </c>
      <c r="CP179" s="184">
        <v>442</v>
      </c>
      <c r="CQ179" s="184">
        <v>394</v>
      </c>
      <c r="CR179" s="184">
        <v>377</v>
      </c>
      <c r="CS179" s="184">
        <v>275</v>
      </c>
      <c r="CT179" s="184">
        <v>272</v>
      </c>
      <c r="CU179" s="184">
        <v>257</v>
      </c>
      <c r="CV179" s="184">
        <v>200</v>
      </c>
      <c r="CW179" s="184">
        <v>231</v>
      </c>
      <c r="CX179" s="184">
        <v>142</v>
      </c>
      <c r="CY179" s="533">
        <v>562</v>
      </c>
      <c r="CZ179" s="129">
        <v>659</v>
      </c>
      <c r="DA179">
        <v>724</v>
      </c>
      <c r="DB179">
        <v>815</v>
      </c>
      <c r="DC179">
        <v>782</v>
      </c>
      <c r="DD179">
        <v>903</v>
      </c>
      <c r="DE179">
        <v>804</v>
      </c>
      <c r="DF179">
        <v>823</v>
      </c>
      <c r="DG179">
        <v>816</v>
      </c>
      <c r="DH179">
        <v>884</v>
      </c>
      <c r="DI179">
        <v>911</v>
      </c>
      <c r="DJ179">
        <v>938</v>
      </c>
      <c r="DK179">
        <v>930</v>
      </c>
      <c r="DL179">
        <v>873</v>
      </c>
      <c r="DM179">
        <v>921</v>
      </c>
      <c r="DN179">
        <v>1016</v>
      </c>
      <c r="DO179">
        <v>1036</v>
      </c>
      <c r="DP179">
        <v>1001</v>
      </c>
      <c r="DQ179">
        <v>985</v>
      </c>
      <c r="DR179">
        <v>904</v>
      </c>
      <c r="DS179">
        <v>705</v>
      </c>
      <c r="DT179">
        <v>686</v>
      </c>
      <c r="DU179">
        <v>704</v>
      </c>
      <c r="DV179">
        <v>729</v>
      </c>
      <c r="DW179">
        <v>790</v>
      </c>
      <c r="DX179">
        <v>821</v>
      </c>
      <c r="DY179">
        <v>867</v>
      </c>
      <c r="DZ179">
        <v>903</v>
      </c>
      <c r="EA179">
        <v>952</v>
      </c>
      <c r="EB179">
        <v>948</v>
      </c>
      <c r="EC179">
        <v>966</v>
      </c>
      <c r="ED179">
        <v>998</v>
      </c>
      <c r="EE179">
        <v>1040</v>
      </c>
      <c r="EF179">
        <v>1107</v>
      </c>
      <c r="EG179">
        <v>1177</v>
      </c>
      <c r="EH179">
        <v>1247</v>
      </c>
      <c r="EI179">
        <v>1199</v>
      </c>
      <c r="EJ179">
        <v>1238</v>
      </c>
      <c r="EK179">
        <v>1180</v>
      </c>
      <c r="EL179">
        <v>1214</v>
      </c>
      <c r="EM179">
        <v>1153</v>
      </c>
      <c r="EN179">
        <v>1107</v>
      </c>
      <c r="EO179">
        <v>1125</v>
      </c>
      <c r="EP179">
        <v>1105</v>
      </c>
      <c r="EQ179">
        <v>1116</v>
      </c>
      <c r="ER179">
        <v>1156</v>
      </c>
      <c r="ES179">
        <v>1138</v>
      </c>
      <c r="ET179">
        <v>1162</v>
      </c>
      <c r="EU179">
        <v>1104</v>
      </c>
      <c r="EV179">
        <v>1045</v>
      </c>
      <c r="EW179">
        <v>1061</v>
      </c>
      <c r="EX179">
        <v>1034</v>
      </c>
      <c r="EY179">
        <v>1092</v>
      </c>
      <c r="EZ179">
        <v>1046</v>
      </c>
      <c r="FA179">
        <v>1178</v>
      </c>
      <c r="FB179">
        <v>1098</v>
      </c>
      <c r="FC179">
        <v>1142</v>
      </c>
      <c r="FD179">
        <v>1061</v>
      </c>
      <c r="FE179">
        <v>1168</v>
      </c>
      <c r="FF179">
        <v>1100</v>
      </c>
      <c r="FG179">
        <v>1108</v>
      </c>
      <c r="FH179">
        <v>1115</v>
      </c>
      <c r="FI179">
        <v>1030</v>
      </c>
      <c r="FJ179">
        <v>1026</v>
      </c>
      <c r="FK179">
        <v>1000</v>
      </c>
      <c r="FL179">
        <v>964</v>
      </c>
      <c r="FM179">
        <v>913</v>
      </c>
      <c r="FN179">
        <v>859</v>
      </c>
      <c r="FO179">
        <v>821</v>
      </c>
      <c r="FP179">
        <v>764</v>
      </c>
      <c r="FQ179">
        <v>744</v>
      </c>
      <c r="FR179">
        <v>738</v>
      </c>
      <c r="FS179">
        <v>703</v>
      </c>
      <c r="FT179">
        <v>697</v>
      </c>
      <c r="FU179">
        <v>675</v>
      </c>
      <c r="FV179">
        <v>606</v>
      </c>
      <c r="FW179">
        <v>694</v>
      </c>
      <c r="FX179">
        <v>703</v>
      </c>
      <c r="FY179">
        <v>690</v>
      </c>
      <c r="FZ179">
        <v>700</v>
      </c>
      <c r="GA179">
        <v>787</v>
      </c>
      <c r="GB179">
        <v>527</v>
      </c>
      <c r="GC179">
        <v>542</v>
      </c>
      <c r="GD179">
        <v>486</v>
      </c>
      <c r="GE179">
        <v>458</v>
      </c>
      <c r="GF179">
        <v>388</v>
      </c>
      <c r="GG179">
        <v>332</v>
      </c>
      <c r="GH179">
        <v>347</v>
      </c>
      <c r="GI179">
        <v>300</v>
      </c>
      <c r="GJ179">
        <v>307</v>
      </c>
      <c r="GK179">
        <v>263</v>
      </c>
      <c r="GL179" s="128">
        <v>1091</v>
      </c>
    </row>
    <row r="180" spans="1:194" s="1" customFormat="1" ht="14.4" x14ac:dyDescent="0.3">
      <c r="A180" s="30" t="s">
        <v>46</v>
      </c>
      <c r="B180" s="1" t="s">
        <v>219</v>
      </c>
      <c r="C180" s="29" t="str">
        <f t="shared" si="64"/>
        <v>LA England - East Lindsey</v>
      </c>
      <c r="D180" s="48">
        <f t="shared" si="65"/>
        <v>4655</v>
      </c>
      <c r="E180" s="48">
        <f t="shared" si="66"/>
        <v>4667</v>
      </c>
      <c r="F180" s="49">
        <f t="shared" si="67"/>
        <v>152170</v>
      </c>
      <c r="G180" s="49">
        <f t="shared" si="68"/>
        <v>74775</v>
      </c>
      <c r="H180" s="50">
        <f t="shared" si="69"/>
        <v>77395</v>
      </c>
      <c r="I180" s="50">
        <f t="shared" si="70"/>
        <v>62807</v>
      </c>
      <c r="J180" s="50">
        <f t="shared" si="71"/>
        <v>65865</v>
      </c>
      <c r="K180" s="47">
        <f t="shared" si="72"/>
        <v>11968</v>
      </c>
      <c r="L180" s="48">
        <f t="shared" si="73"/>
        <v>11530</v>
      </c>
      <c r="M180" s="744">
        <v>456</v>
      </c>
      <c r="N180" s="184">
        <v>498</v>
      </c>
      <c r="O180" s="184">
        <v>483</v>
      </c>
      <c r="P180" s="184">
        <v>539</v>
      </c>
      <c r="Q180" s="184">
        <v>579</v>
      </c>
      <c r="R180" s="184">
        <v>613</v>
      </c>
      <c r="S180" s="184">
        <v>642</v>
      </c>
      <c r="T180" s="184">
        <v>666</v>
      </c>
      <c r="U180" s="184">
        <v>660</v>
      </c>
      <c r="V180" s="184">
        <v>709</v>
      </c>
      <c r="W180" s="184">
        <v>721</v>
      </c>
      <c r="X180" s="184">
        <v>747</v>
      </c>
      <c r="Y180" s="184">
        <v>732</v>
      </c>
      <c r="Z180" s="184">
        <v>760</v>
      </c>
      <c r="AA180" s="184">
        <v>787</v>
      </c>
      <c r="AB180" s="184">
        <v>812</v>
      </c>
      <c r="AC180" s="184">
        <v>811</v>
      </c>
      <c r="AD180" s="184">
        <v>753</v>
      </c>
      <c r="AE180" s="184">
        <v>786</v>
      </c>
      <c r="AF180" s="184">
        <v>670</v>
      </c>
      <c r="AG180" s="184">
        <v>681</v>
      </c>
      <c r="AH180" s="184">
        <v>608</v>
      </c>
      <c r="AI180" s="184">
        <v>683</v>
      </c>
      <c r="AJ180" s="184">
        <v>627</v>
      </c>
      <c r="AK180" s="184">
        <v>653</v>
      </c>
      <c r="AL180" s="184">
        <v>655</v>
      </c>
      <c r="AM180" s="184">
        <v>653</v>
      </c>
      <c r="AN180" s="184">
        <v>683</v>
      </c>
      <c r="AO180" s="184">
        <v>715</v>
      </c>
      <c r="AP180" s="184">
        <v>680</v>
      </c>
      <c r="AQ180" s="184">
        <v>669</v>
      </c>
      <c r="AR180" s="184">
        <v>728</v>
      </c>
      <c r="AS180" s="184">
        <v>762</v>
      </c>
      <c r="AT180" s="184">
        <v>788</v>
      </c>
      <c r="AU180" s="184">
        <v>780</v>
      </c>
      <c r="AV180" s="184">
        <v>791</v>
      </c>
      <c r="AW180" s="184">
        <v>801</v>
      </c>
      <c r="AX180" s="184">
        <v>726</v>
      </c>
      <c r="AY180" s="184">
        <v>815</v>
      </c>
      <c r="AZ180" s="184">
        <v>733</v>
      </c>
      <c r="BA180" s="184">
        <v>713</v>
      </c>
      <c r="BB180" s="184">
        <v>721</v>
      </c>
      <c r="BC180" s="184">
        <v>740</v>
      </c>
      <c r="BD180" s="184">
        <v>696</v>
      </c>
      <c r="BE180" s="184">
        <v>759</v>
      </c>
      <c r="BF180" s="184">
        <v>736</v>
      </c>
      <c r="BG180" s="184">
        <v>751</v>
      </c>
      <c r="BH180" s="184">
        <v>698</v>
      </c>
      <c r="BI180" s="184">
        <v>632</v>
      </c>
      <c r="BJ180" s="184">
        <v>687</v>
      </c>
      <c r="BK180" s="184">
        <v>706</v>
      </c>
      <c r="BL180" s="184">
        <v>774</v>
      </c>
      <c r="BM180" s="184">
        <v>794</v>
      </c>
      <c r="BN180" s="184">
        <v>901</v>
      </c>
      <c r="BO180" s="184">
        <v>1027</v>
      </c>
      <c r="BP180" s="184">
        <v>1071</v>
      </c>
      <c r="BQ180" s="184">
        <v>1072</v>
      </c>
      <c r="BR180" s="184">
        <v>1173</v>
      </c>
      <c r="BS180" s="184">
        <v>1148</v>
      </c>
      <c r="BT180" s="184">
        <v>1180</v>
      </c>
      <c r="BU180" s="184">
        <v>1284</v>
      </c>
      <c r="BV180" s="184">
        <v>1403</v>
      </c>
      <c r="BW180" s="184">
        <v>1354</v>
      </c>
      <c r="BX180" s="184">
        <v>1346</v>
      </c>
      <c r="BY180" s="184">
        <v>1371</v>
      </c>
      <c r="BZ180" s="184">
        <v>1335</v>
      </c>
      <c r="CA180" s="184">
        <v>1312</v>
      </c>
      <c r="CB180" s="184">
        <v>1279</v>
      </c>
      <c r="CC180" s="184">
        <v>1294</v>
      </c>
      <c r="CD180" s="184">
        <v>1177</v>
      </c>
      <c r="CE180" s="184">
        <v>1177</v>
      </c>
      <c r="CF180" s="184">
        <v>1171</v>
      </c>
      <c r="CG180" s="184">
        <v>1067</v>
      </c>
      <c r="CH180" s="184">
        <v>1129</v>
      </c>
      <c r="CI180" s="184">
        <v>1042</v>
      </c>
      <c r="CJ180" s="184">
        <v>1084</v>
      </c>
      <c r="CK180" s="184">
        <v>1055</v>
      </c>
      <c r="CL180" s="184">
        <v>1041</v>
      </c>
      <c r="CM180" s="184">
        <v>1120</v>
      </c>
      <c r="CN180" s="184">
        <v>1145</v>
      </c>
      <c r="CO180" s="184">
        <v>869</v>
      </c>
      <c r="CP180" s="184">
        <v>815</v>
      </c>
      <c r="CQ180" s="184">
        <v>719</v>
      </c>
      <c r="CR180" s="184">
        <v>636</v>
      </c>
      <c r="CS180" s="184">
        <v>536</v>
      </c>
      <c r="CT180" s="184">
        <v>430</v>
      </c>
      <c r="CU180" s="184">
        <v>372</v>
      </c>
      <c r="CV180" s="184">
        <v>339</v>
      </c>
      <c r="CW180" s="184">
        <v>322</v>
      </c>
      <c r="CX180" s="184">
        <v>233</v>
      </c>
      <c r="CY180" s="533">
        <v>684</v>
      </c>
      <c r="CZ180" s="129">
        <v>409</v>
      </c>
      <c r="DA180">
        <v>473</v>
      </c>
      <c r="DB180">
        <v>508</v>
      </c>
      <c r="DC180">
        <v>500</v>
      </c>
      <c r="DD180">
        <v>553</v>
      </c>
      <c r="DE180">
        <v>559</v>
      </c>
      <c r="DF180">
        <v>533</v>
      </c>
      <c r="DG180">
        <v>619</v>
      </c>
      <c r="DH180">
        <v>624</v>
      </c>
      <c r="DI180">
        <v>686</v>
      </c>
      <c r="DJ180">
        <v>682</v>
      </c>
      <c r="DK180">
        <v>717</v>
      </c>
      <c r="DL180">
        <v>709</v>
      </c>
      <c r="DM180">
        <v>758</v>
      </c>
      <c r="DN180">
        <v>779</v>
      </c>
      <c r="DO180">
        <v>807</v>
      </c>
      <c r="DP180">
        <v>843</v>
      </c>
      <c r="DQ180">
        <v>771</v>
      </c>
      <c r="DR180">
        <v>739</v>
      </c>
      <c r="DS180">
        <v>610</v>
      </c>
      <c r="DT180">
        <v>642</v>
      </c>
      <c r="DU180">
        <v>612</v>
      </c>
      <c r="DV180">
        <v>632</v>
      </c>
      <c r="DW180">
        <v>604</v>
      </c>
      <c r="DX180">
        <v>590</v>
      </c>
      <c r="DY180">
        <v>638</v>
      </c>
      <c r="DZ180">
        <v>626</v>
      </c>
      <c r="EA180">
        <v>660</v>
      </c>
      <c r="EB180">
        <v>674</v>
      </c>
      <c r="EC180">
        <v>672</v>
      </c>
      <c r="ED180">
        <v>679</v>
      </c>
      <c r="EE180">
        <v>717</v>
      </c>
      <c r="EF180">
        <v>709</v>
      </c>
      <c r="EG180">
        <v>752</v>
      </c>
      <c r="EH180">
        <v>775</v>
      </c>
      <c r="EI180">
        <v>790</v>
      </c>
      <c r="EJ180">
        <v>754</v>
      </c>
      <c r="EK180">
        <v>829</v>
      </c>
      <c r="EL180">
        <v>820</v>
      </c>
      <c r="EM180">
        <v>772</v>
      </c>
      <c r="EN180">
        <v>827</v>
      </c>
      <c r="EO180">
        <v>739</v>
      </c>
      <c r="EP180">
        <v>737</v>
      </c>
      <c r="EQ180">
        <v>706</v>
      </c>
      <c r="ER180">
        <v>720</v>
      </c>
      <c r="ES180">
        <v>813</v>
      </c>
      <c r="ET180">
        <v>776</v>
      </c>
      <c r="EU180">
        <v>718</v>
      </c>
      <c r="EV180">
        <v>733</v>
      </c>
      <c r="EW180">
        <v>714</v>
      </c>
      <c r="EX180">
        <v>734</v>
      </c>
      <c r="EY180">
        <v>812</v>
      </c>
      <c r="EZ180">
        <v>917</v>
      </c>
      <c r="FA180">
        <v>993</v>
      </c>
      <c r="FB180">
        <v>1080</v>
      </c>
      <c r="FC180">
        <v>1248</v>
      </c>
      <c r="FD180">
        <v>1162</v>
      </c>
      <c r="FE180">
        <v>1265</v>
      </c>
      <c r="FF180">
        <v>1180</v>
      </c>
      <c r="FG180">
        <v>1298</v>
      </c>
      <c r="FH180">
        <v>1362</v>
      </c>
      <c r="FI180">
        <v>1434</v>
      </c>
      <c r="FJ180">
        <v>1455</v>
      </c>
      <c r="FK180">
        <v>1430</v>
      </c>
      <c r="FL180">
        <v>1429</v>
      </c>
      <c r="FM180">
        <v>1340</v>
      </c>
      <c r="FN180">
        <v>1295</v>
      </c>
      <c r="FO180">
        <v>1310</v>
      </c>
      <c r="FP180">
        <v>1332</v>
      </c>
      <c r="FQ180">
        <v>1253</v>
      </c>
      <c r="FR180">
        <v>1269</v>
      </c>
      <c r="FS180">
        <v>1118</v>
      </c>
      <c r="FT180">
        <v>1110</v>
      </c>
      <c r="FU180">
        <v>1120</v>
      </c>
      <c r="FV180">
        <v>1101</v>
      </c>
      <c r="FW180">
        <v>1113</v>
      </c>
      <c r="FX180">
        <v>1166</v>
      </c>
      <c r="FY180">
        <v>1162</v>
      </c>
      <c r="FZ180">
        <v>1138</v>
      </c>
      <c r="GA180">
        <v>1237</v>
      </c>
      <c r="GB180">
        <v>843</v>
      </c>
      <c r="GC180">
        <v>914</v>
      </c>
      <c r="GD180">
        <v>817</v>
      </c>
      <c r="GE180">
        <v>699</v>
      </c>
      <c r="GF180">
        <v>605</v>
      </c>
      <c r="GG180">
        <v>531</v>
      </c>
      <c r="GH180">
        <v>451</v>
      </c>
      <c r="GI180">
        <v>468</v>
      </c>
      <c r="GJ180">
        <v>371</v>
      </c>
      <c r="GK180">
        <v>319</v>
      </c>
      <c r="GL180" s="128">
        <v>1205</v>
      </c>
    </row>
    <row r="181" spans="1:194" s="1" customFormat="1" ht="14.4" x14ac:dyDescent="0.3">
      <c r="A181" s="30" t="s">
        <v>46</v>
      </c>
      <c r="B181" s="1" t="s">
        <v>220</v>
      </c>
      <c r="C181" s="29" t="str">
        <f t="shared" si="64"/>
        <v>LA England - East Riding of Yorkshire</v>
      </c>
      <c r="D181" s="48">
        <f t="shared" si="65"/>
        <v>11306</v>
      </c>
      <c r="E181" s="48">
        <f t="shared" si="66"/>
        <v>10683</v>
      </c>
      <c r="F181" s="49">
        <f t="shared" si="67"/>
        <v>339903</v>
      </c>
      <c r="G181" s="49">
        <f t="shared" si="68"/>
        <v>166954</v>
      </c>
      <c r="H181" s="50">
        <f t="shared" si="69"/>
        <v>172949</v>
      </c>
      <c r="I181" s="50">
        <f t="shared" si="70"/>
        <v>137150</v>
      </c>
      <c r="J181" s="50">
        <f t="shared" si="71"/>
        <v>145140</v>
      </c>
      <c r="K181" s="47">
        <f t="shared" si="72"/>
        <v>29804</v>
      </c>
      <c r="L181" s="48">
        <f t="shared" si="73"/>
        <v>27809</v>
      </c>
      <c r="M181" s="744">
        <v>1171</v>
      </c>
      <c r="N181" s="184">
        <v>1329</v>
      </c>
      <c r="O181" s="184">
        <v>1356</v>
      </c>
      <c r="P181" s="184">
        <v>1414</v>
      </c>
      <c r="Q181" s="184">
        <v>1418</v>
      </c>
      <c r="R181" s="184">
        <v>1505</v>
      </c>
      <c r="S181" s="184">
        <v>1592</v>
      </c>
      <c r="T181" s="184">
        <v>1674</v>
      </c>
      <c r="U181" s="184">
        <v>1702</v>
      </c>
      <c r="V181" s="184">
        <v>1754</v>
      </c>
      <c r="W181" s="184">
        <v>1790</v>
      </c>
      <c r="X181" s="184">
        <v>1793</v>
      </c>
      <c r="Y181" s="184">
        <v>1837</v>
      </c>
      <c r="Z181" s="184">
        <v>1886</v>
      </c>
      <c r="AA181" s="184">
        <v>1958</v>
      </c>
      <c r="AB181" s="184">
        <v>1916</v>
      </c>
      <c r="AC181" s="184">
        <v>1874</v>
      </c>
      <c r="AD181" s="184">
        <v>1835</v>
      </c>
      <c r="AE181" s="184">
        <v>1821</v>
      </c>
      <c r="AF181" s="184">
        <v>1677</v>
      </c>
      <c r="AG181" s="184">
        <v>1672</v>
      </c>
      <c r="AH181" s="184">
        <v>1543</v>
      </c>
      <c r="AI181" s="184">
        <v>1538</v>
      </c>
      <c r="AJ181" s="184">
        <v>1485</v>
      </c>
      <c r="AK181" s="184">
        <v>1494</v>
      </c>
      <c r="AL181" s="184">
        <v>1526</v>
      </c>
      <c r="AM181" s="184">
        <v>1540</v>
      </c>
      <c r="AN181" s="184">
        <v>1624</v>
      </c>
      <c r="AO181" s="184">
        <v>1628</v>
      </c>
      <c r="AP181" s="184">
        <v>1668</v>
      </c>
      <c r="AQ181" s="184">
        <v>1732</v>
      </c>
      <c r="AR181" s="184">
        <v>1772</v>
      </c>
      <c r="AS181" s="184">
        <v>1926</v>
      </c>
      <c r="AT181" s="184">
        <v>1921</v>
      </c>
      <c r="AU181" s="184">
        <v>1996</v>
      </c>
      <c r="AV181" s="184">
        <v>2009</v>
      </c>
      <c r="AW181" s="184">
        <v>2012</v>
      </c>
      <c r="AX181" s="184">
        <v>1940</v>
      </c>
      <c r="AY181" s="184">
        <v>2031</v>
      </c>
      <c r="AZ181" s="184">
        <v>1982</v>
      </c>
      <c r="BA181" s="184">
        <v>1991</v>
      </c>
      <c r="BB181" s="184">
        <v>1879</v>
      </c>
      <c r="BC181" s="184">
        <v>1935</v>
      </c>
      <c r="BD181" s="184">
        <v>1873</v>
      </c>
      <c r="BE181" s="184">
        <v>1898</v>
      </c>
      <c r="BF181" s="184">
        <v>1881</v>
      </c>
      <c r="BG181" s="184">
        <v>1910</v>
      </c>
      <c r="BH181" s="184">
        <v>1791</v>
      </c>
      <c r="BI181" s="184">
        <v>1714</v>
      </c>
      <c r="BJ181" s="184">
        <v>1797</v>
      </c>
      <c r="BK181" s="184">
        <v>1836</v>
      </c>
      <c r="BL181" s="184">
        <v>2000</v>
      </c>
      <c r="BM181" s="184">
        <v>1976</v>
      </c>
      <c r="BN181" s="184">
        <v>2179</v>
      </c>
      <c r="BO181" s="184">
        <v>2319</v>
      </c>
      <c r="BP181" s="184">
        <v>2494</v>
      </c>
      <c r="BQ181" s="184">
        <v>2395</v>
      </c>
      <c r="BR181" s="184">
        <v>2424</v>
      </c>
      <c r="BS181" s="184">
        <v>2501</v>
      </c>
      <c r="BT181" s="184">
        <v>2531</v>
      </c>
      <c r="BU181" s="184">
        <v>2623</v>
      </c>
      <c r="BV181" s="184">
        <v>2629</v>
      </c>
      <c r="BW181" s="184">
        <v>2738</v>
      </c>
      <c r="BX181" s="184">
        <v>2716</v>
      </c>
      <c r="BY181" s="184">
        <v>2587</v>
      </c>
      <c r="BZ181" s="184">
        <v>2493</v>
      </c>
      <c r="CA181" s="184">
        <v>2538</v>
      </c>
      <c r="CB181" s="184">
        <v>2367</v>
      </c>
      <c r="CC181" s="184">
        <v>2359</v>
      </c>
      <c r="CD181" s="184">
        <v>2246</v>
      </c>
      <c r="CE181" s="184">
        <v>2163</v>
      </c>
      <c r="CF181" s="184">
        <v>2096</v>
      </c>
      <c r="CG181" s="184">
        <v>2103</v>
      </c>
      <c r="CH181" s="184">
        <v>1995</v>
      </c>
      <c r="CI181" s="184">
        <v>1970</v>
      </c>
      <c r="CJ181" s="184">
        <v>2033</v>
      </c>
      <c r="CK181" s="184">
        <v>1976</v>
      </c>
      <c r="CL181" s="184">
        <v>1964</v>
      </c>
      <c r="CM181" s="184">
        <v>2095</v>
      </c>
      <c r="CN181" s="184">
        <v>2262</v>
      </c>
      <c r="CO181" s="184">
        <v>1566</v>
      </c>
      <c r="CP181" s="184">
        <v>1457</v>
      </c>
      <c r="CQ181" s="184">
        <v>1287</v>
      </c>
      <c r="CR181" s="184">
        <v>1135</v>
      </c>
      <c r="CS181" s="184">
        <v>915</v>
      </c>
      <c r="CT181" s="184">
        <v>800</v>
      </c>
      <c r="CU181" s="184">
        <v>791</v>
      </c>
      <c r="CV181" s="184">
        <v>710</v>
      </c>
      <c r="CW181" s="184">
        <v>605</v>
      </c>
      <c r="CX181" s="184">
        <v>498</v>
      </c>
      <c r="CY181" s="533">
        <v>1572</v>
      </c>
      <c r="CZ181" s="129">
        <v>1123</v>
      </c>
      <c r="DA181">
        <v>1249</v>
      </c>
      <c r="DB181">
        <v>1334</v>
      </c>
      <c r="DC181">
        <v>1283</v>
      </c>
      <c r="DD181">
        <v>1420</v>
      </c>
      <c r="DE181">
        <v>1398</v>
      </c>
      <c r="DF181">
        <v>1445</v>
      </c>
      <c r="DG181">
        <v>1428</v>
      </c>
      <c r="DH181">
        <v>1549</v>
      </c>
      <c r="DI181">
        <v>1561</v>
      </c>
      <c r="DJ181">
        <v>1668</v>
      </c>
      <c r="DK181">
        <v>1668</v>
      </c>
      <c r="DL181">
        <v>1706</v>
      </c>
      <c r="DM181">
        <v>1739</v>
      </c>
      <c r="DN181">
        <v>1827</v>
      </c>
      <c r="DO181">
        <v>1753</v>
      </c>
      <c r="DP181">
        <v>1824</v>
      </c>
      <c r="DQ181">
        <v>1834</v>
      </c>
      <c r="DR181">
        <v>1760</v>
      </c>
      <c r="DS181">
        <v>1493</v>
      </c>
      <c r="DT181">
        <v>1451</v>
      </c>
      <c r="DU181">
        <v>1459</v>
      </c>
      <c r="DV181">
        <v>1467</v>
      </c>
      <c r="DW181">
        <v>1416</v>
      </c>
      <c r="DX181">
        <v>1418</v>
      </c>
      <c r="DY181">
        <v>1476</v>
      </c>
      <c r="DZ181">
        <v>1552</v>
      </c>
      <c r="EA181">
        <v>1651</v>
      </c>
      <c r="EB181">
        <v>1641</v>
      </c>
      <c r="EC181">
        <v>1740</v>
      </c>
      <c r="ED181">
        <v>1899</v>
      </c>
      <c r="EE181">
        <v>1838</v>
      </c>
      <c r="EF181">
        <v>1825</v>
      </c>
      <c r="EG181">
        <v>1949</v>
      </c>
      <c r="EH181">
        <v>2063</v>
      </c>
      <c r="EI181">
        <v>2069</v>
      </c>
      <c r="EJ181">
        <v>1985</v>
      </c>
      <c r="EK181">
        <v>1943</v>
      </c>
      <c r="EL181">
        <v>2141</v>
      </c>
      <c r="EM181">
        <v>1994</v>
      </c>
      <c r="EN181">
        <v>1979</v>
      </c>
      <c r="EO181">
        <v>2090</v>
      </c>
      <c r="EP181">
        <v>1847</v>
      </c>
      <c r="EQ181">
        <v>1910</v>
      </c>
      <c r="ER181">
        <v>1891</v>
      </c>
      <c r="ES181">
        <v>1957</v>
      </c>
      <c r="ET181">
        <v>1923</v>
      </c>
      <c r="EU181">
        <v>1935</v>
      </c>
      <c r="EV181">
        <v>1754</v>
      </c>
      <c r="EW181">
        <v>1779</v>
      </c>
      <c r="EX181">
        <v>1993</v>
      </c>
      <c r="EY181">
        <v>2054</v>
      </c>
      <c r="EZ181">
        <v>2124</v>
      </c>
      <c r="FA181">
        <v>2415</v>
      </c>
      <c r="FB181">
        <v>2446</v>
      </c>
      <c r="FC181">
        <v>2535</v>
      </c>
      <c r="FD181">
        <v>2535</v>
      </c>
      <c r="FE181">
        <v>2642</v>
      </c>
      <c r="FF181">
        <v>2716</v>
      </c>
      <c r="FG181">
        <v>2651</v>
      </c>
      <c r="FH181">
        <v>2730</v>
      </c>
      <c r="FI181">
        <v>2779</v>
      </c>
      <c r="FJ181">
        <v>2816</v>
      </c>
      <c r="FK181">
        <v>2744</v>
      </c>
      <c r="FL181">
        <v>2693</v>
      </c>
      <c r="FM181">
        <v>2587</v>
      </c>
      <c r="FN181">
        <v>2482</v>
      </c>
      <c r="FO181">
        <v>2441</v>
      </c>
      <c r="FP181">
        <v>2514</v>
      </c>
      <c r="FQ181">
        <v>2311</v>
      </c>
      <c r="FR181">
        <v>2337</v>
      </c>
      <c r="FS181">
        <v>2212</v>
      </c>
      <c r="FT181">
        <v>2232</v>
      </c>
      <c r="FU181">
        <v>2177</v>
      </c>
      <c r="FV181">
        <v>2118</v>
      </c>
      <c r="FW181">
        <v>2109</v>
      </c>
      <c r="FX181">
        <v>2231</v>
      </c>
      <c r="FY181">
        <v>2208</v>
      </c>
      <c r="FZ181">
        <v>2438</v>
      </c>
      <c r="GA181">
        <v>2545</v>
      </c>
      <c r="GB181">
        <v>1790</v>
      </c>
      <c r="GC181">
        <v>1654</v>
      </c>
      <c r="GD181">
        <v>1580</v>
      </c>
      <c r="GE181">
        <v>1446</v>
      </c>
      <c r="GF181">
        <v>1190</v>
      </c>
      <c r="GG181">
        <v>1029</v>
      </c>
      <c r="GH181">
        <v>1034</v>
      </c>
      <c r="GI181">
        <v>901</v>
      </c>
      <c r="GJ181">
        <v>888</v>
      </c>
      <c r="GK181">
        <v>752</v>
      </c>
      <c r="GL181" s="128">
        <v>2766</v>
      </c>
    </row>
    <row r="182" spans="1:194" s="1" customFormat="1" ht="14.4" x14ac:dyDescent="0.3">
      <c r="A182" s="30" t="s">
        <v>46</v>
      </c>
      <c r="B182" s="1" t="s">
        <v>221</v>
      </c>
      <c r="C182" s="29" t="str">
        <f t="shared" si="64"/>
        <v>LA England - East Staffordshire</v>
      </c>
      <c r="D182" s="48">
        <f t="shared" si="65"/>
        <v>5671</v>
      </c>
      <c r="E182" s="48">
        <f t="shared" si="66"/>
        <v>5412</v>
      </c>
      <c r="F182" s="49">
        <f t="shared" si="67"/>
        <v>147280</v>
      </c>
      <c r="G182" s="49">
        <f t="shared" si="68"/>
        <v>73740</v>
      </c>
      <c r="H182" s="50">
        <f t="shared" si="69"/>
        <v>73540</v>
      </c>
      <c r="I182" s="50">
        <f t="shared" si="70"/>
        <v>58304</v>
      </c>
      <c r="J182" s="50">
        <f t="shared" si="71"/>
        <v>58952</v>
      </c>
      <c r="K182" s="47">
        <f t="shared" si="72"/>
        <v>15436</v>
      </c>
      <c r="L182" s="48">
        <f t="shared" si="73"/>
        <v>14588</v>
      </c>
      <c r="M182" s="744">
        <v>643</v>
      </c>
      <c r="N182" s="184">
        <v>690</v>
      </c>
      <c r="O182" s="184">
        <v>717</v>
      </c>
      <c r="P182" s="184">
        <v>753</v>
      </c>
      <c r="Q182" s="184">
        <v>775</v>
      </c>
      <c r="R182" s="184">
        <v>840</v>
      </c>
      <c r="S182" s="184">
        <v>847</v>
      </c>
      <c r="T182" s="184">
        <v>856</v>
      </c>
      <c r="U182" s="184">
        <v>899</v>
      </c>
      <c r="V182" s="184">
        <v>898</v>
      </c>
      <c r="W182" s="184">
        <v>948</v>
      </c>
      <c r="X182" s="184">
        <v>899</v>
      </c>
      <c r="Y182" s="184">
        <v>895</v>
      </c>
      <c r="Z182" s="184">
        <v>1008</v>
      </c>
      <c r="AA182" s="184">
        <v>932</v>
      </c>
      <c r="AB182" s="184">
        <v>941</v>
      </c>
      <c r="AC182" s="184">
        <v>940</v>
      </c>
      <c r="AD182" s="184">
        <v>955</v>
      </c>
      <c r="AE182" s="184">
        <v>888</v>
      </c>
      <c r="AF182" s="184">
        <v>750</v>
      </c>
      <c r="AG182" s="184">
        <v>774</v>
      </c>
      <c r="AH182" s="184">
        <v>791</v>
      </c>
      <c r="AI182" s="184">
        <v>748</v>
      </c>
      <c r="AJ182" s="184">
        <v>751</v>
      </c>
      <c r="AK182" s="184">
        <v>744</v>
      </c>
      <c r="AL182" s="184">
        <v>826</v>
      </c>
      <c r="AM182" s="184">
        <v>774</v>
      </c>
      <c r="AN182" s="184">
        <v>833</v>
      </c>
      <c r="AO182" s="184">
        <v>893</v>
      </c>
      <c r="AP182" s="184">
        <v>881</v>
      </c>
      <c r="AQ182" s="184">
        <v>953</v>
      </c>
      <c r="AR182" s="184">
        <v>994</v>
      </c>
      <c r="AS182" s="184">
        <v>977</v>
      </c>
      <c r="AT182" s="184">
        <v>1045</v>
      </c>
      <c r="AU182" s="184">
        <v>1062</v>
      </c>
      <c r="AV182" s="184">
        <v>1156</v>
      </c>
      <c r="AW182" s="184">
        <v>1100</v>
      </c>
      <c r="AX182" s="184">
        <v>1114</v>
      </c>
      <c r="AY182" s="184">
        <v>1136</v>
      </c>
      <c r="AZ182" s="184">
        <v>1021</v>
      </c>
      <c r="BA182" s="184">
        <v>1066</v>
      </c>
      <c r="BB182" s="184">
        <v>1018</v>
      </c>
      <c r="BC182" s="184">
        <v>1054</v>
      </c>
      <c r="BD182" s="184">
        <v>986</v>
      </c>
      <c r="BE182" s="184">
        <v>1005</v>
      </c>
      <c r="BF182" s="184">
        <v>1007</v>
      </c>
      <c r="BG182" s="184">
        <v>1004</v>
      </c>
      <c r="BH182" s="184">
        <v>939</v>
      </c>
      <c r="BI182" s="184">
        <v>844</v>
      </c>
      <c r="BJ182" s="184">
        <v>799</v>
      </c>
      <c r="BK182" s="184">
        <v>832</v>
      </c>
      <c r="BL182" s="184">
        <v>848</v>
      </c>
      <c r="BM182" s="184">
        <v>878</v>
      </c>
      <c r="BN182" s="184">
        <v>1010</v>
      </c>
      <c r="BO182" s="184">
        <v>1009</v>
      </c>
      <c r="BP182" s="184">
        <v>1025</v>
      </c>
      <c r="BQ182" s="184">
        <v>958</v>
      </c>
      <c r="BR182" s="184">
        <v>1034</v>
      </c>
      <c r="BS182" s="184">
        <v>1040</v>
      </c>
      <c r="BT182" s="184">
        <v>1030</v>
      </c>
      <c r="BU182" s="184">
        <v>1010</v>
      </c>
      <c r="BV182" s="184">
        <v>1057</v>
      </c>
      <c r="BW182" s="184">
        <v>941</v>
      </c>
      <c r="BX182" s="184">
        <v>936</v>
      </c>
      <c r="BY182" s="184">
        <v>988</v>
      </c>
      <c r="BZ182" s="184">
        <v>906</v>
      </c>
      <c r="CA182" s="184">
        <v>826</v>
      </c>
      <c r="CB182" s="184">
        <v>810</v>
      </c>
      <c r="CC182" s="184">
        <v>796</v>
      </c>
      <c r="CD182" s="184">
        <v>770</v>
      </c>
      <c r="CE182" s="184">
        <v>699</v>
      </c>
      <c r="CF182" s="184">
        <v>693</v>
      </c>
      <c r="CG182" s="184">
        <v>622</v>
      </c>
      <c r="CH182" s="184">
        <v>644</v>
      </c>
      <c r="CI182" s="184">
        <v>602</v>
      </c>
      <c r="CJ182" s="184">
        <v>621</v>
      </c>
      <c r="CK182" s="184">
        <v>587</v>
      </c>
      <c r="CL182" s="184">
        <v>570</v>
      </c>
      <c r="CM182" s="184">
        <v>579</v>
      </c>
      <c r="CN182" s="184">
        <v>602</v>
      </c>
      <c r="CO182" s="184">
        <v>432</v>
      </c>
      <c r="CP182" s="184">
        <v>441</v>
      </c>
      <c r="CQ182" s="184">
        <v>446</v>
      </c>
      <c r="CR182" s="184">
        <v>350</v>
      </c>
      <c r="CS182" s="184">
        <v>308</v>
      </c>
      <c r="CT182" s="184">
        <v>248</v>
      </c>
      <c r="CU182" s="184">
        <v>233</v>
      </c>
      <c r="CV182" s="184">
        <v>196</v>
      </c>
      <c r="CW182" s="184">
        <v>176</v>
      </c>
      <c r="CX182" s="184">
        <v>152</v>
      </c>
      <c r="CY182" s="533">
        <v>466</v>
      </c>
      <c r="CZ182" s="129">
        <v>606</v>
      </c>
      <c r="DA182">
        <v>646</v>
      </c>
      <c r="DB182">
        <v>715</v>
      </c>
      <c r="DC182">
        <v>713</v>
      </c>
      <c r="DD182">
        <v>797</v>
      </c>
      <c r="DE182">
        <v>743</v>
      </c>
      <c r="DF182">
        <v>795</v>
      </c>
      <c r="DG182">
        <v>795</v>
      </c>
      <c r="DH182">
        <v>808</v>
      </c>
      <c r="DI182">
        <v>873</v>
      </c>
      <c r="DJ182">
        <v>826</v>
      </c>
      <c r="DK182">
        <v>859</v>
      </c>
      <c r="DL182">
        <v>921</v>
      </c>
      <c r="DM182">
        <v>875</v>
      </c>
      <c r="DN182">
        <v>902</v>
      </c>
      <c r="DO182">
        <v>930</v>
      </c>
      <c r="DP182">
        <v>881</v>
      </c>
      <c r="DQ182">
        <v>903</v>
      </c>
      <c r="DR182">
        <v>867</v>
      </c>
      <c r="DS182">
        <v>770</v>
      </c>
      <c r="DT182">
        <v>717</v>
      </c>
      <c r="DU182">
        <v>728</v>
      </c>
      <c r="DV182">
        <v>743</v>
      </c>
      <c r="DW182">
        <v>673</v>
      </c>
      <c r="DX182">
        <v>792</v>
      </c>
      <c r="DY182">
        <v>821</v>
      </c>
      <c r="DZ182">
        <v>813</v>
      </c>
      <c r="EA182">
        <v>835</v>
      </c>
      <c r="EB182">
        <v>866</v>
      </c>
      <c r="EC182">
        <v>976</v>
      </c>
      <c r="ED182">
        <v>899</v>
      </c>
      <c r="EE182">
        <v>953</v>
      </c>
      <c r="EF182">
        <v>1036</v>
      </c>
      <c r="EG182">
        <v>989</v>
      </c>
      <c r="EH182">
        <v>1099</v>
      </c>
      <c r="EI182">
        <v>1115</v>
      </c>
      <c r="EJ182">
        <v>1099</v>
      </c>
      <c r="EK182">
        <v>1092</v>
      </c>
      <c r="EL182">
        <v>1016</v>
      </c>
      <c r="EM182">
        <v>982</v>
      </c>
      <c r="EN182">
        <v>1012</v>
      </c>
      <c r="EO182">
        <v>974</v>
      </c>
      <c r="EP182">
        <v>943</v>
      </c>
      <c r="EQ182">
        <v>985</v>
      </c>
      <c r="ER182">
        <v>886</v>
      </c>
      <c r="ES182">
        <v>910</v>
      </c>
      <c r="ET182">
        <v>935</v>
      </c>
      <c r="EU182">
        <v>883</v>
      </c>
      <c r="EV182">
        <v>832</v>
      </c>
      <c r="EW182">
        <v>815</v>
      </c>
      <c r="EX182">
        <v>858</v>
      </c>
      <c r="EY182">
        <v>846</v>
      </c>
      <c r="EZ182">
        <v>858</v>
      </c>
      <c r="FA182">
        <v>895</v>
      </c>
      <c r="FB182">
        <v>975</v>
      </c>
      <c r="FC182">
        <v>1013</v>
      </c>
      <c r="FD182">
        <v>921</v>
      </c>
      <c r="FE182">
        <v>1045</v>
      </c>
      <c r="FF182">
        <v>1057</v>
      </c>
      <c r="FG182">
        <v>1031</v>
      </c>
      <c r="FH182">
        <v>1010</v>
      </c>
      <c r="FI182">
        <v>1014</v>
      </c>
      <c r="FJ182">
        <v>990</v>
      </c>
      <c r="FK182">
        <v>1009</v>
      </c>
      <c r="FL182">
        <v>916</v>
      </c>
      <c r="FM182">
        <v>880</v>
      </c>
      <c r="FN182">
        <v>855</v>
      </c>
      <c r="FO182">
        <v>817</v>
      </c>
      <c r="FP182">
        <v>797</v>
      </c>
      <c r="FQ182">
        <v>717</v>
      </c>
      <c r="FR182">
        <v>694</v>
      </c>
      <c r="FS182">
        <v>698</v>
      </c>
      <c r="FT182">
        <v>699</v>
      </c>
      <c r="FU182">
        <v>675</v>
      </c>
      <c r="FV182">
        <v>589</v>
      </c>
      <c r="FW182">
        <v>637</v>
      </c>
      <c r="FX182">
        <v>653</v>
      </c>
      <c r="FY182">
        <v>631</v>
      </c>
      <c r="FZ182">
        <v>696</v>
      </c>
      <c r="GA182">
        <v>727</v>
      </c>
      <c r="GB182">
        <v>549</v>
      </c>
      <c r="GC182">
        <v>536</v>
      </c>
      <c r="GD182">
        <v>506</v>
      </c>
      <c r="GE182">
        <v>450</v>
      </c>
      <c r="GF182">
        <v>388</v>
      </c>
      <c r="GG182">
        <v>350</v>
      </c>
      <c r="GH182">
        <v>301</v>
      </c>
      <c r="GI182">
        <v>267</v>
      </c>
      <c r="GJ182">
        <v>224</v>
      </c>
      <c r="GK182">
        <v>227</v>
      </c>
      <c r="GL182" s="128">
        <v>895</v>
      </c>
    </row>
    <row r="183" spans="1:194" s="1" customFormat="1" ht="14.4" x14ac:dyDescent="0.3">
      <c r="A183" s="30" t="s">
        <v>46</v>
      </c>
      <c r="B183" s="1" t="s">
        <v>222</v>
      </c>
      <c r="C183" s="29" t="str">
        <f t="shared" si="64"/>
        <v>LA England - East Suffolk</v>
      </c>
      <c r="D183" s="48">
        <f t="shared" si="65"/>
        <v>8265</v>
      </c>
      <c r="E183" s="48">
        <f t="shared" si="66"/>
        <v>7928</v>
      </c>
      <c r="F183" s="49">
        <f t="shared" si="67"/>
        <v>245492</v>
      </c>
      <c r="G183" s="49">
        <f t="shared" si="68"/>
        <v>120702</v>
      </c>
      <c r="H183" s="50">
        <f t="shared" si="69"/>
        <v>124790</v>
      </c>
      <c r="I183" s="50">
        <f t="shared" si="70"/>
        <v>99874</v>
      </c>
      <c r="J183" s="50">
        <f t="shared" si="71"/>
        <v>104793</v>
      </c>
      <c r="K183" s="47">
        <f t="shared" si="72"/>
        <v>20828</v>
      </c>
      <c r="L183" s="48">
        <f t="shared" si="73"/>
        <v>19997</v>
      </c>
      <c r="M183" s="744">
        <v>748</v>
      </c>
      <c r="N183" s="184">
        <v>878</v>
      </c>
      <c r="O183" s="184">
        <v>882</v>
      </c>
      <c r="P183" s="184">
        <v>955</v>
      </c>
      <c r="Q183" s="184">
        <v>999</v>
      </c>
      <c r="R183" s="184">
        <v>934</v>
      </c>
      <c r="S183" s="184">
        <v>1028</v>
      </c>
      <c r="T183" s="184">
        <v>1140</v>
      </c>
      <c r="U183" s="184">
        <v>1223</v>
      </c>
      <c r="V183" s="184">
        <v>1206</v>
      </c>
      <c r="W183" s="184">
        <v>1237</v>
      </c>
      <c r="X183" s="184">
        <v>1333</v>
      </c>
      <c r="Y183" s="184">
        <v>1301</v>
      </c>
      <c r="Z183" s="184">
        <v>1355</v>
      </c>
      <c r="AA183" s="184">
        <v>1443</v>
      </c>
      <c r="AB183" s="184">
        <v>1390</v>
      </c>
      <c r="AC183" s="184">
        <v>1360</v>
      </c>
      <c r="AD183" s="184">
        <v>1416</v>
      </c>
      <c r="AE183" s="184">
        <v>1366</v>
      </c>
      <c r="AF183" s="184">
        <v>1174</v>
      </c>
      <c r="AG183" s="184">
        <v>1176</v>
      </c>
      <c r="AH183" s="184">
        <v>1116</v>
      </c>
      <c r="AI183" s="184">
        <v>1175</v>
      </c>
      <c r="AJ183" s="184">
        <v>1151</v>
      </c>
      <c r="AK183" s="184">
        <v>1115</v>
      </c>
      <c r="AL183" s="184">
        <v>1073</v>
      </c>
      <c r="AM183" s="184">
        <v>1178</v>
      </c>
      <c r="AN183" s="184">
        <v>1203</v>
      </c>
      <c r="AO183" s="184">
        <v>1259</v>
      </c>
      <c r="AP183" s="184">
        <v>1194</v>
      </c>
      <c r="AQ183" s="184">
        <v>1232</v>
      </c>
      <c r="AR183" s="184">
        <v>1285</v>
      </c>
      <c r="AS183" s="184">
        <v>1314</v>
      </c>
      <c r="AT183" s="184">
        <v>1290</v>
      </c>
      <c r="AU183" s="184">
        <v>1348</v>
      </c>
      <c r="AV183" s="184">
        <v>1343</v>
      </c>
      <c r="AW183" s="184">
        <v>1428</v>
      </c>
      <c r="AX183" s="184">
        <v>1425</v>
      </c>
      <c r="AY183" s="184">
        <v>1534</v>
      </c>
      <c r="AZ183" s="184">
        <v>1373</v>
      </c>
      <c r="BA183" s="184">
        <v>1440</v>
      </c>
      <c r="BB183" s="184">
        <v>1424</v>
      </c>
      <c r="BC183" s="184">
        <v>1307</v>
      </c>
      <c r="BD183" s="184">
        <v>1329</v>
      </c>
      <c r="BE183" s="184">
        <v>1375</v>
      </c>
      <c r="BF183" s="184">
        <v>1347</v>
      </c>
      <c r="BG183" s="184">
        <v>1406</v>
      </c>
      <c r="BH183" s="184">
        <v>1372</v>
      </c>
      <c r="BI183" s="184">
        <v>1249</v>
      </c>
      <c r="BJ183" s="184">
        <v>1244</v>
      </c>
      <c r="BK183" s="184">
        <v>1320</v>
      </c>
      <c r="BL183" s="184">
        <v>1302</v>
      </c>
      <c r="BM183" s="184">
        <v>1447</v>
      </c>
      <c r="BN183" s="184">
        <v>1588</v>
      </c>
      <c r="BO183" s="184">
        <v>1605</v>
      </c>
      <c r="BP183" s="184">
        <v>1667</v>
      </c>
      <c r="BQ183" s="184">
        <v>1686</v>
      </c>
      <c r="BR183" s="184">
        <v>1744</v>
      </c>
      <c r="BS183" s="184">
        <v>1743</v>
      </c>
      <c r="BT183" s="184">
        <v>1869</v>
      </c>
      <c r="BU183" s="184">
        <v>1880</v>
      </c>
      <c r="BV183" s="184">
        <v>1886</v>
      </c>
      <c r="BW183" s="184">
        <v>1945</v>
      </c>
      <c r="BX183" s="184">
        <v>1870</v>
      </c>
      <c r="BY183" s="184">
        <v>1773</v>
      </c>
      <c r="BZ183" s="184">
        <v>1795</v>
      </c>
      <c r="CA183" s="184">
        <v>1685</v>
      </c>
      <c r="CB183" s="184">
        <v>1734</v>
      </c>
      <c r="CC183" s="184">
        <v>1667</v>
      </c>
      <c r="CD183" s="184">
        <v>1660</v>
      </c>
      <c r="CE183" s="184">
        <v>1561</v>
      </c>
      <c r="CF183" s="184">
        <v>1511</v>
      </c>
      <c r="CG183" s="184">
        <v>1579</v>
      </c>
      <c r="CH183" s="184">
        <v>1512</v>
      </c>
      <c r="CI183" s="184">
        <v>1460</v>
      </c>
      <c r="CJ183" s="184">
        <v>1463</v>
      </c>
      <c r="CK183" s="184">
        <v>1498</v>
      </c>
      <c r="CL183" s="184">
        <v>1536</v>
      </c>
      <c r="CM183" s="184">
        <v>1679</v>
      </c>
      <c r="CN183" s="184">
        <v>1686</v>
      </c>
      <c r="CO183" s="184">
        <v>1237</v>
      </c>
      <c r="CP183" s="184">
        <v>1222</v>
      </c>
      <c r="CQ183" s="184">
        <v>1026</v>
      </c>
      <c r="CR183" s="184">
        <v>936</v>
      </c>
      <c r="CS183" s="184">
        <v>759</v>
      </c>
      <c r="CT183" s="184">
        <v>601</v>
      </c>
      <c r="CU183" s="184">
        <v>646</v>
      </c>
      <c r="CV183" s="184">
        <v>567</v>
      </c>
      <c r="CW183" s="184">
        <v>500</v>
      </c>
      <c r="CX183" s="184">
        <v>394</v>
      </c>
      <c r="CY183" s="533">
        <v>1390</v>
      </c>
      <c r="CZ183" s="129">
        <v>727</v>
      </c>
      <c r="DA183">
        <v>800</v>
      </c>
      <c r="DB183">
        <v>823</v>
      </c>
      <c r="DC183">
        <v>936</v>
      </c>
      <c r="DD183">
        <v>945</v>
      </c>
      <c r="DE183">
        <v>1016</v>
      </c>
      <c r="DF183">
        <v>1038</v>
      </c>
      <c r="DG183">
        <v>1082</v>
      </c>
      <c r="DH183">
        <v>1174</v>
      </c>
      <c r="DI183">
        <v>1135</v>
      </c>
      <c r="DJ183">
        <v>1209</v>
      </c>
      <c r="DK183">
        <v>1184</v>
      </c>
      <c r="DL183">
        <v>1252</v>
      </c>
      <c r="DM183">
        <v>1336</v>
      </c>
      <c r="DN183">
        <v>1347</v>
      </c>
      <c r="DO183">
        <v>1325</v>
      </c>
      <c r="DP183">
        <v>1354</v>
      </c>
      <c r="DQ183">
        <v>1314</v>
      </c>
      <c r="DR183">
        <v>1296</v>
      </c>
      <c r="DS183">
        <v>1134</v>
      </c>
      <c r="DT183">
        <v>1042</v>
      </c>
      <c r="DU183">
        <v>1006</v>
      </c>
      <c r="DV183">
        <v>1079</v>
      </c>
      <c r="DW183">
        <v>1016</v>
      </c>
      <c r="DX183">
        <v>1074</v>
      </c>
      <c r="DY183">
        <v>1074</v>
      </c>
      <c r="DZ183">
        <v>1120</v>
      </c>
      <c r="EA183">
        <v>1139</v>
      </c>
      <c r="EB183">
        <v>1190</v>
      </c>
      <c r="EC183">
        <v>1161</v>
      </c>
      <c r="ED183">
        <v>1222</v>
      </c>
      <c r="EE183">
        <v>1238</v>
      </c>
      <c r="EF183">
        <v>1263</v>
      </c>
      <c r="EG183">
        <v>1316</v>
      </c>
      <c r="EH183">
        <v>1366</v>
      </c>
      <c r="EI183">
        <v>1319</v>
      </c>
      <c r="EJ183">
        <v>1377</v>
      </c>
      <c r="EK183">
        <v>1365</v>
      </c>
      <c r="EL183">
        <v>1423</v>
      </c>
      <c r="EM183">
        <v>1405</v>
      </c>
      <c r="EN183">
        <v>1339</v>
      </c>
      <c r="EO183">
        <v>1378</v>
      </c>
      <c r="EP183">
        <v>1299</v>
      </c>
      <c r="EQ183">
        <v>1332</v>
      </c>
      <c r="ER183">
        <v>1356</v>
      </c>
      <c r="ES183">
        <v>1376</v>
      </c>
      <c r="ET183">
        <v>1397</v>
      </c>
      <c r="EU183">
        <v>1283</v>
      </c>
      <c r="EV183">
        <v>1250</v>
      </c>
      <c r="EW183">
        <v>1246</v>
      </c>
      <c r="EX183">
        <v>1297</v>
      </c>
      <c r="EY183">
        <v>1437</v>
      </c>
      <c r="EZ183">
        <v>1494</v>
      </c>
      <c r="FA183">
        <v>1605</v>
      </c>
      <c r="FB183">
        <v>1695</v>
      </c>
      <c r="FC183">
        <v>1799</v>
      </c>
      <c r="FD183">
        <v>1717</v>
      </c>
      <c r="FE183">
        <v>1842</v>
      </c>
      <c r="FF183">
        <v>1882</v>
      </c>
      <c r="FG183">
        <v>1931</v>
      </c>
      <c r="FH183">
        <v>1976</v>
      </c>
      <c r="FI183">
        <v>1978</v>
      </c>
      <c r="FJ183">
        <v>1965</v>
      </c>
      <c r="FK183">
        <v>1922</v>
      </c>
      <c r="FL183">
        <v>1924</v>
      </c>
      <c r="FM183">
        <v>1945</v>
      </c>
      <c r="FN183">
        <v>1802</v>
      </c>
      <c r="FO183">
        <v>1800</v>
      </c>
      <c r="FP183">
        <v>1814</v>
      </c>
      <c r="FQ183">
        <v>1716</v>
      </c>
      <c r="FR183">
        <v>1748</v>
      </c>
      <c r="FS183">
        <v>1624</v>
      </c>
      <c r="FT183">
        <v>1668</v>
      </c>
      <c r="FU183">
        <v>1575</v>
      </c>
      <c r="FV183">
        <v>1656</v>
      </c>
      <c r="FW183">
        <v>1617</v>
      </c>
      <c r="FX183">
        <v>1634</v>
      </c>
      <c r="FY183">
        <v>1692</v>
      </c>
      <c r="FZ183">
        <v>1874</v>
      </c>
      <c r="GA183">
        <v>1971</v>
      </c>
      <c r="GB183">
        <v>1417</v>
      </c>
      <c r="GC183">
        <v>1338</v>
      </c>
      <c r="GD183">
        <v>1272</v>
      </c>
      <c r="GE183">
        <v>1155</v>
      </c>
      <c r="GF183">
        <v>976</v>
      </c>
      <c r="GG183">
        <v>808</v>
      </c>
      <c r="GH183">
        <v>784</v>
      </c>
      <c r="GI183">
        <v>766</v>
      </c>
      <c r="GJ183">
        <v>668</v>
      </c>
      <c r="GK183">
        <v>620</v>
      </c>
      <c r="GL183" s="128">
        <v>2508</v>
      </c>
    </row>
    <row r="184" spans="1:194" s="1" customFormat="1" ht="14.4" x14ac:dyDescent="0.3">
      <c r="A184" s="30" t="s">
        <v>46</v>
      </c>
      <c r="B184" s="1" t="s">
        <v>223</v>
      </c>
      <c r="C184" s="29" t="str">
        <f t="shared" si="64"/>
        <v>LA England - Eastbourne</v>
      </c>
      <c r="D184" s="48">
        <f t="shared" si="65"/>
        <v>3966</v>
      </c>
      <c r="E184" s="48">
        <f t="shared" si="66"/>
        <v>3714</v>
      </c>
      <c r="F184" s="49">
        <f t="shared" si="67"/>
        <v>109496</v>
      </c>
      <c r="G184" s="49">
        <f t="shared" si="68"/>
        <v>53969</v>
      </c>
      <c r="H184" s="50">
        <f t="shared" si="69"/>
        <v>55527</v>
      </c>
      <c r="I184" s="50">
        <f t="shared" si="70"/>
        <v>44205</v>
      </c>
      <c r="J184" s="50">
        <f t="shared" si="71"/>
        <v>46313</v>
      </c>
      <c r="K184" s="47">
        <f t="shared" si="72"/>
        <v>9764</v>
      </c>
      <c r="L184" s="48">
        <f t="shared" si="73"/>
        <v>9214</v>
      </c>
      <c r="M184" s="744">
        <v>420</v>
      </c>
      <c r="N184" s="184">
        <v>395</v>
      </c>
      <c r="O184" s="184">
        <v>421</v>
      </c>
      <c r="P184" s="184">
        <v>401</v>
      </c>
      <c r="Q184" s="184">
        <v>473</v>
      </c>
      <c r="R184" s="184">
        <v>454</v>
      </c>
      <c r="S184" s="184">
        <v>483</v>
      </c>
      <c r="T184" s="184">
        <v>529</v>
      </c>
      <c r="U184" s="184">
        <v>547</v>
      </c>
      <c r="V184" s="184">
        <v>575</v>
      </c>
      <c r="W184" s="184">
        <v>540</v>
      </c>
      <c r="X184" s="184">
        <v>560</v>
      </c>
      <c r="Y184" s="184">
        <v>575</v>
      </c>
      <c r="Z184" s="184">
        <v>623</v>
      </c>
      <c r="AA184" s="184">
        <v>673</v>
      </c>
      <c r="AB184" s="184">
        <v>666</v>
      </c>
      <c r="AC184" s="184">
        <v>693</v>
      </c>
      <c r="AD184" s="184">
        <v>736</v>
      </c>
      <c r="AE184" s="184">
        <v>665</v>
      </c>
      <c r="AF184" s="184">
        <v>647</v>
      </c>
      <c r="AG184" s="184">
        <v>501</v>
      </c>
      <c r="AH184" s="184">
        <v>527</v>
      </c>
      <c r="AI184" s="184">
        <v>524</v>
      </c>
      <c r="AJ184" s="184">
        <v>554</v>
      </c>
      <c r="AK184" s="184">
        <v>556</v>
      </c>
      <c r="AL184" s="184">
        <v>571</v>
      </c>
      <c r="AM184" s="184">
        <v>629</v>
      </c>
      <c r="AN184" s="184">
        <v>626</v>
      </c>
      <c r="AO184" s="184">
        <v>710</v>
      </c>
      <c r="AP184" s="184">
        <v>651</v>
      </c>
      <c r="AQ184" s="184">
        <v>652</v>
      </c>
      <c r="AR184" s="184">
        <v>745</v>
      </c>
      <c r="AS184" s="184">
        <v>716</v>
      </c>
      <c r="AT184" s="184">
        <v>679</v>
      </c>
      <c r="AU184" s="184">
        <v>743</v>
      </c>
      <c r="AV184" s="184">
        <v>798</v>
      </c>
      <c r="AW184" s="184">
        <v>695</v>
      </c>
      <c r="AX184" s="184">
        <v>756</v>
      </c>
      <c r="AY184" s="184">
        <v>763</v>
      </c>
      <c r="AZ184" s="184">
        <v>738</v>
      </c>
      <c r="BA184" s="184">
        <v>715</v>
      </c>
      <c r="BB184" s="184">
        <v>716</v>
      </c>
      <c r="BC184" s="184">
        <v>696</v>
      </c>
      <c r="BD184" s="184">
        <v>704</v>
      </c>
      <c r="BE184" s="184">
        <v>674</v>
      </c>
      <c r="BF184" s="184">
        <v>755</v>
      </c>
      <c r="BG184" s="184">
        <v>734</v>
      </c>
      <c r="BH184" s="184">
        <v>674</v>
      </c>
      <c r="BI184" s="184">
        <v>597</v>
      </c>
      <c r="BJ184" s="184">
        <v>598</v>
      </c>
      <c r="BK184" s="184">
        <v>626</v>
      </c>
      <c r="BL184" s="184">
        <v>663</v>
      </c>
      <c r="BM184" s="184">
        <v>667</v>
      </c>
      <c r="BN184" s="184">
        <v>653</v>
      </c>
      <c r="BO184" s="184">
        <v>708</v>
      </c>
      <c r="BP184" s="184">
        <v>737</v>
      </c>
      <c r="BQ184" s="184">
        <v>698</v>
      </c>
      <c r="BR184" s="184">
        <v>748</v>
      </c>
      <c r="BS184" s="184">
        <v>771</v>
      </c>
      <c r="BT184" s="184">
        <v>740</v>
      </c>
      <c r="BU184" s="184">
        <v>725</v>
      </c>
      <c r="BV184" s="184">
        <v>726</v>
      </c>
      <c r="BW184" s="184">
        <v>784</v>
      </c>
      <c r="BX184" s="184">
        <v>722</v>
      </c>
      <c r="BY184" s="184">
        <v>721</v>
      </c>
      <c r="BZ184" s="184">
        <v>704</v>
      </c>
      <c r="CA184" s="184">
        <v>656</v>
      </c>
      <c r="CB184" s="184">
        <v>667</v>
      </c>
      <c r="CC184" s="184">
        <v>636</v>
      </c>
      <c r="CD184" s="184">
        <v>589</v>
      </c>
      <c r="CE184" s="184">
        <v>573</v>
      </c>
      <c r="CF184" s="184">
        <v>534</v>
      </c>
      <c r="CG184" s="184">
        <v>561</v>
      </c>
      <c r="CH184" s="184">
        <v>507</v>
      </c>
      <c r="CI184" s="184">
        <v>515</v>
      </c>
      <c r="CJ184" s="184">
        <v>540</v>
      </c>
      <c r="CK184" s="184">
        <v>517</v>
      </c>
      <c r="CL184" s="184">
        <v>553</v>
      </c>
      <c r="CM184" s="184">
        <v>600</v>
      </c>
      <c r="CN184" s="184">
        <v>622</v>
      </c>
      <c r="CO184" s="184">
        <v>467</v>
      </c>
      <c r="CP184" s="184">
        <v>409</v>
      </c>
      <c r="CQ184" s="184">
        <v>361</v>
      </c>
      <c r="CR184" s="184">
        <v>343</v>
      </c>
      <c r="CS184" s="184">
        <v>290</v>
      </c>
      <c r="CT184" s="184">
        <v>265</v>
      </c>
      <c r="CU184" s="184">
        <v>197</v>
      </c>
      <c r="CV184" s="184">
        <v>206</v>
      </c>
      <c r="CW184" s="184">
        <v>202</v>
      </c>
      <c r="CX184" s="184">
        <v>161</v>
      </c>
      <c r="CY184" s="533">
        <v>532</v>
      </c>
      <c r="CZ184" s="129">
        <v>339</v>
      </c>
      <c r="DA184">
        <v>362</v>
      </c>
      <c r="DB184">
        <v>382</v>
      </c>
      <c r="DC184">
        <v>380</v>
      </c>
      <c r="DD184">
        <v>411</v>
      </c>
      <c r="DE184">
        <v>429</v>
      </c>
      <c r="DF184">
        <v>501</v>
      </c>
      <c r="DG184">
        <v>473</v>
      </c>
      <c r="DH184">
        <v>512</v>
      </c>
      <c r="DI184">
        <v>515</v>
      </c>
      <c r="DJ184">
        <v>582</v>
      </c>
      <c r="DK184">
        <v>614</v>
      </c>
      <c r="DL184">
        <v>601</v>
      </c>
      <c r="DM184">
        <v>646</v>
      </c>
      <c r="DN184">
        <v>621</v>
      </c>
      <c r="DO184">
        <v>618</v>
      </c>
      <c r="DP184">
        <v>630</v>
      </c>
      <c r="DQ184">
        <v>598</v>
      </c>
      <c r="DR184">
        <v>569</v>
      </c>
      <c r="DS184">
        <v>476</v>
      </c>
      <c r="DT184">
        <v>505</v>
      </c>
      <c r="DU184">
        <v>480</v>
      </c>
      <c r="DV184">
        <v>549</v>
      </c>
      <c r="DW184">
        <v>482</v>
      </c>
      <c r="DX184">
        <v>527</v>
      </c>
      <c r="DY184">
        <v>552</v>
      </c>
      <c r="DZ184">
        <v>558</v>
      </c>
      <c r="EA184">
        <v>621</v>
      </c>
      <c r="EB184">
        <v>679</v>
      </c>
      <c r="EC184">
        <v>674</v>
      </c>
      <c r="ED184">
        <v>670</v>
      </c>
      <c r="EE184">
        <v>648</v>
      </c>
      <c r="EF184">
        <v>625</v>
      </c>
      <c r="EG184">
        <v>685</v>
      </c>
      <c r="EH184">
        <v>705</v>
      </c>
      <c r="EI184">
        <v>663</v>
      </c>
      <c r="EJ184">
        <v>687</v>
      </c>
      <c r="EK184">
        <v>658</v>
      </c>
      <c r="EL184">
        <v>708</v>
      </c>
      <c r="EM184">
        <v>731</v>
      </c>
      <c r="EN184">
        <v>769</v>
      </c>
      <c r="EO184">
        <v>646</v>
      </c>
      <c r="EP184">
        <v>705</v>
      </c>
      <c r="EQ184">
        <v>692</v>
      </c>
      <c r="ER184">
        <v>705</v>
      </c>
      <c r="ES184">
        <v>695</v>
      </c>
      <c r="ET184">
        <v>675</v>
      </c>
      <c r="EU184">
        <v>671</v>
      </c>
      <c r="EV184">
        <v>644</v>
      </c>
      <c r="EW184">
        <v>596</v>
      </c>
      <c r="EX184">
        <v>632</v>
      </c>
      <c r="EY184">
        <v>673</v>
      </c>
      <c r="EZ184">
        <v>642</v>
      </c>
      <c r="FA184">
        <v>685</v>
      </c>
      <c r="FB184">
        <v>761</v>
      </c>
      <c r="FC184">
        <v>757</v>
      </c>
      <c r="FD184">
        <v>684</v>
      </c>
      <c r="FE184">
        <v>709</v>
      </c>
      <c r="FF184">
        <v>761</v>
      </c>
      <c r="FG184">
        <v>763</v>
      </c>
      <c r="FH184">
        <v>776</v>
      </c>
      <c r="FI184">
        <v>820</v>
      </c>
      <c r="FJ184">
        <v>775</v>
      </c>
      <c r="FK184">
        <v>779</v>
      </c>
      <c r="FL184">
        <v>758</v>
      </c>
      <c r="FM184">
        <v>745</v>
      </c>
      <c r="FN184">
        <v>691</v>
      </c>
      <c r="FO184">
        <v>688</v>
      </c>
      <c r="FP184">
        <v>670</v>
      </c>
      <c r="FQ184">
        <v>647</v>
      </c>
      <c r="FR184">
        <v>634</v>
      </c>
      <c r="FS184">
        <v>670</v>
      </c>
      <c r="FT184">
        <v>637</v>
      </c>
      <c r="FU184">
        <v>624</v>
      </c>
      <c r="FV184">
        <v>620</v>
      </c>
      <c r="FW184">
        <v>608</v>
      </c>
      <c r="FX184">
        <v>633</v>
      </c>
      <c r="FY184">
        <v>622</v>
      </c>
      <c r="FZ184">
        <v>717</v>
      </c>
      <c r="GA184">
        <v>790</v>
      </c>
      <c r="GB184">
        <v>555</v>
      </c>
      <c r="GC184">
        <v>570</v>
      </c>
      <c r="GD184">
        <v>472</v>
      </c>
      <c r="GE184">
        <v>451</v>
      </c>
      <c r="GF184">
        <v>359</v>
      </c>
      <c r="GG184">
        <v>341</v>
      </c>
      <c r="GH184">
        <v>298</v>
      </c>
      <c r="GI184">
        <v>305</v>
      </c>
      <c r="GJ184">
        <v>298</v>
      </c>
      <c r="GK184">
        <v>292</v>
      </c>
      <c r="GL184" s="128">
        <v>1151</v>
      </c>
    </row>
    <row r="185" spans="1:194" s="1" customFormat="1" ht="14.4" x14ac:dyDescent="0.3">
      <c r="A185" s="30" t="s">
        <v>46</v>
      </c>
      <c r="B185" s="1" t="s">
        <v>224</v>
      </c>
      <c r="C185" s="29" t="str">
        <f t="shared" si="64"/>
        <v>LA England - Eastleigh</v>
      </c>
      <c r="D185" s="48">
        <f t="shared" si="65"/>
        <v>4900</v>
      </c>
      <c r="E185" s="48">
        <f t="shared" si="66"/>
        <v>4671</v>
      </c>
      <c r="F185" s="49">
        <f t="shared" si="67"/>
        <v>124185</v>
      </c>
      <c r="G185" s="49">
        <f t="shared" si="68"/>
        <v>61248</v>
      </c>
      <c r="H185" s="50">
        <f t="shared" si="69"/>
        <v>62937</v>
      </c>
      <c r="I185" s="50">
        <f t="shared" si="70"/>
        <v>48311</v>
      </c>
      <c r="J185" s="50">
        <f t="shared" si="71"/>
        <v>50397</v>
      </c>
      <c r="K185" s="47">
        <f t="shared" si="72"/>
        <v>12937</v>
      </c>
      <c r="L185" s="48">
        <f t="shared" si="73"/>
        <v>12540</v>
      </c>
      <c r="M185" s="744">
        <v>530</v>
      </c>
      <c r="N185" s="184">
        <v>557</v>
      </c>
      <c r="O185" s="184">
        <v>503</v>
      </c>
      <c r="P185" s="184">
        <v>610</v>
      </c>
      <c r="Q185" s="184">
        <v>701</v>
      </c>
      <c r="R185" s="184">
        <v>621</v>
      </c>
      <c r="S185" s="184">
        <v>696</v>
      </c>
      <c r="T185" s="184">
        <v>746</v>
      </c>
      <c r="U185" s="184">
        <v>738</v>
      </c>
      <c r="V185" s="184">
        <v>772</v>
      </c>
      <c r="W185" s="184">
        <v>767</v>
      </c>
      <c r="X185" s="184">
        <v>796</v>
      </c>
      <c r="Y185" s="184">
        <v>841</v>
      </c>
      <c r="Z185" s="184">
        <v>815</v>
      </c>
      <c r="AA185" s="184">
        <v>826</v>
      </c>
      <c r="AB185" s="184">
        <v>817</v>
      </c>
      <c r="AC185" s="184">
        <v>832</v>
      </c>
      <c r="AD185" s="184">
        <v>769</v>
      </c>
      <c r="AE185" s="184">
        <v>743</v>
      </c>
      <c r="AF185" s="184">
        <v>649</v>
      </c>
      <c r="AG185" s="184">
        <v>652</v>
      </c>
      <c r="AH185" s="184">
        <v>611</v>
      </c>
      <c r="AI185" s="184">
        <v>594</v>
      </c>
      <c r="AJ185" s="184">
        <v>570</v>
      </c>
      <c r="AK185" s="184">
        <v>589</v>
      </c>
      <c r="AL185" s="184">
        <v>643</v>
      </c>
      <c r="AM185" s="184">
        <v>598</v>
      </c>
      <c r="AN185" s="184">
        <v>651</v>
      </c>
      <c r="AO185" s="184">
        <v>680</v>
      </c>
      <c r="AP185" s="184">
        <v>763</v>
      </c>
      <c r="AQ185" s="184">
        <v>697</v>
      </c>
      <c r="AR185" s="184">
        <v>715</v>
      </c>
      <c r="AS185" s="184">
        <v>775</v>
      </c>
      <c r="AT185" s="184">
        <v>804</v>
      </c>
      <c r="AU185" s="184">
        <v>821</v>
      </c>
      <c r="AV185" s="184">
        <v>891</v>
      </c>
      <c r="AW185" s="184">
        <v>882</v>
      </c>
      <c r="AX185" s="184">
        <v>929</v>
      </c>
      <c r="AY185" s="184">
        <v>909</v>
      </c>
      <c r="AZ185" s="184">
        <v>810</v>
      </c>
      <c r="BA185" s="184">
        <v>927</v>
      </c>
      <c r="BB185" s="184">
        <v>908</v>
      </c>
      <c r="BC185" s="184">
        <v>875</v>
      </c>
      <c r="BD185" s="184">
        <v>923</v>
      </c>
      <c r="BE185" s="184">
        <v>867</v>
      </c>
      <c r="BF185" s="184">
        <v>881</v>
      </c>
      <c r="BG185" s="184">
        <v>910</v>
      </c>
      <c r="BH185" s="184">
        <v>864</v>
      </c>
      <c r="BI185" s="184">
        <v>815</v>
      </c>
      <c r="BJ185" s="184">
        <v>733</v>
      </c>
      <c r="BK185" s="184">
        <v>809</v>
      </c>
      <c r="BL185" s="184">
        <v>798</v>
      </c>
      <c r="BM185" s="184">
        <v>755</v>
      </c>
      <c r="BN185" s="184">
        <v>819</v>
      </c>
      <c r="BO185" s="184">
        <v>802</v>
      </c>
      <c r="BP185" s="184">
        <v>826</v>
      </c>
      <c r="BQ185" s="184">
        <v>850</v>
      </c>
      <c r="BR185" s="184">
        <v>791</v>
      </c>
      <c r="BS185" s="184">
        <v>806</v>
      </c>
      <c r="BT185" s="184">
        <v>767</v>
      </c>
      <c r="BU185" s="184">
        <v>758</v>
      </c>
      <c r="BV185" s="184">
        <v>777</v>
      </c>
      <c r="BW185" s="184">
        <v>852</v>
      </c>
      <c r="BX185" s="184">
        <v>725</v>
      </c>
      <c r="BY185" s="184">
        <v>742</v>
      </c>
      <c r="BZ185" s="184">
        <v>709</v>
      </c>
      <c r="CA185" s="184">
        <v>661</v>
      </c>
      <c r="CB185" s="184">
        <v>675</v>
      </c>
      <c r="CC185" s="184">
        <v>627</v>
      </c>
      <c r="CD185" s="184">
        <v>593</v>
      </c>
      <c r="CE185" s="184">
        <v>580</v>
      </c>
      <c r="CF185" s="184">
        <v>537</v>
      </c>
      <c r="CG185" s="184">
        <v>568</v>
      </c>
      <c r="CH185" s="184">
        <v>523</v>
      </c>
      <c r="CI185" s="184">
        <v>502</v>
      </c>
      <c r="CJ185" s="184">
        <v>503</v>
      </c>
      <c r="CK185" s="184">
        <v>499</v>
      </c>
      <c r="CL185" s="184">
        <v>504</v>
      </c>
      <c r="CM185" s="184">
        <v>573</v>
      </c>
      <c r="CN185" s="184">
        <v>553</v>
      </c>
      <c r="CO185" s="184">
        <v>378</v>
      </c>
      <c r="CP185" s="184">
        <v>410</v>
      </c>
      <c r="CQ185" s="184">
        <v>344</v>
      </c>
      <c r="CR185" s="184">
        <v>318</v>
      </c>
      <c r="CS185" s="184">
        <v>230</v>
      </c>
      <c r="CT185" s="184">
        <v>229</v>
      </c>
      <c r="CU185" s="184">
        <v>235</v>
      </c>
      <c r="CV185" s="184">
        <v>197</v>
      </c>
      <c r="CW185" s="184">
        <v>169</v>
      </c>
      <c r="CX185" s="184">
        <v>134</v>
      </c>
      <c r="CY185" s="533">
        <v>504</v>
      </c>
      <c r="CZ185" s="129">
        <v>462</v>
      </c>
      <c r="DA185">
        <v>542</v>
      </c>
      <c r="DB185">
        <v>590</v>
      </c>
      <c r="DC185">
        <v>628</v>
      </c>
      <c r="DD185">
        <v>661</v>
      </c>
      <c r="DE185">
        <v>632</v>
      </c>
      <c r="DF185">
        <v>699</v>
      </c>
      <c r="DG185">
        <v>703</v>
      </c>
      <c r="DH185">
        <v>696</v>
      </c>
      <c r="DI185">
        <v>743</v>
      </c>
      <c r="DJ185">
        <v>740</v>
      </c>
      <c r="DK185">
        <v>773</v>
      </c>
      <c r="DL185">
        <v>762</v>
      </c>
      <c r="DM185">
        <v>800</v>
      </c>
      <c r="DN185">
        <v>771</v>
      </c>
      <c r="DO185">
        <v>797</v>
      </c>
      <c r="DP185">
        <v>815</v>
      </c>
      <c r="DQ185">
        <v>726</v>
      </c>
      <c r="DR185">
        <v>690</v>
      </c>
      <c r="DS185">
        <v>544</v>
      </c>
      <c r="DT185">
        <v>571</v>
      </c>
      <c r="DU185">
        <v>490</v>
      </c>
      <c r="DV185">
        <v>551</v>
      </c>
      <c r="DW185">
        <v>537</v>
      </c>
      <c r="DX185">
        <v>557</v>
      </c>
      <c r="DY185">
        <v>616</v>
      </c>
      <c r="DZ185">
        <v>637</v>
      </c>
      <c r="EA185">
        <v>634</v>
      </c>
      <c r="EB185">
        <v>703</v>
      </c>
      <c r="EC185">
        <v>724</v>
      </c>
      <c r="ED185">
        <v>774</v>
      </c>
      <c r="EE185">
        <v>788</v>
      </c>
      <c r="EF185">
        <v>814</v>
      </c>
      <c r="EG185">
        <v>834</v>
      </c>
      <c r="EH185">
        <v>896</v>
      </c>
      <c r="EI185">
        <v>909</v>
      </c>
      <c r="EJ185">
        <v>946</v>
      </c>
      <c r="EK185">
        <v>953</v>
      </c>
      <c r="EL185">
        <v>940</v>
      </c>
      <c r="EM185">
        <v>932</v>
      </c>
      <c r="EN185">
        <v>840</v>
      </c>
      <c r="EO185">
        <v>946</v>
      </c>
      <c r="EP185">
        <v>923</v>
      </c>
      <c r="EQ185">
        <v>882</v>
      </c>
      <c r="ER185">
        <v>895</v>
      </c>
      <c r="ES185">
        <v>935</v>
      </c>
      <c r="ET185">
        <v>924</v>
      </c>
      <c r="EU185">
        <v>819</v>
      </c>
      <c r="EV185">
        <v>730</v>
      </c>
      <c r="EW185">
        <v>785</v>
      </c>
      <c r="EX185">
        <v>806</v>
      </c>
      <c r="EY185">
        <v>735</v>
      </c>
      <c r="EZ185">
        <v>779</v>
      </c>
      <c r="FA185">
        <v>776</v>
      </c>
      <c r="FB185">
        <v>743</v>
      </c>
      <c r="FC185">
        <v>822</v>
      </c>
      <c r="FD185">
        <v>766</v>
      </c>
      <c r="FE185">
        <v>775</v>
      </c>
      <c r="FF185">
        <v>809</v>
      </c>
      <c r="FG185">
        <v>782</v>
      </c>
      <c r="FH185">
        <v>820</v>
      </c>
      <c r="FI185">
        <v>875</v>
      </c>
      <c r="FJ185">
        <v>784</v>
      </c>
      <c r="FK185">
        <v>777</v>
      </c>
      <c r="FL185">
        <v>780</v>
      </c>
      <c r="FM185">
        <v>755</v>
      </c>
      <c r="FN185">
        <v>696</v>
      </c>
      <c r="FO185">
        <v>708</v>
      </c>
      <c r="FP185">
        <v>657</v>
      </c>
      <c r="FQ185">
        <v>651</v>
      </c>
      <c r="FR185">
        <v>612</v>
      </c>
      <c r="FS185">
        <v>607</v>
      </c>
      <c r="FT185">
        <v>629</v>
      </c>
      <c r="FU185">
        <v>589</v>
      </c>
      <c r="FV185">
        <v>586</v>
      </c>
      <c r="FW185">
        <v>587</v>
      </c>
      <c r="FX185">
        <v>596</v>
      </c>
      <c r="FY185">
        <v>595</v>
      </c>
      <c r="FZ185">
        <v>622</v>
      </c>
      <c r="GA185">
        <v>626</v>
      </c>
      <c r="GB185">
        <v>470</v>
      </c>
      <c r="GC185">
        <v>437</v>
      </c>
      <c r="GD185">
        <v>447</v>
      </c>
      <c r="GE185">
        <v>368</v>
      </c>
      <c r="GF185">
        <v>363</v>
      </c>
      <c r="GG185">
        <v>288</v>
      </c>
      <c r="GH185">
        <v>290</v>
      </c>
      <c r="GI185">
        <v>273</v>
      </c>
      <c r="GJ185">
        <v>264</v>
      </c>
      <c r="GK185">
        <v>222</v>
      </c>
      <c r="GL185" s="128">
        <v>911</v>
      </c>
    </row>
    <row r="186" spans="1:194" s="1" customFormat="1" ht="14.4" x14ac:dyDescent="0.3">
      <c r="A186" s="30" t="s">
        <v>46</v>
      </c>
      <c r="B186" s="1" t="s">
        <v>225</v>
      </c>
      <c r="C186" s="29" t="str">
        <f t="shared" si="64"/>
        <v>LA England - Elmbridge</v>
      </c>
      <c r="D186" s="48">
        <f t="shared" si="65"/>
        <v>6749</v>
      </c>
      <c r="E186" s="48">
        <f t="shared" si="66"/>
        <v>6481</v>
      </c>
      <c r="F186" s="49">
        <f t="shared" si="67"/>
        <v>152109</v>
      </c>
      <c r="G186" s="49">
        <f t="shared" si="68"/>
        <v>75046</v>
      </c>
      <c r="H186" s="50">
        <f t="shared" si="69"/>
        <v>77063</v>
      </c>
      <c r="I186" s="50">
        <f t="shared" si="70"/>
        <v>58266</v>
      </c>
      <c r="J186" s="50">
        <f t="shared" si="71"/>
        <v>61050</v>
      </c>
      <c r="K186" s="47">
        <f t="shared" si="72"/>
        <v>16780</v>
      </c>
      <c r="L186" s="48">
        <f t="shared" si="73"/>
        <v>16013</v>
      </c>
      <c r="M186" s="744">
        <v>614</v>
      </c>
      <c r="N186" s="184">
        <v>631</v>
      </c>
      <c r="O186" s="184">
        <v>687</v>
      </c>
      <c r="P186" s="184">
        <v>752</v>
      </c>
      <c r="Q186" s="184">
        <v>791</v>
      </c>
      <c r="R186" s="184">
        <v>814</v>
      </c>
      <c r="S186" s="184">
        <v>919</v>
      </c>
      <c r="T186" s="184">
        <v>870</v>
      </c>
      <c r="U186" s="184">
        <v>910</v>
      </c>
      <c r="V186" s="184">
        <v>1014</v>
      </c>
      <c r="W186" s="184">
        <v>1030</v>
      </c>
      <c r="X186" s="184">
        <v>999</v>
      </c>
      <c r="Y186" s="184">
        <v>1086</v>
      </c>
      <c r="Z186" s="184">
        <v>1076</v>
      </c>
      <c r="AA186" s="184">
        <v>1167</v>
      </c>
      <c r="AB186" s="184">
        <v>1171</v>
      </c>
      <c r="AC186" s="184">
        <v>1157</v>
      </c>
      <c r="AD186" s="184">
        <v>1092</v>
      </c>
      <c r="AE186" s="184">
        <v>1085</v>
      </c>
      <c r="AF186" s="184">
        <v>897</v>
      </c>
      <c r="AG186" s="184">
        <v>777</v>
      </c>
      <c r="AH186" s="184">
        <v>757</v>
      </c>
      <c r="AI186" s="184">
        <v>784</v>
      </c>
      <c r="AJ186" s="184">
        <v>759</v>
      </c>
      <c r="AK186" s="184">
        <v>760</v>
      </c>
      <c r="AL186" s="184">
        <v>749</v>
      </c>
      <c r="AM186" s="184">
        <v>749</v>
      </c>
      <c r="AN186" s="184">
        <v>750</v>
      </c>
      <c r="AO186" s="184">
        <v>728</v>
      </c>
      <c r="AP186" s="184">
        <v>662</v>
      </c>
      <c r="AQ186" s="184">
        <v>685</v>
      </c>
      <c r="AR186" s="184">
        <v>722</v>
      </c>
      <c r="AS186" s="184">
        <v>730</v>
      </c>
      <c r="AT186" s="184">
        <v>820</v>
      </c>
      <c r="AU186" s="184">
        <v>821</v>
      </c>
      <c r="AV186" s="184">
        <v>907</v>
      </c>
      <c r="AW186" s="184">
        <v>973</v>
      </c>
      <c r="AX186" s="184">
        <v>919</v>
      </c>
      <c r="AY186" s="184">
        <v>950</v>
      </c>
      <c r="AZ186" s="184">
        <v>1007</v>
      </c>
      <c r="BA186" s="184">
        <v>922</v>
      </c>
      <c r="BB186" s="184">
        <v>1012</v>
      </c>
      <c r="BC186" s="184">
        <v>996</v>
      </c>
      <c r="BD186" s="184">
        <v>1122</v>
      </c>
      <c r="BE186" s="184">
        <v>1186</v>
      </c>
      <c r="BF186" s="184">
        <v>1163</v>
      </c>
      <c r="BG186" s="184">
        <v>1213</v>
      </c>
      <c r="BH186" s="184">
        <v>1252</v>
      </c>
      <c r="BI186" s="184">
        <v>1248</v>
      </c>
      <c r="BJ186" s="184">
        <v>1216</v>
      </c>
      <c r="BK186" s="184">
        <v>1137</v>
      </c>
      <c r="BL186" s="184">
        <v>1226</v>
      </c>
      <c r="BM186" s="184">
        <v>1200</v>
      </c>
      <c r="BN186" s="184">
        <v>1150</v>
      </c>
      <c r="BO186" s="184">
        <v>1165</v>
      </c>
      <c r="BP186" s="184">
        <v>1136</v>
      </c>
      <c r="BQ186" s="184">
        <v>1115</v>
      </c>
      <c r="BR186" s="184">
        <v>1024</v>
      </c>
      <c r="BS186" s="184">
        <v>1028</v>
      </c>
      <c r="BT186" s="184">
        <v>1018</v>
      </c>
      <c r="BU186" s="184">
        <v>996</v>
      </c>
      <c r="BV186" s="184">
        <v>1087</v>
      </c>
      <c r="BW186" s="184">
        <v>943</v>
      </c>
      <c r="BX186" s="184">
        <v>971</v>
      </c>
      <c r="BY186" s="184">
        <v>902</v>
      </c>
      <c r="BZ186" s="184">
        <v>848</v>
      </c>
      <c r="CA186" s="184">
        <v>768</v>
      </c>
      <c r="CB186" s="184">
        <v>717</v>
      </c>
      <c r="CC186" s="184">
        <v>693</v>
      </c>
      <c r="CD186" s="184">
        <v>652</v>
      </c>
      <c r="CE186" s="184">
        <v>617</v>
      </c>
      <c r="CF186" s="184">
        <v>585</v>
      </c>
      <c r="CG186" s="184">
        <v>594</v>
      </c>
      <c r="CH186" s="184">
        <v>538</v>
      </c>
      <c r="CI186" s="184">
        <v>571</v>
      </c>
      <c r="CJ186" s="184">
        <v>495</v>
      </c>
      <c r="CK186" s="184">
        <v>525</v>
      </c>
      <c r="CL186" s="184">
        <v>531</v>
      </c>
      <c r="CM186" s="184">
        <v>586</v>
      </c>
      <c r="CN186" s="184">
        <v>611</v>
      </c>
      <c r="CO186" s="184">
        <v>435</v>
      </c>
      <c r="CP186" s="184">
        <v>419</v>
      </c>
      <c r="CQ186" s="184">
        <v>393</v>
      </c>
      <c r="CR186" s="184">
        <v>338</v>
      </c>
      <c r="CS186" s="184">
        <v>266</v>
      </c>
      <c r="CT186" s="184">
        <v>243</v>
      </c>
      <c r="CU186" s="184">
        <v>208</v>
      </c>
      <c r="CV186" s="184">
        <v>216</v>
      </c>
      <c r="CW186" s="184">
        <v>198</v>
      </c>
      <c r="CX186" s="184">
        <v>165</v>
      </c>
      <c r="CY186" s="533">
        <v>635</v>
      </c>
      <c r="CZ186" s="129">
        <v>604</v>
      </c>
      <c r="DA186">
        <v>606</v>
      </c>
      <c r="DB186">
        <v>693</v>
      </c>
      <c r="DC186">
        <v>705</v>
      </c>
      <c r="DD186">
        <v>726</v>
      </c>
      <c r="DE186">
        <v>806</v>
      </c>
      <c r="DF186">
        <v>767</v>
      </c>
      <c r="DG186">
        <v>844</v>
      </c>
      <c r="DH186">
        <v>874</v>
      </c>
      <c r="DI186">
        <v>952</v>
      </c>
      <c r="DJ186">
        <v>931</v>
      </c>
      <c r="DK186">
        <v>1024</v>
      </c>
      <c r="DL186">
        <v>1021</v>
      </c>
      <c r="DM186">
        <v>1070</v>
      </c>
      <c r="DN186">
        <v>1117</v>
      </c>
      <c r="DO186">
        <v>1115</v>
      </c>
      <c r="DP186">
        <v>1123</v>
      </c>
      <c r="DQ186">
        <v>1035</v>
      </c>
      <c r="DR186">
        <v>979</v>
      </c>
      <c r="DS186">
        <v>729</v>
      </c>
      <c r="DT186">
        <v>699</v>
      </c>
      <c r="DU186">
        <v>671</v>
      </c>
      <c r="DV186">
        <v>763</v>
      </c>
      <c r="DW186">
        <v>761</v>
      </c>
      <c r="DX186">
        <v>765</v>
      </c>
      <c r="DY186">
        <v>694</v>
      </c>
      <c r="DZ186">
        <v>696</v>
      </c>
      <c r="EA186">
        <v>703</v>
      </c>
      <c r="EB186">
        <v>707</v>
      </c>
      <c r="EC186">
        <v>721</v>
      </c>
      <c r="ED186">
        <v>719</v>
      </c>
      <c r="EE186">
        <v>774</v>
      </c>
      <c r="EF186">
        <v>812</v>
      </c>
      <c r="EG186">
        <v>815</v>
      </c>
      <c r="EH186">
        <v>952</v>
      </c>
      <c r="EI186">
        <v>938</v>
      </c>
      <c r="EJ186">
        <v>951</v>
      </c>
      <c r="EK186">
        <v>983</v>
      </c>
      <c r="EL186">
        <v>1023</v>
      </c>
      <c r="EM186">
        <v>1055</v>
      </c>
      <c r="EN186">
        <v>1074</v>
      </c>
      <c r="EO186">
        <v>1093</v>
      </c>
      <c r="EP186">
        <v>1106</v>
      </c>
      <c r="EQ186">
        <v>1267</v>
      </c>
      <c r="ER186">
        <v>1189</v>
      </c>
      <c r="ES186">
        <v>1271</v>
      </c>
      <c r="ET186">
        <v>1288</v>
      </c>
      <c r="EU186">
        <v>1250</v>
      </c>
      <c r="EV186">
        <v>1190</v>
      </c>
      <c r="EW186">
        <v>1229</v>
      </c>
      <c r="EX186">
        <v>1140</v>
      </c>
      <c r="EY186">
        <v>1165</v>
      </c>
      <c r="EZ186">
        <v>1150</v>
      </c>
      <c r="FA186">
        <v>1169</v>
      </c>
      <c r="FB186">
        <v>1086</v>
      </c>
      <c r="FC186">
        <v>1163</v>
      </c>
      <c r="FD186">
        <v>1054</v>
      </c>
      <c r="FE186">
        <v>1037</v>
      </c>
      <c r="FF186">
        <v>1070</v>
      </c>
      <c r="FG186">
        <v>964</v>
      </c>
      <c r="FH186">
        <v>989</v>
      </c>
      <c r="FI186">
        <v>975</v>
      </c>
      <c r="FJ186">
        <v>931</v>
      </c>
      <c r="FK186">
        <v>947</v>
      </c>
      <c r="FL186">
        <v>881</v>
      </c>
      <c r="FM186">
        <v>850</v>
      </c>
      <c r="FN186">
        <v>779</v>
      </c>
      <c r="FO186">
        <v>756</v>
      </c>
      <c r="FP186">
        <v>737</v>
      </c>
      <c r="FQ186">
        <v>651</v>
      </c>
      <c r="FR186">
        <v>613</v>
      </c>
      <c r="FS186">
        <v>646</v>
      </c>
      <c r="FT186">
        <v>632</v>
      </c>
      <c r="FU186">
        <v>664</v>
      </c>
      <c r="FV186">
        <v>633</v>
      </c>
      <c r="FW186">
        <v>618</v>
      </c>
      <c r="FX186">
        <v>637</v>
      </c>
      <c r="FY186">
        <v>594</v>
      </c>
      <c r="FZ186">
        <v>670</v>
      </c>
      <c r="GA186">
        <v>695</v>
      </c>
      <c r="GB186">
        <v>523</v>
      </c>
      <c r="GC186">
        <v>537</v>
      </c>
      <c r="GD186">
        <v>482</v>
      </c>
      <c r="GE186">
        <v>453</v>
      </c>
      <c r="GF186">
        <v>393</v>
      </c>
      <c r="GG186">
        <v>355</v>
      </c>
      <c r="GH186">
        <v>373</v>
      </c>
      <c r="GI186">
        <v>359</v>
      </c>
      <c r="GJ186">
        <v>324</v>
      </c>
      <c r="GK186">
        <v>282</v>
      </c>
      <c r="GL186" s="128">
        <v>1206</v>
      </c>
    </row>
    <row r="187" spans="1:194" s="1" customFormat="1" ht="14.4" x14ac:dyDescent="0.3">
      <c r="A187" s="30" t="s">
        <v>46</v>
      </c>
      <c r="B187" s="1" t="s">
        <v>226</v>
      </c>
      <c r="C187" s="29" t="str">
        <f t="shared" si="64"/>
        <v>LA England - Enfield</v>
      </c>
      <c r="D187" s="48">
        <f t="shared" si="65"/>
        <v>15398</v>
      </c>
      <c r="E187" s="48">
        <f t="shared" si="66"/>
        <v>14683</v>
      </c>
      <c r="F187" s="49">
        <f t="shared" si="67"/>
        <v>361081</v>
      </c>
      <c r="G187" s="49">
        <f t="shared" si="68"/>
        <v>179455</v>
      </c>
      <c r="H187" s="50">
        <f t="shared" si="69"/>
        <v>181626</v>
      </c>
      <c r="I187" s="50">
        <f t="shared" si="70"/>
        <v>139015</v>
      </c>
      <c r="J187" s="50">
        <f t="shared" si="71"/>
        <v>143003</v>
      </c>
      <c r="K187" s="47">
        <f t="shared" si="72"/>
        <v>40440</v>
      </c>
      <c r="L187" s="48">
        <f t="shared" si="73"/>
        <v>38623</v>
      </c>
      <c r="M187" s="744">
        <v>1660</v>
      </c>
      <c r="N187" s="184">
        <v>1663</v>
      </c>
      <c r="O187" s="184">
        <v>1800</v>
      </c>
      <c r="P187" s="184">
        <v>1943</v>
      </c>
      <c r="Q187" s="184">
        <v>2010</v>
      </c>
      <c r="R187" s="184">
        <v>1955</v>
      </c>
      <c r="S187" s="184">
        <v>2162</v>
      </c>
      <c r="T187" s="184">
        <v>2259</v>
      </c>
      <c r="U187" s="184">
        <v>2323</v>
      </c>
      <c r="V187" s="184">
        <v>2390</v>
      </c>
      <c r="W187" s="184">
        <v>2467</v>
      </c>
      <c r="X187" s="184">
        <v>2410</v>
      </c>
      <c r="Y187" s="184">
        <v>2410</v>
      </c>
      <c r="Z187" s="184">
        <v>2451</v>
      </c>
      <c r="AA187" s="184">
        <v>2538</v>
      </c>
      <c r="AB187" s="184">
        <v>2633</v>
      </c>
      <c r="AC187" s="184">
        <v>2656</v>
      </c>
      <c r="AD187" s="184">
        <v>2710</v>
      </c>
      <c r="AE187" s="184">
        <v>2711</v>
      </c>
      <c r="AF187" s="184">
        <v>2393</v>
      </c>
      <c r="AG187" s="184">
        <v>2309</v>
      </c>
      <c r="AH187" s="184">
        <v>2324</v>
      </c>
      <c r="AI187" s="184">
        <v>2320</v>
      </c>
      <c r="AJ187" s="184">
        <v>2245</v>
      </c>
      <c r="AK187" s="184">
        <v>2346</v>
      </c>
      <c r="AL187" s="184">
        <v>2461</v>
      </c>
      <c r="AM187" s="184">
        <v>2409</v>
      </c>
      <c r="AN187" s="184">
        <v>2388</v>
      </c>
      <c r="AO187" s="184">
        <v>2443</v>
      </c>
      <c r="AP187" s="184">
        <v>2466</v>
      </c>
      <c r="AQ187" s="184">
        <v>2594</v>
      </c>
      <c r="AR187" s="184">
        <v>2497</v>
      </c>
      <c r="AS187" s="184">
        <v>2445</v>
      </c>
      <c r="AT187" s="184">
        <v>2418</v>
      </c>
      <c r="AU187" s="184">
        <v>2651</v>
      </c>
      <c r="AV187" s="184">
        <v>2643</v>
      </c>
      <c r="AW187" s="184">
        <v>2718</v>
      </c>
      <c r="AX187" s="184">
        <v>2737</v>
      </c>
      <c r="AY187" s="184">
        <v>2785</v>
      </c>
      <c r="AZ187" s="184">
        <v>2730</v>
      </c>
      <c r="BA187" s="184">
        <v>2700</v>
      </c>
      <c r="BB187" s="184">
        <v>2820</v>
      </c>
      <c r="BC187" s="184">
        <v>2599</v>
      </c>
      <c r="BD187" s="184">
        <v>2692</v>
      </c>
      <c r="BE187" s="184">
        <v>2713</v>
      </c>
      <c r="BF187" s="184">
        <v>2857</v>
      </c>
      <c r="BG187" s="184">
        <v>2800</v>
      </c>
      <c r="BH187" s="184">
        <v>2612</v>
      </c>
      <c r="BI187" s="184">
        <v>2608</v>
      </c>
      <c r="BJ187" s="184">
        <v>2483</v>
      </c>
      <c r="BK187" s="184">
        <v>2413</v>
      </c>
      <c r="BL187" s="184">
        <v>2422</v>
      </c>
      <c r="BM187" s="184">
        <v>2376</v>
      </c>
      <c r="BN187" s="184">
        <v>2410</v>
      </c>
      <c r="BO187" s="184">
        <v>2367</v>
      </c>
      <c r="BP187" s="184">
        <v>2393</v>
      </c>
      <c r="BQ187" s="184">
        <v>2330</v>
      </c>
      <c r="BR187" s="184">
        <v>2258</v>
      </c>
      <c r="BS187" s="184">
        <v>2315</v>
      </c>
      <c r="BT187" s="184">
        <v>2223</v>
      </c>
      <c r="BU187" s="184">
        <v>2240</v>
      </c>
      <c r="BV187" s="184">
        <v>2187</v>
      </c>
      <c r="BW187" s="184">
        <v>2008</v>
      </c>
      <c r="BX187" s="184">
        <v>1961</v>
      </c>
      <c r="BY187" s="184">
        <v>1797</v>
      </c>
      <c r="BZ187" s="184">
        <v>1775</v>
      </c>
      <c r="CA187" s="184">
        <v>1754</v>
      </c>
      <c r="CB187" s="184">
        <v>1614</v>
      </c>
      <c r="CC187" s="184">
        <v>1490</v>
      </c>
      <c r="CD187" s="184">
        <v>1333</v>
      </c>
      <c r="CE187" s="184">
        <v>1302</v>
      </c>
      <c r="CF187" s="184">
        <v>1178</v>
      </c>
      <c r="CG187" s="184">
        <v>1040</v>
      </c>
      <c r="CH187" s="184">
        <v>991</v>
      </c>
      <c r="CI187" s="184">
        <v>928</v>
      </c>
      <c r="CJ187" s="184">
        <v>922</v>
      </c>
      <c r="CK187" s="184">
        <v>896</v>
      </c>
      <c r="CL187" s="184">
        <v>886</v>
      </c>
      <c r="CM187" s="184">
        <v>825</v>
      </c>
      <c r="CN187" s="184">
        <v>881</v>
      </c>
      <c r="CO187" s="184">
        <v>687</v>
      </c>
      <c r="CP187" s="184">
        <v>612</v>
      </c>
      <c r="CQ187" s="184">
        <v>603</v>
      </c>
      <c r="CR187" s="184">
        <v>515</v>
      </c>
      <c r="CS187" s="184">
        <v>425</v>
      </c>
      <c r="CT187" s="184">
        <v>430</v>
      </c>
      <c r="CU187" s="184">
        <v>433</v>
      </c>
      <c r="CV187" s="184">
        <v>360</v>
      </c>
      <c r="CW187" s="184">
        <v>301</v>
      </c>
      <c r="CX187" s="184">
        <v>282</v>
      </c>
      <c r="CY187" s="533">
        <v>935</v>
      </c>
      <c r="CZ187" s="129">
        <v>1505</v>
      </c>
      <c r="DA187">
        <v>1672</v>
      </c>
      <c r="DB187">
        <v>1810</v>
      </c>
      <c r="DC187">
        <v>1771</v>
      </c>
      <c r="DD187">
        <v>1888</v>
      </c>
      <c r="DE187">
        <v>1966</v>
      </c>
      <c r="DF187">
        <v>2116</v>
      </c>
      <c r="DG187">
        <v>2067</v>
      </c>
      <c r="DH187">
        <v>2200</v>
      </c>
      <c r="DI187">
        <v>2316</v>
      </c>
      <c r="DJ187">
        <v>2331</v>
      </c>
      <c r="DK187">
        <v>2298</v>
      </c>
      <c r="DL187">
        <v>2311</v>
      </c>
      <c r="DM187">
        <v>2412</v>
      </c>
      <c r="DN187">
        <v>2443</v>
      </c>
      <c r="DO187">
        <v>2496</v>
      </c>
      <c r="DP187">
        <v>2511</v>
      </c>
      <c r="DQ187">
        <v>2510</v>
      </c>
      <c r="DR187">
        <v>2439</v>
      </c>
      <c r="DS187">
        <v>2180</v>
      </c>
      <c r="DT187">
        <v>2160</v>
      </c>
      <c r="DU187">
        <v>2080</v>
      </c>
      <c r="DV187">
        <v>2139</v>
      </c>
      <c r="DW187">
        <v>2281</v>
      </c>
      <c r="DX187">
        <v>2219</v>
      </c>
      <c r="DY187">
        <v>2270</v>
      </c>
      <c r="DZ187">
        <v>2459</v>
      </c>
      <c r="EA187">
        <v>2459</v>
      </c>
      <c r="EB187">
        <v>2628</v>
      </c>
      <c r="EC187">
        <v>2573</v>
      </c>
      <c r="ED187">
        <v>2407</v>
      </c>
      <c r="EE187">
        <v>2502</v>
      </c>
      <c r="EF187">
        <v>2530</v>
      </c>
      <c r="EG187">
        <v>2600</v>
      </c>
      <c r="EH187">
        <v>2649</v>
      </c>
      <c r="EI187">
        <v>2584</v>
      </c>
      <c r="EJ187">
        <v>2739</v>
      </c>
      <c r="EK187">
        <v>2815</v>
      </c>
      <c r="EL187">
        <v>2852</v>
      </c>
      <c r="EM187">
        <v>2835</v>
      </c>
      <c r="EN187">
        <v>2830</v>
      </c>
      <c r="EO187">
        <v>2906</v>
      </c>
      <c r="EP187">
        <v>2633</v>
      </c>
      <c r="EQ187">
        <v>2668</v>
      </c>
      <c r="ER187">
        <v>2770</v>
      </c>
      <c r="ES187">
        <v>2815</v>
      </c>
      <c r="ET187">
        <v>2691</v>
      </c>
      <c r="EU187">
        <v>2658</v>
      </c>
      <c r="EV187">
        <v>2604</v>
      </c>
      <c r="EW187">
        <v>2489</v>
      </c>
      <c r="EX187">
        <v>2424</v>
      </c>
      <c r="EY187">
        <v>2331</v>
      </c>
      <c r="EZ187">
        <v>2352</v>
      </c>
      <c r="FA187">
        <v>2349</v>
      </c>
      <c r="FB187">
        <v>2315</v>
      </c>
      <c r="FC187">
        <v>2310</v>
      </c>
      <c r="FD187">
        <v>2266</v>
      </c>
      <c r="FE187">
        <v>2220</v>
      </c>
      <c r="FF187">
        <v>2261</v>
      </c>
      <c r="FG187">
        <v>2165</v>
      </c>
      <c r="FH187">
        <v>2141</v>
      </c>
      <c r="FI187">
        <v>2224</v>
      </c>
      <c r="FJ187">
        <v>2094</v>
      </c>
      <c r="FK187">
        <v>2018</v>
      </c>
      <c r="FL187">
        <v>1807</v>
      </c>
      <c r="FM187">
        <v>1912</v>
      </c>
      <c r="FN187">
        <v>1743</v>
      </c>
      <c r="FO187">
        <v>1616</v>
      </c>
      <c r="FP187">
        <v>1545</v>
      </c>
      <c r="FQ187">
        <v>1496</v>
      </c>
      <c r="FR187">
        <v>1394</v>
      </c>
      <c r="FS187">
        <v>1327</v>
      </c>
      <c r="FT187">
        <v>1265</v>
      </c>
      <c r="FU187">
        <v>1162</v>
      </c>
      <c r="FV187">
        <v>1200</v>
      </c>
      <c r="FW187">
        <v>1062</v>
      </c>
      <c r="FX187">
        <v>1113</v>
      </c>
      <c r="FY187">
        <v>1072</v>
      </c>
      <c r="FZ187">
        <v>1038</v>
      </c>
      <c r="GA187">
        <v>1052</v>
      </c>
      <c r="GB187">
        <v>922</v>
      </c>
      <c r="GC187">
        <v>788</v>
      </c>
      <c r="GD187">
        <v>789</v>
      </c>
      <c r="GE187">
        <v>722</v>
      </c>
      <c r="GF187">
        <v>670</v>
      </c>
      <c r="GG187">
        <v>602</v>
      </c>
      <c r="GH187">
        <v>597</v>
      </c>
      <c r="GI187">
        <v>558</v>
      </c>
      <c r="GJ187">
        <v>485</v>
      </c>
      <c r="GK187">
        <v>422</v>
      </c>
      <c r="GL187" s="128">
        <v>1710</v>
      </c>
    </row>
    <row r="188" spans="1:194" s="1" customFormat="1" ht="14.4" x14ac:dyDescent="0.3">
      <c r="A188" s="30" t="s">
        <v>46</v>
      </c>
      <c r="B188" s="1" t="s">
        <v>227</v>
      </c>
      <c r="C188" s="29" t="str">
        <f t="shared" si="64"/>
        <v>LA England - Epping Forest</v>
      </c>
      <c r="D188" s="48">
        <f t="shared" si="65"/>
        <v>4374</v>
      </c>
      <c r="E188" s="48">
        <f t="shared" si="66"/>
        <v>4082</v>
      </c>
      <c r="F188" s="49">
        <f t="shared" si="67"/>
        <v>122032</v>
      </c>
      <c r="G188" s="49">
        <f t="shared" si="68"/>
        <v>59872</v>
      </c>
      <c r="H188" s="50">
        <f t="shared" si="69"/>
        <v>62160</v>
      </c>
      <c r="I188" s="50">
        <f t="shared" si="70"/>
        <v>47207</v>
      </c>
      <c r="J188" s="50">
        <f t="shared" si="71"/>
        <v>50180</v>
      </c>
      <c r="K188" s="47">
        <f t="shared" si="72"/>
        <v>12665</v>
      </c>
      <c r="L188" s="48">
        <f t="shared" si="73"/>
        <v>11980</v>
      </c>
      <c r="M188" s="744">
        <v>561</v>
      </c>
      <c r="N188" s="184">
        <v>641</v>
      </c>
      <c r="O188" s="184">
        <v>630</v>
      </c>
      <c r="P188" s="184">
        <v>694</v>
      </c>
      <c r="Q188" s="184">
        <v>724</v>
      </c>
      <c r="R188" s="184">
        <v>689</v>
      </c>
      <c r="S188" s="184">
        <v>767</v>
      </c>
      <c r="T188" s="184">
        <v>766</v>
      </c>
      <c r="U188" s="184">
        <v>712</v>
      </c>
      <c r="V188" s="184">
        <v>707</v>
      </c>
      <c r="W188" s="184">
        <v>724</v>
      </c>
      <c r="X188" s="184">
        <v>676</v>
      </c>
      <c r="Y188" s="184">
        <v>680</v>
      </c>
      <c r="Z188" s="184">
        <v>765</v>
      </c>
      <c r="AA188" s="184">
        <v>736</v>
      </c>
      <c r="AB188" s="184">
        <v>735</v>
      </c>
      <c r="AC188" s="184">
        <v>757</v>
      </c>
      <c r="AD188" s="184">
        <v>701</v>
      </c>
      <c r="AE188" s="184">
        <v>755</v>
      </c>
      <c r="AF188" s="184">
        <v>658</v>
      </c>
      <c r="AG188" s="184">
        <v>627</v>
      </c>
      <c r="AH188" s="184">
        <v>630</v>
      </c>
      <c r="AI188" s="184">
        <v>630</v>
      </c>
      <c r="AJ188" s="184">
        <v>612</v>
      </c>
      <c r="AK188" s="184">
        <v>672</v>
      </c>
      <c r="AL188" s="184">
        <v>663</v>
      </c>
      <c r="AM188" s="184">
        <v>668</v>
      </c>
      <c r="AN188" s="184">
        <v>685</v>
      </c>
      <c r="AO188" s="184">
        <v>694</v>
      </c>
      <c r="AP188" s="184">
        <v>679</v>
      </c>
      <c r="AQ188" s="184">
        <v>705</v>
      </c>
      <c r="AR188" s="184">
        <v>714</v>
      </c>
      <c r="AS188" s="184">
        <v>709</v>
      </c>
      <c r="AT188" s="184">
        <v>767</v>
      </c>
      <c r="AU188" s="184">
        <v>793</v>
      </c>
      <c r="AV188" s="184">
        <v>828</v>
      </c>
      <c r="AW188" s="184">
        <v>850</v>
      </c>
      <c r="AX188" s="184">
        <v>865</v>
      </c>
      <c r="AY188" s="184">
        <v>885</v>
      </c>
      <c r="AZ188" s="184">
        <v>875</v>
      </c>
      <c r="BA188" s="184">
        <v>845</v>
      </c>
      <c r="BB188" s="184">
        <v>818</v>
      </c>
      <c r="BC188" s="184">
        <v>846</v>
      </c>
      <c r="BD188" s="184">
        <v>790</v>
      </c>
      <c r="BE188" s="184">
        <v>876</v>
      </c>
      <c r="BF188" s="184">
        <v>862</v>
      </c>
      <c r="BG188" s="184">
        <v>873</v>
      </c>
      <c r="BH188" s="184">
        <v>771</v>
      </c>
      <c r="BI188" s="184">
        <v>805</v>
      </c>
      <c r="BJ188" s="184">
        <v>747</v>
      </c>
      <c r="BK188" s="184">
        <v>741</v>
      </c>
      <c r="BL188" s="184">
        <v>825</v>
      </c>
      <c r="BM188" s="184">
        <v>744</v>
      </c>
      <c r="BN188" s="184">
        <v>817</v>
      </c>
      <c r="BO188" s="184">
        <v>801</v>
      </c>
      <c r="BP188" s="184">
        <v>849</v>
      </c>
      <c r="BQ188" s="184">
        <v>817</v>
      </c>
      <c r="BR188" s="184">
        <v>826</v>
      </c>
      <c r="BS188" s="184">
        <v>776</v>
      </c>
      <c r="BT188" s="184">
        <v>839</v>
      </c>
      <c r="BU188" s="184">
        <v>795</v>
      </c>
      <c r="BV188" s="184">
        <v>865</v>
      </c>
      <c r="BW188" s="184">
        <v>761</v>
      </c>
      <c r="BX188" s="184">
        <v>748</v>
      </c>
      <c r="BY188" s="184">
        <v>725</v>
      </c>
      <c r="BZ188" s="184">
        <v>762</v>
      </c>
      <c r="CA188" s="184">
        <v>691</v>
      </c>
      <c r="CB188" s="184">
        <v>622</v>
      </c>
      <c r="CC188" s="184">
        <v>616</v>
      </c>
      <c r="CD188" s="184">
        <v>558</v>
      </c>
      <c r="CE188" s="184">
        <v>564</v>
      </c>
      <c r="CF188" s="184">
        <v>510</v>
      </c>
      <c r="CG188" s="184">
        <v>471</v>
      </c>
      <c r="CH188" s="184">
        <v>448</v>
      </c>
      <c r="CI188" s="184">
        <v>441</v>
      </c>
      <c r="CJ188" s="184">
        <v>455</v>
      </c>
      <c r="CK188" s="184">
        <v>472</v>
      </c>
      <c r="CL188" s="184">
        <v>477</v>
      </c>
      <c r="CM188" s="184">
        <v>511</v>
      </c>
      <c r="CN188" s="184">
        <v>528</v>
      </c>
      <c r="CO188" s="184">
        <v>351</v>
      </c>
      <c r="CP188" s="184">
        <v>382</v>
      </c>
      <c r="CQ188" s="184">
        <v>332</v>
      </c>
      <c r="CR188" s="184">
        <v>325</v>
      </c>
      <c r="CS188" s="184">
        <v>228</v>
      </c>
      <c r="CT188" s="184">
        <v>211</v>
      </c>
      <c r="CU188" s="184">
        <v>206</v>
      </c>
      <c r="CV188" s="184">
        <v>186</v>
      </c>
      <c r="CW188" s="184">
        <v>149</v>
      </c>
      <c r="CX188" s="184">
        <v>139</v>
      </c>
      <c r="CY188" s="533">
        <v>446</v>
      </c>
      <c r="CZ188" s="129">
        <v>556</v>
      </c>
      <c r="DA188">
        <v>579</v>
      </c>
      <c r="DB188">
        <v>628</v>
      </c>
      <c r="DC188">
        <v>612</v>
      </c>
      <c r="DD188">
        <v>663</v>
      </c>
      <c r="DE188">
        <v>654</v>
      </c>
      <c r="DF188">
        <v>685</v>
      </c>
      <c r="DG188">
        <v>701</v>
      </c>
      <c r="DH188">
        <v>679</v>
      </c>
      <c r="DI188">
        <v>751</v>
      </c>
      <c r="DJ188">
        <v>723</v>
      </c>
      <c r="DK188">
        <v>667</v>
      </c>
      <c r="DL188">
        <v>651</v>
      </c>
      <c r="DM188">
        <v>702</v>
      </c>
      <c r="DN188">
        <v>703</v>
      </c>
      <c r="DO188">
        <v>692</v>
      </c>
      <c r="DP188">
        <v>654</v>
      </c>
      <c r="DQ188">
        <v>680</v>
      </c>
      <c r="DR188">
        <v>646</v>
      </c>
      <c r="DS188">
        <v>609</v>
      </c>
      <c r="DT188">
        <v>571</v>
      </c>
      <c r="DU188">
        <v>586</v>
      </c>
      <c r="DV188">
        <v>583</v>
      </c>
      <c r="DW188">
        <v>632</v>
      </c>
      <c r="DX188">
        <v>655</v>
      </c>
      <c r="DY188">
        <v>628</v>
      </c>
      <c r="DZ188">
        <v>634</v>
      </c>
      <c r="EA188">
        <v>677</v>
      </c>
      <c r="EB188">
        <v>767</v>
      </c>
      <c r="EC188">
        <v>677</v>
      </c>
      <c r="ED188">
        <v>692</v>
      </c>
      <c r="EE188">
        <v>822</v>
      </c>
      <c r="EF188">
        <v>783</v>
      </c>
      <c r="EG188">
        <v>829</v>
      </c>
      <c r="EH188">
        <v>879</v>
      </c>
      <c r="EI188">
        <v>912</v>
      </c>
      <c r="EJ188">
        <v>936</v>
      </c>
      <c r="EK188">
        <v>871</v>
      </c>
      <c r="EL188">
        <v>941</v>
      </c>
      <c r="EM188">
        <v>864</v>
      </c>
      <c r="EN188">
        <v>923</v>
      </c>
      <c r="EO188">
        <v>924</v>
      </c>
      <c r="EP188">
        <v>868</v>
      </c>
      <c r="EQ188">
        <v>894</v>
      </c>
      <c r="ER188">
        <v>868</v>
      </c>
      <c r="ES188">
        <v>841</v>
      </c>
      <c r="ET188">
        <v>861</v>
      </c>
      <c r="EU188">
        <v>802</v>
      </c>
      <c r="EV188">
        <v>806</v>
      </c>
      <c r="EW188">
        <v>763</v>
      </c>
      <c r="EX188">
        <v>739</v>
      </c>
      <c r="EY188">
        <v>773</v>
      </c>
      <c r="EZ188">
        <v>772</v>
      </c>
      <c r="FA188">
        <v>779</v>
      </c>
      <c r="FB188">
        <v>826</v>
      </c>
      <c r="FC188">
        <v>894</v>
      </c>
      <c r="FD188">
        <v>821</v>
      </c>
      <c r="FE188">
        <v>863</v>
      </c>
      <c r="FF188">
        <v>879</v>
      </c>
      <c r="FG188">
        <v>815</v>
      </c>
      <c r="FH188">
        <v>849</v>
      </c>
      <c r="FI188">
        <v>926</v>
      </c>
      <c r="FJ188">
        <v>814</v>
      </c>
      <c r="FK188">
        <v>789</v>
      </c>
      <c r="FL188">
        <v>745</v>
      </c>
      <c r="FM188">
        <v>728</v>
      </c>
      <c r="FN188">
        <v>659</v>
      </c>
      <c r="FO188">
        <v>642</v>
      </c>
      <c r="FP188">
        <v>612</v>
      </c>
      <c r="FQ188">
        <v>615</v>
      </c>
      <c r="FR188">
        <v>563</v>
      </c>
      <c r="FS188">
        <v>578</v>
      </c>
      <c r="FT188">
        <v>592</v>
      </c>
      <c r="FU188">
        <v>550</v>
      </c>
      <c r="FV188">
        <v>545</v>
      </c>
      <c r="FW188">
        <v>529</v>
      </c>
      <c r="FX188">
        <v>490</v>
      </c>
      <c r="FY188">
        <v>555</v>
      </c>
      <c r="FZ188">
        <v>594</v>
      </c>
      <c r="GA188">
        <v>661</v>
      </c>
      <c r="GB188">
        <v>447</v>
      </c>
      <c r="GC188">
        <v>446</v>
      </c>
      <c r="GD188">
        <v>387</v>
      </c>
      <c r="GE188">
        <v>388</v>
      </c>
      <c r="GF188">
        <v>339</v>
      </c>
      <c r="GG188">
        <v>286</v>
      </c>
      <c r="GH188">
        <v>282</v>
      </c>
      <c r="GI188">
        <v>294</v>
      </c>
      <c r="GJ188">
        <v>242</v>
      </c>
      <c r="GK188">
        <v>212</v>
      </c>
      <c r="GL188" s="128">
        <v>916</v>
      </c>
    </row>
    <row r="189" spans="1:194" s="1" customFormat="1" ht="14.4" x14ac:dyDescent="0.3">
      <c r="A189" s="30" t="s">
        <v>46</v>
      </c>
      <c r="B189" s="1" t="s">
        <v>228</v>
      </c>
      <c r="C189" s="29" t="str">
        <f t="shared" si="64"/>
        <v>LA England - Epsom and Ewell</v>
      </c>
      <c r="D189" s="48">
        <f t="shared" si="65"/>
        <v>3677</v>
      </c>
      <c r="E189" s="48">
        <f t="shared" si="66"/>
        <v>3516</v>
      </c>
      <c r="F189" s="49">
        <f t="shared" si="67"/>
        <v>86320</v>
      </c>
      <c r="G189" s="49">
        <f t="shared" si="68"/>
        <v>42401</v>
      </c>
      <c r="H189" s="50">
        <f t="shared" si="69"/>
        <v>43919</v>
      </c>
      <c r="I189" s="50">
        <f t="shared" si="70"/>
        <v>33154</v>
      </c>
      <c r="J189" s="50">
        <f t="shared" si="71"/>
        <v>35064</v>
      </c>
      <c r="K189" s="47">
        <f t="shared" si="72"/>
        <v>9247</v>
      </c>
      <c r="L189" s="48">
        <f t="shared" si="73"/>
        <v>8855</v>
      </c>
      <c r="M189" s="744">
        <v>321</v>
      </c>
      <c r="N189" s="184">
        <v>341</v>
      </c>
      <c r="O189" s="184">
        <v>355</v>
      </c>
      <c r="P189" s="184">
        <v>387</v>
      </c>
      <c r="Q189" s="184">
        <v>456</v>
      </c>
      <c r="R189" s="184">
        <v>456</v>
      </c>
      <c r="S189" s="184">
        <v>482</v>
      </c>
      <c r="T189" s="184">
        <v>469</v>
      </c>
      <c r="U189" s="184">
        <v>560</v>
      </c>
      <c r="V189" s="184">
        <v>565</v>
      </c>
      <c r="W189" s="184">
        <v>572</v>
      </c>
      <c r="X189" s="184">
        <v>606</v>
      </c>
      <c r="Y189" s="184">
        <v>599</v>
      </c>
      <c r="Z189" s="184">
        <v>586</v>
      </c>
      <c r="AA189" s="184">
        <v>639</v>
      </c>
      <c r="AB189" s="184">
        <v>599</v>
      </c>
      <c r="AC189" s="184">
        <v>636</v>
      </c>
      <c r="AD189" s="184">
        <v>618</v>
      </c>
      <c r="AE189" s="184">
        <v>592</v>
      </c>
      <c r="AF189" s="184">
        <v>483</v>
      </c>
      <c r="AG189" s="184">
        <v>441</v>
      </c>
      <c r="AH189" s="184">
        <v>471</v>
      </c>
      <c r="AI189" s="184">
        <v>477</v>
      </c>
      <c r="AJ189" s="184">
        <v>419</v>
      </c>
      <c r="AK189" s="184">
        <v>417</v>
      </c>
      <c r="AL189" s="184">
        <v>456</v>
      </c>
      <c r="AM189" s="184">
        <v>468</v>
      </c>
      <c r="AN189" s="184">
        <v>484</v>
      </c>
      <c r="AO189" s="184">
        <v>441</v>
      </c>
      <c r="AP189" s="184">
        <v>462</v>
      </c>
      <c r="AQ189" s="184">
        <v>443</v>
      </c>
      <c r="AR189" s="184">
        <v>448</v>
      </c>
      <c r="AS189" s="184">
        <v>441</v>
      </c>
      <c r="AT189" s="184">
        <v>485</v>
      </c>
      <c r="AU189" s="184">
        <v>493</v>
      </c>
      <c r="AV189" s="184">
        <v>515</v>
      </c>
      <c r="AW189" s="184">
        <v>552</v>
      </c>
      <c r="AX189" s="184">
        <v>511</v>
      </c>
      <c r="AY189" s="184">
        <v>557</v>
      </c>
      <c r="AZ189" s="184">
        <v>560</v>
      </c>
      <c r="BA189" s="184">
        <v>552</v>
      </c>
      <c r="BB189" s="184">
        <v>586</v>
      </c>
      <c r="BC189" s="184">
        <v>560</v>
      </c>
      <c r="BD189" s="184">
        <v>681</v>
      </c>
      <c r="BE189" s="184">
        <v>695</v>
      </c>
      <c r="BF189" s="184">
        <v>680</v>
      </c>
      <c r="BG189" s="184">
        <v>747</v>
      </c>
      <c r="BH189" s="184">
        <v>677</v>
      </c>
      <c r="BI189" s="184">
        <v>698</v>
      </c>
      <c r="BJ189" s="184">
        <v>638</v>
      </c>
      <c r="BK189" s="184">
        <v>710</v>
      </c>
      <c r="BL189" s="184">
        <v>618</v>
      </c>
      <c r="BM189" s="184">
        <v>626</v>
      </c>
      <c r="BN189" s="184">
        <v>627</v>
      </c>
      <c r="BO189" s="184">
        <v>639</v>
      </c>
      <c r="BP189" s="184">
        <v>582</v>
      </c>
      <c r="BQ189" s="184">
        <v>560</v>
      </c>
      <c r="BR189" s="184">
        <v>559</v>
      </c>
      <c r="BS189" s="184">
        <v>584</v>
      </c>
      <c r="BT189" s="184">
        <v>538</v>
      </c>
      <c r="BU189" s="184">
        <v>556</v>
      </c>
      <c r="BV189" s="184">
        <v>528</v>
      </c>
      <c r="BW189" s="184">
        <v>550</v>
      </c>
      <c r="BX189" s="184">
        <v>521</v>
      </c>
      <c r="BY189" s="184">
        <v>478</v>
      </c>
      <c r="BZ189" s="184">
        <v>478</v>
      </c>
      <c r="CA189" s="184">
        <v>416</v>
      </c>
      <c r="CB189" s="184">
        <v>402</v>
      </c>
      <c r="CC189" s="184">
        <v>386</v>
      </c>
      <c r="CD189" s="184">
        <v>391</v>
      </c>
      <c r="CE189" s="184">
        <v>360</v>
      </c>
      <c r="CF189" s="184">
        <v>316</v>
      </c>
      <c r="CG189" s="184">
        <v>316</v>
      </c>
      <c r="CH189" s="184">
        <v>302</v>
      </c>
      <c r="CI189" s="184">
        <v>308</v>
      </c>
      <c r="CJ189" s="184">
        <v>308</v>
      </c>
      <c r="CK189" s="184">
        <v>334</v>
      </c>
      <c r="CL189" s="184">
        <v>347</v>
      </c>
      <c r="CM189" s="184">
        <v>324</v>
      </c>
      <c r="CN189" s="184">
        <v>387</v>
      </c>
      <c r="CO189" s="184">
        <v>260</v>
      </c>
      <c r="CP189" s="184">
        <v>237</v>
      </c>
      <c r="CQ189" s="184">
        <v>194</v>
      </c>
      <c r="CR189" s="184">
        <v>206</v>
      </c>
      <c r="CS189" s="184">
        <v>159</v>
      </c>
      <c r="CT189" s="184">
        <v>144</v>
      </c>
      <c r="CU189" s="184">
        <v>145</v>
      </c>
      <c r="CV189" s="184">
        <v>110</v>
      </c>
      <c r="CW189" s="184">
        <v>110</v>
      </c>
      <c r="CX189" s="184">
        <v>91</v>
      </c>
      <c r="CY189" s="533">
        <v>317</v>
      </c>
      <c r="CZ189" s="129">
        <v>327</v>
      </c>
      <c r="DA189">
        <v>304</v>
      </c>
      <c r="DB189">
        <v>393</v>
      </c>
      <c r="DC189">
        <v>414</v>
      </c>
      <c r="DD189">
        <v>428</v>
      </c>
      <c r="DE189">
        <v>431</v>
      </c>
      <c r="DF189">
        <v>442</v>
      </c>
      <c r="DG189">
        <v>448</v>
      </c>
      <c r="DH189">
        <v>501</v>
      </c>
      <c r="DI189">
        <v>531</v>
      </c>
      <c r="DJ189">
        <v>557</v>
      </c>
      <c r="DK189">
        <v>563</v>
      </c>
      <c r="DL189">
        <v>569</v>
      </c>
      <c r="DM189">
        <v>626</v>
      </c>
      <c r="DN189">
        <v>592</v>
      </c>
      <c r="DO189">
        <v>581</v>
      </c>
      <c r="DP189">
        <v>587</v>
      </c>
      <c r="DQ189">
        <v>561</v>
      </c>
      <c r="DR189">
        <v>558</v>
      </c>
      <c r="DS189">
        <v>446</v>
      </c>
      <c r="DT189">
        <v>471</v>
      </c>
      <c r="DU189">
        <v>482</v>
      </c>
      <c r="DV189">
        <v>468</v>
      </c>
      <c r="DW189">
        <v>499</v>
      </c>
      <c r="DX189">
        <v>455</v>
      </c>
      <c r="DY189">
        <v>444</v>
      </c>
      <c r="DZ189">
        <v>467</v>
      </c>
      <c r="EA189">
        <v>477</v>
      </c>
      <c r="EB189">
        <v>468</v>
      </c>
      <c r="EC189">
        <v>522</v>
      </c>
      <c r="ED189">
        <v>428</v>
      </c>
      <c r="EE189">
        <v>467</v>
      </c>
      <c r="EF189">
        <v>479</v>
      </c>
      <c r="EG189">
        <v>477</v>
      </c>
      <c r="EH189">
        <v>462</v>
      </c>
      <c r="EI189">
        <v>564</v>
      </c>
      <c r="EJ189">
        <v>541</v>
      </c>
      <c r="EK189">
        <v>597</v>
      </c>
      <c r="EL189">
        <v>616</v>
      </c>
      <c r="EM189">
        <v>606</v>
      </c>
      <c r="EN189">
        <v>604</v>
      </c>
      <c r="EO189">
        <v>665</v>
      </c>
      <c r="EP189">
        <v>650</v>
      </c>
      <c r="EQ189">
        <v>685</v>
      </c>
      <c r="ER189">
        <v>714</v>
      </c>
      <c r="ES189">
        <v>705</v>
      </c>
      <c r="ET189">
        <v>714</v>
      </c>
      <c r="EU189">
        <v>672</v>
      </c>
      <c r="EV189">
        <v>648</v>
      </c>
      <c r="EW189">
        <v>638</v>
      </c>
      <c r="EX189">
        <v>586</v>
      </c>
      <c r="EY189">
        <v>598</v>
      </c>
      <c r="EZ189">
        <v>596</v>
      </c>
      <c r="FA189">
        <v>646</v>
      </c>
      <c r="FB189">
        <v>572</v>
      </c>
      <c r="FC189">
        <v>600</v>
      </c>
      <c r="FD189">
        <v>539</v>
      </c>
      <c r="FE189">
        <v>542</v>
      </c>
      <c r="FF189">
        <v>557</v>
      </c>
      <c r="FG189">
        <v>586</v>
      </c>
      <c r="FH189">
        <v>579</v>
      </c>
      <c r="FI189">
        <v>509</v>
      </c>
      <c r="FJ189">
        <v>534</v>
      </c>
      <c r="FK189">
        <v>510</v>
      </c>
      <c r="FL189">
        <v>495</v>
      </c>
      <c r="FM189">
        <v>465</v>
      </c>
      <c r="FN189">
        <v>476</v>
      </c>
      <c r="FO189">
        <v>432</v>
      </c>
      <c r="FP189">
        <v>388</v>
      </c>
      <c r="FQ189">
        <v>399</v>
      </c>
      <c r="FR189">
        <v>362</v>
      </c>
      <c r="FS189">
        <v>398</v>
      </c>
      <c r="FT189">
        <v>364</v>
      </c>
      <c r="FU189">
        <v>385</v>
      </c>
      <c r="FV189">
        <v>386</v>
      </c>
      <c r="FW189">
        <v>363</v>
      </c>
      <c r="FX189">
        <v>400</v>
      </c>
      <c r="FY189">
        <v>382</v>
      </c>
      <c r="FZ189">
        <v>422</v>
      </c>
      <c r="GA189">
        <v>419</v>
      </c>
      <c r="GB189">
        <v>289</v>
      </c>
      <c r="GC189">
        <v>328</v>
      </c>
      <c r="GD189">
        <v>294</v>
      </c>
      <c r="GE189">
        <v>276</v>
      </c>
      <c r="GF189">
        <v>224</v>
      </c>
      <c r="GG189">
        <v>212</v>
      </c>
      <c r="GH189">
        <v>236</v>
      </c>
      <c r="GI189">
        <v>187</v>
      </c>
      <c r="GJ189">
        <v>152</v>
      </c>
      <c r="GK189">
        <v>137</v>
      </c>
      <c r="GL189" s="128">
        <v>550</v>
      </c>
    </row>
    <row r="190" spans="1:194" s="1" customFormat="1" ht="14.4" x14ac:dyDescent="0.3">
      <c r="A190" s="30" t="s">
        <v>46</v>
      </c>
      <c r="B190" s="1" t="s">
        <v>229</v>
      </c>
      <c r="C190" s="29" t="str">
        <f t="shared" si="64"/>
        <v>LA England - Erewash</v>
      </c>
      <c r="D190" s="48">
        <f t="shared" si="65"/>
        <v>4119</v>
      </c>
      <c r="E190" s="48">
        <f t="shared" si="66"/>
        <v>3754</v>
      </c>
      <c r="F190" s="49">
        <f t="shared" si="67"/>
        <v>114206</v>
      </c>
      <c r="G190" s="49">
        <f t="shared" si="68"/>
        <v>57061</v>
      </c>
      <c r="H190" s="50">
        <f t="shared" si="69"/>
        <v>57145</v>
      </c>
      <c r="I190" s="50">
        <f t="shared" si="70"/>
        <v>46410</v>
      </c>
      <c r="J190" s="50">
        <f t="shared" si="71"/>
        <v>47099</v>
      </c>
      <c r="K190" s="47">
        <f t="shared" si="72"/>
        <v>10651</v>
      </c>
      <c r="L190" s="48">
        <f t="shared" si="73"/>
        <v>10046</v>
      </c>
      <c r="M190" s="744">
        <v>459</v>
      </c>
      <c r="N190" s="184">
        <v>452</v>
      </c>
      <c r="O190" s="184">
        <v>457</v>
      </c>
      <c r="P190" s="184">
        <v>500</v>
      </c>
      <c r="Q190" s="184">
        <v>504</v>
      </c>
      <c r="R190" s="184">
        <v>496</v>
      </c>
      <c r="S190" s="184">
        <v>540</v>
      </c>
      <c r="T190" s="184">
        <v>579</v>
      </c>
      <c r="U190" s="184">
        <v>593</v>
      </c>
      <c r="V190" s="184">
        <v>626</v>
      </c>
      <c r="W190" s="184">
        <v>655</v>
      </c>
      <c r="X190" s="184">
        <v>671</v>
      </c>
      <c r="Y190" s="184">
        <v>675</v>
      </c>
      <c r="Z190" s="184">
        <v>718</v>
      </c>
      <c r="AA190" s="184">
        <v>646</v>
      </c>
      <c r="AB190" s="184">
        <v>716</v>
      </c>
      <c r="AC190" s="184">
        <v>689</v>
      </c>
      <c r="AD190" s="184">
        <v>675</v>
      </c>
      <c r="AE190" s="184">
        <v>688</v>
      </c>
      <c r="AF190" s="184">
        <v>592</v>
      </c>
      <c r="AG190" s="184">
        <v>580</v>
      </c>
      <c r="AH190" s="184">
        <v>604</v>
      </c>
      <c r="AI190" s="184">
        <v>598</v>
      </c>
      <c r="AJ190" s="184">
        <v>568</v>
      </c>
      <c r="AK190" s="184">
        <v>624</v>
      </c>
      <c r="AL190" s="184">
        <v>629</v>
      </c>
      <c r="AM190" s="184">
        <v>689</v>
      </c>
      <c r="AN190" s="184">
        <v>728</v>
      </c>
      <c r="AO190" s="184">
        <v>720</v>
      </c>
      <c r="AP190" s="184">
        <v>728</v>
      </c>
      <c r="AQ190" s="184">
        <v>756</v>
      </c>
      <c r="AR190" s="184">
        <v>760</v>
      </c>
      <c r="AS190" s="184">
        <v>777</v>
      </c>
      <c r="AT190" s="184">
        <v>798</v>
      </c>
      <c r="AU190" s="184">
        <v>814</v>
      </c>
      <c r="AV190" s="184">
        <v>844</v>
      </c>
      <c r="AW190" s="184">
        <v>814</v>
      </c>
      <c r="AX190" s="184">
        <v>826</v>
      </c>
      <c r="AY190" s="184">
        <v>845</v>
      </c>
      <c r="AZ190" s="184">
        <v>769</v>
      </c>
      <c r="BA190" s="184">
        <v>775</v>
      </c>
      <c r="BB190" s="184">
        <v>757</v>
      </c>
      <c r="BC190" s="184">
        <v>750</v>
      </c>
      <c r="BD190" s="184">
        <v>760</v>
      </c>
      <c r="BE190" s="184">
        <v>699</v>
      </c>
      <c r="BF190" s="184">
        <v>733</v>
      </c>
      <c r="BG190" s="184">
        <v>749</v>
      </c>
      <c r="BH190" s="184">
        <v>685</v>
      </c>
      <c r="BI190" s="184">
        <v>630</v>
      </c>
      <c r="BJ190" s="184">
        <v>581</v>
      </c>
      <c r="BK190" s="184">
        <v>688</v>
      </c>
      <c r="BL190" s="184">
        <v>706</v>
      </c>
      <c r="BM190" s="184">
        <v>752</v>
      </c>
      <c r="BN190" s="184">
        <v>764</v>
      </c>
      <c r="BO190" s="184">
        <v>851</v>
      </c>
      <c r="BP190" s="184">
        <v>830</v>
      </c>
      <c r="BQ190" s="184">
        <v>787</v>
      </c>
      <c r="BR190" s="184">
        <v>829</v>
      </c>
      <c r="BS190" s="184">
        <v>869</v>
      </c>
      <c r="BT190" s="184">
        <v>827</v>
      </c>
      <c r="BU190" s="184">
        <v>870</v>
      </c>
      <c r="BV190" s="184">
        <v>816</v>
      </c>
      <c r="BW190" s="184">
        <v>814</v>
      </c>
      <c r="BX190" s="184">
        <v>822</v>
      </c>
      <c r="BY190" s="184">
        <v>756</v>
      </c>
      <c r="BZ190" s="184">
        <v>740</v>
      </c>
      <c r="CA190" s="184">
        <v>674</v>
      </c>
      <c r="CB190" s="184">
        <v>637</v>
      </c>
      <c r="CC190" s="184">
        <v>670</v>
      </c>
      <c r="CD190" s="184">
        <v>592</v>
      </c>
      <c r="CE190" s="184">
        <v>532</v>
      </c>
      <c r="CF190" s="184">
        <v>566</v>
      </c>
      <c r="CG190" s="184">
        <v>519</v>
      </c>
      <c r="CH190" s="184">
        <v>551</v>
      </c>
      <c r="CI190" s="184">
        <v>510</v>
      </c>
      <c r="CJ190" s="184">
        <v>496</v>
      </c>
      <c r="CK190" s="184">
        <v>497</v>
      </c>
      <c r="CL190" s="184">
        <v>534</v>
      </c>
      <c r="CM190" s="184">
        <v>520</v>
      </c>
      <c r="CN190" s="184">
        <v>567</v>
      </c>
      <c r="CO190" s="184">
        <v>390</v>
      </c>
      <c r="CP190" s="184">
        <v>427</v>
      </c>
      <c r="CQ190" s="184">
        <v>351</v>
      </c>
      <c r="CR190" s="184">
        <v>286</v>
      </c>
      <c r="CS190" s="184">
        <v>244</v>
      </c>
      <c r="CT190" s="184">
        <v>189</v>
      </c>
      <c r="CU190" s="184">
        <v>229</v>
      </c>
      <c r="CV190" s="184">
        <v>184</v>
      </c>
      <c r="CW190" s="184">
        <v>154</v>
      </c>
      <c r="CX190" s="184">
        <v>115</v>
      </c>
      <c r="CY190" s="533">
        <v>385</v>
      </c>
      <c r="CZ190" s="129">
        <v>412</v>
      </c>
      <c r="DA190">
        <v>469</v>
      </c>
      <c r="DB190">
        <v>442</v>
      </c>
      <c r="DC190">
        <v>525</v>
      </c>
      <c r="DD190">
        <v>499</v>
      </c>
      <c r="DE190">
        <v>515</v>
      </c>
      <c r="DF190">
        <v>518</v>
      </c>
      <c r="DG190">
        <v>565</v>
      </c>
      <c r="DH190">
        <v>543</v>
      </c>
      <c r="DI190">
        <v>575</v>
      </c>
      <c r="DJ190">
        <v>612</v>
      </c>
      <c r="DK190">
        <v>617</v>
      </c>
      <c r="DL190">
        <v>590</v>
      </c>
      <c r="DM190">
        <v>643</v>
      </c>
      <c r="DN190">
        <v>654</v>
      </c>
      <c r="DO190">
        <v>633</v>
      </c>
      <c r="DP190">
        <v>604</v>
      </c>
      <c r="DQ190">
        <v>630</v>
      </c>
      <c r="DR190">
        <v>627</v>
      </c>
      <c r="DS190">
        <v>488</v>
      </c>
      <c r="DT190">
        <v>488</v>
      </c>
      <c r="DU190">
        <v>506</v>
      </c>
      <c r="DV190">
        <v>518</v>
      </c>
      <c r="DW190">
        <v>502</v>
      </c>
      <c r="DX190">
        <v>583</v>
      </c>
      <c r="DY190">
        <v>582</v>
      </c>
      <c r="DZ190">
        <v>649</v>
      </c>
      <c r="EA190">
        <v>679</v>
      </c>
      <c r="EB190">
        <v>738</v>
      </c>
      <c r="EC190">
        <v>741</v>
      </c>
      <c r="ED190">
        <v>742</v>
      </c>
      <c r="EE190">
        <v>757</v>
      </c>
      <c r="EF190">
        <v>764</v>
      </c>
      <c r="EG190">
        <v>776</v>
      </c>
      <c r="EH190">
        <v>840</v>
      </c>
      <c r="EI190">
        <v>768</v>
      </c>
      <c r="EJ190">
        <v>820</v>
      </c>
      <c r="EK190">
        <v>848</v>
      </c>
      <c r="EL190">
        <v>806</v>
      </c>
      <c r="EM190">
        <v>754</v>
      </c>
      <c r="EN190">
        <v>802</v>
      </c>
      <c r="EO190">
        <v>744</v>
      </c>
      <c r="EP190">
        <v>686</v>
      </c>
      <c r="EQ190">
        <v>716</v>
      </c>
      <c r="ER190">
        <v>767</v>
      </c>
      <c r="ES190">
        <v>735</v>
      </c>
      <c r="ET190">
        <v>670</v>
      </c>
      <c r="EU190">
        <v>706</v>
      </c>
      <c r="EV190">
        <v>590</v>
      </c>
      <c r="EW190">
        <v>589</v>
      </c>
      <c r="EX190">
        <v>671</v>
      </c>
      <c r="EY190">
        <v>697</v>
      </c>
      <c r="EZ190">
        <v>763</v>
      </c>
      <c r="FA190">
        <v>736</v>
      </c>
      <c r="FB190">
        <v>809</v>
      </c>
      <c r="FC190">
        <v>861</v>
      </c>
      <c r="FD190">
        <v>779</v>
      </c>
      <c r="FE190">
        <v>875</v>
      </c>
      <c r="FF190">
        <v>845</v>
      </c>
      <c r="FG190">
        <v>860</v>
      </c>
      <c r="FH190">
        <v>884</v>
      </c>
      <c r="FI190">
        <v>864</v>
      </c>
      <c r="FJ190">
        <v>810</v>
      </c>
      <c r="FK190">
        <v>788</v>
      </c>
      <c r="FL190">
        <v>766</v>
      </c>
      <c r="FM190">
        <v>761</v>
      </c>
      <c r="FN190">
        <v>667</v>
      </c>
      <c r="FO190">
        <v>683</v>
      </c>
      <c r="FP190">
        <v>650</v>
      </c>
      <c r="FQ190">
        <v>598</v>
      </c>
      <c r="FR190">
        <v>587</v>
      </c>
      <c r="FS190">
        <v>608</v>
      </c>
      <c r="FT190">
        <v>554</v>
      </c>
      <c r="FU190">
        <v>592</v>
      </c>
      <c r="FV190">
        <v>584</v>
      </c>
      <c r="FW190">
        <v>556</v>
      </c>
      <c r="FX190">
        <v>537</v>
      </c>
      <c r="FY190">
        <v>581</v>
      </c>
      <c r="FZ190">
        <v>643</v>
      </c>
      <c r="GA190">
        <v>641</v>
      </c>
      <c r="GB190">
        <v>465</v>
      </c>
      <c r="GC190">
        <v>470</v>
      </c>
      <c r="GD190">
        <v>423</v>
      </c>
      <c r="GE190">
        <v>389</v>
      </c>
      <c r="GF190">
        <v>320</v>
      </c>
      <c r="GG190">
        <v>254</v>
      </c>
      <c r="GH190">
        <v>263</v>
      </c>
      <c r="GI190">
        <v>224</v>
      </c>
      <c r="GJ190">
        <v>235</v>
      </c>
      <c r="GK190">
        <v>161</v>
      </c>
      <c r="GL190" s="128">
        <v>664</v>
      </c>
    </row>
    <row r="191" spans="1:194" s="1" customFormat="1" ht="14.4" x14ac:dyDescent="0.3">
      <c r="A191" s="30" t="s">
        <v>46</v>
      </c>
      <c r="B191" s="1" t="s">
        <v>230</v>
      </c>
      <c r="C191" s="29" t="str">
        <f t="shared" si="64"/>
        <v>LA England - Exeter</v>
      </c>
      <c r="D191" s="48">
        <f t="shared" si="65"/>
        <v>5244</v>
      </c>
      <c r="E191" s="48">
        <f t="shared" si="66"/>
        <v>4719</v>
      </c>
      <c r="F191" s="49">
        <f t="shared" si="67"/>
        <v>167063</v>
      </c>
      <c r="G191" s="49">
        <f t="shared" si="68"/>
        <v>83322</v>
      </c>
      <c r="H191" s="50">
        <f t="shared" si="69"/>
        <v>83741</v>
      </c>
      <c r="I191" s="50">
        <f t="shared" si="70"/>
        <v>69106</v>
      </c>
      <c r="J191" s="50">
        <f t="shared" si="71"/>
        <v>70419</v>
      </c>
      <c r="K191" s="47">
        <f t="shared" si="72"/>
        <v>14216</v>
      </c>
      <c r="L191" s="48">
        <f t="shared" si="73"/>
        <v>13322</v>
      </c>
      <c r="M191" s="744">
        <v>609</v>
      </c>
      <c r="N191" s="184">
        <v>623</v>
      </c>
      <c r="O191" s="184">
        <v>686</v>
      </c>
      <c r="P191" s="184">
        <v>669</v>
      </c>
      <c r="Q191" s="184">
        <v>747</v>
      </c>
      <c r="R191" s="184">
        <v>741</v>
      </c>
      <c r="S191" s="184">
        <v>770</v>
      </c>
      <c r="T191" s="184">
        <v>790</v>
      </c>
      <c r="U191" s="184">
        <v>827</v>
      </c>
      <c r="V191" s="184">
        <v>804</v>
      </c>
      <c r="W191" s="184">
        <v>874</v>
      </c>
      <c r="X191" s="184">
        <v>832</v>
      </c>
      <c r="Y191" s="184">
        <v>867</v>
      </c>
      <c r="Z191" s="184">
        <v>865</v>
      </c>
      <c r="AA191" s="184">
        <v>905</v>
      </c>
      <c r="AB191" s="184">
        <v>857</v>
      </c>
      <c r="AC191" s="184">
        <v>864</v>
      </c>
      <c r="AD191" s="184">
        <v>886</v>
      </c>
      <c r="AE191" s="184">
        <v>1265</v>
      </c>
      <c r="AF191" s="184">
        <v>2109</v>
      </c>
      <c r="AG191" s="184">
        <v>2115</v>
      </c>
      <c r="AH191" s="184">
        <v>2040</v>
      </c>
      <c r="AI191" s="184">
        <v>1664</v>
      </c>
      <c r="AJ191" s="184">
        <v>1645</v>
      </c>
      <c r="AK191" s="184">
        <v>1567</v>
      </c>
      <c r="AL191" s="184">
        <v>1707</v>
      </c>
      <c r="AM191" s="184">
        <v>1669</v>
      </c>
      <c r="AN191" s="184">
        <v>1541</v>
      </c>
      <c r="AO191" s="184">
        <v>1622</v>
      </c>
      <c r="AP191" s="184">
        <v>1544</v>
      </c>
      <c r="AQ191" s="184">
        <v>1374</v>
      </c>
      <c r="AR191" s="184">
        <v>1279</v>
      </c>
      <c r="AS191" s="184">
        <v>1320</v>
      </c>
      <c r="AT191" s="184">
        <v>1299</v>
      </c>
      <c r="AU191" s="184">
        <v>1277</v>
      </c>
      <c r="AV191" s="184">
        <v>1203</v>
      </c>
      <c r="AW191" s="184">
        <v>1252</v>
      </c>
      <c r="AX191" s="184">
        <v>1191</v>
      </c>
      <c r="AY191" s="184">
        <v>1199</v>
      </c>
      <c r="AZ191" s="184">
        <v>1176</v>
      </c>
      <c r="BA191" s="184">
        <v>1196</v>
      </c>
      <c r="BB191" s="184">
        <v>1120</v>
      </c>
      <c r="BC191" s="184">
        <v>1098</v>
      </c>
      <c r="BD191" s="184">
        <v>1090</v>
      </c>
      <c r="BE191" s="184">
        <v>1040</v>
      </c>
      <c r="BF191" s="184">
        <v>1081</v>
      </c>
      <c r="BG191" s="184">
        <v>1029</v>
      </c>
      <c r="BH191" s="184">
        <v>975</v>
      </c>
      <c r="BI191" s="184">
        <v>935</v>
      </c>
      <c r="BJ191" s="184">
        <v>812</v>
      </c>
      <c r="BK191" s="184">
        <v>883</v>
      </c>
      <c r="BL191" s="184">
        <v>908</v>
      </c>
      <c r="BM191" s="184">
        <v>865</v>
      </c>
      <c r="BN191" s="184">
        <v>891</v>
      </c>
      <c r="BO191" s="184">
        <v>950</v>
      </c>
      <c r="BP191" s="184">
        <v>865</v>
      </c>
      <c r="BQ191" s="184">
        <v>899</v>
      </c>
      <c r="BR191" s="184">
        <v>944</v>
      </c>
      <c r="BS191" s="184">
        <v>944</v>
      </c>
      <c r="BT191" s="184">
        <v>899</v>
      </c>
      <c r="BU191" s="184">
        <v>863</v>
      </c>
      <c r="BV191" s="184">
        <v>869</v>
      </c>
      <c r="BW191" s="184">
        <v>890</v>
      </c>
      <c r="BX191" s="184">
        <v>822</v>
      </c>
      <c r="BY191" s="184">
        <v>759</v>
      </c>
      <c r="BZ191" s="184">
        <v>769</v>
      </c>
      <c r="CA191" s="184">
        <v>668</v>
      </c>
      <c r="CB191" s="184">
        <v>702</v>
      </c>
      <c r="CC191" s="184">
        <v>697</v>
      </c>
      <c r="CD191" s="184">
        <v>623</v>
      </c>
      <c r="CE191" s="184">
        <v>627</v>
      </c>
      <c r="CF191" s="184">
        <v>581</v>
      </c>
      <c r="CG191" s="184">
        <v>552</v>
      </c>
      <c r="CH191" s="184">
        <v>578</v>
      </c>
      <c r="CI191" s="184">
        <v>535</v>
      </c>
      <c r="CJ191" s="184">
        <v>539</v>
      </c>
      <c r="CK191" s="184">
        <v>558</v>
      </c>
      <c r="CL191" s="184">
        <v>525</v>
      </c>
      <c r="CM191" s="184">
        <v>536</v>
      </c>
      <c r="CN191" s="184">
        <v>605</v>
      </c>
      <c r="CO191" s="184">
        <v>415</v>
      </c>
      <c r="CP191" s="184">
        <v>404</v>
      </c>
      <c r="CQ191" s="184">
        <v>388</v>
      </c>
      <c r="CR191" s="184">
        <v>320</v>
      </c>
      <c r="CS191" s="184">
        <v>265</v>
      </c>
      <c r="CT191" s="184">
        <v>254</v>
      </c>
      <c r="CU191" s="184">
        <v>234</v>
      </c>
      <c r="CV191" s="184">
        <v>211</v>
      </c>
      <c r="CW191" s="184">
        <v>173</v>
      </c>
      <c r="CX191" s="184">
        <v>162</v>
      </c>
      <c r="CY191" s="533">
        <v>500</v>
      </c>
      <c r="CZ191" s="129">
        <v>580</v>
      </c>
      <c r="DA191">
        <v>630</v>
      </c>
      <c r="DB191">
        <v>660</v>
      </c>
      <c r="DC191">
        <v>682</v>
      </c>
      <c r="DD191">
        <v>677</v>
      </c>
      <c r="DE191">
        <v>685</v>
      </c>
      <c r="DF191">
        <v>760</v>
      </c>
      <c r="DG191">
        <v>714</v>
      </c>
      <c r="DH191">
        <v>799</v>
      </c>
      <c r="DI191">
        <v>802</v>
      </c>
      <c r="DJ191">
        <v>840</v>
      </c>
      <c r="DK191">
        <v>774</v>
      </c>
      <c r="DL191">
        <v>767</v>
      </c>
      <c r="DM191">
        <v>785</v>
      </c>
      <c r="DN191">
        <v>819</v>
      </c>
      <c r="DO191">
        <v>746</v>
      </c>
      <c r="DP191">
        <v>805</v>
      </c>
      <c r="DQ191">
        <v>797</v>
      </c>
      <c r="DR191">
        <v>1445</v>
      </c>
      <c r="DS191">
        <v>2591</v>
      </c>
      <c r="DT191">
        <v>2502</v>
      </c>
      <c r="DU191">
        <v>2225</v>
      </c>
      <c r="DV191">
        <v>1890</v>
      </c>
      <c r="DW191">
        <v>1609</v>
      </c>
      <c r="DX191">
        <v>1619</v>
      </c>
      <c r="DY191">
        <v>1510</v>
      </c>
      <c r="DZ191">
        <v>1272</v>
      </c>
      <c r="EA191">
        <v>1335</v>
      </c>
      <c r="EB191">
        <v>1293</v>
      </c>
      <c r="EC191">
        <v>1205</v>
      </c>
      <c r="ED191">
        <v>1215</v>
      </c>
      <c r="EE191">
        <v>1162</v>
      </c>
      <c r="EF191">
        <v>1146</v>
      </c>
      <c r="EG191">
        <v>1208</v>
      </c>
      <c r="EH191">
        <v>1208</v>
      </c>
      <c r="EI191">
        <v>1166</v>
      </c>
      <c r="EJ191">
        <v>1234</v>
      </c>
      <c r="EK191">
        <v>1150</v>
      </c>
      <c r="EL191">
        <v>1169</v>
      </c>
      <c r="EM191">
        <v>1153</v>
      </c>
      <c r="EN191">
        <v>1120</v>
      </c>
      <c r="EO191">
        <v>1077</v>
      </c>
      <c r="EP191">
        <v>1066</v>
      </c>
      <c r="EQ191">
        <v>1048</v>
      </c>
      <c r="ER191">
        <v>1042</v>
      </c>
      <c r="ES191">
        <v>991</v>
      </c>
      <c r="ET191">
        <v>1013</v>
      </c>
      <c r="EU191">
        <v>974</v>
      </c>
      <c r="EV191">
        <v>864</v>
      </c>
      <c r="EW191">
        <v>835</v>
      </c>
      <c r="EX191">
        <v>833</v>
      </c>
      <c r="EY191">
        <v>873</v>
      </c>
      <c r="EZ191">
        <v>872</v>
      </c>
      <c r="FA191">
        <v>832</v>
      </c>
      <c r="FB191">
        <v>898</v>
      </c>
      <c r="FC191">
        <v>879</v>
      </c>
      <c r="FD191">
        <v>887</v>
      </c>
      <c r="FE191">
        <v>938</v>
      </c>
      <c r="FF191">
        <v>855</v>
      </c>
      <c r="FG191">
        <v>927</v>
      </c>
      <c r="FH191">
        <v>928</v>
      </c>
      <c r="FI191">
        <v>936</v>
      </c>
      <c r="FJ191">
        <v>828</v>
      </c>
      <c r="FK191">
        <v>809</v>
      </c>
      <c r="FL191">
        <v>825</v>
      </c>
      <c r="FM191">
        <v>805</v>
      </c>
      <c r="FN191">
        <v>750</v>
      </c>
      <c r="FO191">
        <v>757</v>
      </c>
      <c r="FP191">
        <v>694</v>
      </c>
      <c r="FQ191">
        <v>643</v>
      </c>
      <c r="FR191">
        <v>635</v>
      </c>
      <c r="FS191">
        <v>648</v>
      </c>
      <c r="FT191">
        <v>687</v>
      </c>
      <c r="FU191">
        <v>607</v>
      </c>
      <c r="FV191">
        <v>636</v>
      </c>
      <c r="FW191">
        <v>605</v>
      </c>
      <c r="FX191">
        <v>606</v>
      </c>
      <c r="FY191">
        <v>646</v>
      </c>
      <c r="FZ191">
        <v>661</v>
      </c>
      <c r="GA191">
        <v>689</v>
      </c>
      <c r="GB191">
        <v>510</v>
      </c>
      <c r="GC191">
        <v>539</v>
      </c>
      <c r="GD191">
        <v>485</v>
      </c>
      <c r="GE191">
        <v>442</v>
      </c>
      <c r="GF191">
        <v>392</v>
      </c>
      <c r="GG191">
        <v>344</v>
      </c>
      <c r="GH191">
        <v>325</v>
      </c>
      <c r="GI191">
        <v>299</v>
      </c>
      <c r="GJ191">
        <v>296</v>
      </c>
      <c r="GK191">
        <v>258</v>
      </c>
      <c r="GL191" s="128">
        <v>1003</v>
      </c>
    </row>
    <row r="192" spans="1:194" s="1" customFormat="1" ht="14.4" x14ac:dyDescent="0.3">
      <c r="A192" s="30" t="s">
        <v>46</v>
      </c>
      <c r="B192" s="1" t="s">
        <v>231</v>
      </c>
      <c r="C192" s="29" t="str">
        <f t="shared" si="64"/>
        <v>LA England - Fareham</v>
      </c>
      <c r="D192" s="48">
        <f t="shared" si="65"/>
        <v>4217</v>
      </c>
      <c r="E192" s="48">
        <f t="shared" si="66"/>
        <v>4173</v>
      </c>
      <c r="F192" s="49">
        <f t="shared" si="67"/>
        <v>123950</v>
      </c>
      <c r="G192" s="49">
        <f t="shared" si="68"/>
        <v>60405</v>
      </c>
      <c r="H192" s="50">
        <f t="shared" si="69"/>
        <v>63545</v>
      </c>
      <c r="I192" s="50">
        <f t="shared" si="70"/>
        <v>49064</v>
      </c>
      <c r="J192" s="50">
        <f t="shared" si="71"/>
        <v>52586</v>
      </c>
      <c r="K192" s="47">
        <f t="shared" si="72"/>
        <v>11341</v>
      </c>
      <c r="L192" s="48">
        <f t="shared" si="73"/>
        <v>10959</v>
      </c>
      <c r="M192" s="744">
        <v>439</v>
      </c>
      <c r="N192" s="184">
        <v>490</v>
      </c>
      <c r="O192" s="184">
        <v>498</v>
      </c>
      <c r="P192" s="184">
        <v>551</v>
      </c>
      <c r="Q192" s="184">
        <v>581</v>
      </c>
      <c r="R192" s="184">
        <v>581</v>
      </c>
      <c r="S192" s="184">
        <v>596</v>
      </c>
      <c r="T192" s="184">
        <v>614</v>
      </c>
      <c r="U192" s="184">
        <v>651</v>
      </c>
      <c r="V192" s="184">
        <v>677</v>
      </c>
      <c r="W192" s="184">
        <v>724</v>
      </c>
      <c r="X192" s="184">
        <v>722</v>
      </c>
      <c r="Y192" s="184">
        <v>708</v>
      </c>
      <c r="Z192" s="184">
        <v>712</v>
      </c>
      <c r="AA192" s="184">
        <v>736</v>
      </c>
      <c r="AB192" s="184">
        <v>720</v>
      </c>
      <c r="AC192" s="184">
        <v>653</v>
      </c>
      <c r="AD192" s="184">
        <v>688</v>
      </c>
      <c r="AE192" s="184">
        <v>672</v>
      </c>
      <c r="AF192" s="184">
        <v>616</v>
      </c>
      <c r="AG192" s="184">
        <v>580</v>
      </c>
      <c r="AH192" s="184">
        <v>585</v>
      </c>
      <c r="AI192" s="184">
        <v>585</v>
      </c>
      <c r="AJ192" s="184">
        <v>559</v>
      </c>
      <c r="AK192" s="184">
        <v>586</v>
      </c>
      <c r="AL192" s="184">
        <v>637</v>
      </c>
      <c r="AM192" s="184">
        <v>608</v>
      </c>
      <c r="AN192" s="184">
        <v>599</v>
      </c>
      <c r="AO192" s="184">
        <v>635</v>
      </c>
      <c r="AP192" s="184">
        <v>634</v>
      </c>
      <c r="AQ192" s="184">
        <v>603</v>
      </c>
      <c r="AR192" s="184">
        <v>637</v>
      </c>
      <c r="AS192" s="184">
        <v>692</v>
      </c>
      <c r="AT192" s="184">
        <v>688</v>
      </c>
      <c r="AU192" s="184">
        <v>763</v>
      </c>
      <c r="AV192" s="184">
        <v>756</v>
      </c>
      <c r="AW192" s="184">
        <v>728</v>
      </c>
      <c r="AX192" s="184">
        <v>784</v>
      </c>
      <c r="AY192" s="184">
        <v>789</v>
      </c>
      <c r="AZ192" s="184">
        <v>748</v>
      </c>
      <c r="BA192" s="184">
        <v>796</v>
      </c>
      <c r="BB192" s="184">
        <v>793</v>
      </c>
      <c r="BC192" s="184">
        <v>765</v>
      </c>
      <c r="BD192" s="184">
        <v>745</v>
      </c>
      <c r="BE192" s="184">
        <v>701</v>
      </c>
      <c r="BF192" s="184">
        <v>769</v>
      </c>
      <c r="BG192" s="184">
        <v>752</v>
      </c>
      <c r="BH192" s="184">
        <v>690</v>
      </c>
      <c r="BI192" s="184">
        <v>703</v>
      </c>
      <c r="BJ192" s="184">
        <v>670</v>
      </c>
      <c r="BK192" s="184">
        <v>687</v>
      </c>
      <c r="BL192" s="184">
        <v>670</v>
      </c>
      <c r="BM192" s="184">
        <v>780</v>
      </c>
      <c r="BN192" s="184">
        <v>800</v>
      </c>
      <c r="BO192" s="184">
        <v>822</v>
      </c>
      <c r="BP192" s="184">
        <v>858</v>
      </c>
      <c r="BQ192" s="184">
        <v>861</v>
      </c>
      <c r="BR192" s="184">
        <v>859</v>
      </c>
      <c r="BS192" s="184">
        <v>885</v>
      </c>
      <c r="BT192" s="184">
        <v>920</v>
      </c>
      <c r="BU192" s="184">
        <v>895</v>
      </c>
      <c r="BV192" s="184">
        <v>908</v>
      </c>
      <c r="BW192" s="184">
        <v>944</v>
      </c>
      <c r="BX192" s="184">
        <v>933</v>
      </c>
      <c r="BY192" s="184">
        <v>887</v>
      </c>
      <c r="BZ192" s="184">
        <v>843</v>
      </c>
      <c r="CA192" s="184">
        <v>845</v>
      </c>
      <c r="CB192" s="184">
        <v>826</v>
      </c>
      <c r="CC192" s="184">
        <v>760</v>
      </c>
      <c r="CD192" s="184">
        <v>743</v>
      </c>
      <c r="CE192" s="184">
        <v>751</v>
      </c>
      <c r="CF192" s="184">
        <v>625</v>
      </c>
      <c r="CG192" s="184">
        <v>600</v>
      </c>
      <c r="CH192" s="184">
        <v>592</v>
      </c>
      <c r="CI192" s="184">
        <v>581</v>
      </c>
      <c r="CJ192" s="184">
        <v>558</v>
      </c>
      <c r="CK192" s="184">
        <v>592</v>
      </c>
      <c r="CL192" s="184">
        <v>658</v>
      </c>
      <c r="CM192" s="184">
        <v>707</v>
      </c>
      <c r="CN192" s="184">
        <v>719</v>
      </c>
      <c r="CO192" s="184">
        <v>538</v>
      </c>
      <c r="CP192" s="184">
        <v>529</v>
      </c>
      <c r="CQ192" s="184">
        <v>463</v>
      </c>
      <c r="CR192" s="184">
        <v>387</v>
      </c>
      <c r="CS192" s="184">
        <v>327</v>
      </c>
      <c r="CT192" s="184">
        <v>283</v>
      </c>
      <c r="CU192" s="184">
        <v>271</v>
      </c>
      <c r="CV192" s="184">
        <v>256</v>
      </c>
      <c r="CW192" s="184">
        <v>231</v>
      </c>
      <c r="CX192" s="184">
        <v>194</v>
      </c>
      <c r="CY192" s="533">
        <v>608</v>
      </c>
      <c r="CZ192" s="129">
        <v>400</v>
      </c>
      <c r="DA192">
        <v>472</v>
      </c>
      <c r="DB192">
        <v>483</v>
      </c>
      <c r="DC192">
        <v>540</v>
      </c>
      <c r="DD192">
        <v>529</v>
      </c>
      <c r="DE192">
        <v>566</v>
      </c>
      <c r="DF192">
        <v>577</v>
      </c>
      <c r="DG192">
        <v>614</v>
      </c>
      <c r="DH192">
        <v>638</v>
      </c>
      <c r="DI192">
        <v>598</v>
      </c>
      <c r="DJ192">
        <v>694</v>
      </c>
      <c r="DK192">
        <v>675</v>
      </c>
      <c r="DL192">
        <v>675</v>
      </c>
      <c r="DM192">
        <v>725</v>
      </c>
      <c r="DN192">
        <v>696</v>
      </c>
      <c r="DO192">
        <v>735</v>
      </c>
      <c r="DP192">
        <v>678</v>
      </c>
      <c r="DQ192">
        <v>664</v>
      </c>
      <c r="DR192">
        <v>651</v>
      </c>
      <c r="DS192">
        <v>530</v>
      </c>
      <c r="DT192">
        <v>505</v>
      </c>
      <c r="DU192">
        <v>489</v>
      </c>
      <c r="DV192">
        <v>566</v>
      </c>
      <c r="DW192">
        <v>512</v>
      </c>
      <c r="DX192">
        <v>518</v>
      </c>
      <c r="DY192">
        <v>603</v>
      </c>
      <c r="DZ192">
        <v>589</v>
      </c>
      <c r="EA192">
        <v>621</v>
      </c>
      <c r="EB192">
        <v>627</v>
      </c>
      <c r="EC192">
        <v>645</v>
      </c>
      <c r="ED192">
        <v>711</v>
      </c>
      <c r="EE192">
        <v>697</v>
      </c>
      <c r="EF192">
        <v>699</v>
      </c>
      <c r="EG192">
        <v>717</v>
      </c>
      <c r="EH192">
        <v>775</v>
      </c>
      <c r="EI192">
        <v>799</v>
      </c>
      <c r="EJ192">
        <v>759</v>
      </c>
      <c r="EK192">
        <v>849</v>
      </c>
      <c r="EL192">
        <v>854</v>
      </c>
      <c r="EM192">
        <v>845</v>
      </c>
      <c r="EN192">
        <v>832</v>
      </c>
      <c r="EO192">
        <v>797</v>
      </c>
      <c r="EP192">
        <v>723</v>
      </c>
      <c r="EQ192">
        <v>776</v>
      </c>
      <c r="ER192">
        <v>786</v>
      </c>
      <c r="ES192">
        <v>808</v>
      </c>
      <c r="ET192">
        <v>768</v>
      </c>
      <c r="EU192">
        <v>701</v>
      </c>
      <c r="EV192">
        <v>708</v>
      </c>
      <c r="EW192">
        <v>745</v>
      </c>
      <c r="EX192">
        <v>760</v>
      </c>
      <c r="EY192">
        <v>758</v>
      </c>
      <c r="EZ192">
        <v>743</v>
      </c>
      <c r="FA192">
        <v>805</v>
      </c>
      <c r="FB192">
        <v>880</v>
      </c>
      <c r="FC192">
        <v>945</v>
      </c>
      <c r="FD192">
        <v>826</v>
      </c>
      <c r="FE192">
        <v>908</v>
      </c>
      <c r="FF192">
        <v>923</v>
      </c>
      <c r="FG192">
        <v>938</v>
      </c>
      <c r="FH192">
        <v>983</v>
      </c>
      <c r="FI192">
        <v>991</v>
      </c>
      <c r="FJ192">
        <v>929</v>
      </c>
      <c r="FK192">
        <v>922</v>
      </c>
      <c r="FL192">
        <v>962</v>
      </c>
      <c r="FM192">
        <v>909</v>
      </c>
      <c r="FN192">
        <v>850</v>
      </c>
      <c r="FO192">
        <v>852</v>
      </c>
      <c r="FP192">
        <v>755</v>
      </c>
      <c r="FQ192">
        <v>752</v>
      </c>
      <c r="FR192">
        <v>691</v>
      </c>
      <c r="FS192">
        <v>688</v>
      </c>
      <c r="FT192">
        <v>681</v>
      </c>
      <c r="FU192">
        <v>708</v>
      </c>
      <c r="FV192">
        <v>673</v>
      </c>
      <c r="FW192">
        <v>686</v>
      </c>
      <c r="FX192">
        <v>736</v>
      </c>
      <c r="FY192">
        <v>734</v>
      </c>
      <c r="FZ192">
        <v>760</v>
      </c>
      <c r="GA192">
        <v>857</v>
      </c>
      <c r="GB192">
        <v>626</v>
      </c>
      <c r="GC192">
        <v>646</v>
      </c>
      <c r="GD192">
        <v>566</v>
      </c>
      <c r="GE192">
        <v>564</v>
      </c>
      <c r="GF192">
        <v>455</v>
      </c>
      <c r="GG192">
        <v>376</v>
      </c>
      <c r="GH192">
        <v>395</v>
      </c>
      <c r="GI192">
        <v>385</v>
      </c>
      <c r="GJ192">
        <v>319</v>
      </c>
      <c r="GK192">
        <v>268</v>
      </c>
      <c r="GL192" s="128">
        <v>1176</v>
      </c>
    </row>
    <row r="193" spans="1:194" s="1" customFormat="1" ht="14.4" x14ac:dyDescent="0.3">
      <c r="A193" s="30" t="s">
        <v>46</v>
      </c>
      <c r="B193" s="1" t="s">
        <v>232</v>
      </c>
      <c r="C193" s="29" t="str">
        <f t="shared" si="64"/>
        <v>LA England - Fenland</v>
      </c>
      <c r="D193" s="48">
        <f t="shared" si="65"/>
        <v>4334</v>
      </c>
      <c r="E193" s="48">
        <f t="shared" si="66"/>
        <v>4190</v>
      </c>
      <c r="F193" s="49">
        <f t="shared" si="67"/>
        <v>119059</v>
      </c>
      <c r="G193" s="49">
        <f t="shared" si="68"/>
        <v>59451</v>
      </c>
      <c r="H193" s="50">
        <f t="shared" si="69"/>
        <v>59608</v>
      </c>
      <c r="I193" s="50">
        <f t="shared" si="70"/>
        <v>47500</v>
      </c>
      <c r="J193" s="50">
        <f t="shared" si="71"/>
        <v>48295</v>
      </c>
      <c r="K193" s="47">
        <f t="shared" si="72"/>
        <v>11951</v>
      </c>
      <c r="L193" s="48">
        <f t="shared" si="73"/>
        <v>11313</v>
      </c>
      <c r="M193" s="744">
        <v>486</v>
      </c>
      <c r="N193" s="184">
        <v>543</v>
      </c>
      <c r="O193" s="184">
        <v>587</v>
      </c>
      <c r="P193" s="184">
        <v>604</v>
      </c>
      <c r="Q193" s="184">
        <v>614</v>
      </c>
      <c r="R193" s="184">
        <v>636</v>
      </c>
      <c r="S193" s="184">
        <v>620</v>
      </c>
      <c r="T193" s="184">
        <v>631</v>
      </c>
      <c r="U193" s="184">
        <v>702</v>
      </c>
      <c r="V193" s="184">
        <v>685</v>
      </c>
      <c r="W193" s="184">
        <v>763</v>
      </c>
      <c r="X193" s="184">
        <v>746</v>
      </c>
      <c r="Y193" s="184">
        <v>724</v>
      </c>
      <c r="Z193" s="184">
        <v>706</v>
      </c>
      <c r="AA193" s="184">
        <v>800</v>
      </c>
      <c r="AB193" s="184">
        <v>727</v>
      </c>
      <c r="AC193" s="184">
        <v>674</v>
      </c>
      <c r="AD193" s="184">
        <v>703</v>
      </c>
      <c r="AE193" s="184">
        <v>705</v>
      </c>
      <c r="AF193" s="184">
        <v>630</v>
      </c>
      <c r="AG193" s="184">
        <v>627</v>
      </c>
      <c r="AH193" s="184">
        <v>518</v>
      </c>
      <c r="AI193" s="184">
        <v>595</v>
      </c>
      <c r="AJ193" s="184">
        <v>581</v>
      </c>
      <c r="AK193" s="184">
        <v>594</v>
      </c>
      <c r="AL193" s="184">
        <v>616</v>
      </c>
      <c r="AM193" s="184">
        <v>572</v>
      </c>
      <c r="AN193" s="184">
        <v>640</v>
      </c>
      <c r="AO193" s="184">
        <v>722</v>
      </c>
      <c r="AP193" s="184">
        <v>721</v>
      </c>
      <c r="AQ193" s="184">
        <v>732</v>
      </c>
      <c r="AR193" s="184">
        <v>708</v>
      </c>
      <c r="AS193" s="184">
        <v>808</v>
      </c>
      <c r="AT193" s="184">
        <v>859</v>
      </c>
      <c r="AU193" s="184">
        <v>839</v>
      </c>
      <c r="AV193" s="184">
        <v>873</v>
      </c>
      <c r="AW193" s="184">
        <v>856</v>
      </c>
      <c r="AX193" s="184">
        <v>862</v>
      </c>
      <c r="AY193" s="184">
        <v>877</v>
      </c>
      <c r="AZ193" s="184">
        <v>806</v>
      </c>
      <c r="BA193" s="184">
        <v>872</v>
      </c>
      <c r="BB193" s="184">
        <v>818</v>
      </c>
      <c r="BC193" s="184">
        <v>850</v>
      </c>
      <c r="BD193" s="184">
        <v>774</v>
      </c>
      <c r="BE193" s="184">
        <v>744</v>
      </c>
      <c r="BF193" s="184">
        <v>853</v>
      </c>
      <c r="BG193" s="184">
        <v>718</v>
      </c>
      <c r="BH193" s="184">
        <v>808</v>
      </c>
      <c r="BI193" s="184">
        <v>682</v>
      </c>
      <c r="BJ193" s="184">
        <v>668</v>
      </c>
      <c r="BK193" s="184">
        <v>710</v>
      </c>
      <c r="BL193" s="184">
        <v>748</v>
      </c>
      <c r="BM193" s="184">
        <v>744</v>
      </c>
      <c r="BN193" s="184">
        <v>723</v>
      </c>
      <c r="BO193" s="184">
        <v>779</v>
      </c>
      <c r="BP193" s="184">
        <v>834</v>
      </c>
      <c r="BQ193" s="184">
        <v>854</v>
      </c>
      <c r="BR193" s="184">
        <v>835</v>
      </c>
      <c r="BS193" s="184">
        <v>827</v>
      </c>
      <c r="BT193" s="184">
        <v>772</v>
      </c>
      <c r="BU193" s="184">
        <v>811</v>
      </c>
      <c r="BV193" s="184">
        <v>839</v>
      </c>
      <c r="BW193" s="184">
        <v>817</v>
      </c>
      <c r="BX193" s="184">
        <v>800</v>
      </c>
      <c r="BY193" s="184">
        <v>768</v>
      </c>
      <c r="BZ193" s="184">
        <v>720</v>
      </c>
      <c r="CA193" s="184">
        <v>710</v>
      </c>
      <c r="CB193" s="184">
        <v>657</v>
      </c>
      <c r="CC193" s="184">
        <v>661</v>
      </c>
      <c r="CD193" s="184">
        <v>642</v>
      </c>
      <c r="CE193" s="184">
        <v>594</v>
      </c>
      <c r="CF193" s="184">
        <v>559</v>
      </c>
      <c r="CG193" s="184">
        <v>583</v>
      </c>
      <c r="CH193" s="184">
        <v>583</v>
      </c>
      <c r="CI193" s="184">
        <v>558</v>
      </c>
      <c r="CJ193" s="184">
        <v>571</v>
      </c>
      <c r="CK193" s="184">
        <v>536</v>
      </c>
      <c r="CL193" s="184">
        <v>522</v>
      </c>
      <c r="CM193" s="184">
        <v>583</v>
      </c>
      <c r="CN193" s="184">
        <v>540</v>
      </c>
      <c r="CO193" s="184">
        <v>416</v>
      </c>
      <c r="CP193" s="184">
        <v>418</v>
      </c>
      <c r="CQ193" s="184">
        <v>342</v>
      </c>
      <c r="CR193" s="184">
        <v>338</v>
      </c>
      <c r="CS193" s="184">
        <v>260</v>
      </c>
      <c r="CT193" s="184">
        <v>197</v>
      </c>
      <c r="CU193" s="184">
        <v>208</v>
      </c>
      <c r="CV193" s="184">
        <v>180</v>
      </c>
      <c r="CW193" s="184">
        <v>159</v>
      </c>
      <c r="CX193" s="184">
        <v>142</v>
      </c>
      <c r="CY193" s="533">
        <v>432</v>
      </c>
      <c r="CZ193" s="129">
        <v>458</v>
      </c>
      <c r="DA193">
        <v>494</v>
      </c>
      <c r="DB193">
        <v>499</v>
      </c>
      <c r="DC193">
        <v>584</v>
      </c>
      <c r="DD193">
        <v>568</v>
      </c>
      <c r="DE193">
        <v>571</v>
      </c>
      <c r="DF193">
        <v>588</v>
      </c>
      <c r="DG193">
        <v>597</v>
      </c>
      <c r="DH193">
        <v>665</v>
      </c>
      <c r="DI193">
        <v>688</v>
      </c>
      <c r="DJ193">
        <v>689</v>
      </c>
      <c r="DK193">
        <v>722</v>
      </c>
      <c r="DL193">
        <v>718</v>
      </c>
      <c r="DM193">
        <v>728</v>
      </c>
      <c r="DN193">
        <v>694</v>
      </c>
      <c r="DO193">
        <v>707</v>
      </c>
      <c r="DP193">
        <v>666</v>
      </c>
      <c r="DQ193">
        <v>677</v>
      </c>
      <c r="DR193">
        <v>656</v>
      </c>
      <c r="DS193">
        <v>555</v>
      </c>
      <c r="DT193">
        <v>542</v>
      </c>
      <c r="DU193">
        <v>522</v>
      </c>
      <c r="DV193">
        <v>530</v>
      </c>
      <c r="DW193">
        <v>538</v>
      </c>
      <c r="DX193">
        <v>567</v>
      </c>
      <c r="DY193">
        <v>571</v>
      </c>
      <c r="DZ193">
        <v>637</v>
      </c>
      <c r="EA193">
        <v>658</v>
      </c>
      <c r="EB193">
        <v>711</v>
      </c>
      <c r="EC193">
        <v>718</v>
      </c>
      <c r="ED193">
        <v>706</v>
      </c>
      <c r="EE193">
        <v>742</v>
      </c>
      <c r="EF193">
        <v>814</v>
      </c>
      <c r="EG193">
        <v>783</v>
      </c>
      <c r="EH193">
        <v>839</v>
      </c>
      <c r="EI193">
        <v>874</v>
      </c>
      <c r="EJ193">
        <v>806</v>
      </c>
      <c r="EK193">
        <v>829</v>
      </c>
      <c r="EL193">
        <v>803</v>
      </c>
      <c r="EM193">
        <v>840</v>
      </c>
      <c r="EN193">
        <v>789</v>
      </c>
      <c r="EO193">
        <v>825</v>
      </c>
      <c r="EP193">
        <v>832</v>
      </c>
      <c r="EQ193">
        <v>750</v>
      </c>
      <c r="ER193">
        <v>773</v>
      </c>
      <c r="ES193">
        <v>759</v>
      </c>
      <c r="ET193">
        <v>727</v>
      </c>
      <c r="EU193">
        <v>687</v>
      </c>
      <c r="EV193">
        <v>655</v>
      </c>
      <c r="EW193">
        <v>621</v>
      </c>
      <c r="EX193">
        <v>649</v>
      </c>
      <c r="EY193">
        <v>675</v>
      </c>
      <c r="EZ193">
        <v>697</v>
      </c>
      <c r="FA193">
        <v>744</v>
      </c>
      <c r="FB193">
        <v>819</v>
      </c>
      <c r="FC193">
        <v>843</v>
      </c>
      <c r="FD193">
        <v>806</v>
      </c>
      <c r="FE193">
        <v>802</v>
      </c>
      <c r="FF193">
        <v>834</v>
      </c>
      <c r="FG193">
        <v>873</v>
      </c>
      <c r="FH193">
        <v>820</v>
      </c>
      <c r="FI193">
        <v>887</v>
      </c>
      <c r="FJ193">
        <v>822</v>
      </c>
      <c r="FK193">
        <v>860</v>
      </c>
      <c r="FL193">
        <v>763</v>
      </c>
      <c r="FM193">
        <v>777</v>
      </c>
      <c r="FN193">
        <v>720</v>
      </c>
      <c r="FO193">
        <v>684</v>
      </c>
      <c r="FP193">
        <v>654</v>
      </c>
      <c r="FQ193">
        <v>629</v>
      </c>
      <c r="FR193">
        <v>662</v>
      </c>
      <c r="FS193">
        <v>634</v>
      </c>
      <c r="FT193">
        <v>650</v>
      </c>
      <c r="FU193">
        <v>588</v>
      </c>
      <c r="FV193">
        <v>562</v>
      </c>
      <c r="FW193">
        <v>551</v>
      </c>
      <c r="FX193">
        <v>605</v>
      </c>
      <c r="FY193">
        <v>564</v>
      </c>
      <c r="FZ193">
        <v>660</v>
      </c>
      <c r="GA193">
        <v>611</v>
      </c>
      <c r="GB193">
        <v>466</v>
      </c>
      <c r="GC193">
        <v>431</v>
      </c>
      <c r="GD193">
        <v>422</v>
      </c>
      <c r="GE193">
        <v>397</v>
      </c>
      <c r="GF193">
        <v>329</v>
      </c>
      <c r="GG193">
        <v>311</v>
      </c>
      <c r="GH193">
        <v>253</v>
      </c>
      <c r="GI193">
        <v>266</v>
      </c>
      <c r="GJ193">
        <v>244</v>
      </c>
      <c r="GK193">
        <v>199</v>
      </c>
      <c r="GL193" s="128">
        <v>873</v>
      </c>
    </row>
    <row r="194" spans="1:194" s="1" customFormat="1" ht="14.4" x14ac:dyDescent="0.3">
      <c r="A194" s="30" t="s">
        <v>46</v>
      </c>
      <c r="B194" s="1" t="s">
        <v>233</v>
      </c>
      <c r="C194" s="29" t="str">
        <f t="shared" si="64"/>
        <v>LA England - Folkestone and Hythe</v>
      </c>
      <c r="D194" s="48">
        <f t="shared" si="65"/>
        <v>4093</v>
      </c>
      <c r="E194" s="48">
        <f t="shared" si="66"/>
        <v>3872</v>
      </c>
      <c r="F194" s="49">
        <f t="shared" si="67"/>
        <v>116166</v>
      </c>
      <c r="G194" s="49">
        <f t="shared" si="68"/>
        <v>57054</v>
      </c>
      <c r="H194" s="50">
        <f t="shared" si="69"/>
        <v>59112</v>
      </c>
      <c r="I194" s="50">
        <f t="shared" si="70"/>
        <v>46503</v>
      </c>
      <c r="J194" s="50">
        <f t="shared" si="71"/>
        <v>48998</v>
      </c>
      <c r="K194" s="47">
        <f t="shared" si="72"/>
        <v>10551</v>
      </c>
      <c r="L194" s="48">
        <f t="shared" si="73"/>
        <v>10114</v>
      </c>
      <c r="M194" s="744">
        <v>453</v>
      </c>
      <c r="N194" s="184">
        <v>441</v>
      </c>
      <c r="O194" s="184">
        <v>463</v>
      </c>
      <c r="P194" s="184">
        <v>495</v>
      </c>
      <c r="Q194" s="184">
        <v>500</v>
      </c>
      <c r="R194" s="184">
        <v>570</v>
      </c>
      <c r="S194" s="184">
        <v>558</v>
      </c>
      <c r="T194" s="184">
        <v>580</v>
      </c>
      <c r="U194" s="184">
        <v>572</v>
      </c>
      <c r="V194" s="184">
        <v>600</v>
      </c>
      <c r="W194" s="184">
        <v>617</v>
      </c>
      <c r="X194" s="184">
        <v>609</v>
      </c>
      <c r="Y194" s="184">
        <v>610</v>
      </c>
      <c r="Z194" s="184">
        <v>677</v>
      </c>
      <c r="AA194" s="184">
        <v>664</v>
      </c>
      <c r="AB194" s="184">
        <v>675</v>
      </c>
      <c r="AC194" s="184">
        <v>728</v>
      </c>
      <c r="AD194" s="184">
        <v>739</v>
      </c>
      <c r="AE194" s="184">
        <v>740</v>
      </c>
      <c r="AF194" s="184">
        <v>733</v>
      </c>
      <c r="AG194" s="184">
        <v>632</v>
      </c>
      <c r="AH194" s="184">
        <v>574</v>
      </c>
      <c r="AI194" s="184">
        <v>553</v>
      </c>
      <c r="AJ194" s="184">
        <v>530</v>
      </c>
      <c r="AK194" s="184">
        <v>557</v>
      </c>
      <c r="AL194" s="184">
        <v>568</v>
      </c>
      <c r="AM194" s="184">
        <v>614</v>
      </c>
      <c r="AN194" s="184">
        <v>584</v>
      </c>
      <c r="AO194" s="184">
        <v>636</v>
      </c>
      <c r="AP194" s="184">
        <v>655</v>
      </c>
      <c r="AQ194" s="184">
        <v>628</v>
      </c>
      <c r="AR194" s="184">
        <v>631</v>
      </c>
      <c r="AS194" s="184">
        <v>634</v>
      </c>
      <c r="AT194" s="184">
        <v>702</v>
      </c>
      <c r="AU194" s="184">
        <v>751</v>
      </c>
      <c r="AV194" s="184">
        <v>662</v>
      </c>
      <c r="AW194" s="184">
        <v>717</v>
      </c>
      <c r="AX194" s="184">
        <v>704</v>
      </c>
      <c r="AY194" s="184">
        <v>692</v>
      </c>
      <c r="AZ194" s="184">
        <v>726</v>
      </c>
      <c r="BA194" s="184">
        <v>672</v>
      </c>
      <c r="BB194" s="184">
        <v>705</v>
      </c>
      <c r="BC194" s="184">
        <v>704</v>
      </c>
      <c r="BD194" s="184">
        <v>668</v>
      </c>
      <c r="BE194" s="184">
        <v>691</v>
      </c>
      <c r="BF194" s="184">
        <v>734</v>
      </c>
      <c r="BG194" s="184">
        <v>704</v>
      </c>
      <c r="BH194" s="184">
        <v>650</v>
      </c>
      <c r="BI194" s="184">
        <v>623</v>
      </c>
      <c r="BJ194" s="184">
        <v>622</v>
      </c>
      <c r="BK194" s="184">
        <v>618</v>
      </c>
      <c r="BL194" s="184">
        <v>662</v>
      </c>
      <c r="BM194" s="184">
        <v>685</v>
      </c>
      <c r="BN194" s="184">
        <v>654</v>
      </c>
      <c r="BO194" s="184">
        <v>777</v>
      </c>
      <c r="BP194" s="184">
        <v>840</v>
      </c>
      <c r="BQ194" s="184">
        <v>766</v>
      </c>
      <c r="BR194" s="184">
        <v>854</v>
      </c>
      <c r="BS194" s="184">
        <v>849</v>
      </c>
      <c r="BT194" s="184">
        <v>788</v>
      </c>
      <c r="BU194" s="184">
        <v>889</v>
      </c>
      <c r="BV194" s="184">
        <v>858</v>
      </c>
      <c r="BW194" s="184">
        <v>838</v>
      </c>
      <c r="BX194" s="184">
        <v>875</v>
      </c>
      <c r="BY194" s="184">
        <v>811</v>
      </c>
      <c r="BZ194" s="184">
        <v>791</v>
      </c>
      <c r="CA194" s="184">
        <v>785</v>
      </c>
      <c r="CB194" s="184">
        <v>755</v>
      </c>
      <c r="CC194" s="184">
        <v>686</v>
      </c>
      <c r="CD194" s="184">
        <v>664</v>
      </c>
      <c r="CE194" s="184">
        <v>641</v>
      </c>
      <c r="CF194" s="184">
        <v>603</v>
      </c>
      <c r="CG194" s="184">
        <v>609</v>
      </c>
      <c r="CH194" s="184">
        <v>631</v>
      </c>
      <c r="CI194" s="184">
        <v>583</v>
      </c>
      <c r="CJ194" s="184">
        <v>640</v>
      </c>
      <c r="CK194" s="184">
        <v>565</v>
      </c>
      <c r="CL194" s="184">
        <v>582</v>
      </c>
      <c r="CM194" s="184">
        <v>762</v>
      </c>
      <c r="CN194" s="184">
        <v>768</v>
      </c>
      <c r="CO194" s="184">
        <v>513</v>
      </c>
      <c r="CP194" s="184">
        <v>510</v>
      </c>
      <c r="CQ194" s="184">
        <v>442</v>
      </c>
      <c r="CR194" s="184">
        <v>369</v>
      </c>
      <c r="CS194" s="184">
        <v>294</v>
      </c>
      <c r="CT194" s="184">
        <v>277</v>
      </c>
      <c r="CU194" s="184">
        <v>231</v>
      </c>
      <c r="CV194" s="184">
        <v>207</v>
      </c>
      <c r="CW194" s="184">
        <v>179</v>
      </c>
      <c r="CX194" s="184">
        <v>162</v>
      </c>
      <c r="CY194" s="533">
        <v>494</v>
      </c>
      <c r="CZ194" s="129">
        <v>402</v>
      </c>
      <c r="DA194">
        <v>442</v>
      </c>
      <c r="DB194">
        <v>506</v>
      </c>
      <c r="DC194">
        <v>485</v>
      </c>
      <c r="DD194">
        <v>503</v>
      </c>
      <c r="DE194">
        <v>496</v>
      </c>
      <c r="DF194">
        <v>533</v>
      </c>
      <c r="DG194">
        <v>520</v>
      </c>
      <c r="DH194">
        <v>569</v>
      </c>
      <c r="DI194">
        <v>569</v>
      </c>
      <c r="DJ194">
        <v>610</v>
      </c>
      <c r="DK194">
        <v>607</v>
      </c>
      <c r="DL194">
        <v>626</v>
      </c>
      <c r="DM194">
        <v>638</v>
      </c>
      <c r="DN194">
        <v>633</v>
      </c>
      <c r="DO194">
        <v>657</v>
      </c>
      <c r="DP194">
        <v>659</v>
      </c>
      <c r="DQ194">
        <v>659</v>
      </c>
      <c r="DR194">
        <v>635</v>
      </c>
      <c r="DS194">
        <v>548</v>
      </c>
      <c r="DT194">
        <v>533</v>
      </c>
      <c r="DU194">
        <v>454</v>
      </c>
      <c r="DV194">
        <v>461</v>
      </c>
      <c r="DW194">
        <v>494</v>
      </c>
      <c r="DX194">
        <v>462</v>
      </c>
      <c r="DY194">
        <v>543</v>
      </c>
      <c r="DZ194">
        <v>577</v>
      </c>
      <c r="EA194">
        <v>608</v>
      </c>
      <c r="EB194">
        <v>628</v>
      </c>
      <c r="EC194">
        <v>654</v>
      </c>
      <c r="ED194">
        <v>632</v>
      </c>
      <c r="EE194">
        <v>667</v>
      </c>
      <c r="EF194">
        <v>697</v>
      </c>
      <c r="EG194">
        <v>712</v>
      </c>
      <c r="EH194">
        <v>729</v>
      </c>
      <c r="EI194">
        <v>777</v>
      </c>
      <c r="EJ194">
        <v>796</v>
      </c>
      <c r="EK194">
        <v>759</v>
      </c>
      <c r="EL194">
        <v>761</v>
      </c>
      <c r="EM194">
        <v>731</v>
      </c>
      <c r="EN194">
        <v>691</v>
      </c>
      <c r="EO194">
        <v>716</v>
      </c>
      <c r="EP194">
        <v>697</v>
      </c>
      <c r="EQ194">
        <v>692</v>
      </c>
      <c r="ER194">
        <v>701</v>
      </c>
      <c r="ES194">
        <v>767</v>
      </c>
      <c r="ET194">
        <v>743</v>
      </c>
      <c r="EU194">
        <v>708</v>
      </c>
      <c r="EV194">
        <v>621</v>
      </c>
      <c r="EW194">
        <v>647</v>
      </c>
      <c r="EX194">
        <v>676</v>
      </c>
      <c r="EY194">
        <v>648</v>
      </c>
      <c r="EZ194">
        <v>696</v>
      </c>
      <c r="FA194">
        <v>760</v>
      </c>
      <c r="FB194">
        <v>770</v>
      </c>
      <c r="FC194">
        <v>818</v>
      </c>
      <c r="FD194">
        <v>803</v>
      </c>
      <c r="FE194">
        <v>824</v>
      </c>
      <c r="FF194">
        <v>872</v>
      </c>
      <c r="FG194">
        <v>872</v>
      </c>
      <c r="FH194">
        <v>896</v>
      </c>
      <c r="FI194">
        <v>869</v>
      </c>
      <c r="FJ194">
        <v>862</v>
      </c>
      <c r="FK194">
        <v>863</v>
      </c>
      <c r="FL194">
        <v>831</v>
      </c>
      <c r="FM194">
        <v>862</v>
      </c>
      <c r="FN194">
        <v>749</v>
      </c>
      <c r="FO194">
        <v>755</v>
      </c>
      <c r="FP194">
        <v>794</v>
      </c>
      <c r="FQ194">
        <v>740</v>
      </c>
      <c r="FR194">
        <v>702</v>
      </c>
      <c r="FS194">
        <v>667</v>
      </c>
      <c r="FT194">
        <v>698</v>
      </c>
      <c r="FU194">
        <v>733</v>
      </c>
      <c r="FV194">
        <v>706</v>
      </c>
      <c r="FW194">
        <v>684</v>
      </c>
      <c r="FX194">
        <v>676</v>
      </c>
      <c r="FY194">
        <v>768</v>
      </c>
      <c r="FZ194">
        <v>799</v>
      </c>
      <c r="GA194">
        <v>828</v>
      </c>
      <c r="GB194">
        <v>599</v>
      </c>
      <c r="GC194">
        <v>532</v>
      </c>
      <c r="GD194">
        <v>531</v>
      </c>
      <c r="GE194">
        <v>452</v>
      </c>
      <c r="GF194">
        <v>385</v>
      </c>
      <c r="GG194">
        <v>339</v>
      </c>
      <c r="GH194">
        <v>338</v>
      </c>
      <c r="GI194">
        <v>293</v>
      </c>
      <c r="GJ194">
        <v>287</v>
      </c>
      <c r="GK194">
        <v>260</v>
      </c>
      <c r="GL194" s="128">
        <v>920</v>
      </c>
    </row>
    <row r="195" spans="1:194" s="1" customFormat="1" ht="14.4" x14ac:dyDescent="0.3">
      <c r="A195" s="30" t="s">
        <v>46</v>
      </c>
      <c r="B195" s="1" t="s">
        <v>234</v>
      </c>
      <c r="C195" s="29" t="str">
        <f t="shared" si="64"/>
        <v>LA England - Forest of Dean</v>
      </c>
      <c r="D195" s="48">
        <f t="shared" si="65"/>
        <v>2843</v>
      </c>
      <c r="E195" s="48">
        <f t="shared" si="66"/>
        <v>2851</v>
      </c>
      <c r="F195" s="49">
        <f t="shared" si="67"/>
        <v>85778</v>
      </c>
      <c r="G195" s="49">
        <f t="shared" si="68"/>
        <v>42239</v>
      </c>
      <c r="H195" s="50">
        <f t="shared" si="69"/>
        <v>43539</v>
      </c>
      <c r="I195" s="50">
        <f t="shared" si="70"/>
        <v>34640</v>
      </c>
      <c r="J195" s="50">
        <f t="shared" si="71"/>
        <v>36121</v>
      </c>
      <c r="K195" s="47">
        <f t="shared" si="72"/>
        <v>7599</v>
      </c>
      <c r="L195" s="48">
        <f t="shared" si="73"/>
        <v>7418</v>
      </c>
      <c r="M195" s="744">
        <v>305</v>
      </c>
      <c r="N195" s="184">
        <v>374</v>
      </c>
      <c r="O195" s="184">
        <v>389</v>
      </c>
      <c r="P195" s="184">
        <v>367</v>
      </c>
      <c r="Q195" s="184">
        <v>439</v>
      </c>
      <c r="R195" s="184">
        <v>348</v>
      </c>
      <c r="S195" s="184">
        <v>411</v>
      </c>
      <c r="T195" s="184">
        <v>423</v>
      </c>
      <c r="U195" s="184">
        <v>394</v>
      </c>
      <c r="V195" s="184">
        <v>455</v>
      </c>
      <c r="W195" s="184">
        <v>416</v>
      </c>
      <c r="X195" s="184">
        <v>435</v>
      </c>
      <c r="Y195" s="184">
        <v>417</v>
      </c>
      <c r="Z195" s="184">
        <v>466</v>
      </c>
      <c r="AA195" s="184">
        <v>475</v>
      </c>
      <c r="AB195" s="184">
        <v>490</v>
      </c>
      <c r="AC195" s="184">
        <v>471</v>
      </c>
      <c r="AD195" s="184">
        <v>524</v>
      </c>
      <c r="AE195" s="184">
        <v>505</v>
      </c>
      <c r="AF195" s="184">
        <v>448</v>
      </c>
      <c r="AG195" s="184">
        <v>439</v>
      </c>
      <c r="AH195" s="184">
        <v>413</v>
      </c>
      <c r="AI195" s="184">
        <v>415</v>
      </c>
      <c r="AJ195" s="184">
        <v>412</v>
      </c>
      <c r="AK195" s="184">
        <v>369</v>
      </c>
      <c r="AL195" s="184">
        <v>425</v>
      </c>
      <c r="AM195" s="184">
        <v>416</v>
      </c>
      <c r="AN195" s="184">
        <v>422</v>
      </c>
      <c r="AO195" s="184">
        <v>445</v>
      </c>
      <c r="AP195" s="184">
        <v>443</v>
      </c>
      <c r="AQ195" s="184">
        <v>445</v>
      </c>
      <c r="AR195" s="184">
        <v>482</v>
      </c>
      <c r="AS195" s="184">
        <v>491</v>
      </c>
      <c r="AT195" s="184">
        <v>505</v>
      </c>
      <c r="AU195" s="184">
        <v>479</v>
      </c>
      <c r="AV195" s="184">
        <v>530</v>
      </c>
      <c r="AW195" s="184">
        <v>540</v>
      </c>
      <c r="AX195" s="184">
        <v>506</v>
      </c>
      <c r="AY195" s="184">
        <v>543</v>
      </c>
      <c r="AZ195" s="184">
        <v>547</v>
      </c>
      <c r="BA195" s="184">
        <v>483</v>
      </c>
      <c r="BB195" s="184">
        <v>474</v>
      </c>
      <c r="BC195" s="184">
        <v>459</v>
      </c>
      <c r="BD195" s="184">
        <v>443</v>
      </c>
      <c r="BE195" s="184">
        <v>480</v>
      </c>
      <c r="BF195" s="184">
        <v>424</v>
      </c>
      <c r="BG195" s="184">
        <v>416</v>
      </c>
      <c r="BH195" s="184">
        <v>490</v>
      </c>
      <c r="BI195" s="184">
        <v>376</v>
      </c>
      <c r="BJ195" s="184">
        <v>404</v>
      </c>
      <c r="BK195" s="184">
        <v>430</v>
      </c>
      <c r="BL195" s="184">
        <v>475</v>
      </c>
      <c r="BM195" s="184">
        <v>494</v>
      </c>
      <c r="BN195" s="184">
        <v>532</v>
      </c>
      <c r="BO195" s="184">
        <v>577</v>
      </c>
      <c r="BP195" s="184">
        <v>624</v>
      </c>
      <c r="BQ195" s="184">
        <v>611</v>
      </c>
      <c r="BR195" s="184">
        <v>622</v>
      </c>
      <c r="BS195" s="184">
        <v>644</v>
      </c>
      <c r="BT195" s="184">
        <v>707</v>
      </c>
      <c r="BU195" s="184">
        <v>708</v>
      </c>
      <c r="BV195" s="184">
        <v>692</v>
      </c>
      <c r="BW195" s="184">
        <v>659</v>
      </c>
      <c r="BX195" s="184">
        <v>718</v>
      </c>
      <c r="BY195" s="184">
        <v>640</v>
      </c>
      <c r="BZ195" s="184">
        <v>653</v>
      </c>
      <c r="CA195" s="184">
        <v>613</v>
      </c>
      <c r="CB195" s="184">
        <v>561</v>
      </c>
      <c r="CC195" s="184">
        <v>554</v>
      </c>
      <c r="CD195" s="184">
        <v>552</v>
      </c>
      <c r="CE195" s="184">
        <v>544</v>
      </c>
      <c r="CF195" s="184">
        <v>495</v>
      </c>
      <c r="CG195" s="184">
        <v>528</v>
      </c>
      <c r="CH195" s="184">
        <v>493</v>
      </c>
      <c r="CI195" s="184">
        <v>509</v>
      </c>
      <c r="CJ195" s="184">
        <v>467</v>
      </c>
      <c r="CK195" s="184">
        <v>484</v>
      </c>
      <c r="CL195" s="184">
        <v>502</v>
      </c>
      <c r="CM195" s="184">
        <v>526</v>
      </c>
      <c r="CN195" s="184">
        <v>487</v>
      </c>
      <c r="CO195" s="184">
        <v>377</v>
      </c>
      <c r="CP195" s="184">
        <v>358</v>
      </c>
      <c r="CQ195" s="184">
        <v>361</v>
      </c>
      <c r="CR195" s="184">
        <v>316</v>
      </c>
      <c r="CS195" s="184">
        <v>256</v>
      </c>
      <c r="CT195" s="184">
        <v>189</v>
      </c>
      <c r="CU195" s="184">
        <v>207</v>
      </c>
      <c r="CV195" s="184">
        <v>170</v>
      </c>
      <c r="CW195" s="184">
        <v>144</v>
      </c>
      <c r="CX195" s="184">
        <v>127</v>
      </c>
      <c r="CY195" s="533">
        <v>365</v>
      </c>
      <c r="CZ195" s="129">
        <v>301</v>
      </c>
      <c r="DA195">
        <v>355</v>
      </c>
      <c r="DB195">
        <v>348</v>
      </c>
      <c r="DC195">
        <v>356</v>
      </c>
      <c r="DD195">
        <v>369</v>
      </c>
      <c r="DE195">
        <v>366</v>
      </c>
      <c r="DF195">
        <v>392</v>
      </c>
      <c r="DG195">
        <v>375</v>
      </c>
      <c r="DH195">
        <v>390</v>
      </c>
      <c r="DI195">
        <v>415</v>
      </c>
      <c r="DJ195">
        <v>429</v>
      </c>
      <c r="DK195">
        <v>471</v>
      </c>
      <c r="DL195">
        <v>421</v>
      </c>
      <c r="DM195">
        <v>441</v>
      </c>
      <c r="DN195">
        <v>480</v>
      </c>
      <c r="DO195">
        <v>470</v>
      </c>
      <c r="DP195">
        <v>490</v>
      </c>
      <c r="DQ195">
        <v>549</v>
      </c>
      <c r="DR195">
        <v>553</v>
      </c>
      <c r="DS195">
        <v>463</v>
      </c>
      <c r="DT195">
        <v>430</v>
      </c>
      <c r="DU195">
        <v>422</v>
      </c>
      <c r="DV195">
        <v>412</v>
      </c>
      <c r="DW195">
        <v>376</v>
      </c>
      <c r="DX195">
        <v>367</v>
      </c>
      <c r="DY195">
        <v>407</v>
      </c>
      <c r="DZ195">
        <v>402</v>
      </c>
      <c r="EA195">
        <v>417</v>
      </c>
      <c r="EB195">
        <v>433</v>
      </c>
      <c r="EC195">
        <v>468</v>
      </c>
      <c r="ED195">
        <v>454</v>
      </c>
      <c r="EE195">
        <v>421</v>
      </c>
      <c r="EF195">
        <v>487</v>
      </c>
      <c r="EG195">
        <v>498</v>
      </c>
      <c r="EH195">
        <v>504</v>
      </c>
      <c r="EI195">
        <v>543</v>
      </c>
      <c r="EJ195">
        <v>525</v>
      </c>
      <c r="EK195">
        <v>567</v>
      </c>
      <c r="EL195">
        <v>533</v>
      </c>
      <c r="EM195">
        <v>501</v>
      </c>
      <c r="EN195">
        <v>522</v>
      </c>
      <c r="EO195">
        <v>482</v>
      </c>
      <c r="EP195">
        <v>477</v>
      </c>
      <c r="EQ195">
        <v>471</v>
      </c>
      <c r="ER195">
        <v>487</v>
      </c>
      <c r="ES195">
        <v>491</v>
      </c>
      <c r="ET195">
        <v>487</v>
      </c>
      <c r="EU195">
        <v>449</v>
      </c>
      <c r="EV195">
        <v>413</v>
      </c>
      <c r="EW195">
        <v>425</v>
      </c>
      <c r="EX195">
        <v>431</v>
      </c>
      <c r="EY195">
        <v>456</v>
      </c>
      <c r="EZ195">
        <v>528</v>
      </c>
      <c r="FA195">
        <v>550</v>
      </c>
      <c r="FB195">
        <v>624</v>
      </c>
      <c r="FC195">
        <v>606</v>
      </c>
      <c r="FD195">
        <v>658</v>
      </c>
      <c r="FE195">
        <v>676</v>
      </c>
      <c r="FF195">
        <v>685</v>
      </c>
      <c r="FG195">
        <v>657</v>
      </c>
      <c r="FH195">
        <v>736</v>
      </c>
      <c r="FI195">
        <v>719</v>
      </c>
      <c r="FJ195">
        <v>685</v>
      </c>
      <c r="FK195">
        <v>668</v>
      </c>
      <c r="FL195">
        <v>695</v>
      </c>
      <c r="FM195">
        <v>658</v>
      </c>
      <c r="FN195">
        <v>619</v>
      </c>
      <c r="FO195">
        <v>604</v>
      </c>
      <c r="FP195">
        <v>603</v>
      </c>
      <c r="FQ195">
        <v>543</v>
      </c>
      <c r="FR195">
        <v>565</v>
      </c>
      <c r="FS195">
        <v>539</v>
      </c>
      <c r="FT195">
        <v>514</v>
      </c>
      <c r="FU195">
        <v>542</v>
      </c>
      <c r="FV195">
        <v>526</v>
      </c>
      <c r="FW195">
        <v>522</v>
      </c>
      <c r="FX195">
        <v>532</v>
      </c>
      <c r="FY195">
        <v>527</v>
      </c>
      <c r="FZ195">
        <v>554</v>
      </c>
      <c r="GA195">
        <v>516</v>
      </c>
      <c r="GB195">
        <v>441</v>
      </c>
      <c r="GC195">
        <v>416</v>
      </c>
      <c r="GD195">
        <v>391</v>
      </c>
      <c r="GE195">
        <v>313</v>
      </c>
      <c r="GF195">
        <v>293</v>
      </c>
      <c r="GG195">
        <v>232</v>
      </c>
      <c r="GH195">
        <v>254</v>
      </c>
      <c r="GI195">
        <v>194</v>
      </c>
      <c r="GJ195">
        <v>191</v>
      </c>
      <c r="GK195">
        <v>157</v>
      </c>
      <c r="GL195" s="128">
        <v>614</v>
      </c>
    </row>
    <row r="196" spans="1:194" s="1" customFormat="1" ht="14.4" x14ac:dyDescent="0.3">
      <c r="A196" s="30" t="s">
        <v>46</v>
      </c>
      <c r="B196" s="1" t="s">
        <v>235</v>
      </c>
      <c r="C196" s="29" t="str">
        <f t="shared" si="64"/>
        <v>LA England - Fylde</v>
      </c>
      <c r="D196" s="48">
        <f t="shared" si="65"/>
        <v>2380</v>
      </c>
      <c r="E196" s="48">
        <f t="shared" si="66"/>
        <v>2289</v>
      </c>
      <c r="F196" s="49">
        <f t="shared" si="67"/>
        <v>75702</v>
      </c>
      <c r="G196" s="49">
        <f t="shared" si="68"/>
        <v>37051</v>
      </c>
      <c r="H196" s="50">
        <f t="shared" si="69"/>
        <v>38651</v>
      </c>
      <c r="I196" s="50">
        <f t="shared" si="70"/>
        <v>31024</v>
      </c>
      <c r="J196" s="50">
        <f t="shared" si="71"/>
        <v>32885</v>
      </c>
      <c r="K196" s="47">
        <f t="shared" si="72"/>
        <v>6027</v>
      </c>
      <c r="L196" s="48">
        <f t="shared" si="73"/>
        <v>5766</v>
      </c>
      <c r="M196" s="744">
        <v>242</v>
      </c>
      <c r="N196" s="184">
        <v>253</v>
      </c>
      <c r="O196" s="184">
        <v>287</v>
      </c>
      <c r="P196" s="184">
        <v>271</v>
      </c>
      <c r="Q196" s="184">
        <v>285</v>
      </c>
      <c r="R196" s="184">
        <v>307</v>
      </c>
      <c r="S196" s="184">
        <v>290</v>
      </c>
      <c r="T196" s="184">
        <v>352</v>
      </c>
      <c r="U196" s="184">
        <v>319</v>
      </c>
      <c r="V196" s="184">
        <v>343</v>
      </c>
      <c r="W196" s="184">
        <v>342</v>
      </c>
      <c r="X196" s="184">
        <v>356</v>
      </c>
      <c r="Y196" s="184">
        <v>366</v>
      </c>
      <c r="Z196" s="184">
        <v>411</v>
      </c>
      <c r="AA196" s="184">
        <v>428</v>
      </c>
      <c r="AB196" s="184">
        <v>412</v>
      </c>
      <c r="AC196" s="184">
        <v>375</v>
      </c>
      <c r="AD196" s="184">
        <v>388</v>
      </c>
      <c r="AE196" s="184">
        <v>366</v>
      </c>
      <c r="AF196" s="184">
        <v>330</v>
      </c>
      <c r="AG196" s="184">
        <v>323</v>
      </c>
      <c r="AH196" s="184">
        <v>381</v>
      </c>
      <c r="AI196" s="184">
        <v>316</v>
      </c>
      <c r="AJ196" s="184">
        <v>311</v>
      </c>
      <c r="AK196" s="184">
        <v>327</v>
      </c>
      <c r="AL196" s="184">
        <v>321</v>
      </c>
      <c r="AM196" s="184">
        <v>361</v>
      </c>
      <c r="AN196" s="184">
        <v>348</v>
      </c>
      <c r="AO196" s="184">
        <v>343</v>
      </c>
      <c r="AP196" s="184">
        <v>365</v>
      </c>
      <c r="AQ196" s="184">
        <v>369</v>
      </c>
      <c r="AR196" s="184">
        <v>367</v>
      </c>
      <c r="AS196" s="184">
        <v>356</v>
      </c>
      <c r="AT196" s="184">
        <v>350</v>
      </c>
      <c r="AU196" s="184">
        <v>392</v>
      </c>
      <c r="AV196" s="184">
        <v>411</v>
      </c>
      <c r="AW196" s="184">
        <v>415</v>
      </c>
      <c r="AX196" s="184">
        <v>408</v>
      </c>
      <c r="AY196" s="184">
        <v>415</v>
      </c>
      <c r="AZ196" s="184">
        <v>415</v>
      </c>
      <c r="BA196" s="184">
        <v>418</v>
      </c>
      <c r="BB196" s="184">
        <v>439</v>
      </c>
      <c r="BC196" s="184">
        <v>416</v>
      </c>
      <c r="BD196" s="184">
        <v>464</v>
      </c>
      <c r="BE196" s="184">
        <v>438</v>
      </c>
      <c r="BF196" s="184">
        <v>438</v>
      </c>
      <c r="BG196" s="184">
        <v>418</v>
      </c>
      <c r="BH196" s="184">
        <v>414</v>
      </c>
      <c r="BI196" s="184">
        <v>411</v>
      </c>
      <c r="BJ196" s="184">
        <v>365</v>
      </c>
      <c r="BK196" s="184">
        <v>379</v>
      </c>
      <c r="BL196" s="184">
        <v>427</v>
      </c>
      <c r="BM196" s="184">
        <v>426</v>
      </c>
      <c r="BN196" s="184">
        <v>444</v>
      </c>
      <c r="BO196" s="184">
        <v>511</v>
      </c>
      <c r="BP196" s="184">
        <v>533</v>
      </c>
      <c r="BQ196" s="184">
        <v>531</v>
      </c>
      <c r="BR196" s="184">
        <v>586</v>
      </c>
      <c r="BS196" s="184">
        <v>568</v>
      </c>
      <c r="BT196" s="184">
        <v>626</v>
      </c>
      <c r="BU196" s="184">
        <v>586</v>
      </c>
      <c r="BV196" s="184">
        <v>585</v>
      </c>
      <c r="BW196" s="184">
        <v>641</v>
      </c>
      <c r="BX196" s="184">
        <v>609</v>
      </c>
      <c r="BY196" s="184">
        <v>670</v>
      </c>
      <c r="BZ196" s="184">
        <v>601</v>
      </c>
      <c r="CA196" s="184">
        <v>630</v>
      </c>
      <c r="CB196" s="184">
        <v>580</v>
      </c>
      <c r="CC196" s="184">
        <v>575</v>
      </c>
      <c r="CD196" s="184">
        <v>554</v>
      </c>
      <c r="CE196" s="184">
        <v>504</v>
      </c>
      <c r="CF196" s="184">
        <v>539</v>
      </c>
      <c r="CG196" s="184">
        <v>506</v>
      </c>
      <c r="CH196" s="184">
        <v>494</v>
      </c>
      <c r="CI196" s="184">
        <v>428</v>
      </c>
      <c r="CJ196" s="184">
        <v>460</v>
      </c>
      <c r="CK196" s="184">
        <v>439</v>
      </c>
      <c r="CL196" s="184">
        <v>470</v>
      </c>
      <c r="CM196" s="184">
        <v>503</v>
      </c>
      <c r="CN196" s="184">
        <v>496</v>
      </c>
      <c r="CO196" s="184">
        <v>384</v>
      </c>
      <c r="CP196" s="184">
        <v>370</v>
      </c>
      <c r="CQ196" s="184">
        <v>344</v>
      </c>
      <c r="CR196" s="184">
        <v>298</v>
      </c>
      <c r="CS196" s="184">
        <v>253</v>
      </c>
      <c r="CT196" s="184">
        <v>193</v>
      </c>
      <c r="CU196" s="184">
        <v>178</v>
      </c>
      <c r="CV196" s="184">
        <v>183</v>
      </c>
      <c r="CW196" s="184">
        <v>152</v>
      </c>
      <c r="CX196" s="184">
        <v>133</v>
      </c>
      <c r="CY196" s="533">
        <v>424</v>
      </c>
      <c r="CZ196" s="129">
        <v>199</v>
      </c>
      <c r="DA196">
        <v>258</v>
      </c>
      <c r="DB196">
        <v>254</v>
      </c>
      <c r="DC196">
        <v>254</v>
      </c>
      <c r="DD196">
        <v>296</v>
      </c>
      <c r="DE196">
        <v>277</v>
      </c>
      <c r="DF196">
        <v>291</v>
      </c>
      <c r="DG196">
        <v>283</v>
      </c>
      <c r="DH196">
        <v>318</v>
      </c>
      <c r="DI196">
        <v>345</v>
      </c>
      <c r="DJ196">
        <v>362</v>
      </c>
      <c r="DK196">
        <v>340</v>
      </c>
      <c r="DL196">
        <v>395</v>
      </c>
      <c r="DM196">
        <v>361</v>
      </c>
      <c r="DN196">
        <v>412</v>
      </c>
      <c r="DO196">
        <v>381</v>
      </c>
      <c r="DP196">
        <v>360</v>
      </c>
      <c r="DQ196">
        <v>380</v>
      </c>
      <c r="DR196">
        <v>387</v>
      </c>
      <c r="DS196">
        <v>326</v>
      </c>
      <c r="DT196">
        <v>301</v>
      </c>
      <c r="DU196">
        <v>327</v>
      </c>
      <c r="DV196">
        <v>293</v>
      </c>
      <c r="DW196">
        <v>306</v>
      </c>
      <c r="DX196">
        <v>295</v>
      </c>
      <c r="DY196">
        <v>329</v>
      </c>
      <c r="DZ196">
        <v>306</v>
      </c>
      <c r="EA196">
        <v>318</v>
      </c>
      <c r="EB196">
        <v>332</v>
      </c>
      <c r="EC196">
        <v>345</v>
      </c>
      <c r="ED196">
        <v>338</v>
      </c>
      <c r="EE196">
        <v>377</v>
      </c>
      <c r="EF196">
        <v>338</v>
      </c>
      <c r="EG196">
        <v>347</v>
      </c>
      <c r="EH196">
        <v>426</v>
      </c>
      <c r="EI196">
        <v>438</v>
      </c>
      <c r="EJ196">
        <v>413</v>
      </c>
      <c r="EK196">
        <v>429</v>
      </c>
      <c r="EL196">
        <v>411</v>
      </c>
      <c r="EM196">
        <v>407</v>
      </c>
      <c r="EN196">
        <v>420</v>
      </c>
      <c r="EO196">
        <v>409</v>
      </c>
      <c r="EP196">
        <v>457</v>
      </c>
      <c r="EQ196">
        <v>432</v>
      </c>
      <c r="ER196">
        <v>418</v>
      </c>
      <c r="ES196">
        <v>461</v>
      </c>
      <c r="ET196">
        <v>444</v>
      </c>
      <c r="EU196">
        <v>390</v>
      </c>
      <c r="EV196">
        <v>379</v>
      </c>
      <c r="EW196">
        <v>395</v>
      </c>
      <c r="EX196">
        <v>422</v>
      </c>
      <c r="EY196">
        <v>408</v>
      </c>
      <c r="EZ196">
        <v>467</v>
      </c>
      <c r="FA196">
        <v>484</v>
      </c>
      <c r="FB196">
        <v>534</v>
      </c>
      <c r="FC196">
        <v>546</v>
      </c>
      <c r="FD196">
        <v>569</v>
      </c>
      <c r="FE196">
        <v>572</v>
      </c>
      <c r="FF196">
        <v>595</v>
      </c>
      <c r="FG196">
        <v>625</v>
      </c>
      <c r="FH196">
        <v>645</v>
      </c>
      <c r="FI196">
        <v>683</v>
      </c>
      <c r="FJ196">
        <v>601</v>
      </c>
      <c r="FK196">
        <v>741</v>
      </c>
      <c r="FL196">
        <v>669</v>
      </c>
      <c r="FM196">
        <v>676</v>
      </c>
      <c r="FN196">
        <v>620</v>
      </c>
      <c r="FO196">
        <v>561</v>
      </c>
      <c r="FP196">
        <v>620</v>
      </c>
      <c r="FQ196">
        <v>578</v>
      </c>
      <c r="FR196">
        <v>531</v>
      </c>
      <c r="FS196">
        <v>516</v>
      </c>
      <c r="FT196">
        <v>487</v>
      </c>
      <c r="FU196">
        <v>511</v>
      </c>
      <c r="FV196">
        <v>469</v>
      </c>
      <c r="FW196">
        <v>499</v>
      </c>
      <c r="FX196">
        <v>515</v>
      </c>
      <c r="FY196">
        <v>537</v>
      </c>
      <c r="FZ196">
        <v>530</v>
      </c>
      <c r="GA196">
        <v>613</v>
      </c>
      <c r="GB196">
        <v>446</v>
      </c>
      <c r="GC196">
        <v>414</v>
      </c>
      <c r="GD196">
        <v>403</v>
      </c>
      <c r="GE196">
        <v>365</v>
      </c>
      <c r="GF196">
        <v>315</v>
      </c>
      <c r="GG196">
        <v>281</v>
      </c>
      <c r="GH196">
        <v>274</v>
      </c>
      <c r="GI196">
        <v>268</v>
      </c>
      <c r="GJ196">
        <v>223</v>
      </c>
      <c r="GK196">
        <v>198</v>
      </c>
      <c r="GL196" s="128">
        <v>880</v>
      </c>
    </row>
    <row r="197" spans="1:194" s="1" customFormat="1" ht="14.4" x14ac:dyDescent="0.3">
      <c r="A197" s="30" t="s">
        <v>46</v>
      </c>
      <c r="B197" s="1" t="s">
        <v>236</v>
      </c>
      <c r="C197" s="29" t="str">
        <f t="shared" si="64"/>
        <v>LA England - Gateshead</v>
      </c>
      <c r="D197" s="48">
        <f t="shared" si="65"/>
        <v>7482</v>
      </c>
      <c r="E197" s="48">
        <f t="shared" si="66"/>
        <v>7327</v>
      </c>
      <c r="F197" s="49">
        <f t="shared" si="67"/>
        <v>213622</v>
      </c>
      <c r="G197" s="49">
        <f t="shared" si="68"/>
        <v>107210</v>
      </c>
      <c r="H197" s="50">
        <f t="shared" si="69"/>
        <v>106412</v>
      </c>
      <c r="I197" s="50">
        <f t="shared" si="70"/>
        <v>86888</v>
      </c>
      <c r="J197" s="50">
        <f t="shared" si="71"/>
        <v>86908</v>
      </c>
      <c r="K197" s="47">
        <f t="shared" si="72"/>
        <v>20322</v>
      </c>
      <c r="L197" s="48">
        <f t="shared" si="73"/>
        <v>19504</v>
      </c>
      <c r="M197" s="744">
        <v>924</v>
      </c>
      <c r="N197" s="184">
        <v>956</v>
      </c>
      <c r="O197" s="184">
        <v>976</v>
      </c>
      <c r="P197" s="184">
        <v>990</v>
      </c>
      <c r="Q197" s="184">
        <v>1009</v>
      </c>
      <c r="R197" s="184">
        <v>1040</v>
      </c>
      <c r="S197" s="184">
        <v>1083</v>
      </c>
      <c r="T197" s="184">
        <v>1036</v>
      </c>
      <c r="U197" s="184">
        <v>1166</v>
      </c>
      <c r="V197" s="184">
        <v>1192</v>
      </c>
      <c r="W197" s="184">
        <v>1199</v>
      </c>
      <c r="X197" s="184">
        <v>1269</v>
      </c>
      <c r="Y197" s="184">
        <v>1168</v>
      </c>
      <c r="Z197" s="184">
        <v>1209</v>
      </c>
      <c r="AA197" s="184">
        <v>1271</v>
      </c>
      <c r="AB197" s="184">
        <v>1290</v>
      </c>
      <c r="AC197" s="184">
        <v>1235</v>
      </c>
      <c r="AD197" s="184">
        <v>1309</v>
      </c>
      <c r="AE197" s="184">
        <v>1278</v>
      </c>
      <c r="AF197" s="184">
        <v>1347</v>
      </c>
      <c r="AG197" s="184">
        <v>1333</v>
      </c>
      <c r="AH197" s="184">
        <v>1279</v>
      </c>
      <c r="AI197" s="184">
        <v>1194</v>
      </c>
      <c r="AJ197" s="184">
        <v>1155</v>
      </c>
      <c r="AK197" s="184">
        <v>1238</v>
      </c>
      <c r="AL197" s="184">
        <v>1341</v>
      </c>
      <c r="AM197" s="184">
        <v>1355</v>
      </c>
      <c r="AN197" s="184">
        <v>1430</v>
      </c>
      <c r="AO197" s="184">
        <v>1465</v>
      </c>
      <c r="AP197" s="184">
        <v>1516</v>
      </c>
      <c r="AQ197" s="184">
        <v>1534</v>
      </c>
      <c r="AR197" s="184">
        <v>1577</v>
      </c>
      <c r="AS197" s="184">
        <v>1511</v>
      </c>
      <c r="AT197" s="184">
        <v>1652</v>
      </c>
      <c r="AU197" s="184">
        <v>1608</v>
      </c>
      <c r="AV197" s="184">
        <v>1613</v>
      </c>
      <c r="AW197" s="184">
        <v>1595</v>
      </c>
      <c r="AX197" s="184">
        <v>1537</v>
      </c>
      <c r="AY197" s="184">
        <v>1645</v>
      </c>
      <c r="AZ197" s="184">
        <v>1595</v>
      </c>
      <c r="BA197" s="184">
        <v>1596</v>
      </c>
      <c r="BB197" s="184">
        <v>1517</v>
      </c>
      <c r="BC197" s="184">
        <v>1533</v>
      </c>
      <c r="BD197" s="184">
        <v>1498</v>
      </c>
      <c r="BE197" s="184">
        <v>1439</v>
      </c>
      <c r="BF197" s="184">
        <v>1476</v>
      </c>
      <c r="BG197" s="184">
        <v>1461</v>
      </c>
      <c r="BH197" s="184">
        <v>1303</v>
      </c>
      <c r="BI197" s="184">
        <v>1238</v>
      </c>
      <c r="BJ197" s="184">
        <v>1159</v>
      </c>
      <c r="BK197" s="184">
        <v>1251</v>
      </c>
      <c r="BL197" s="184">
        <v>1214</v>
      </c>
      <c r="BM197" s="184">
        <v>1206</v>
      </c>
      <c r="BN197" s="184">
        <v>1246</v>
      </c>
      <c r="BO197" s="184">
        <v>1442</v>
      </c>
      <c r="BP197" s="184">
        <v>1454</v>
      </c>
      <c r="BQ197" s="184">
        <v>1388</v>
      </c>
      <c r="BR197" s="184">
        <v>1412</v>
      </c>
      <c r="BS197" s="184">
        <v>1441</v>
      </c>
      <c r="BT197" s="184">
        <v>1420</v>
      </c>
      <c r="BU197" s="184">
        <v>1432</v>
      </c>
      <c r="BV197" s="184">
        <v>1444</v>
      </c>
      <c r="BW197" s="184">
        <v>1402</v>
      </c>
      <c r="BX197" s="184">
        <v>1433</v>
      </c>
      <c r="BY197" s="184">
        <v>1399</v>
      </c>
      <c r="BZ197" s="184">
        <v>1271</v>
      </c>
      <c r="CA197" s="184">
        <v>1231</v>
      </c>
      <c r="CB197" s="184">
        <v>1249</v>
      </c>
      <c r="CC197" s="184">
        <v>1236</v>
      </c>
      <c r="CD197" s="184">
        <v>1112</v>
      </c>
      <c r="CE197" s="184">
        <v>1027</v>
      </c>
      <c r="CF197" s="184">
        <v>1032</v>
      </c>
      <c r="CG197" s="184">
        <v>978</v>
      </c>
      <c r="CH197" s="184">
        <v>956</v>
      </c>
      <c r="CI197" s="184">
        <v>869</v>
      </c>
      <c r="CJ197" s="184">
        <v>869</v>
      </c>
      <c r="CK197" s="184">
        <v>885</v>
      </c>
      <c r="CL197" s="184">
        <v>878</v>
      </c>
      <c r="CM197" s="184">
        <v>950</v>
      </c>
      <c r="CN197" s="184">
        <v>909</v>
      </c>
      <c r="CO197" s="184">
        <v>637</v>
      </c>
      <c r="CP197" s="184">
        <v>601</v>
      </c>
      <c r="CQ197" s="184">
        <v>558</v>
      </c>
      <c r="CR197" s="184">
        <v>432</v>
      </c>
      <c r="CS197" s="184">
        <v>393</v>
      </c>
      <c r="CT197" s="184">
        <v>358</v>
      </c>
      <c r="CU197" s="184">
        <v>349</v>
      </c>
      <c r="CV197" s="184">
        <v>341</v>
      </c>
      <c r="CW197" s="184">
        <v>270</v>
      </c>
      <c r="CX197" s="184">
        <v>231</v>
      </c>
      <c r="CY197" s="533">
        <v>664</v>
      </c>
      <c r="CZ197" s="129">
        <v>810</v>
      </c>
      <c r="DA197">
        <v>886</v>
      </c>
      <c r="DB197">
        <v>871</v>
      </c>
      <c r="DC197">
        <v>912</v>
      </c>
      <c r="DD197">
        <v>1062</v>
      </c>
      <c r="DE197">
        <v>995</v>
      </c>
      <c r="DF197">
        <v>1031</v>
      </c>
      <c r="DG197">
        <v>1086</v>
      </c>
      <c r="DH197">
        <v>1099</v>
      </c>
      <c r="DI197">
        <v>1146</v>
      </c>
      <c r="DJ197">
        <v>1145</v>
      </c>
      <c r="DK197">
        <v>1134</v>
      </c>
      <c r="DL197">
        <v>1163</v>
      </c>
      <c r="DM197">
        <v>1223</v>
      </c>
      <c r="DN197">
        <v>1161</v>
      </c>
      <c r="DO197">
        <v>1239</v>
      </c>
      <c r="DP197">
        <v>1214</v>
      </c>
      <c r="DQ197">
        <v>1327</v>
      </c>
      <c r="DR197">
        <v>1238</v>
      </c>
      <c r="DS197">
        <v>1263</v>
      </c>
      <c r="DT197">
        <v>1177</v>
      </c>
      <c r="DU197">
        <v>1192</v>
      </c>
      <c r="DV197">
        <v>1162</v>
      </c>
      <c r="DW197">
        <v>1132</v>
      </c>
      <c r="DX197">
        <v>1214</v>
      </c>
      <c r="DY197">
        <v>1213</v>
      </c>
      <c r="DZ197">
        <v>1317</v>
      </c>
      <c r="EA197">
        <v>1333</v>
      </c>
      <c r="EB197">
        <v>1470</v>
      </c>
      <c r="EC197">
        <v>1465</v>
      </c>
      <c r="ED197">
        <v>1411</v>
      </c>
      <c r="EE197">
        <v>1526</v>
      </c>
      <c r="EF197">
        <v>1487</v>
      </c>
      <c r="EG197">
        <v>1480</v>
      </c>
      <c r="EH197">
        <v>1541</v>
      </c>
      <c r="EI197">
        <v>1499</v>
      </c>
      <c r="EJ197">
        <v>1489</v>
      </c>
      <c r="EK197">
        <v>1531</v>
      </c>
      <c r="EL197">
        <v>1450</v>
      </c>
      <c r="EM197">
        <v>1446</v>
      </c>
      <c r="EN197">
        <v>1480</v>
      </c>
      <c r="EO197">
        <v>1394</v>
      </c>
      <c r="EP197">
        <v>1395</v>
      </c>
      <c r="EQ197">
        <v>1422</v>
      </c>
      <c r="ER197">
        <v>1351</v>
      </c>
      <c r="ES197">
        <v>1383</v>
      </c>
      <c r="ET197">
        <v>1387</v>
      </c>
      <c r="EU197">
        <v>1263</v>
      </c>
      <c r="EV197">
        <v>1118</v>
      </c>
      <c r="EW197">
        <v>1113</v>
      </c>
      <c r="EX197">
        <v>1197</v>
      </c>
      <c r="EY197">
        <v>1195</v>
      </c>
      <c r="EZ197">
        <v>1195</v>
      </c>
      <c r="FA197">
        <v>1278</v>
      </c>
      <c r="FB197">
        <v>1421</v>
      </c>
      <c r="FC197">
        <v>1382</v>
      </c>
      <c r="FD197">
        <v>1322</v>
      </c>
      <c r="FE197">
        <v>1366</v>
      </c>
      <c r="FF197">
        <v>1376</v>
      </c>
      <c r="FG197">
        <v>1462</v>
      </c>
      <c r="FH197">
        <v>1463</v>
      </c>
      <c r="FI197">
        <v>1449</v>
      </c>
      <c r="FJ197">
        <v>1429</v>
      </c>
      <c r="FK197">
        <v>1435</v>
      </c>
      <c r="FL197">
        <v>1358</v>
      </c>
      <c r="FM197">
        <v>1324</v>
      </c>
      <c r="FN197">
        <v>1250</v>
      </c>
      <c r="FO197">
        <v>1202</v>
      </c>
      <c r="FP197">
        <v>1235</v>
      </c>
      <c r="FQ197">
        <v>1160</v>
      </c>
      <c r="FR197">
        <v>1078</v>
      </c>
      <c r="FS197">
        <v>1053</v>
      </c>
      <c r="FT197">
        <v>1010</v>
      </c>
      <c r="FU197">
        <v>988</v>
      </c>
      <c r="FV197">
        <v>977</v>
      </c>
      <c r="FW197">
        <v>919</v>
      </c>
      <c r="FX197">
        <v>989</v>
      </c>
      <c r="FY197">
        <v>1044</v>
      </c>
      <c r="FZ197">
        <v>1050</v>
      </c>
      <c r="GA197">
        <v>1012</v>
      </c>
      <c r="GB197">
        <v>761</v>
      </c>
      <c r="GC197">
        <v>761</v>
      </c>
      <c r="GD197">
        <v>699</v>
      </c>
      <c r="GE197">
        <v>573</v>
      </c>
      <c r="GF197">
        <v>546</v>
      </c>
      <c r="GG197">
        <v>521</v>
      </c>
      <c r="GH197">
        <v>472</v>
      </c>
      <c r="GI197">
        <v>485</v>
      </c>
      <c r="GJ197">
        <v>437</v>
      </c>
      <c r="GK197">
        <v>334</v>
      </c>
      <c r="GL197" s="128">
        <v>1358</v>
      </c>
    </row>
    <row r="198" spans="1:194" s="1" customFormat="1" ht="14.4" x14ac:dyDescent="0.3">
      <c r="A198" s="30" t="s">
        <v>46</v>
      </c>
      <c r="B198" s="1" t="s">
        <v>237</v>
      </c>
      <c r="C198" s="29" t="str">
        <f t="shared" si="64"/>
        <v>LA England - Gedling</v>
      </c>
      <c r="D198" s="48">
        <f t="shared" si="65"/>
        <v>4047</v>
      </c>
      <c r="E198" s="48">
        <f t="shared" si="66"/>
        <v>3770</v>
      </c>
      <c r="F198" s="49">
        <f t="shared" si="67"/>
        <v>111636</v>
      </c>
      <c r="G198" s="49">
        <f t="shared" si="68"/>
        <v>54517</v>
      </c>
      <c r="H198" s="50">
        <f t="shared" si="69"/>
        <v>57119</v>
      </c>
      <c r="I198" s="50">
        <f t="shared" si="70"/>
        <v>43882</v>
      </c>
      <c r="J198" s="50">
        <f t="shared" si="71"/>
        <v>46639</v>
      </c>
      <c r="K198" s="47">
        <f t="shared" si="72"/>
        <v>10635</v>
      </c>
      <c r="L198" s="48">
        <f t="shared" si="73"/>
        <v>10480</v>
      </c>
      <c r="M198" s="744">
        <v>428</v>
      </c>
      <c r="N198" s="184">
        <v>479</v>
      </c>
      <c r="O198" s="184">
        <v>487</v>
      </c>
      <c r="P198" s="184">
        <v>518</v>
      </c>
      <c r="Q198" s="184">
        <v>482</v>
      </c>
      <c r="R198" s="184">
        <v>544</v>
      </c>
      <c r="S198" s="184">
        <v>544</v>
      </c>
      <c r="T198" s="184">
        <v>570</v>
      </c>
      <c r="U198" s="184">
        <v>613</v>
      </c>
      <c r="V198" s="184">
        <v>634</v>
      </c>
      <c r="W198" s="184">
        <v>646</v>
      </c>
      <c r="X198" s="184">
        <v>643</v>
      </c>
      <c r="Y198" s="184">
        <v>638</v>
      </c>
      <c r="Z198" s="184">
        <v>673</v>
      </c>
      <c r="AA198" s="184">
        <v>707</v>
      </c>
      <c r="AB198" s="184">
        <v>682</v>
      </c>
      <c r="AC198" s="184">
        <v>691</v>
      </c>
      <c r="AD198" s="184">
        <v>656</v>
      </c>
      <c r="AE198" s="184">
        <v>659</v>
      </c>
      <c r="AF198" s="184">
        <v>585</v>
      </c>
      <c r="AG198" s="184">
        <v>551</v>
      </c>
      <c r="AH198" s="184">
        <v>542</v>
      </c>
      <c r="AI198" s="184">
        <v>537</v>
      </c>
      <c r="AJ198" s="184">
        <v>540</v>
      </c>
      <c r="AK198" s="184">
        <v>510</v>
      </c>
      <c r="AL198" s="184">
        <v>534</v>
      </c>
      <c r="AM198" s="184">
        <v>556</v>
      </c>
      <c r="AN198" s="184">
        <v>565</v>
      </c>
      <c r="AO198" s="184">
        <v>582</v>
      </c>
      <c r="AP198" s="184">
        <v>620</v>
      </c>
      <c r="AQ198" s="184">
        <v>653</v>
      </c>
      <c r="AR198" s="184">
        <v>656</v>
      </c>
      <c r="AS198" s="184">
        <v>777</v>
      </c>
      <c r="AT198" s="184">
        <v>745</v>
      </c>
      <c r="AU198" s="184">
        <v>784</v>
      </c>
      <c r="AV198" s="184">
        <v>793</v>
      </c>
      <c r="AW198" s="184">
        <v>756</v>
      </c>
      <c r="AX198" s="184">
        <v>787</v>
      </c>
      <c r="AY198" s="184">
        <v>803</v>
      </c>
      <c r="AZ198" s="184">
        <v>793</v>
      </c>
      <c r="BA198" s="184">
        <v>735</v>
      </c>
      <c r="BB198" s="184">
        <v>718</v>
      </c>
      <c r="BC198" s="184">
        <v>748</v>
      </c>
      <c r="BD198" s="184">
        <v>708</v>
      </c>
      <c r="BE198" s="184">
        <v>736</v>
      </c>
      <c r="BF198" s="184">
        <v>718</v>
      </c>
      <c r="BG198" s="184">
        <v>739</v>
      </c>
      <c r="BH198" s="184">
        <v>700</v>
      </c>
      <c r="BI198" s="184">
        <v>650</v>
      </c>
      <c r="BJ198" s="184">
        <v>668</v>
      </c>
      <c r="BK198" s="184">
        <v>649</v>
      </c>
      <c r="BL198" s="184">
        <v>616</v>
      </c>
      <c r="BM198" s="184">
        <v>704</v>
      </c>
      <c r="BN198" s="184">
        <v>728</v>
      </c>
      <c r="BO198" s="184">
        <v>724</v>
      </c>
      <c r="BP198" s="184">
        <v>813</v>
      </c>
      <c r="BQ198" s="184">
        <v>742</v>
      </c>
      <c r="BR198" s="184">
        <v>797</v>
      </c>
      <c r="BS198" s="184">
        <v>807</v>
      </c>
      <c r="BT198" s="184">
        <v>782</v>
      </c>
      <c r="BU198" s="184">
        <v>771</v>
      </c>
      <c r="BV198" s="184">
        <v>776</v>
      </c>
      <c r="BW198" s="184">
        <v>787</v>
      </c>
      <c r="BX198" s="184">
        <v>772</v>
      </c>
      <c r="BY198" s="184">
        <v>711</v>
      </c>
      <c r="BZ198" s="184">
        <v>722</v>
      </c>
      <c r="CA198" s="184">
        <v>626</v>
      </c>
      <c r="CB198" s="184">
        <v>652</v>
      </c>
      <c r="CC198" s="184">
        <v>611</v>
      </c>
      <c r="CD198" s="184">
        <v>593</v>
      </c>
      <c r="CE198" s="184">
        <v>514</v>
      </c>
      <c r="CF198" s="184">
        <v>495</v>
      </c>
      <c r="CG198" s="184">
        <v>503</v>
      </c>
      <c r="CH198" s="184">
        <v>536</v>
      </c>
      <c r="CI198" s="184">
        <v>534</v>
      </c>
      <c r="CJ198" s="184">
        <v>487</v>
      </c>
      <c r="CK198" s="184">
        <v>534</v>
      </c>
      <c r="CL198" s="184">
        <v>504</v>
      </c>
      <c r="CM198" s="184">
        <v>546</v>
      </c>
      <c r="CN198" s="184">
        <v>537</v>
      </c>
      <c r="CO198" s="184">
        <v>357</v>
      </c>
      <c r="CP198" s="184">
        <v>355</v>
      </c>
      <c r="CQ198" s="184">
        <v>341</v>
      </c>
      <c r="CR198" s="184">
        <v>307</v>
      </c>
      <c r="CS198" s="184">
        <v>228</v>
      </c>
      <c r="CT198" s="184">
        <v>212</v>
      </c>
      <c r="CU198" s="184">
        <v>178</v>
      </c>
      <c r="CV198" s="184">
        <v>193</v>
      </c>
      <c r="CW198" s="184">
        <v>151</v>
      </c>
      <c r="CX198" s="184">
        <v>121</v>
      </c>
      <c r="CY198" s="533">
        <v>418</v>
      </c>
      <c r="CZ198" s="129">
        <v>431</v>
      </c>
      <c r="DA198">
        <v>472</v>
      </c>
      <c r="DB198">
        <v>502</v>
      </c>
      <c r="DC198">
        <v>547</v>
      </c>
      <c r="DD198">
        <v>537</v>
      </c>
      <c r="DE198">
        <v>555</v>
      </c>
      <c r="DF198">
        <v>541</v>
      </c>
      <c r="DG198">
        <v>599</v>
      </c>
      <c r="DH198">
        <v>606</v>
      </c>
      <c r="DI198">
        <v>644</v>
      </c>
      <c r="DJ198">
        <v>620</v>
      </c>
      <c r="DK198">
        <v>656</v>
      </c>
      <c r="DL198">
        <v>643</v>
      </c>
      <c r="DM198">
        <v>642</v>
      </c>
      <c r="DN198">
        <v>634</v>
      </c>
      <c r="DO198">
        <v>622</v>
      </c>
      <c r="DP198">
        <v>619</v>
      </c>
      <c r="DQ198">
        <v>610</v>
      </c>
      <c r="DR198">
        <v>616</v>
      </c>
      <c r="DS198">
        <v>535</v>
      </c>
      <c r="DT198">
        <v>510</v>
      </c>
      <c r="DU198">
        <v>492</v>
      </c>
      <c r="DV198">
        <v>502</v>
      </c>
      <c r="DW198">
        <v>500</v>
      </c>
      <c r="DX198">
        <v>542</v>
      </c>
      <c r="DY198">
        <v>549</v>
      </c>
      <c r="DZ198">
        <v>591</v>
      </c>
      <c r="EA198">
        <v>590</v>
      </c>
      <c r="EB198">
        <v>672</v>
      </c>
      <c r="EC198">
        <v>757</v>
      </c>
      <c r="ED198">
        <v>667</v>
      </c>
      <c r="EE198">
        <v>738</v>
      </c>
      <c r="EF198">
        <v>764</v>
      </c>
      <c r="EG198">
        <v>798</v>
      </c>
      <c r="EH198">
        <v>868</v>
      </c>
      <c r="EI198">
        <v>842</v>
      </c>
      <c r="EJ198">
        <v>820</v>
      </c>
      <c r="EK198">
        <v>838</v>
      </c>
      <c r="EL198">
        <v>875</v>
      </c>
      <c r="EM198">
        <v>786</v>
      </c>
      <c r="EN198">
        <v>749</v>
      </c>
      <c r="EO198">
        <v>795</v>
      </c>
      <c r="EP198">
        <v>752</v>
      </c>
      <c r="EQ198">
        <v>727</v>
      </c>
      <c r="ER198">
        <v>726</v>
      </c>
      <c r="ES198">
        <v>730</v>
      </c>
      <c r="ET198">
        <v>715</v>
      </c>
      <c r="EU198">
        <v>694</v>
      </c>
      <c r="EV198">
        <v>692</v>
      </c>
      <c r="EW198">
        <v>632</v>
      </c>
      <c r="EX198">
        <v>620</v>
      </c>
      <c r="EY198">
        <v>642</v>
      </c>
      <c r="EZ198">
        <v>701</v>
      </c>
      <c r="FA198">
        <v>749</v>
      </c>
      <c r="FB198">
        <v>758</v>
      </c>
      <c r="FC198">
        <v>794</v>
      </c>
      <c r="FD198">
        <v>755</v>
      </c>
      <c r="FE198">
        <v>848</v>
      </c>
      <c r="FF198">
        <v>761</v>
      </c>
      <c r="FG198">
        <v>823</v>
      </c>
      <c r="FH198">
        <v>734</v>
      </c>
      <c r="FI198">
        <v>830</v>
      </c>
      <c r="FJ198">
        <v>840</v>
      </c>
      <c r="FK198">
        <v>737</v>
      </c>
      <c r="FL198">
        <v>747</v>
      </c>
      <c r="FM198">
        <v>722</v>
      </c>
      <c r="FN198">
        <v>697</v>
      </c>
      <c r="FO198">
        <v>628</v>
      </c>
      <c r="FP198">
        <v>643</v>
      </c>
      <c r="FQ198">
        <v>607</v>
      </c>
      <c r="FR198">
        <v>602</v>
      </c>
      <c r="FS198">
        <v>578</v>
      </c>
      <c r="FT198">
        <v>608</v>
      </c>
      <c r="FU198">
        <v>526</v>
      </c>
      <c r="FV198">
        <v>589</v>
      </c>
      <c r="FW198">
        <v>515</v>
      </c>
      <c r="FX198">
        <v>592</v>
      </c>
      <c r="FY198">
        <v>548</v>
      </c>
      <c r="FZ198">
        <v>615</v>
      </c>
      <c r="GA198">
        <v>659</v>
      </c>
      <c r="GB198">
        <v>425</v>
      </c>
      <c r="GC198">
        <v>448</v>
      </c>
      <c r="GD198">
        <v>423</v>
      </c>
      <c r="GE198">
        <v>405</v>
      </c>
      <c r="GF198">
        <v>313</v>
      </c>
      <c r="GG198">
        <v>285</v>
      </c>
      <c r="GH198">
        <v>289</v>
      </c>
      <c r="GI198">
        <v>275</v>
      </c>
      <c r="GJ198">
        <v>233</v>
      </c>
      <c r="GK198">
        <v>209</v>
      </c>
      <c r="GL198" s="128">
        <v>802</v>
      </c>
    </row>
    <row r="199" spans="1:194" s="1" customFormat="1" ht="14.4" x14ac:dyDescent="0.3">
      <c r="A199" s="30" t="s">
        <v>46</v>
      </c>
      <c r="B199" s="1" t="s">
        <v>238</v>
      </c>
      <c r="C199" s="29" t="str">
        <f t="shared" si="64"/>
        <v>LA England - Gloucester</v>
      </c>
      <c r="D199" s="48">
        <f t="shared" si="65"/>
        <v>6268</v>
      </c>
      <c r="E199" s="48">
        <f t="shared" si="66"/>
        <v>6010</v>
      </c>
      <c r="F199" s="49">
        <f t="shared" si="67"/>
        <v>156212</v>
      </c>
      <c r="G199" s="49">
        <f t="shared" si="68"/>
        <v>78059</v>
      </c>
      <c r="H199" s="50">
        <f t="shared" si="69"/>
        <v>78153</v>
      </c>
      <c r="I199" s="50">
        <f t="shared" si="70"/>
        <v>60907</v>
      </c>
      <c r="J199" s="50">
        <f t="shared" si="71"/>
        <v>61758</v>
      </c>
      <c r="K199" s="47">
        <f t="shared" si="72"/>
        <v>17152</v>
      </c>
      <c r="L199" s="48">
        <f t="shared" si="73"/>
        <v>16395</v>
      </c>
      <c r="M199" s="744">
        <v>757</v>
      </c>
      <c r="N199" s="184">
        <v>778</v>
      </c>
      <c r="O199" s="184">
        <v>858</v>
      </c>
      <c r="P199" s="184">
        <v>804</v>
      </c>
      <c r="Q199" s="184">
        <v>923</v>
      </c>
      <c r="R199" s="184">
        <v>835</v>
      </c>
      <c r="S199" s="184">
        <v>908</v>
      </c>
      <c r="T199" s="184">
        <v>922</v>
      </c>
      <c r="U199" s="184">
        <v>1002</v>
      </c>
      <c r="V199" s="184">
        <v>996</v>
      </c>
      <c r="W199" s="184">
        <v>1072</v>
      </c>
      <c r="X199" s="184">
        <v>1029</v>
      </c>
      <c r="Y199" s="184">
        <v>1034</v>
      </c>
      <c r="Z199" s="184">
        <v>1113</v>
      </c>
      <c r="AA199" s="184">
        <v>1109</v>
      </c>
      <c r="AB199" s="184">
        <v>1015</v>
      </c>
      <c r="AC199" s="184">
        <v>975</v>
      </c>
      <c r="AD199" s="184">
        <v>1022</v>
      </c>
      <c r="AE199" s="184">
        <v>1072</v>
      </c>
      <c r="AF199" s="184">
        <v>927</v>
      </c>
      <c r="AG199" s="184">
        <v>900</v>
      </c>
      <c r="AH199" s="184">
        <v>847</v>
      </c>
      <c r="AI199" s="184">
        <v>872</v>
      </c>
      <c r="AJ199" s="184">
        <v>882</v>
      </c>
      <c r="AK199" s="184">
        <v>887</v>
      </c>
      <c r="AL199" s="184">
        <v>975</v>
      </c>
      <c r="AM199" s="184">
        <v>1008</v>
      </c>
      <c r="AN199" s="184">
        <v>1057</v>
      </c>
      <c r="AO199" s="184">
        <v>1093</v>
      </c>
      <c r="AP199" s="184">
        <v>1121</v>
      </c>
      <c r="AQ199" s="184">
        <v>1172</v>
      </c>
      <c r="AR199" s="184">
        <v>1133</v>
      </c>
      <c r="AS199" s="184">
        <v>1246</v>
      </c>
      <c r="AT199" s="184">
        <v>1262</v>
      </c>
      <c r="AU199" s="184">
        <v>1255</v>
      </c>
      <c r="AV199" s="184">
        <v>1250</v>
      </c>
      <c r="AW199" s="184">
        <v>1250</v>
      </c>
      <c r="AX199" s="184">
        <v>1271</v>
      </c>
      <c r="AY199" s="184">
        <v>1237</v>
      </c>
      <c r="AZ199" s="184">
        <v>1274</v>
      </c>
      <c r="BA199" s="184">
        <v>1219</v>
      </c>
      <c r="BB199" s="184">
        <v>1221</v>
      </c>
      <c r="BC199" s="184">
        <v>1204</v>
      </c>
      <c r="BD199" s="184">
        <v>1185</v>
      </c>
      <c r="BE199" s="184">
        <v>1167</v>
      </c>
      <c r="BF199" s="184">
        <v>1159</v>
      </c>
      <c r="BG199" s="184">
        <v>1095</v>
      </c>
      <c r="BH199" s="184">
        <v>1006</v>
      </c>
      <c r="BI199" s="184">
        <v>954</v>
      </c>
      <c r="BJ199" s="184">
        <v>862</v>
      </c>
      <c r="BK199" s="184">
        <v>927</v>
      </c>
      <c r="BL199" s="184">
        <v>850</v>
      </c>
      <c r="BM199" s="184">
        <v>963</v>
      </c>
      <c r="BN199" s="184">
        <v>917</v>
      </c>
      <c r="BO199" s="184">
        <v>935</v>
      </c>
      <c r="BP199" s="184">
        <v>932</v>
      </c>
      <c r="BQ199" s="184">
        <v>1004</v>
      </c>
      <c r="BR199" s="184">
        <v>1015</v>
      </c>
      <c r="BS199" s="184">
        <v>1003</v>
      </c>
      <c r="BT199" s="184">
        <v>936</v>
      </c>
      <c r="BU199" s="184">
        <v>929</v>
      </c>
      <c r="BV199" s="184">
        <v>903</v>
      </c>
      <c r="BW199" s="184">
        <v>921</v>
      </c>
      <c r="BX199" s="184">
        <v>907</v>
      </c>
      <c r="BY199" s="184">
        <v>883</v>
      </c>
      <c r="BZ199" s="184">
        <v>845</v>
      </c>
      <c r="CA199" s="184">
        <v>791</v>
      </c>
      <c r="CB199" s="184">
        <v>746</v>
      </c>
      <c r="CC199" s="184">
        <v>695</v>
      </c>
      <c r="CD199" s="184">
        <v>645</v>
      </c>
      <c r="CE199" s="184">
        <v>619</v>
      </c>
      <c r="CF199" s="184">
        <v>593</v>
      </c>
      <c r="CG199" s="184">
        <v>552</v>
      </c>
      <c r="CH199" s="184">
        <v>508</v>
      </c>
      <c r="CI199" s="184">
        <v>483</v>
      </c>
      <c r="CJ199" s="184">
        <v>492</v>
      </c>
      <c r="CK199" s="184">
        <v>508</v>
      </c>
      <c r="CL199" s="184">
        <v>504</v>
      </c>
      <c r="CM199" s="184">
        <v>491</v>
      </c>
      <c r="CN199" s="184">
        <v>506</v>
      </c>
      <c r="CO199" s="184">
        <v>343</v>
      </c>
      <c r="CP199" s="184">
        <v>366</v>
      </c>
      <c r="CQ199" s="184">
        <v>308</v>
      </c>
      <c r="CR199" s="184">
        <v>305</v>
      </c>
      <c r="CS199" s="184">
        <v>279</v>
      </c>
      <c r="CT199" s="184">
        <v>202</v>
      </c>
      <c r="CU199" s="184">
        <v>190</v>
      </c>
      <c r="CV199" s="184">
        <v>169</v>
      </c>
      <c r="CW199" s="184">
        <v>158</v>
      </c>
      <c r="CX199" s="184">
        <v>112</v>
      </c>
      <c r="CY199" s="533">
        <v>409</v>
      </c>
      <c r="CZ199" s="129">
        <v>764</v>
      </c>
      <c r="DA199">
        <v>794</v>
      </c>
      <c r="DB199">
        <v>782</v>
      </c>
      <c r="DC199">
        <v>763</v>
      </c>
      <c r="DD199">
        <v>795</v>
      </c>
      <c r="DE199">
        <v>816</v>
      </c>
      <c r="DF199">
        <v>849</v>
      </c>
      <c r="DG199">
        <v>931</v>
      </c>
      <c r="DH199">
        <v>983</v>
      </c>
      <c r="DI199">
        <v>897</v>
      </c>
      <c r="DJ199">
        <v>1046</v>
      </c>
      <c r="DK199">
        <v>965</v>
      </c>
      <c r="DL199">
        <v>1008</v>
      </c>
      <c r="DM199">
        <v>989</v>
      </c>
      <c r="DN199">
        <v>1004</v>
      </c>
      <c r="DO199">
        <v>1029</v>
      </c>
      <c r="DP199">
        <v>1006</v>
      </c>
      <c r="DQ199">
        <v>974</v>
      </c>
      <c r="DR199">
        <v>946</v>
      </c>
      <c r="DS199">
        <v>780</v>
      </c>
      <c r="DT199">
        <v>799</v>
      </c>
      <c r="DU199">
        <v>849</v>
      </c>
      <c r="DV199">
        <v>890</v>
      </c>
      <c r="DW199">
        <v>823</v>
      </c>
      <c r="DX199">
        <v>835</v>
      </c>
      <c r="DY199">
        <v>997</v>
      </c>
      <c r="DZ199">
        <v>969</v>
      </c>
      <c r="EA199">
        <v>1066</v>
      </c>
      <c r="EB199">
        <v>1163</v>
      </c>
      <c r="EC199">
        <v>1133</v>
      </c>
      <c r="ED199">
        <v>1139</v>
      </c>
      <c r="EE199">
        <v>1206</v>
      </c>
      <c r="EF199">
        <v>1290</v>
      </c>
      <c r="EG199">
        <v>1178</v>
      </c>
      <c r="EH199">
        <v>1323</v>
      </c>
      <c r="EI199">
        <v>1245</v>
      </c>
      <c r="EJ199">
        <v>1271</v>
      </c>
      <c r="EK199">
        <v>1294</v>
      </c>
      <c r="EL199">
        <v>1346</v>
      </c>
      <c r="EM199">
        <v>1273</v>
      </c>
      <c r="EN199">
        <v>1188</v>
      </c>
      <c r="EO199">
        <v>1173</v>
      </c>
      <c r="EP199">
        <v>1119</v>
      </c>
      <c r="EQ199">
        <v>1146</v>
      </c>
      <c r="ER199">
        <v>1104</v>
      </c>
      <c r="ES199">
        <v>1093</v>
      </c>
      <c r="ET199">
        <v>993</v>
      </c>
      <c r="EU199">
        <v>972</v>
      </c>
      <c r="EV199">
        <v>848</v>
      </c>
      <c r="EW199">
        <v>849</v>
      </c>
      <c r="EX199">
        <v>797</v>
      </c>
      <c r="EY199">
        <v>881</v>
      </c>
      <c r="EZ199">
        <v>892</v>
      </c>
      <c r="FA199">
        <v>874</v>
      </c>
      <c r="FB199">
        <v>909</v>
      </c>
      <c r="FC199">
        <v>948</v>
      </c>
      <c r="FD199">
        <v>942</v>
      </c>
      <c r="FE199">
        <v>965</v>
      </c>
      <c r="FF199">
        <v>966</v>
      </c>
      <c r="FG199">
        <v>975</v>
      </c>
      <c r="FH199">
        <v>1015</v>
      </c>
      <c r="FI199">
        <v>963</v>
      </c>
      <c r="FJ199">
        <v>920</v>
      </c>
      <c r="FK199">
        <v>864</v>
      </c>
      <c r="FL199">
        <v>822</v>
      </c>
      <c r="FM199">
        <v>846</v>
      </c>
      <c r="FN199">
        <v>822</v>
      </c>
      <c r="FO199">
        <v>739</v>
      </c>
      <c r="FP199">
        <v>728</v>
      </c>
      <c r="FQ199">
        <v>697</v>
      </c>
      <c r="FR199">
        <v>664</v>
      </c>
      <c r="FS199">
        <v>616</v>
      </c>
      <c r="FT199">
        <v>598</v>
      </c>
      <c r="FU199">
        <v>578</v>
      </c>
      <c r="FV199">
        <v>622</v>
      </c>
      <c r="FW199">
        <v>560</v>
      </c>
      <c r="FX199">
        <v>536</v>
      </c>
      <c r="FY199">
        <v>555</v>
      </c>
      <c r="FZ199">
        <v>580</v>
      </c>
      <c r="GA199">
        <v>587</v>
      </c>
      <c r="GB199">
        <v>448</v>
      </c>
      <c r="GC199">
        <v>458</v>
      </c>
      <c r="GD199">
        <v>425</v>
      </c>
      <c r="GE199">
        <v>414</v>
      </c>
      <c r="GF199">
        <v>299</v>
      </c>
      <c r="GG199">
        <v>264</v>
      </c>
      <c r="GH199">
        <v>292</v>
      </c>
      <c r="GI199">
        <v>259</v>
      </c>
      <c r="GJ199">
        <v>205</v>
      </c>
      <c r="GK199">
        <v>187</v>
      </c>
      <c r="GL199" s="128">
        <v>746</v>
      </c>
    </row>
    <row r="200" spans="1:194" s="1" customFormat="1" ht="14.4" x14ac:dyDescent="0.3">
      <c r="A200" s="30" t="s">
        <v>46</v>
      </c>
      <c r="B200" s="1" t="s">
        <v>239</v>
      </c>
      <c r="C200" s="29" t="str">
        <f t="shared" si="64"/>
        <v>LA England - Gosport</v>
      </c>
      <c r="D200" s="48">
        <f t="shared" si="65"/>
        <v>3268</v>
      </c>
      <c r="E200" s="48">
        <f t="shared" si="66"/>
        <v>2966</v>
      </c>
      <c r="F200" s="49">
        <f t="shared" si="67"/>
        <v>84412</v>
      </c>
      <c r="G200" s="49">
        <f t="shared" si="68"/>
        <v>41295</v>
      </c>
      <c r="H200" s="50">
        <f t="shared" si="69"/>
        <v>43117</v>
      </c>
      <c r="I200" s="50">
        <f t="shared" si="70"/>
        <v>32970</v>
      </c>
      <c r="J200" s="50">
        <f t="shared" si="71"/>
        <v>35368</v>
      </c>
      <c r="K200" s="47">
        <f t="shared" si="72"/>
        <v>8325</v>
      </c>
      <c r="L200" s="48">
        <f t="shared" si="73"/>
        <v>7749</v>
      </c>
      <c r="M200" s="744">
        <v>304</v>
      </c>
      <c r="N200" s="184">
        <v>367</v>
      </c>
      <c r="O200" s="184">
        <v>375</v>
      </c>
      <c r="P200" s="184">
        <v>407</v>
      </c>
      <c r="Q200" s="184">
        <v>372</v>
      </c>
      <c r="R200" s="184">
        <v>405</v>
      </c>
      <c r="S200" s="184">
        <v>471</v>
      </c>
      <c r="T200" s="184">
        <v>438</v>
      </c>
      <c r="U200" s="184">
        <v>461</v>
      </c>
      <c r="V200" s="184">
        <v>475</v>
      </c>
      <c r="W200" s="184">
        <v>478</v>
      </c>
      <c r="X200" s="184">
        <v>504</v>
      </c>
      <c r="Y200" s="184">
        <v>502</v>
      </c>
      <c r="Z200" s="184">
        <v>555</v>
      </c>
      <c r="AA200" s="184">
        <v>575</v>
      </c>
      <c r="AB200" s="184">
        <v>523</v>
      </c>
      <c r="AC200" s="184">
        <v>573</v>
      </c>
      <c r="AD200" s="184">
        <v>540</v>
      </c>
      <c r="AE200" s="184">
        <v>510</v>
      </c>
      <c r="AF200" s="184">
        <v>499</v>
      </c>
      <c r="AG200" s="184">
        <v>425</v>
      </c>
      <c r="AH200" s="184">
        <v>449</v>
      </c>
      <c r="AI200" s="184">
        <v>442</v>
      </c>
      <c r="AJ200" s="184">
        <v>404</v>
      </c>
      <c r="AK200" s="184">
        <v>406</v>
      </c>
      <c r="AL200" s="184">
        <v>431</v>
      </c>
      <c r="AM200" s="184">
        <v>419</v>
      </c>
      <c r="AN200" s="184">
        <v>499</v>
      </c>
      <c r="AO200" s="184">
        <v>430</v>
      </c>
      <c r="AP200" s="184">
        <v>500</v>
      </c>
      <c r="AQ200" s="184">
        <v>484</v>
      </c>
      <c r="AR200" s="184">
        <v>510</v>
      </c>
      <c r="AS200" s="184">
        <v>483</v>
      </c>
      <c r="AT200" s="184">
        <v>498</v>
      </c>
      <c r="AU200" s="184">
        <v>496</v>
      </c>
      <c r="AV200" s="184">
        <v>527</v>
      </c>
      <c r="AW200" s="184">
        <v>516</v>
      </c>
      <c r="AX200" s="184">
        <v>531</v>
      </c>
      <c r="AY200" s="184">
        <v>540</v>
      </c>
      <c r="AZ200" s="184">
        <v>505</v>
      </c>
      <c r="BA200" s="184">
        <v>513</v>
      </c>
      <c r="BB200" s="184">
        <v>532</v>
      </c>
      <c r="BC200" s="184">
        <v>513</v>
      </c>
      <c r="BD200" s="184">
        <v>528</v>
      </c>
      <c r="BE200" s="184">
        <v>498</v>
      </c>
      <c r="BF200" s="184">
        <v>457</v>
      </c>
      <c r="BG200" s="184">
        <v>496</v>
      </c>
      <c r="BH200" s="184">
        <v>471</v>
      </c>
      <c r="BI200" s="184">
        <v>451</v>
      </c>
      <c r="BJ200" s="184">
        <v>448</v>
      </c>
      <c r="BK200" s="184">
        <v>453</v>
      </c>
      <c r="BL200" s="184">
        <v>436</v>
      </c>
      <c r="BM200" s="184">
        <v>506</v>
      </c>
      <c r="BN200" s="184">
        <v>517</v>
      </c>
      <c r="BO200" s="184">
        <v>545</v>
      </c>
      <c r="BP200" s="184">
        <v>596</v>
      </c>
      <c r="BQ200" s="184">
        <v>547</v>
      </c>
      <c r="BR200" s="184">
        <v>580</v>
      </c>
      <c r="BS200" s="184">
        <v>588</v>
      </c>
      <c r="BT200" s="184">
        <v>581</v>
      </c>
      <c r="BU200" s="184">
        <v>603</v>
      </c>
      <c r="BV200" s="184">
        <v>641</v>
      </c>
      <c r="BW200" s="184">
        <v>629</v>
      </c>
      <c r="BX200" s="184">
        <v>636</v>
      </c>
      <c r="BY200" s="184">
        <v>576</v>
      </c>
      <c r="BZ200" s="184">
        <v>573</v>
      </c>
      <c r="CA200" s="184">
        <v>601</v>
      </c>
      <c r="CB200" s="184">
        <v>518</v>
      </c>
      <c r="CC200" s="184">
        <v>507</v>
      </c>
      <c r="CD200" s="184">
        <v>473</v>
      </c>
      <c r="CE200" s="184">
        <v>487</v>
      </c>
      <c r="CF200" s="184">
        <v>443</v>
      </c>
      <c r="CG200" s="184">
        <v>425</v>
      </c>
      <c r="CH200" s="184">
        <v>366</v>
      </c>
      <c r="CI200" s="184">
        <v>406</v>
      </c>
      <c r="CJ200" s="184">
        <v>390</v>
      </c>
      <c r="CK200" s="184">
        <v>371</v>
      </c>
      <c r="CL200" s="184">
        <v>404</v>
      </c>
      <c r="CM200" s="184">
        <v>421</v>
      </c>
      <c r="CN200" s="184">
        <v>430</v>
      </c>
      <c r="CO200" s="184">
        <v>359</v>
      </c>
      <c r="CP200" s="184">
        <v>316</v>
      </c>
      <c r="CQ200" s="184">
        <v>257</v>
      </c>
      <c r="CR200" s="184">
        <v>231</v>
      </c>
      <c r="CS200" s="184">
        <v>173</v>
      </c>
      <c r="CT200" s="184">
        <v>165</v>
      </c>
      <c r="CU200" s="184">
        <v>173</v>
      </c>
      <c r="CV200" s="184">
        <v>138</v>
      </c>
      <c r="CW200" s="184">
        <v>124</v>
      </c>
      <c r="CX200" s="184">
        <v>93</v>
      </c>
      <c r="CY200" s="533">
        <v>281</v>
      </c>
      <c r="CZ200" s="129">
        <v>296</v>
      </c>
      <c r="DA200">
        <v>325</v>
      </c>
      <c r="DB200">
        <v>361</v>
      </c>
      <c r="DC200">
        <v>383</v>
      </c>
      <c r="DD200">
        <v>381</v>
      </c>
      <c r="DE200">
        <v>392</v>
      </c>
      <c r="DF200">
        <v>396</v>
      </c>
      <c r="DG200">
        <v>405</v>
      </c>
      <c r="DH200">
        <v>431</v>
      </c>
      <c r="DI200">
        <v>485</v>
      </c>
      <c r="DJ200">
        <v>469</v>
      </c>
      <c r="DK200">
        <v>459</v>
      </c>
      <c r="DL200">
        <v>508</v>
      </c>
      <c r="DM200">
        <v>468</v>
      </c>
      <c r="DN200">
        <v>467</v>
      </c>
      <c r="DO200">
        <v>504</v>
      </c>
      <c r="DP200">
        <v>504</v>
      </c>
      <c r="DQ200">
        <v>515</v>
      </c>
      <c r="DR200">
        <v>525</v>
      </c>
      <c r="DS200">
        <v>426</v>
      </c>
      <c r="DT200">
        <v>383</v>
      </c>
      <c r="DU200">
        <v>409</v>
      </c>
      <c r="DV200">
        <v>383</v>
      </c>
      <c r="DW200">
        <v>388</v>
      </c>
      <c r="DX200">
        <v>417</v>
      </c>
      <c r="DY200">
        <v>466</v>
      </c>
      <c r="DZ200">
        <v>452</v>
      </c>
      <c r="EA200">
        <v>466</v>
      </c>
      <c r="EB200">
        <v>460</v>
      </c>
      <c r="EC200">
        <v>510</v>
      </c>
      <c r="ED200">
        <v>490</v>
      </c>
      <c r="EE200">
        <v>490</v>
      </c>
      <c r="EF200">
        <v>505</v>
      </c>
      <c r="EG200">
        <v>560</v>
      </c>
      <c r="EH200">
        <v>520</v>
      </c>
      <c r="EI200">
        <v>530</v>
      </c>
      <c r="EJ200">
        <v>575</v>
      </c>
      <c r="EK200">
        <v>609</v>
      </c>
      <c r="EL200">
        <v>513</v>
      </c>
      <c r="EM200">
        <v>598</v>
      </c>
      <c r="EN200">
        <v>528</v>
      </c>
      <c r="EO200">
        <v>574</v>
      </c>
      <c r="EP200">
        <v>543</v>
      </c>
      <c r="EQ200">
        <v>535</v>
      </c>
      <c r="ER200">
        <v>539</v>
      </c>
      <c r="ES200">
        <v>530</v>
      </c>
      <c r="ET200">
        <v>516</v>
      </c>
      <c r="EU200">
        <v>499</v>
      </c>
      <c r="EV200">
        <v>487</v>
      </c>
      <c r="EW200">
        <v>462</v>
      </c>
      <c r="EX200">
        <v>433</v>
      </c>
      <c r="EY200">
        <v>482</v>
      </c>
      <c r="EZ200">
        <v>541</v>
      </c>
      <c r="FA200">
        <v>564</v>
      </c>
      <c r="FB200">
        <v>563</v>
      </c>
      <c r="FC200">
        <v>607</v>
      </c>
      <c r="FD200">
        <v>575</v>
      </c>
      <c r="FE200">
        <v>666</v>
      </c>
      <c r="FF200">
        <v>593</v>
      </c>
      <c r="FG200">
        <v>620</v>
      </c>
      <c r="FH200">
        <v>594</v>
      </c>
      <c r="FI200">
        <v>637</v>
      </c>
      <c r="FJ200">
        <v>670</v>
      </c>
      <c r="FK200">
        <v>628</v>
      </c>
      <c r="FL200">
        <v>619</v>
      </c>
      <c r="FM200">
        <v>605</v>
      </c>
      <c r="FN200">
        <v>528</v>
      </c>
      <c r="FO200">
        <v>599</v>
      </c>
      <c r="FP200">
        <v>514</v>
      </c>
      <c r="FQ200">
        <v>496</v>
      </c>
      <c r="FR200">
        <v>472</v>
      </c>
      <c r="FS200">
        <v>468</v>
      </c>
      <c r="FT200">
        <v>473</v>
      </c>
      <c r="FU200">
        <v>448</v>
      </c>
      <c r="FV200">
        <v>478</v>
      </c>
      <c r="FW200">
        <v>389</v>
      </c>
      <c r="FX200">
        <v>461</v>
      </c>
      <c r="FY200">
        <v>508</v>
      </c>
      <c r="FZ200">
        <v>497</v>
      </c>
      <c r="GA200">
        <v>510</v>
      </c>
      <c r="GB200">
        <v>401</v>
      </c>
      <c r="GC200">
        <v>394</v>
      </c>
      <c r="GD200">
        <v>317</v>
      </c>
      <c r="GE200">
        <v>287</v>
      </c>
      <c r="GF200">
        <v>261</v>
      </c>
      <c r="GG200">
        <v>190</v>
      </c>
      <c r="GH200">
        <v>202</v>
      </c>
      <c r="GI200">
        <v>201</v>
      </c>
      <c r="GJ200">
        <v>169</v>
      </c>
      <c r="GK200">
        <v>155</v>
      </c>
      <c r="GL200" s="128">
        <v>665</v>
      </c>
    </row>
    <row r="201" spans="1:194" s="1" customFormat="1" ht="14.4" x14ac:dyDescent="0.3">
      <c r="A201" s="30" t="s">
        <v>46</v>
      </c>
      <c r="B201" s="1" t="s">
        <v>240</v>
      </c>
      <c r="C201" s="29" t="str">
        <f t="shared" si="64"/>
        <v>LA England - Gravesham</v>
      </c>
      <c r="D201" s="48">
        <f t="shared" si="65"/>
        <v>5173</v>
      </c>
      <c r="E201" s="48">
        <f t="shared" si="66"/>
        <v>4900</v>
      </c>
      <c r="F201" s="49">
        <f t="shared" si="67"/>
        <v>123340</v>
      </c>
      <c r="G201" s="49">
        <f t="shared" si="68"/>
        <v>61294</v>
      </c>
      <c r="H201" s="50">
        <f t="shared" si="69"/>
        <v>62046</v>
      </c>
      <c r="I201" s="50">
        <f t="shared" si="70"/>
        <v>46997</v>
      </c>
      <c r="J201" s="50">
        <f t="shared" si="71"/>
        <v>48497</v>
      </c>
      <c r="K201" s="47">
        <f t="shared" si="72"/>
        <v>14297</v>
      </c>
      <c r="L201" s="48">
        <f t="shared" si="73"/>
        <v>13549</v>
      </c>
      <c r="M201" s="744">
        <v>640</v>
      </c>
      <c r="N201" s="184">
        <v>643</v>
      </c>
      <c r="O201" s="184">
        <v>687</v>
      </c>
      <c r="P201" s="184">
        <v>722</v>
      </c>
      <c r="Q201" s="184">
        <v>746</v>
      </c>
      <c r="R201" s="184">
        <v>741</v>
      </c>
      <c r="S201" s="184">
        <v>775</v>
      </c>
      <c r="T201" s="184">
        <v>762</v>
      </c>
      <c r="U201" s="184">
        <v>881</v>
      </c>
      <c r="V201" s="184">
        <v>847</v>
      </c>
      <c r="W201" s="184">
        <v>848</v>
      </c>
      <c r="X201" s="184">
        <v>832</v>
      </c>
      <c r="Y201" s="184">
        <v>819</v>
      </c>
      <c r="Z201" s="184">
        <v>856</v>
      </c>
      <c r="AA201" s="184">
        <v>911</v>
      </c>
      <c r="AB201" s="184">
        <v>835</v>
      </c>
      <c r="AC201" s="184">
        <v>918</v>
      </c>
      <c r="AD201" s="184">
        <v>834</v>
      </c>
      <c r="AE201" s="184">
        <v>901</v>
      </c>
      <c r="AF201" s="184">
        <v>799</v>
      </c>
      <c r="AG201" s="184">
        <v>738</v>
      </c>
      <c r="AH201" s="184">
        <v>707</v>
      </c>
      <c r="AI201" s="184">
        <v>745</v>
      </c>
      <c r="AJ201" s="184">
        <v>714</v>
      </c>
      <c r="AK201" s="184">
        <v>726</v>
      </c>
      <c r="AL201" s="184">
        <v>733</v>
      </c>
      <c r="AM201" s="184">
        <v>768</v>
      </c>
      <c r="AN201" s="184">
        <v>825</v>
      </c>
      <c r="AO201" s="184">
        <v>794</v>
      </c>
      <c r="AP201" s="184">
        <v>775</v>
      </c>
      <c r="AQ201" s="184">
        <v>813</v>
      </c>
      <c r="AR201" s="184">
        <v>766</v>
      </c>
      <c r="AS201" s="184">
        <v>856</v>
      </c>
      <c r="AT201" s="184">
        <v>857</v>
      </c>
      <c r="AU201" s="184">
        <v>898</v>
      </c>
      <c r="AV201" s="184">
        <v>843</v>
      </c>
      <c r="AW201" s="184">
        <v>889</v>
      </c>
      <c r="AX201" s="184">
        <v>898</v>
      </c>
      <c r="AY201" s="184">
        <v>929</v>
      </c>
      <c r="AZ201" s="184">
        <v>929</v>
      </c>
      <c r="BA201" s="184">
        <v>942</v>
      </c>
      <c r="BB201" s="184">
        <v>907</v>
      </c>
      <c r="BC201" s="184">
        <v>879</v>
      </c>
      <c r="BD201" s="184">
        <v>860</v>
      </c>
      <c r="BE201" s="184">
        <v>860</v>
      </c>
      <c r="BF201" s="184">
        <v>879</v>
      </c>
      <c r="BG201" s="184">
        <v>883</v>
      </c>
      <c r="BH201" s="184">
        <v>829</v>
      </c>
      <c r="BI201" s="184">
        <v>740</v>
      </c>
      <c r="BJ201" s="184">
        <v>759</v>
      </c>
      <c r="BK201" s="184">
        <v>720</v>
      </c>
      <c r="BL201" s="184">
        <v>764</v>
      </c>
      <c r="BM201" s="184">
        <v>729</v>
      </c>
      <c r="BN201" s="184">
        <v>759</v>
      </c>
      <c r="BO201" s="184">
        <v>787</v>
      </c>
      <c r="BP201" s="184">
        <v>799</v>
      </c>
      <c r="BQ201" s="184">
        <v>765</v>
      </c>
      <c r="BR201" s="184">
        <v>792</v>
      </c>
      <c r="BS201" s="184">
        <v>780</v>
      </c>
      <c r="BT201" s="184">
        <v>757</v>
      </c>
      <c r="BU201" s="184">
        <v>807</v>
      </c>
      <c r="BV201" s="184">
        <v>672</v>
      </c>
      <c r="BW201" s="184">
        <v>725</v>
      </c>
      <c r="BX201" s="184">
        <v>720</v>
      </c>
      <c r="BY201" s="184">
        <v>666</v>
      </c>
      <c r="BZ201" s="184">
        <v>613</v>
      </c>
      <c r="CA201" s="184">
        <v>580</v>
      </c>
      <c r="CB201" s="184">
        <v>570</v>
      </c>
      <c r="CC201" s="184">
        <v>547</v>
      </c>
      <c r="CD201" s="184">
        <v>479</v>
      </c>
      <c r="CE201" s="184">
        <v>485</v>
      </c>
      <c r="CF201" s="184">
        <v>466</v>
      </c>
      <c r="CG201" s="184">
        <v>443</v>
      </c>
      <c r="CH201" s="184">
        <v>400</v>
      </c>
      <c r="CI201" s="184">
        <v>390</v>
      </c>
      <c r="CJ201" s="184">
        <v>389</v>
      </c>
      <c r="CK201" s="184">
        <v>353</v>
      </c>
      <c r="CL201" s="184">
        <v>388</v>
      </c>
      <c r="CM201" s="184">
        <v>444</v>
      </c>
      <c r="CN201" s="184">
        <v>397</v>
      </c>
      <c r="CO201" s="184">
        <v>293</v>
      </c>
      <c r="CP201" s="184">
        <v>303</v>
      </c>
      <c r="CQ201" s="184">
        <v>253</v>
      </c>
      <c r="CR201" s="184">
        <v>238</v>
      </c>
      <c r="CS201" s="184">
        <v>216</v>
      </c>
      <c r="CT201" s="184">
        <v>181</v>
      </c>
      <c r="CU201" s="184">
        <v>168</v>
      </c>
      <c r="CV201" s="184">
        <v>131</v>
      </c>
      <c r="CW201" s="184">
        <v>114</v>
      </c>
      <c r="CX201" s="184">
        <v>107</v>
      </c>
      <c r="CY201" s="533">
        <v>366</v>
      </c>
      <c r="CZ201" s="129">
        <v>555</v>
      </c>
      <c r="DA201">
        <v>648</v>
      </c>
      <c r="DB201">
        <v>629</v>
      </c>
      <c r="DC201">
        <v>670</v>
      </c>
      <c r="DD201">
        <v>738</v>
      </c>
      <c r="DE201">
        <v>764</v>
      </c>
      <c r="DF201">
        <v>724</v>
      </c>
      <c r="DG201">
        <v>731</v>
      </c>
      <c r="DH201">
        <v>749</v>
      </c>
      <c r="DI201">
        <v>794</v>
      </c>
      <c r="DJ201">
        <v>820</v>
      </c>
      <c r="DK201">
        <v>827</v>
      </c>
      <c r="DL201">
        <v>831</v>
      </c>
      <c r="DM201">
        <v>820</v>
      </c>
      <c r="DN201">
        <v>819</v>
      </c>
      <c r="DO201">
        <v>819</v>
      </c>
      <c r="DP201">
        <v>807</v>
      </c>
      <c r="DQ201">
        <v>804</v>
      </c>
      <c r="DR201">
        <v>750</v>
      </c>
      <c r="DS201">
        <v>674</v>
      </c>
      <c r="DT201">
        <v>658</v>
      </c>
      <c r="DU201">
        <v>674</v>
      </c>
      <c r="DV201">
        <v>649</v>
      </c>
      <c r="DW201">
        <v>620</v>
      </c>
      <c r="DX201">
        <v>710</v>
      </c>
      <c r="DY201">
        <v>706</v>
      </c>
      <c r="DZ201">
        <v>762</v>
      </c>
      <c r="EA201">
        <v>788</v>
      </c>
      <c r="EB201">
        <v>822</v>
      </c>
      <c r="EC201">
        <v>791</v>
      </c>
      <c r="ED201">
        <v>764</v>
      </c>
      <c r="EE201">
        <v>835</v>
      </c>
      <c r="EF201">
        <v>903</v>
      </c>
      <c r="EG201">
        <v>954</v>
      </c>
      <c r="EH201">
        <v>952</v>
      </c>
      <c r="EI201">
        <v>965</v>
      </c>
      <c r="EJ201">
        <v>953</v>
      </c>
      <c r="EK201">
        <v>967</v>
      </c>
      <c r="EL201">
        <v>946</v>
      </c>
      <c r="EM201">
        <v>979</v>
      </c>
      <c r="EN201">
        <v>915</v>
      </c>
      <c r="EO201">
        <v>915</v>
      </c>
      <c r="EP201">
        <v>926</v>
      </c>
      <c r="EQ201">
        <v>903</v>
      </c>
      <c r="ER201">
        <v>838</v>
      </c>
      <c r="ES201">
        <v>845</v>
      </c>
      <c r="ET201">
        <v>843</v>
      </c>
      <c r="EU201">
        <v>782</v>
      </c>
      <c r="EV201">
        <v>742</v>
      </c>
      <c r="EW201">
        <v>672</v>
      </c>
      <c r="EX201">
        <v>727</v>
      </c>
      <c r="EY201">
        <v>706</v>
      </c>
      <c r="EZ201">
        <v>729</v>
      </c>
      <c r="FA201">
        <v>710</v>
      </c>
      <c r="FB201">
        <v>747</v>
      </c>
      <c r="FC201">
        <v>812</v>
      </c>
      <c r="FD201">
        <v>805</v>
      </c>
      <c r="FE201">
        <v>791</v>
      </c>
      <c r="FF201">
        <v>766</v>
      </c>
      <c r="FG201">
        <v>778</v>
      </c>
      <c r="FH201">
        <v>735</v>
      </c>
      <c r="FI201">
        <v>719</v>
      </c>
      <c r="FJ201">
        <v>680</v>
      </c>
      <c r="FK201">
        <v>733</v>
      </c>
      <c r="FL201">
        <v>688</v>
      </c>
      <c r="FM201">
        <v>659</v>
      </c>
      <c r="FN201">
        <v>579</v>
      </c>
      <c r="FO201">
        <v>564</v>
      </c>
      <c r="FP201">
        <v>589</v>
      </c>
      <c r="FQ201">
        <v>515</v>
      </c>
      <c r="FR201">
        <v>526</v>
      </c>
      <c r="FS201">
        <v>485</v>
      </c>
      <c r="FT201">
        <v>481</v>
      </c>
      <c r="FU201">
        <v>462</v>
      </c>
      <c r="FV201">
        <v>465</v>
      </c>
      <c r="FW201">
        <v>431</v>
      </c>
      <c r="FX201">
        <v>425</v>
      </c>
      <c r="FY201">
        <v>439</v>
      </c>
      <c r="FZ201">
        <v>522</v>
      </c>
      <c r="GA201">
        <v>568</v>
      </c>
      <c r="GB201">
        <v>381</v>
      </c>
      <c r="GC201">
        <v>367</v>
      </c>
      <c r="GD201">
        <v>322</v>
      </c>
      <c r="GE201">
        <v>331</v>
      </c>
      <c r="GF201">
        <v>268</v>
      </c>
      <c r="GG201">
        <v>211</v>
      </c>
      <c r="GH201">
        <v>249</v>
      </c>
      <c r="GI201">
        <v>230</v>
      </c>
      <c r="GJ201">
        <v>196</v>
      </c>
      <c r="GK201">
        <v>181</v>
      </c>
      <c r="GL201" s="128">
        <v>722</v>
      </c>
    </row>
    <row r="202" spans="1:194" s="1" customFormat="1" ht="14.4" x14ac:dyDescent="0.3">
      <c r="A202" s="30" t="s">
        <v>46</v>
      </c>
      <c r="B202" s="1" t="s">
        <v>241</v>
      </c>
      <c r="C202" s="29" t="str">
        <f t="shared" si="64"/>
        <v>LA England - Great Yarmouth</v>
      </c>
      <c r="D202" s="48">
        <f t="shared" si="65"/>
        <v>3927</v>
      </c>
      <c r="E202" s="48">
        <f t="shared" si="66"/>
        <v>3751</v>
      </c>
      <c r="F202" s="49">
        <f t="shared" si="67"/>
        <v>110255</v>
      </c>
      <c r="G202" s="49">
        <f t="shared" si="68"/>
        <v>55485</v>
      </c>
      <c r="H202" s="50">
        <f t="shared" si="69"/>
        <v>54770</v>
      </c>
      <c r="I202" s="50">
        <f t="shared" si="70"/>
        <v>45288</v>
      </c>
      <c r="J202" s="50">
        <f t="shared" si="71"/>
        <v>45083</v>
      </c>
      <c r="K202" s="47">
        <f t="shared" si="72"/>
        <v>10197</v>
      </c>
      <c r="L202" s="48">
        <f t="shared" si="73"/>
        <v>9687</v>
      </c>
      <c r="M202" s="744">
        <v>386</v>
      </c>
      <c r="N202" s="184">
        <v>450</v>
      </c>
      <c r="O202" s="184">
        <v>446</v>
      </c>
      <c r="P202" s="184">
        <v>455</v>
      </c>
      <c r="Q202" s="184">
        <v>434</v>
      </c>
      <c r="R202" s="184">
        <v>533</v>
      </c>
      <c r="S202" s="184">
        <v>559</v>
      </c>
      <c r="T202" s="184">
        <v>584</v>
      </c>
      <c r="U202" s="184">
        <v>601</v>
      </c>
      <c r="V202" s="184">
        <v>609</v>
      </c>
      <c r="W202" s="184">
        <v>572</v>
      </c>
      <c r="X202" s="184">
        <v>641</v>
      </c>
      <c r="Y202" s="184">
        <v>658</v>
      </c>
      <c r="Z202" s="184">
        <v>629</v>
      </c>
      <c r="AA202" s="184">
        <v>693</v>
      </c>
      <c r="AB202" s="184">
        <v>662</v>
      </c>
      <c r="AC202" s="184">
        <v>676</v>
      </c>
      <c r="AD202" s="184">
        <v>609</v>
      </c>
      <c r="AE202" s="184">
        <v>650</v>
      </c>
      <c r="AF202" s="184">
        <v>601</v>
      </c>
      <c r="AG202" s="184">
        <v>586</v>
      </c>
      <c r="AH202" s="184">
        <v>555</v>
      </c>
      <c r="AI202" s="184">
        <v>568</v>
      </c>
      <c r="AJ202" s="184">
        <v>585</v>
      </c>
      <c r="AK202" s="184">
        <v>570</v>
      </c>
      <c r="AL202" s="184">
        <v>563</v>
      </c>
      <c r="AM202" s="184">
        <v>600</v>
      </c>
      <c r="AN202" s="184">
        <v>605</v>
      </c>
      <c r="AO202" s="184">
        <v>616</v>
      </c>
      <c r="AP202" s="184">
        <v>682</v>
      </c>
      <c r="AQ202" s="184">
        <v>653</v>
      </c>
      <c r="AR202" s="184">
        <v>735</v>
      </c>
      <c r="AS202" s="184">
        <v>724</v>
      </c>
      <c r="AT202" s="184">
        <v>801</v>
      </c>
      <c r="AU202" s="184">
        <v>750</v>
      </c>
      <c r="AV202" s="184">
        <v>777</v>
      </c>
      <c r="AW202" s="184">
        <v>826</v>
      </c>
      <c r="AX202" s="184">
        <v>749</v>
      </c>
      <c r="AY202" s="184">
        <v>763</v>
      </c>
      <c r="AZ202" s="184">
        <v>825</v>
      </c>
      <c r="BA202" s="184">
        <v>727</v>
      </c>
      <c r="BB202" s="184">
        <v>728</v>
      </c>
      <c r="BC202" s="184">
        <v>729</v>
      </c>
      <c r="BD202" s="184">
        <v>630</v>
      </c>
      <c r="BE202" s="184">
        <v>669</v>
      </c>
      <c r="BF202" s="184">
        <v>676</v>
      </c>
      <c r="BG202" s="184">
        <v>718</v>
      </c>
      <c r="BH202" s="184">
        <v>723</v>
      </c>
      <c r="BI202" s="184">
        <v>609</v>
      </c>
      <c r="BJ202" s="184">
        <v>610</v>
      </c>
      <c r="BK202" s="184">
        <v>658</v>
      </c>
      <c r="BL202" s="184">
        <v>634</v>
      </c>
      <c r="BM202" s="184">
        <v>655</v>
      </c>
      <c r="BN202" s="184">
        <v>713</v>
      </c>
      <c r="BO202" s="184">
        <v>795</v>
      </c>
      <c r="BP202" s="184">
        <v>731</v>
      </c>
      <c r="BQ202" s="184">
        <v>787</v>
      </c>
      <c r="BR202" s="184">
        <v>799</v>
      </c>
      <c r="BS202" s="184">
        <v>748</v>
      </c>
      <c r="BT202" s="184">
        <v>809</v>
      </c>
      <c r="BU202" s="184">
        <v>753</v>
      </c>
      <c r="BV202" s="184">
        <v>807</v>
      </c>
      <c r="BW202" s="184">
        <v>782</v>
      </c>
      <c r="BX202" s="184">
        <v>774</v>
      </c>
      <c r="BY202" s="184">
        <v>760</v>
      </c>
      <c r="BZ202" s="184">
        <v>720</v>
      </c>
      <c r="CA202" s="184">
        <v>744</v>
      </c>
      <c r="CB202" s="184">
        <v>700</v>
      </c>
      <c r="CC202" s="184">
        <v>690</v>
      </c>
      <c r="CD202" s="184">
        <v>647</v>
      </c>
      <c r="CE202" s="184">
        <v>628</v>
      </c>
      <c r="CF202" s="184">
        <v>633</v>
      </c>
      <c r="CG202" s="184">
        <v>621</v>
      </c>
      <c r="CH202" s="184">
        <v>545</v>
      </c>
      <c r="CI202" s="184">
        <v>561</v>
      </c>
      <c r="CJ202" s="184">
        <v>519</v>
      </c>
      <c r="CK202" s="184">
        <v>541</v>
      </c>
      <c r="CL202" s="184">
        <v>579</v>
      </c>
      <c r="CM202" s="184">
        <v>622</v>
      </c>
      <c r="CN202" s="184">
        <v>626</v>
      </c>
      <c r="CO202" s="184">
        <v>425</v>
      </c>
      <c r="CP202" s="184">
        <v>383</v>
      </c>
      <c r="CQ202" s="184">
        <v>382</v>
      </c>
      <c r="CR202" s="184">
        <v>341</v>
      </c>
      <c r="CS202" s="184">
        <v>259</v>
      </c>
      <c r="CT202" s="184">
        <v>225</v>
      </c>
      <c r="CU202" s="184">
        <v>213</v>
      </c>
      <c r="CV202" s="184">
        <v>206</v>
      </c>
      <c r="CW202" s="184">
        <v>178</v>
      </c>
      <c r="CX202" s="184">
        <v>110</v>
      </c>
      <c r="CY202" s="533">
        <v>382</v>
      </c>
      <c r="CZ202" s="129">
        <v>368</v>
      </c>
      <c r="DA202">
        <v>358</v>
      </c>
      <c r="DB202">
        <v>438</v>
      </c>
      <c r="DC202">
        <v>484</v>
      </c>
      <c r="DD202">
        <v>479</v>
      </c>
      <c r="DE202">
        <v>461</v>
      </c>
      <c r="DF202">
        <v>494</v>
      </c>
      <c r="DG202">
        <v>496</v>
      </c>
      <c r="DH202">
        <v>559</v>
      </c>
      <c r="DI202">
        <v>595</v>
      </c>
      <c r="DJ202">
        <v>629</v>
      </c>
      <c r="DK202">
        <v>575</v>
      </c>
      <c r="DL202">
        <v>589</v>
      </c>
      <c r="DM202">
        <v>627</v>
      </c>
      <c r="DN202">
        <v>611</v>
      </c>
      <c r="DO202">
        <v>608</v>
      </c>
      <c r="DP202">
        <v>665</v>
      </c>
      <c r="DQ202">
        <v>651</v>
      </c>
      <c r="DR202">
        <v>611</v>
      </c>
      <c r="DS202">
        <v>571</v>
      </c>
      <c r="DT202">
        <v>527</v>
      </c>
      <c r="DU202">
        <v>551</v>
      </c>
      <c r="DV202">
        <v>561</v>
      </c>
      <c r="DW202">
        <v>563</v>
      </c>
      <c r="DX202">
        <v>530</v>
      </c>
      <c r="DY202">
        <v>571</v>
      </c>
      <c r="DZ202">
        <v>526</v>
      </c>
      <c r="EA202">
        <v>630</v>
      </c>
      <c r="EB202">
        <v>599</v>
      </c>
      <c r="EC202">
        <v>653</v>
      </c>
      <c r="ED202">
        <v>672</v>
      </c>
      <c r="EE202">
        <v>664</v>
      </c>
      <c r="EF202">
        <v>645</v>
      </c>
      <c r="EG202">
        <v>715</v>
      </c>
      <c r="EH202">
        <v>718</v>
      </c>
      <c r="EI202">
        <v>709</v>
      </c>
      <c r="EJ202">
        <v>709</v>
      </c>
      <c r="EK202">
        <v>666</v>
      </c>
      <c r="EL202">
        <v>718</v>
      </c>
      <c r="EM202">
        <v>693</v>
      </c>
      <c r="EN202">
        <v>666</v>
      </c>
      <c r="EO202">
        <v>614</v>
      </c>
      <c r="EP202">
        <v>635</v>
      </c>
      <c r="EQ202">
        <v>630</v>
      </c>
      <c r="ER202">
        <v>654</v>
      </c>
      <c r="ES202">
        <v>631</v>
      </c>
      <c r="ET202">
        <v>627</v>
      </c>
      <c r="EU202">
        <v>577</v>
      </c>
      <c r="EV202">
        <v>562</v>
      </c>
      <c r="EW202">
        <v>579</v>
      </c>
      <c r="EX202">
        <v>620</v>
      </c>
      <c r="EY202">
        <v>596</v>
      </c>
      <c r="EZ202">
        <v>644</v>
      </c>
      <c r="FA202">
        <v>701</v>
      </c>
      <c r="FB202">
        <v>724</v>
      </c>
      <c r="FC202">
        <v>742</v>
      </c>
      <c r="FD202">
        <v>762</v>
      </c>
      <c r="FE202">
        <v>814</v>
      </c>
      <c r="FF202">
        <v>795</v>
      </c>
      <c r="FG202">
        <v>797</v>
      </c>
      <c r="FH202">
        <v>810</v>
      </c>
      <c r="FI202">
        <v>822</v>
      </c>
      <c r="FJ202">
        <v>840</v>
      </c>
      <c r="FK202">
        <v>793</v>
      </c>
      <c r="FL202">
        <v>802</v>
      </c>
      <c r="FM202">
        <v>695</v>
      </c>
      <c r="FN202">
        <v>723</v>
      </c>
      <c r="FO202">
        <v>703</v>
      </c>
      <c r="FP202">
        <v>686</v>
      </c>
      <c r="FQ202">
        <v>708</v>
      </c>
      <c r="FR202">
        <v>628</v>
      </c>
      <c r="FS202">
        <v>603</v>
      </c>
      <c r="FT202">
        <v>608</v>
      </c>
      <c r="FU202">
        <v>610</v>
      </c>
      <c r="FV202">
        <v>595</v>
      </c>
      <c r="FW202">
        <v>585</v>
      </c>
      <c r="FX202">
        <v>559</v>
      </c>
      <c r="FY202">
        <v>594</v>
      </c>
      <c r="FZ202">
        <v>609</v>
      </c>
      <c r="GA202">
        <v>727</v>
      </c>
      <c r="GB202">
        <v>503</v>
      </c>
      <c r="GC202">
        <v>491</v>
      </c>
      <c r="GD202">
        <v>460</v>
      </c>
      <c r="GE202">
        <v>417</v>
      </c>
      <c r="GF202">
        <v>337</v>
      </c>
      <c r="GG202">
        <v>312</v>
      </c>
      <c r="GH202">
        <v>264</v>
      </c>
      <c r="GI202">
        <v>266</v>
      </c>
      <c r="GJ202">
        <v>211</v>
      </c>
      <c r="GK202">
        <v>205</v>
      </c>
      <c r="GL202" s="128">
        <v>745</v>
      </c>
    </row>
    <row r="203" spans="1:194" s="1" customFormat="1" ht="14.4" x14ac:dyDescent="0.3">
      <c r="A203" s="30" t="s">
        <v>46</v>
      </c>
      <c r="B203" s="1" t="s">
        <v>242</v>
      </c>
      <c r="C203" s="29" t="str">
        <f t="shared" si="64"/>
        <v>LA England - Greenwich</v>
      </c>
      <c r="D203" s="48">
        <f t="shared" si="65"/>
        <v>12264</v>
      </c>
      <c r="E203" s="48">
        <f t="shared" si="66"/>
        <v>11732</v>
      </c>
      <c r="F203" s="49">
        <f t="shared" si="67"/>
        <v>329103</v>
      </c>
      <c r="G203" s="49">
        <f t="shared" si="68"/>
        <v>163768</v>
      </c>
      <c r="H203" s="50">
        <f t="shared" si="69"/>
        <v>165335</v>
      </c>
      <c r="I203" s="50">
        <f t="shared" si="70"/>
        <v>129595</v>
      </c>
      <c r="J203" s="50">
        <f t="shared" si="71"/>
        <v>132256</v>
      </c>
      <c r="K203" s="47">
        <f t="shared" si="72"/>
        <v>34173</v>
      </c>
      <c r="L203" s="48">
        <f t="shared" si="73"/>
        <v>33079</v>
      </c>
      <c r="M203" s="744">
        <v>1630</v>
      </c>
      <c r="N203" s="184">
        <v>1665</v>
      </c>
      <c r="O203" s="184">
        <v>1640</v>
      </c>
      <c r="P203" s="184">
        <v>1696</v>
      </c>
      <c r="Q203" s="184">
        <v>1843</v>
      </c>
      <c r="R203" s="184">
        <v>1700</v>
      </c>
      <c r="S203" s="184">
        <v>1840</v>
      </c>
      <c r="T203" s="184">
        <v>1877</v>
      </c>
      <c r="U203" s="184">
        <v>2013</v>
      </c>
      <c r="V203" s="184">
        <v>1965</v>
      </c>
      <c r="W203" s="184">
        <v>2041</v>
      </c>
      <c r="X203" s="184">
        <v>1999</v>
      </c>
      <c r="Y203" s="184">
        <v>2017</v>
      </c>
      <c r="Z203" s="184">
        <v>2163</v>
      </c>
      <c r="AA203" s="184">
        <v>2011</v>
      </c>
      <c r="AB203" s="184">
        <v>2035</v>
      </c>
      <c r="AC203" s="184">
        <v>2014</v>
      </c>
      <c r="AD203" s="184">
        <v>2024</v>
      </c>
      <c r="AE203" s="184">
        <v>1994</v>
      </c>
      <c r="AF203" s="184">
        <v>1983</v>
      </c>
      <c r="AG203" s="184">
        <v>1913</v>
      </c>
      <c r="AH203" s="184">
        <v>1992</v>
      </c>
      <c r="AI203" s="184">
        <v>2046</v>
      </c>
      <c r="AJ203" s="184">
        <v>2110</v>
      </c>
      <c r="AK203" s="184">
        <v>2244</v>
      </c>
      <c r="AL203" s="184">
        <v>2415</v>
      </c>
      <c r="AM203" s="184">
        <v>2592</v>
      </c>
      <c r="AN203" s="184">
        <v>2702</v>
      </c>
      <c r="AO203" s="184">
        <v>2788</v>
      </c>
      <c r="AP203" s="184">
        <v>2866</v>
      </c>
      <c r="AQ203" s="184">
        <v>2923</v>
      </c>
      <c r="AR203" s="184">
        <v>2907</v>
      </c>
      <c r="AS203" s="184">
        <v>2999</v>
      </c>
      <c r="AT203" s="184">
        <v>2994</v>
      </c>
      <c r="AU203" s="184">
        <v>3052</v>
      </c>
      <c r="AV203" s="184">
        <v>3085</v>
      </c>
      <c r="AW203" s="184">
        <v>3200</v>
      </c>
      <c r="AX203" s="184">
        <v>3196</v>
      </c>
      <c r="AY203" s="184">
        <v>3088</v>
      </c>
      <c r="AZ203" s="184">
        <v>2990</v>
      </c>
      <c r="BA203" s="184">
        <v>2957</v>
      </c>
      <c r="BB203" s="184">
        <v>3008</v>
      </c>
      <c r="BC203" s="184">
        <v>2891</v>
      </c>
      <c r="BD203" s="184">
        <v>2849</v>
      </c>
      <c r="BE203" s="184">
        <v>2682</v>
      </c>
      <c r="BF203" s="184">
        <v>2673</v>
      </c>
      <c r="BG203" s="184">
        <v>2671</v>
      </c>
      <c r="BH203" s="184">
        <v>2497</v>
      </c>
      <c r="BI203" s="184">
        <v>2399</v>
      </c>
      <c r="BJ203" s="184">
        <v>2253</v>
      </c>
      <c r="BK203" s="184">
        <v>2146</v>
      </c>
      <c r="BL203" s="184">
        <v>2169</v>
      </c>
      <c r="BM203" s="184">
        <v>2015</v>
      </c>
      <c r="BN203" s="184">
        <v>1993</v>
      </c>
      <c r="BO203" s="184">
        <v>1880</v>
      </c>
      <c r="BP203" s="184">
        <v>2019</v>
      </c>
      <c r="BQ203" s="184">
        <v>1962</v>
      </c>
      <c r="BR203" s="184">
        <v>1918</v>
      </c>
      <c r="BS203" s="184">
        <v>1814</v>
      </c>
      <c r="BT203" s="184">
        <v>1826</v>
      </c>
      <c r="BU203" s="184">
        <v>1774</v>
      </c>
      <c r="BV203" s="184">
        <v>1672</v>
      </c>
      <c r="BW203" s="184">
        <v>1615</v>
      </c>
      <c r="BX203" s="184">
        <v>1565</v>
      </c>
      <c r="BY203" s="184">
        <v>1505</v>
      </c>
      <c r="BZ203" s="184">
        <v>1472</v>
      </c>
      <c r="CA203" s="184">
        <v>1312</v>
      </c>
      <c r="CB203" s="184">
        <v>1175</v>
      </c>
      <c r="CC203" s="184">
        <v>1136</v>
      </c>
      <c r="CD203" s="184">
        <v>977</v>
      </c>
      <c r="CE203" s="184">
        <v>982</v>
      </c>
      <c r="CF203" s="184">
        <v>887</v>
      </c>
      <c r="CG203" s="184">
        <v>825</v>
      </c>
      <c r="CH203" s="184">
        <v>780</v>
      </c>
      <c r="CI203" s="184">
        <v>683</v>
      </c>
      <c r="CJ203" s="184">
        <v>699</v>
      </c>
      <c r="CK203" s="184">
        <v>659</v>
      </c>
      <c r="CL203" s="184">
        <v>628</v>
      </c>
      <c r="CM203" s="184">
        <v>649</v>
      </c>
      <c r="CN203" s="184">
        <v>612</v>
      </c>
      <c r="CO203" s="184">
        <v>444</v>
      </c>
      <c r="CP203" s="184">
        <v>433</v>
      </c>
      <c r="CQ203" s="184">
        <v>390</v>
      </c>
      <c r="CR203" s="184">
        <v>331</v>
      </c>
      <c r="CS203" s="184">
        <v>277</v>
      </c>
      <c r="CT203" s="184">
        <v>244</v>
      </c>
      <c r="CU203" s="184">
        <v>246</v>
      </c>
      <c r="CV203" s="184">
        <v>205</v>
      </c>
      <c r="CW203" s="184">
        <v>148</v>
      </c>
      <c r="CX203" s="184">
        <v>144</v>
      </c>
      <c r="CY203" s="533">
        <v>425</v>
      </c>
      <c r="CZ203" s="129">
        <v>1570</v>
      </c>
      <c r="DA203">
        <v>1642</v>
      </c>
      <c r="DB203">
        <v>1617</v>
      </c>
      <c r="DC203">
        <v>1640</v>
      </c>
      <c r="DD203">
        <v>1738</v>
      </c>
      <c r="DE203">
        <v>1643</v>
      </c>
      <c r="DF203">
        <v>1806</v>
      </c>
      <c r="DG203">
        <v>1803</v>
      </c>
      <c r="DH203">
        <v>1903</v>
      </c>
      <c r="DI203">
        <v>2062</v>
      </c>
      <c r="DJ203">
        <v>1969</v>
      </c>
      <c r="DK203">
        <v>1954</v>
      </c>
      <c r="DL203">
        <v>1882</v>
      </c>
      <c r="DM203">
        <v>1969</v>
      </c>
      <c r="DN203">
        <v>1969</v>
      </c>
      <c r="DO203">
        <v>1980</v>
      </c>
      <c r="DP203">
        <v>1949</v>
      </c>
      <c r="DQ203">
        <v>1983</v>
      </c>
      <c r="DR203">
        <v>1932</v>
      </c>
      <c r="DS203">
        <v>1886</v>
      </c>
      <c r="DT203">
        <v>1957</v>
      </c>
      <c r="DU203">
        <v>1960</v>
      </c>
      <c r="DV203">
        <v>2124</v>
      </c>
      <c r="DW203">
        <v>2153</v>
      </c>
      <c r="DX203">
        <v>2416</v>
      </c>
      <c r="DY203">
        <v>2691</v>
      </c>
      <c r="DZ203">
        <v>2901</v>
      </c>
      <c r="EA203">
        <v>2986</v>
      </c>
      <c r="EB203">
        <v>3001</v>
      </c>
      <c r="EC203">
        <v>3138</v>
      </c>
      <c r="ED203">
        <v>3127</v>
      </c>
      <c r="EE203">
        <v>3004</v>
      </c>
      <c r="EF203">
        <v>3099</v>
      </c>
      <c r="EG203">
        <v>3109</v>
      </c>
      <c r="EH203">
        <v>3138</v>
      </c>
      <c r="EI203">
        <v>3037</v>
      </c>
      <c r="EJ203">
        <v>3152</v>
      </c>
      <c r="EK203">
        <v>3096</v>
      </c>
      <c r="EL203">
        <v>3007</v>
      </c>
      <c r="EM203">
        <v>2859</v>
      </c>
      <c r="EN203">
        <v>3003</v>
      </c>
      <c r="EO203">
        <v>2764</v>
      </c>
      <c r="EP203">
        <v>2773</v>
      </c>
      <c r="EQ203">
        <v>2770</v>
      </c>
      <c r="ER203">
        <v>2589</v>
      </c>
      <c r="ES203">
        <v>2591</v>
      </c>
      <c r="ET203">
        <v>2553</v>
      </c>
      <c r="EU203">
        <v>2401</v>
      </c>
      <c r="EV203">
        <v>2218</v>
      </c>
      <c r="EW203">
        <v>2166</v>
      </c>
      <c r="EX203">
        <v>2140</v>
      </c>
      <c r="EY203">
        <v>2021</v>
      </c>
      <c r="EZ203">
        <v>1958</v>
      </c>
      <c r="FA203">
        <v>1925</v>
      </c>
      <c r="FB203">
        <v>1863</v>
      </c>
      <c r="FC203">
        <v>1955</v>
      </c>
      <c r="FD203">
        <v>1833</v>
      </c>
      <c r="FE203">
        <v>1835</v>
      </c>
      <c r="FF203">
        <v>1758</v>
      </c>
      <c r="FG203">
        <v>1753</v>
      </c>
      <c r="FH203">
        <v>1664</v>
      </c>
      <c r="FI203">
        <v>1670</v>
      </c>
      <c r="FJ203">
        <v>1623</v>
      </c>
      <c r="FK203">
        <v>1554</v>
      </c>
      <c r="FL203">
        <v>1454</v>
      </c>
      <c r="FM203">
        <v>1451</v>
      </c>
      <c r="FN203">
        <v>1346</v>
      </c>
      <c r="FO203">
        <v>1238</v>
      </c>
      <c r="FP203">
        <v>1172</v>
      </c>
      <c r="FQ203">
        <v>1043</v>
      </c>
      <c r="FR203">
        <v>1063</v>
      </c>
      <c r="FS203">
        <v>998</v>
      </c>
      <c r="FT203">
        <v>892</v>
      </c>
      <c r="FU203">
        <v>861</v>
      </c>
      <c r="FV203">
        <v>836</v>
      </c>
      <c r="FW203">
        <v>793</v>
      </c>
      <c r="FX203">
        <v>766</v>
      </c>
      <c r="FY203">
        <v>707</v>
      </c>
      <c r="FZ203">
        <v>779</v>
      </c>
      <c r="GA203">
        <v>763</v>
      </c>
      <c r="GB203">
        <v>617</v>
      </c>
      <c r="GC203">
        <v>575</v>
      </c>
      <c r="GD203">
        <v>514</v>
      </c>
      <c r="GE203">
        <v>439</v>
      </c>
      <c r="GF203">
        <v>392</v>
      </c>
      <c r="GG203">
        <v>325</v>
      </c>
      <c r="GH203">
        <v>336</v>
      </c>
      <c r="GI203">
        <v>303</v>
      </c>
      <c r="GJ203">
        <v>292</v>
      </c>
      <c r="GK203">
        <v>219</v>
      </c>
      <c r="GL203" s="128">
        <v>929</v>
      </c>
    </row>
    <row r="204" spans="1:194" s="1" customFormat="1" ht="14.4" x14ac:dyDescent="0.3">
      <c r="A204" s="30" t="s">
        <v>46</v>
      </c>
      <c r="B204" s="1" t="s">
        <v>243</v>
      </c>
      <c r="C204" s="29" t="str">
        <f t="shared" si="64"/>
        <v>LA England - Guildford</v>
      </c>
      <c r="D204" s="48">
        <f t="shared" si="65"/>
        <v>4943</v>
      </c>
      <c r="E204" s="48">
        <f t="shared" si="66"/>
        <v>4768</v>
      </c>
      <c r="F204" s="49">
        <f t="shared" si="67"/>
        <v>131986</v>
      </c>
      <c r="G204" s="49">
        <f t="shared" si="68"/>
        <v>65836</v>
      </c>
      <c r="H204" s="50">
        <f t="shared" si="69"/>
        <v>66150</v>
      </c>
      <c r="I204" s="50">
        <f t="shared" si="70"/>
        <v>53819</v>
      </c>
      <c r="J204" s="50">
        <f t="shared" si="71"/>
        <v>54514</v>
      </c>
      <c r="K204" s="47">
        <f t="shared" si="72"/>
        <v>12017</v>
      </c>
      <c r="L204" s="48">
        <f t="shared" si="73"/>
        <v>11636</v>
      </c>
      <c r="M204" s="744">
        <v>465</v>
      </c>
      <c r="N204" s="184">
        <v>528</v>
      </c>
      <c r="O204" s="184">
        <v>509</v>
      </c>
      <c r="P204" s="184">
        <v>541</v>
      </c>
      <c r="Q204" s="184">
        <v>557</v>
      </c>
      <c r="R204" s="184">
        <v>562</v>
      </c>
      <c r="S204" s="184">
        <v>540</v>
      </c>
      <c r="T204" s="184">
        <v>599</v>
      </c>
      <c r="U204" s="184">
        <v>655</v>
      </c>
      <c r="V204" s="184">
        <v>695</v>
      </c>
      <c r="W204" s="184">
        <v>721</v>
      </c>
      <c r="X204" s="184">
        <v>702</v>
      </c>
      <c r="Y204" s="184">
        <v>788</v>
      </c>
      <c r="Z204" s="184">
        <v>791</v>
      </c>
      <c r="AA204" s="184">
        <v>826</v>
      </c>
      <c r="AB204" s="184">
        <v>884</v>
      </c>
      <c r="AC204" s="184">
        <v>778</v>
      </c>
      <c r="AD204" s="184">
        <v>876</v>
      </c>
      <c r="AE204" s="184">
        <v>996</v>
      </c>
      <c r="AF204" s="184">
        <v>1123</v>
      </c>
      <c r="AG204" s="184">
        <v>1138</v>
      </c>
      <c r="AH204" s="184">
        <v>1093</v>
      </c>
      <c r="AI204" s="184">
        <v>1139</v>
      </c>
      <c r="AJ204" s="184">
        <v>1049</v>
      </c>
      <c r="AK204" s="184">
        <v>1058</v>
      </c>
      <c r="AL204" s="184">
        <v>1121</v>
      </c>
      <c r="AM204" s="184">
        <v>1139</v>
      </c>
      <c r="AN204" s="184">
        <v>1082</v>
      </c>
      <c r="AO204" s="184">
        <v>1044</v>
      </c>
      <c r="AP204" s="184">
        <v>971</v>
      </c>
      <c r="AQ204" s="184">
        <v>972</v>
      </c>
      <c r="AR204" s="184">
        <v>914</v>
      </c>
      <c r="AS204" s="184">
        <v>938</v>
      </c>
      <c r="AT204" s="184">
        <v>903</v>
      </c>
      <c r="AU204" s="184">
        <v>945</v>
      </c>
      <c r="AV204" s="184">
        <v>1002</v>
      </c>
      <c r="AW204" s="184">
        <v>938</v>
      </c>
      <c r="AX204" s="184">
        <v>981</v>
      </c>
      <c r="AY204" s="184">
        <v>860</v>
      </c>
      <c r="AZ204" s="184">
        <v>868</v>
      </c>
      <c r="BA204" s="184">
        <v>883</v>
      </c>
      <c r="BB204" s="184">
        <v>887</v>
      </c>
      <c r="BC204" s="184">
        <v>855</v>
      </c>
      <c r="BD204" s="184">
        <v>906</v>
      </c>
      <c r="BE204" s="184">
        <v>901</v>
      </c>
      <c r="BF204" s="184">
        <v>929</v>
      </c>
      <c r="BG204" s="184">
        <v>885</v>
      </c>
      <c r="BH204" s="184">
        <v>908</v>
      </c>
      <c r="BI204" s="184">
        <v>854</v>
      </c>
      <c r="BJ204" s="184">
        <v>871</v>
      </c>
      <c r="BK204" s="184">
        <v>831</v>
      </c>
      <c r="BL204" s="184">
        <v>862</v>
      </c>
      <c r="BM204" s="184">
        <v>876</v>
      </c>
      <c r="BN204" s="184">
        <v>861</v>
      </c>
      <c r="BO204" s="184">
        <v>900</v>
      </c>
      <c r="BP204" s="184">
        <v>857</v>
      </c>
      <c r="BQ204" s="184">
        <v>764</v>
      </c>
      <c r="BR204" s="184">
        <v>838</v>
      </c>
      <c r="BS204" s="184">
        <v>791</v>
      </c>
      <c r="BT204" s="184">
        <v>754</v>
      </c>
      <c r="BU204" s="184">
        <v>781</v>
      </c>
      <c r="BV204" s="184">
        <v>840</v>
      </c>
      <c r="BW204" s="184">
        <v>835</v>
      </c>
      <c r="BX204" s="184">
        <v>765</v>
      </c>
      <c r="BY204" s="184">
        <v>733</v>
      </c>
      <c r="BZ204" s="184">
        <v>646</v>
      </c>
      <c r="CA204" s="184">
        <v>612</v>
      </c>
      <c r="CB204" s="184">
        <v>576</v>
      </c>
      <c r="CC204" s="184">
        <v>605</v>
      </c>
      <c r="CD204" s="184">
        <v>537</v>
      </c>
      <c r="CE204" s="184">
        <v>531</v>
      </c>
      <c r="CF204" s="184">
        <v>534</v>
      </c>
      <c r="CG204" s="184">
        <v>466</v>
      </c>
      <c r="CH204" s="184">
        <v>469</v>
      </c>
      <c r="CI204" s="184">
        <v>447</v>
      </c>
      <c r="CJ204" s="184">
        <v>426</v>
      </c>
      <c r="CK204" s="184">
        <v>428</v>
      </c>
      <c r="CL204" s="184">
        <v>412</v>
      </c>
      <c r="CM204" s="184">
        <v>468</v>
      </c>
      <c r="CN204" s="184">
        <v>498</v>
      </c>
      <c r="CO204" s="184">
        <v>351</v>
      </c>
      <c r="CP204" s="184">
        <v>342</v>
      </c>
      <c r="CQ204" s="184">
        <v>326</v>
      </c>
      <c r="CR204" s="184">
        <v>266</v>
      </c>
      <c r="CS204" s="184">
        <v>209</v>
      </c>
      <c r="CT204" s="184">
        <v>192</v>
      </c>
      <c r="CU204" s="184">
        <v>181</v>
      </c>
      <c r="CV204" s="184">
        <v>145</v>
      </c>
      <c r="CW204" s="184">
        <v>129</v>
      </c>
      <c r="CX204" s="184">
        <v>115</v>
      </c>
      <c r="CY204" s="533">
        <v>467</v>
      </c>
      <c r="CZ204" s="129">
        <v>453</v>
      </c>
      <c r="DA204">
        <v>458</v>
      </c>
      <c r="DB204">
        <v>520</v>
      </c>
      <c r="DC204">
        <v>488</v>
      </c>
      <c r="DD204">
        <v>572</v>
      </c>
      <c r="DE204">
        <v>535</v>
      </c>
      <c r="DF204">
        <v>595</v>
      </c>
      <c r="DG204">
        <v>576</v>
      </c>
      <c r="DH204">
        <v>604</v>
      </c>
      <c r="DI204">
        <v>697</v>
      </c>
      <c r="DJ204">
        <v>700</v>
      </c>
      <c r="DK204">
        <v>670</v>
      </c>
      <c r="DL204">
        <v>762</v>
      </c>
      <c r="DM204">
        <v>753</v>
      </c>
      <c r="DN204">
        <v>812</v>
      </c>
      <c r="DO204">
        <v>782</v>
      </c>
      <c r="DP204">
        <v>854</v>
      </c>
      <c r="DQ204">
        <v>805</v>
      </c>
      <c r="DR204">
        <v>1017</v>
      </c>
      <c r="DS204">
        <v>1270</v>
      </c>
      <c r="DT204">
        <v>1357</v>
      </c>
      <c r="DU204">
        <v>1322</v>
      </c>
      <c r="DV204">
        <v>1146</v>
      </c>
      <c r="DW204">
        <v>1085</v>
      </c>
      <c r="DX204">
        <v>1099</v>
      </c>
      <c r="DY204">
        <v>977</v>
      </c>
      <c r="DZ204">
        <v>971</v>
      </c>
      <c r="EA204">
        <v>984</v>
      </c>
      <c r="EB204">
        <v>948</v>
      </c>
      <c r="EC204">
        <v>904</v>
      </c>
      <c r="ED204">
        <v>868</v>
      </c>
      <c r="EE204">
        <v>779</v>
      </c>
      <c r="EF204">
        <v>848</v>
      </c>
      <c r="EG204">
        <v>877</v>
      </c>
      <c r="EH204">
        <v>868</v>
      </c>
      <c r="EI204">
        <v>870</v>
      </c>
      <c r="EJ204">
        <v>892</v>
      </c>
      <c r="EK204">
        <v>917</v>
      </c>
      <c r="EL204">
        <v>857</v>
      </c>
      <c r="EM204">
        <v>834</v>
      </c>
      <c r="EN204">
        <v>836</v>
      </c>
      <c r="EO204">
        <v>822</v>
      </c>
      <c r="EP204">
        <v>867</v>
      </c>
      <c r="EQ204">
        <v>854</v>
      </c>
      <c r="ER204">
        <v>887</v>
      </c>
      <c r="ES204">
        <v>908</v>
      </c>
      <c r="ET204">
        <v>849</v>
      </c>
      <c r="EU204">
        <v>828</v>
      </c>
      <c r="EV204">
        <v>868</v>
      </c>
      <c r="EW204">
        <v>790</v>
      </c>
      <c r="EX204">
        <v>805</v>
      </c>
      <c r="EY204">
        <v>851</v>
      </c>
      <c r="EZ204">
        <v>808</v>
      </c>
      <c r="FA204">
        <v>881</v>
      </c>
      <c r="FB204">
        <v>858</v>
      </c>
      <c r="FC204">
        <v>848</v>
      </c>
      <c r="FD204">
        <v>793</v>
      </c>
      <c r="FE204">
        <v>805</v>
      </c>
      <c r="FF204">
        <v>801</v>
      </c>
      <c r="FG204">
        <v>772</v>
      </c>
      <c r="FH204">
        <v>793</v>
      </c>
      <c r="FI204">
        <v>859</v>
      </c>
      <c r="FJ204">
        <v>796</v>
      </c>
      <c r="FK204">
        <v>746</v>
      </c>
      <c r="FL204">
        <v>731</v>
      </c>
      <c r="FM204">
        <v>699</v>
      </c>
      <c r="FN204">
        <v>667</v>
      </c>
      <c r="FO204">
        <v>650</v>
      </c>
      <c r="FP204">
        <v>585</v>
      </c>
      <c r="FQ204">
        <v>564</v>
      </c>
      <c r="FR204">
        <v>547</v>
      </c>
      <c r="FS204">
        <v>553</v>
      </c>
      <c r="FT204">
        <v>497</v>
      </c>
      <c r="FU204">
        <v>489</v>
      </c>
      <c r="FV204">
        <v>428</v>
      </c>
      <c r="FW204">
        <v>495</v>
      </c>
      <c r="FX204">
        <v>515</v>
      </c>
      <c r="FY204">
        <v>530</v>
      </c>
      <c r="FZ204">
        <v>524</v>
      </c>
      <c r="GA204">
        <v>552</v>
      </c>
      <c r="GB204">
        <v>410</v>
      </c>
      <c r="GC204">
        <v>412</v>
      </c>
      <c r="GD204">
        <v>373</v>
      </c>
      <c r="GE204">
        <v>365</v>
      </c>
      <c r="GF204">
        <v>253</v>
      </c>
      <c r="GG204">
        <v>244</v>
      </c>
      <c r="GH204">
        <v>276</v>
      </c>
      <c r="GI204">
        <v>256</v>
      </c>
      <c r="GJ204">
        <v>224</v>
      </c>
      <c r="GK204">
        <v>206</v>
      </c>
      <c r="GL204" s="128">
        <v>854</v>
      </c>
    </row>
    <row r="205" spans="1:194" s="1" customFormat="1" ht="14.4" x14ac:dyDescent="0.3">
      <c r="A205" s="30" t="s">
        <v>46</v>
      </c>
      <c r="B205" s="1" t="s">
        <v>244</v>
      </c>
      <c r="C205" s="29" t="str">
        <f t="shared" si="64"/>
        <v>LA England - Hackney</v>
      </c>
      <c r="D205" s="48">
        <f t="shared" si="65"/>
        <v>11654</v>
      </c>
      <c r="E205" s="48">
        <f t="shared" si="66"/>
        <v>11175</v>
      </c>
      <c r="F205" s="49">
        <f t="shared" si="67"/>
        <v>352325</v>
      </c>
      <c r="G205" s="49">
        <f t="shared" si="68"/>
        <v>175291</v>
      </c>
      <c r="H205" s="50">
        <f t="shared" si="69"/>
        <v>177034</v>
      </c>
      <c r="I205" s="50">
        <f t="shared" si="70"/>
        <v>140753</v>
      </c>
      <c r="J205" s="50">
        <f t="shared" si="71"/>
        <v>144107</v>
      </c>
      <c r="K205" s="47">
        <f t="shared" si="72"/>
        <v>34538</v>
      </c>
      <c r="L205" s="48">
        <f t="shared" si="73"/>
        <v>32927</v>
      </c>
      <c r="M205" s="744">
        <v>1871</v>
      </c>
      <c r="N205" s="184">
        <v>1954</v>
      </c>
      <c r="O205" s="184">
        <v>1872</v>
      </c>
      <c r="P205" s="184">
        <v>1840</v>
      </c>
      <c r="Q205" s="184">
        <v>1975</v>
      </c>
      <c r="R205" s="184">
        <v>1870</v>
      </c>
      <c r="S205" s="184">
        <v>1841</v>
      </c>
      <c r="T205" s="184">
        <v>1936</v>
      </c>
      <c r="U205" s="184">
        <v>1902</v>
      </c>
      <c r="V205" s="184">
        <v>1850</v>
      </c>
      <c r="W205" s="184">
        <v>1981</v>
      </c>
      <c r="X205" s="184">
        <v>1992</v>
      </c>
      <c r="Y205" s="184">
        <v>1842</v>
      </c>
      <c r="Z205" s="184">
        <v>1990</v>
      </c>
      <c r="AA205" s="184">
        <v>1947</v>
      </c>
      <c r="AB205" s="184">
        <v>1989</v>
      </c>
      <c r="AC205" s="184">
        <v>2023</v>
      </c>
      <c r="AD205" s="184">
        <v>1863</v>
      </c>
      <c r="AE205" s="184">
        <v>1954</v>
      </c>
      <c r="AF205" s="184">
        <v>1942</v>
      </c>
      <c r="AG205" s="184">
        <v>1844</v>
      </c>
      <c r="AH205" s="184">
        <v>1936</v>
      </c>
      <c r="AI205" s="184">
        <v>2041</v>
      </c>
      <c r="AJ205" s="184">
        <v>2104</v>
      </c>
      <c r="AK205" s="184">
        <v>2229</v>
      </c>
      <c r="AL205" s="184">
        <v>2677</v>
      </c>
      <c r="AM205" s="184">
        <v>2938</v>
      </c>
      <c r="AN205" s="184">
        <v>3421</v>
      </c>
      <c r="AO205" s="184">
        <v>3940</v>
      </c>
      <c r="AP205" s="184">
        <v>4085</v>
      </c>
      <c r="AQ205" s="184">
        <v>4256</v>
      </c>
      <c r="AR205" s="184">
        <v>4381</v>
      </c>
      <c r="AS205" s="184">
        <v>4271</v>
      </c>
      <c r="AT205" s="184">
        <v>4229</v>
      </c>
      <c r="AU205" s="184">
        <v>4147</v>
      </c>
      <c r="AV205" s="184">
        <v>4254</v>
      </c>
      <c r="AW205" s="184">
        <v>4129</v>
      </c>
      <c r="AX205" s="184">
        <v>4077</v>
      </c>
      <c r="AY205" s="184">
        <v>3970</v>
      </c>
      <c r="AZ205" s="184">
        <v>3717</v>
      </c>
      <c r="BA205" s="184">
        <v>3414</v>
      </c>
      <c r="BB205" s="184">
        <v>3284</v>
      </c>
      <c r="BC205" s="184">
        <v>3311</v>
      </c>
      <c r="BD205" s="184">
        <v>3137</v>
      </c>
      <c r="BE205" s="184">
        <v>3074</v>
      </c>
      <c r="BF205" s="184">
        <v>2847</v>
      </c>
      <c r="BG205" s="184">
        <v>2762</v>
      </c>
      <c r="BH205" s="184">
        <v>2613</v>
      </c>
      <c r="BI205" s="184">
        <v>2319</v>
      </c>
      <c r="BJ205" s="184">
        <v>2230</v>
      </c>
      <c r="BK205" s="184">
        <v>2051</v>
      </c>
      <c r="BL205" s="184">
        <v>2062</v>
      </c>
      <c r="BM205" s="184">
        <v>1983</v>
      </c>
      <c r="BN205" s="184">
        <v>1857</v>
      </c>
      <c r="BO205" s="184">
        <v>1877</v>
      </c>
      <c r="BP205" s="184">
        <v>1778</v>
      </c>
      <c r="BQ205" s="184">
        <v>1828</v>
      </c>
      <c r="BR205" s="184">
        <v>1732</v>
      </c>
      <c r="BS205" s="184">
        <v>1655</v>
      </c>
      <c r="BT205" s="184">
        <v>1643</v>
      </c>
      <c r="BU205" s="184">
        <v>1597</v>
      </c>
      <c r="BV205" s="184">
        <v>1700</v>
      </c>
      <c r="BW205" s="184">
        <v>1541</v>
      </c>
      <c r="BX205" s="184">
        <v>1390</v>
      </c>
      <c r="BY205" s="184">
        <v>1312</v>
      </c>
      <c r="BZ205" s="184">
        <v>1280</v>
      </c>
      <c r="CA205" s="184">
        <v>1191</v>
      </c>
      <c r="CB205" s="184">
        <v>1070</v>
      </c>
      <c r="CC205" s="184">
        <v>949</v>
      </c>
      <c r="CD205" s="184">
        <v>869</v>
      </c>
      <c r="CE205" s="184">
        <v>837</v>
      </c>
      <c r="CF205" s="184">
        <v>710</v>
      </c>
      <c r="CG205" s="184">
        <v>701</v>
      </c>
      <c r="CH205" s="184">
        <v>613</v>
      </c>
      <c r="CI205" s="184">
        <v>543</v>
      </c>
      <c r="CJ205" s="184">
        <v>509</v>
      </c>
      <c r="CK205" s="184">
        <v>497</v>
      </c>
      <c r="CL205" s="184">
        <v>416</v>
      </c>
      <c r="CM205" s="184">
        <v>409</v>
      </c>
      <c r="CN205" s="184">
        <v>371</v>
      </c>
      <c r="CO205" s="184">
        <v>309</v>
      </c>
      <c r="CP205" s="184">
        <v>258</v>
      </c>
      <c r="CQ205" s="184">
        <v>238</v>
      </c>
      <c r="CR205" s="184">
        <v>206</v>
      </c>
      <c r="CS205" s="184">
        <v>172</v>
      </c>
      <c r="CT205" s="184">
        <v>165</v>
      </c>
      <c r="CU205" s="184">
        <v>176</v>
      </c>
      <c r="CV205" s="184">
        <v>134</v>
      </c>
      <c r="CW205" s="184">
        <v>132</v>
      </c>
      <c r="CX205" s="184">
        <v>106</v>
      </c>
      <c r="CY205" s="533">
        <v>353</v>
      </c>
      <c r="CZ205" s="129">
        <v>1719</v>
      </c>
      <c r="DA205">
        <v>1808</v>
      </c>
      <c r="DB205">
        <v>1810</v>
      </c>
      <c r="DC205">
        <v>1669</v>
      </c>
      <c r="DD205">
        <v>1747</v>
      </c>
      <c r="DE205">
        <v>1777</v>
      </c>
      <c r="DF205">
        <v>1793</v>
      </c>
      <c r="DG205">
        <v>1845</v>
      </c>
      <c r="DH205">
        <v>1860</v>
      </c>
      <c r="DI205">
        <v>1954</v>
      </c>
      <c r="DJ205">
        <v>1938</v>
      </c>
      <c r="DK205">
        <v>1832</v>
      </c>
      <c r="DL205">
        <v>1781</v>
      </c>
      <c r="DM205">
        <v>1895</v>
      </c>
      <c r="DN205">
        <v>1858</v>
      </c>
      <c r="DO205">
        <v>1898</v>
      </c>
      <c r="DP205">
        <v>1876</v>
      </c>
      <c r="DQ205">
        <v>1867</v>
      </c>
      <c r="DR205">
        <v>1827</v>
      </c>
      <c r="DS205">
        <v>1896</v>
      </c>
      <c r="DT205">
        <v>1907</v>
      </c>
      <c r="DU205">
        <v>1905</v>
      </c>
      <c r="DV205">
        <v>2026</v>
      </c>
      <c r="DW205">
        <v>2371</v>
      </c>
      <c r="DX205">
        <v>2712</v>
      </c>
      <c r="DY205">
        <v>3364</v>
      </c>
      <c r="DZ205">
        <v>3820</v>
      </c>
      <c r="EA205">
        <v>4435</v>
      </c>
      <c r="EB205">
        <v>4849</v>
      </c>
      <c r="EC205">
        <v>5083</v>
      </c>
      <c r="ED205">
        <v>5109</v>
      </c>
      <c r="EE205">
        <v>4897</v>
      </c>
      <c r="EF205">
        <v>4748</v>
      </c>
      <c r="EG205">
        <v>4593</v>
      </c>
      <c r="EH205">
        <v>4310</v>
      </c>
      <c r="EI205">
        <v>4206</v>
      </c>
      <c r="EJ205">
        <v>4073</v>
      </c>
      <c r="EK205">
        <v>3763</v>
      </c>
      <c r="EL205">
        <v>3642</v>
      </c>
      <c r="EM205">
        <v>3353</v>
      </c>
      <c r="EN205">
        <v>3230</v>
      </c>
      <c r="EO205">
        <v>3047</v>
      </c>
      <c r="EP205">
        <v>2761</v>
      </c>
      <c r="EQ205">
        <v>2757</v>
      </c>
      <c r="ER205">
        <v>2569</v>
      </c>
      <c r="ES205">
        <v>2347</v>
      </c>
      <c r="ET205">
        <v>2393</v>
      </c>
      <c r="EU205">
        <v>2150</v>
      </c>
      <c r="EV205">
        <v>2051</v>
      </c>
      <c r="EW205">
        <v>2035</v>
      </c>
      <c r="EX205">
        <v>1884</v>
      </c>
      <c r="EY205">
        <v>1767</v>
      </c>
      <c r="EZ205">
        <v>1718</v>
      </c>
      <c r="FA205">
        <v>1769</v>
      </c>
      <c r="FB205">
        <v>1680</v>
      </c>
      <c r="FC205">
        <v>1678</v>
      </c>
      <c r="FD205">
        <v>1669</v>
      </c>
      <c r="FE205">
        <v>1618</v>
      </c>
      <c r="FF205">
        <v>1630</v>
      </c>
      <c r="FG205">
        <v>1526</v>
      </c>
      <c r="FH205">
        <v>1630</v>
      </c>
      <c r="FI205">
        <v>1583</v>
      </c>
      <c r="FJ205">
        <v>1430</v>
      </c>
      <c r="FK205">
        <v>1478</v>
      </c>
      <c r="FL205">
        <v>1337</v>
      </c>
      <c r="FM205">
        <v>1254</v>
      </c>
      <c r="FN205">
        <v>1202</v>
      </c>
      <c r="FO205">
        <v>1099</v>
      </c>
      <c r="FP205">
        <v>991</v>
      </c>
      <c r="FQ205">
        <v>1007</v>
      </c>
      <c r="FR205">
        <v>879</v>
      </c>
      <c r="FS205">
        <v>816</v>
      </c>
      <c r="FT205">
        <v>763</v>
      </c>
      <c r="FU205">
        <v>714</v>
      </c>
      <c r="FV205">
        <v>591</v>
      </c>
      <c r="FW205">
        <v>599</v>
      </c>
      <c r="FX205">
        <v>601</v>
      </c>
      <c r="FY205">
        <v>577</v>
      </c>
      <c r="FZ205">
        <v>516</v>
      </c>
      <c r="GA205">
        <v>493</v>
      </c>
      <c r="GB205">
        <v>384</v>
      </c>
      <c r="GC205">
        <v>364</v>
      </c>
      <c r="GD205">
        <v>366</v>
      </c>
      <c r="GE205">
        <v>318</v>
      </c>
      <c r="GF205">
        <v>274</v>
      </c>
      <c r="GG205">
        <v>252</v>
      </c>
      <c r="GH205">
        <v>222</v>
      </c>
      <c r="GI205">
        <v>206</v>
      </c>
      <c r="GJ205">
        <v>193</v>
      </c>
      <c r="GK205">
        <v>191</v>
      </c>
      <c r="GL205" s="128">
        <v>609</v>
      </c>
    </row>
    <row r="206" spans="1:194" s="1" customFormat="1" ht="14.4" x14ac:dyDescent="0.3">
      <c r="A206" s="30" t="s">
        <v>46</v>
      </c>
      <c r="B206" s="1" t="s">
        <v>245</v>
      </c>
      <c r="C206" s="29" t="str">
        <f t="shared" si="64"/>
        <v>LA England - Halton</v>
      </c>
      <c r="D206" s="48">
        <f t="shared" si="65"/>
        <v>5157</v>
      </c>
      <c r="E206" s="48">
        <f t="shared" si="66"/>
        <v>5020</v>
      </c>
      <c r="F206" s="49">
        <f t="shared" si="67"/>
        <v>135899</v>
      </c>
      <c r="G206" s="49">
        <f t="shared" si="68"/>
        <v>68003</v>
      </c>
      <c r="H206" s="50">
        <f t="shared" si="69"/>
        <v>67896</v>
      </c>
      <c r="I206" s="50">
        <f t="shared" si="70"/>
        <v>54375</v>
      </c>
      <c r="J206" s="50">
        <f t="shared" si="71"/>
        <v>54878</v>
      </c>
      <c r="K206" s="47">
        <f t="shared" si="72"/>
        <v>13628</v>
      </c>
      <c r="L206" s="48">
        <f t="shared" si="73"/>
        <v>13018</v>
      </c>
      <c r="M206" s="744">
        <v>473</v>
      </c>
      <c r="N206" s="184">
        <v>572</v>
      </c>
      <c r="O206" s="184">
        <v>642</v>
      </c>
      <c r="P206" s="184">
        <v>610</v>
      </c>
      <c r="Q206" s="184">
        <v>714</v>
      </c>
      <c r="R206" s="184">
        <v>679</v>
      </c>
      <c r="S206" s="184">
        <v>725</v>
      </c>
      <c r="T206" s="184">
        <v>747</v>
      </c>
      <c r="U206" s="184">
        <v>776</v>
      </c>
      <c r="V206" s="184">
        <v>829</v>
      </c>
      <c r="W206" s="184">
        <v>865</v>
      </c>
      <c r="X206" s="184">
        <v>839</v>
      </c>
      <c r="Y206" s="184">
        <v>866</v>
      </c>
      <c r="Z206" s="184">
        <v>872</v>
      </c>
      <c r="AA206" s="184">
        <v>896</v>
      </c>
      <c r="AB206" s="184">
        <v>844</v>
      </c>
      <c r="AC206" s="184">
        <v>841</v>
      </c>
      <c r="AD206" s="184">
        <v>838</v>
      </c>
      <c r="AE206" s="184">
        <v>848</v>
      </c>
      <c r="AF206" s="184">
        <v>781</v>
      </c>
      <c r="AG206" s="184">
        <v>839</v>
      </c>
      <c r="AH206" s="184">
        <v>793</v>
      </c>
      <c r="AI206" s="184">
        <v>732</v>
      </c>
      <c r="AJ206" s="184">
        <v>773</v>
      </c>
      <c r="AK206" s="184">
        <v>721</v>
      </c>
      <c r="AL206" s="184">
        <v>772</v>
      </c>
      <c r="AM206" s="184">
        <v>866</v>
      </c>
      <c r="AN206" s="184">
        <v>880</v>
      </c>
      <c r="AO206" s="184">
        <v>834</v>
      </c>
      <c r="AP206" s="184">
        <v>866</v>
      </c>
      <c r="AQ206" s="184">
        <v>865</v>
      </c>
      <c r="AR206" s="184">
        <v>917</v>
      </c>
      <c r="AS206" s="184">
        <v>922</v>
      </c>
      <c r="AT206" s="184">
        <v>948</v>
      </c>
      <c r="AU206" s="184">
        <v>1010</v>
      </c>
      <c r="AV206" s="184">
        <v>1013</v>
      </c>
      <c r="AW206" s="184">
        <v>947</v>
      </c>
      <c r="AX206" s="184">
        <v>936</v>
      </c>
      <c r="AY206" s="184">
        <v>1038</v>
      </c>
      <c r="AZ206" s="184">
        <v>965</v>
      </c>
      <c r="BA206" s="184">
        <v>964</v>
      </c>
      <c r="BB206" s="184">
        <v>953</v>
      </c>
      <c r="BC206" s="184">
        <v>1007</v>
      </c>
      <c r="BD206" s="184">
        <v>956</v>
      </c>
      <c r="BE206" s="184">
        <v>991</v>
      </c>
      <c r="BF206" s="184">
        <v>926</v>
      </c>
      <c r="BG206" s="184">
        <v>923</v>
      </c>
      <c r="BH206" s="184">
        <v>901</v>
      </c>
      <c r="BI206" s="184">
        <v>800</v>
      </c>
      <c r="BJ206" s="184">
        <v>830</v>
      </c>
      <c r="BK206" s="184">
        <v>907</v>
      </c>
      <c r="BL206" s="184">
        <v>845</v>
      </c>
      <c r="BM206" s="184">
        <v>832</v>
      </c>
      <c r="BN206" s="184">
        <v>890</v>
      </c>
      <c r="BO206" s="184">
        <v>960</v>
      </c>
      <c r="BP206" s="184">
        <v>1001</v>
      </c>
      <c r="BQ206" s="184">
        <v>933</v>
      </c>
      <c r="BR206" s="184">
        <v>917</v>
      </c>
      <c r="BS206" s="184">
        <v>890</v>
      </c>
      <c r="BT206" s="184">
        <v>899</v>
      </c>
      <c r="BU206" s="184">
        <v>949</v>
      </c>
      <c r="BV206" s="184">
        <v>967</v>
      </c>
      <c r="BW206" s="184">
        <v>892</v>
      </c>
      <c r="BX206" s="184">
        <v>875</v>
      </c>
      <c r="BY206" s="184">
        <v>891</v>
      </c>
      <c r="BZ206" s="184">
        <v>815</v>
      </c>
      <c r="CA206" s="184">
        <v>761</v>
      </c>
      <c r="CB206" s="184">
        <v>745</v>
      </c>
      <c r="CC206" s="184">
        <v>758</v>
      </c>
      <c r="CD206" s="184">
        <v>679</v>
      </c>
      <c r="CE206" s="184">
        <v>644</v>
      </c>
      <c r="CF206" s="184">
        <v>624</v>
      </c>
      <c r="CG206" s="184">
        <v>631</v>
      </c>
      <c r="CH206" s="184">
        <v>612</v>
      </c>
      <c r="CI206" s="184">
        <v>580</v>
      </c>
      <c r="CJ206" s="184">
        <v>603</v>
      </c>
      <c r="CK206" s="184">
        <v>577</v>
      </c>
      <c r="CL206" s="184">
        <v>556</v>
      </c>
      <c r="CM206" s="184">
        <v>567</v>
      </c>
      <c r="CN206" s="184">
        <v>512</v>
      </c>
      <c r="CO206" s="184">
        <v>383</v>
      </c>
      <c r="CP206" s="184">
        <v>301</v>
      </c>
      <c r="CQ206" s="184">
        <v>304</v>
      </c>
      <c r="CR206" s="184">
        <v>265</v>
      </c>
      <c r="CS206" s="184">
        <v>247</v>
      </c>
      <c r="CT206" s="184">
        <v>191</v>
      </c>
      <c r="CU206" s="184">
        <v>183</v>
      </c>
      <c r="CV206" s="184">
        <v>134</v>
      </c>
      <c r="CW206" s="184">
        <v>140</v>
      </c>
      <c r="CX206" s="184">
        <v>95</v>
      </c>
      <c r="CY206" s="533">
        <v>303</v>
      </c>
      <c r="CZ206" s="129">
        <v>506</v>
      </c>
      <c r="DA206">
        <v>537</v>
      </c>
      <c r="DB206">
        <v>575</v>
      </c>
      <c r="DC206">
        <v>606</v>
      </c>
      <c r="DD206">
        <v>668</v>
      </c>
      <c r="DE206">
        <v>624</v>
      </c>
      <c r="DF206">
        <v>678</v>
      </c>
      <c r="DG206">
        <v>702</v>
      </c>
      <c r="DH206">
        <v>747</v>
      </c>
      <c r="DI206">
        <v>761</v>
      </c>
      <c r="DJ206">
        <v>772</v>
      </c>
      <c r="DK206">
        <v>822</v>
      </c>
      <c r="DL206">
        <v>822</v>
      </c>
      <c r="DM206">
        <v>842</v>
      </c>
      <c r="DN206">
        <v>799</v>
      </c>
      <c r="DO206">
        <v>858</v>
      </c>
      <c r="DP206">
        <v>881</v>
      </c>
      <c r="DQ206">
        <v>818</v>
      </c>
      <c r="DR206">
        <v>802</v>
      </c>
      <c r="DS206">
        <v>777</v>
      </c>
      <c r="DT206">
        <v>739</v>
      </c>
      <c r="DU206">
        <v>699</v>
      </c>
      <c r="DV206">
        <v>692</v>
      </c>
      <c r="DW206">
        <v>656</v>
      </c>
      <c r="DX206">
        <v>724</v>
      </c>
      <c r="DY206">
        <v>736</v>
      </c>
      <c r="DZ206">
        <v>746</v>
      </c>
      <c r="EA206">
        <v>759</v>
      </c>
      <c r="EB206">
        <v>811</v>
      </c>
      <c r="EC206">
        <v>846</v>
      </c>
      <c r="ED206">
        <v>815</v>
      </c>
      <c r="EE206">
        <v>892</v>
      </c>
      <c r="EF206">
        <v>925</v>
      </c>
      <c r="EG206">
        <v>943</v>
      </c>
      <c r="EH206">
        <v>977</v>
      </c>
      <c r="EI206">
        <v>982</v>
      </c>
      <c r="EJ206">
        <v>952</v>
      </c>
      <c r="EK206">
        <v>953</v>
      </c>
      <c r="EL206">
        <v>1023</v>
      </c>
      <c r="EM206">
        <v>1019</v>
      </c>
      <c r="EN206">
        <v>926</v>
      </c>
      <c r="EO206">
        <v>970</v>
      </c>
      <c r="EP206">
        <v>971</v>
      </c>
      <c r="EQ206">
        <v>881</v>
      </c>
      <c r="ER206">
        <v>908</v>
      </c>
      <c r="ES206">
        <v>920</v>
      </c>
      <c r="ET206">
        <v>923</v>
      </c>
      <c r="EU206">
        <v>857</v>
      </c>
      <c r="EV206">
        <v>753</v>
      </c>
      <c r="EW206">
        <v>773</v>
      </c>
      <c r="EX206">
        <v>777</v>
      </c>
      <c r="EY206">
        <v>850</v>
      </c>
      <c r="EZ206">
        <v>837</v>
      </c>
      <c r="FA206">
        <v>877</v>
      </c>
      <c r="FB206">
        <v>920</v>
      </c>
      <c r="FC206">
        <v>972</v>
      </c>
      <c r="FD206">
        <v>886</v>
      </c>
      <c r="FE206">
        <v>894</v>
      </c>
      <c r="FF206">
        <v>932</v>
      </c>
      <c r="FG206">
        <v>935</v>
      </c>
      <c r="FH206">
        <v>858</v>
      </c>
      <c r="FI206">
        <v>917</v>
      </c>
      <c r="FJ206">
        <v>880</v>
      </c>
      <c r="FK206">
        <v>938</v>
      </c>
      <c r="FL206">
        <v>930</v>
      </c>
      <c r="FM206">
        <v>871</v>
      </c>
      <c r="FN206">
        <v>836</v>
      </c>
      <c r="FO206">
        <v>795</v>
      </c>
      <c r="FP206">
        <v>856</v>
      </c>
      <c r="FQ206">
        <v>732</v>
      </c>
      <c r="FR206">
        <v>737</v>
      </c>
      <c r="FS206">
        <v>749</v>
      </c>
      <c r="FT206">
        <v>682</v>
      </c>
      <c r="FU206">
        <v>652</v>
      </c>
      <c r="FV206">
        <v>647</v>
      </c>
      <c r="FW206">
        <v>661</v>
      </c>
      <c r="FX206">
        <v>627</v>
      </c>
      <c r="FY206">
        <v>634</v>
      </c>
      <c r="FZ206">
        <v>664</v>
      </c>
      <c r="GA206">
        <v>615</v>
      </c>
      <c r="GB206">
        <v>390</v>
      </c>
      <c r="GC206">
        <v>366</v>
      </c>
      <c r="GD206">
        <v>380</v>
      </c>
      <c r="GE206">
        <v>323</v>
      </c>
      <c r="GF206">
        <v>280</v>
      </c>
      <c r="GG206">
        <v>241</v>
      </c>
      <c r="GH206">
        <v>250</v>
      </c>
      <c r="GI206">
        <v>213</v>
      </c>
      <c r="GJ206">
        <v>191</v>
      </c>
      <c r="GK206">
        <v>151</v>
      </c>
      <c r="GL206" s="128">
        <v>582</v>
      </c>
    </row>
    <row r="207" spans="1:194" s="1" customFormat="1" ht="14.4" x14ac:dyDescent="0.3">
      <c r="A207" s="30" t="s">
        <v>46</v>
      </c>
      <c r="B207" s="1" t="s">
        <v>246</v>
      </c>
      <c r="C207" s="29" t="str">
        <f t="shared" si="64"/>
        <v>LA England - Hammersmith and Fulham</v>
      </c>
      <c r="D207" s="48">
        <f t="shared" si="65"/>
        <v>7104</v>
      </c>
      <c r="E207" s="48">
        <f t="shared" si="66"/>
        <v>7212</v>
      </c>
      <c r="F207" s="49">
        <f t="shared" si="67"/>
        <v>334685</v>
      </c>
      <c r="G207" s="49">
        <f t="shared" si="68"/>
        <v>174324</v>
      </c>
      <c r="H207" s="50">
        <f t="shared" si="69"/>
        <v>160361</v>
      </c>
      <c r="I207" s="50">
        <f t="shared" si="70"/>
        <v>154299</v>
      </c>
      <c r="J207" s="50">
        <f t="shared" si="71"/>
        <v>140301</v>
      </c>
      <c r="K207" s="47">
        <f t="shared" si="72"/>
        <v>20025</v>
      </c>
      <c r="L207" s="48">
        <f t="shared" si="73"/>
        <v>20060</v>
      </c>
      <c r="M207" s="744">
        <v>1047</v>
      </c>
      <c r="N207" s="184">
        <v>1085</v>
      </c>
      <c r="O207" s="184">
        <v>1099</v>
      </c>
      <c r="P207" s="184">
        <v>1040</v>
      </c>
      <c r="Q207" s="184">
        <v>1138</v>
      </c>
      <c r="R207" s="184">
        <v>1010</v>
      </c>
      <c r="S207" s="184">
        <v>1018</v>
      </c>
      <c r="T207" s="184">
        <v>1022</v>
      </c>
      <c r="U207" s="184">
        <v>1058</v>
      </c>
      <c r="V207" s="184">
        <v>1184</v>
      </c>
      <c r="W207" s="184">
        <v>1094</v>
      </c>
      <c r="X207" s="184">
        <v>1126</v>
      </c>
      <c r="Y207" s="184">
        <v>1176</v>
      </c>
      <c r="Z207" s="184">
        <v>1160</v>
      </c>
      <c r="AA207" s="184">
        <v>1131</v>
      </c>
      <c r="AB207" s="184">
        <v>1195</v>
      </c>
      <c r="AC207" s="184">
        <v>1249</v>
      </c>
      <c r="AD207" s="184">
        <v>1193</v>
      </c>
      <c r="AE207" s="184">
        <v>1298</v>
      </c>
      <c r="AF207" s="184">
        <v>1513</v>
      </c>
      <c r="AG207" s="184">
        <v>1792</v>
      </c>
      <c r="AH207" s="184">
        <v>1999</v>
      </c>
      <c r="AI207" s="184">
        <v>2384</v>
      </c>
      <c r="AJ207" s="184">
        <v>2864</v>
      </c>
      <c r="AK207" s="184">
        <v>3349</v>
      </c>
      <c r="AL207" s="184">
        <v>3730</v>
      </c>
      <c r="AM207" s="184">
        <v>4128</v>
      </c>
      <c r="AN207" s="184">
        <v>4284</v>
      </c>
      <c r="AO207" s="184">
        <v>4538</v>
      </c>
      <c r="AP207" s="184">
        <v>4996</v>
      </c>
      <c r="AQ207" s="184">
        <v>5251</v>
      </c>
      <c r="AR207" s="184">
        <v>5362</v>
      </c>
      <c r="AS207" s="184">
        <v>5395</v>
      </c>
      <c r="AT207" s="184">
        <v>5452</v>
      </c>
      <c r="AU207" s="184">
        <v>5408</v>
      </c>
      <c r="AV207" s="184">
        <v>5187</v>
      </c>
      <c r="AW207" s="184">
        <v>4951</v>
      </c>
      <c r="AX207" s="184">
        <v>4889</v>
      </c>
      <c r="AY207" s="184">
        <v>4492</v>
      </c>
      <c r="AZ207" s="184">
        <v>4222</v>
      </c>
      <c r="BA207" s="184">
        <v>3960</v>
      </c>
      <c r="BB207" s="184">
        <v>3766</v>
      </c>
      <c r="BC207" s="184">
        <v>3626</v>
      </c>
      <c r="BD207" s="184">
        <v>3393</v>
      </c>
      <c r="BE207" s="184">
        <v>3221</v>
      </c>
      <c r="BF207" s="184">
        <v>2968</v>
      </c>
      <c r="BG207" s="184">
        <v>2730</v>
      </c>
      <c r="BH207" s="184">
        <v>2550</v>
      </c>
      <c r="BI207" s="184">
        <v>2530</v>
      </c>
      <c r="BJ207" s="184">
        <v>2272</v>
      </c>
      <c r="BK207" s="184">
        <v>1996</v>
      </c>
      <c r="BL207" s="184">
        <v>2055</v>
      </c>
      <c r="BM207" s="184">
        <v>1795</v>
      </c>
      <c r="BN207" s="184">
        <v>1872</v>
      </c>
      <c r="BO207" s="184">
        <v>1819</v>
      </c>
      <c r="BP207" s="184">
        <v>1669</v>
      </c>
      <c r="BQ207" s="184">
        <v>1591</v>
      </c>
      <c r="BR207" s="184">
        <v>1547</v>
      </c>
      <c r="BS207" s="184">
        <v>1474</v>
      </c>
      <c r="BT207" s="184">
        <v>1497</v>
      </c>
      <c r="BU207" s="184">
        <v>1372</v>
      </c>
      <c r="BV207" s="184">
        <v>1373</v>
      </c>
      <c r="BW207" s="184">
        <v>1287</v>
      </c>
      <c r="BX207" s="184">
        <v>1205</v>
      </c>
      <c r="BY207" s="184">
        <v>1157</v>
      </c>
      <c r="BZ207" s="184">
        <v>997</v>
      </c>
      <c r="CA207" s="184">
        <v>948</v>
      </c>
      <c r="CB207" s="184">
        <v>826</v>
      </c>
      <c r="CC207" s="184">
        <v>822</v>
      </c>
      <c r="CD207" s="184">
        <v>735</v>
      </c>
      <c r="CE207" s="184">
        <v>697</v>
      </c>
      <c r="CF207" s="184">
        <v>578</v>
      </c>
      <c r="CG207" s="184">
        <v>612</v>
      </c>
      <c r="CH207" s="184">
        <v>511</v>
      </c>
      <c r="CI207" s="184">
        <v>523</v>
      </c>
      <c r="CJ207" s="184">
        <v>488</v>
      </c>
      <c r="CK207" s="184">
        <v>476</v>
      </c>
      <c r="CL207" s="184">
        <v>462</v>
      </c>
      <c r="CM207" s="184">
        <v>441</v>
      </c>
      <c r="CN207" s="184">
        <v>430</v>
      </c>
      <c r="CO207" s="184">
        <v>300</v>
      </c>
      <c r="CP207" s="184">
        <v>303</v>
      </c>
      <c r="CQ207" s="184">
        <v>300</v>
      </c>
      <c r="CR207" s="184">
        <v>232</v>
      </c>
      <c r="CS207" s="184">
        <v>221</v>
      </c>
      <c r="CT207" s="184">
        <v>165</v>
      </c>
      <c r="CU207" s="184">
        <v>210</v>
      </c>
      <c r="CV207" s="184">
        <v>155</v>
      </c>
      <c r="CW207" s="184">
        <v>122</v>
      </c>
      <c r="CX207" s="184">
        <v>111</v>
      </c>
      <c r="CY207" s="533">
        <v>425</v>
      </c>
      <c r="CZ207" s="129">
        <v>1000</v>
      </c>
      <c r="DA207">
        <v>1048</v>
      </c>
      <c r="DB207">
        <v>1027</v>
      </c>
      <c r="DC207">
        <v>1051</v>
      </c>
      <c r="DD207">
        <v>1074</v>
      </c>
      <c r="DE207">
        <v>1065</v>
      </c>
      <c r="DF207">
        <v>1029</v>
      </c>
      <c r="DG207">
        <v>1020</v>
      </c>
      <c r="DH207">
        <v>1095</v>
      </c>
      <c r="DI207">
        <v>1137</v>
      </c>
      <c r="DJ207">
        <v>1138</v>
      </c>
      <c r="DK207">
        <v>1164</v>
      </c>
      <c r="DL207">
        <v>1152</v>
      </c>
      <c r="DM207">
        <v>1159</v>
      </c>
      <c r="DN207">
        <v>1190</v>
      </c>
      <c r="DO207">
        <v>1181</v>
      </c>
      <c r="DP207">
        <v>1243</v>
      </c>
      <c r="DQ207">
        <v>1287</v>
      </c>
      <c r="DR207">
        <v>1281</v>
      </c>
      <c r="DS207">
        <v>1447</v>
      </c>
      <c r="DT207">
        <v>1584</v>
      </c>
      <c r="DU207">
        <v>1838</v>
      </c>
      <c r="DV207">
        <v>2253</v>
      </c>
      <c r="DW207">
        <v>2956</v>
      </c>
      <c r="DX207">
        <v>3441</v>
      </c>
      <c r="DY207">
        <v>4095</v>
      </c>
      <c r="DZ207">
        <v>4640</v>
      </c>
      <c r="EA207">
        <v>5037</v>
      </c>
      <c r="EB207">
        <v>5192</v>
      </c>
      <c r="EC207">
        <v>5161</v>
      </c>
      <c r="ED207">
        <v>5280</v>
      </c>
      <c r="EE207">
        <v>5281</v>
      </c>
      <c r="EF207">
        <v>5224</v>
      </c>
      <c r="EG207">
        <v>4727</v>
      </c>
      <c r="EH207">
        <v>4637</v>
      </c>
      <c r="EI207">
        <v>4336</v>
      </c>
      <c r="EJ207">
        <v>4006</v>
      </c>
      <c r="EK207">
        <v>3833</v>
      </c>
      <c r="EL207">
        <v>3312</v>
      </c>
      <c r="EM207">
        <v>3014</v>
      </c>
      <c r="EN207">
        <v>2790</v>
      </c>
      <c r="EO207">
        <v>2607</v>
      </c>
      <c r="EP207">
        <v>2376</v>
      </c>
      <c r="EQ207">
        <v>2282</v>
      </c>
      <c r="ER207">
        <v>2069</v>
      </c>
      <c r="ES207">
        <v>2071</v>
      </c>
      <c r="ET207">
        <v>1977</v>
      </c>
      <c r="EU207">
        <v>1845</v>
      </c>
      <c r="EV207">
        <v>1799</v>
      </c>
      <c r="EW207">
        <v>1723</v>
      </c>
      <c r="EX207">
        <v>1563</v>
      </c>
      <c r="EY207">
        <v>1596</v>
      </c>
      <c r="EZ207">
        <v>1607</v>
      </c>
      <c r="FA207">
        <v>1557</v>
      </c>
      <c r="FB207">
        <v>1565</v>
      </c>
      <c r="FC207">
        <v>1591</v>
      </c>
      <c r="FD207">
        <v>1538</v>
      </c>
      <c r="FE207">
        <v>1495</v>
      </c>
      <c r="FF207">
        <v>1432</v>
      </c>
      <c r="FG207">
        <v>1410</v>
      </c>
      <c r="FH207">
        <v>1380</v>
      </c>
      <c r="FI207">
        <v>1377</v>
      </c>
      <c r="FJ207">
        <v>1262</v>
      </c>
      <c r="FK207">
        <v>1151</v>
      </c>
      <c r="FL207">
        <v>1098</v>
      </c>
      <c r="FM207">
        <v>1033</v>
      </c>
      <c r="FN207">
        <v>966</v>
      </c>
      <c r="FO207">
        <v>908</v>
      </c>
      <c r="FP207">
        <v>812</v>
      </c>
      <c r="FQ207">
        <v>805</v>
      </c>
      <c r="FR207">
        <v>764</v>
      </c>
      <c r="FS207">
        <v>770</v>
      </c>
      <c r="FT207">
        <v>664</v>
      </c>
      <c r="FU207">
        <v>582</v>
      </c>
      <c r="FV207">
        <v>620</v>
      </c>
      <c r="FW207">
        <v>582</v>
      </c>
      <c r="FX207">
        <v>577</v>
      </c>
      <c r="FY207">
        <v>543</v>
      </c>
      <c r="FZ207">
        <v>571</v>
      </c>
      <c r="GA207">
        <v>529</v>
      </c>
      <c r="GB207">
        <v>435</v>
      </c>
      <c r="GC207">
        <v>425</v>
      </c>
      <c r="GD207">
        <v>370</v>
      </c>
      <c r="GE207">
        <v>385</v>
      </c>
      <c r="GF207">
        <v>305</v>
      </c>
      <c r="GG207">
        <v>316</v>
      </c>
      <c r="GH207">
        <v>277</v>
      </c>
      <c r="GI207">
        <v>250</v>
      </c>
      <c r="GJ207">
        <v>205</v>
      </c>
      <c r="GK207">
        <v>168</v>
      </c>
      <c r="GL207" s="128">
        <v>703</v>
      </c>
    </row>
    <row r="208" spans="1:194" s="1" customFormat="1" ht="14.4" x14ac:dyDescent="0.3">
      <c r="A208" s="30" t="s">
        <v>46</v>
      </c>
      <c r="B208" s="1" t="s">
        <v>247</v>
      </c>
      <c r="C208" s="29" t="str">
        <f t="shared" si="64"/>
        <v>LA England - Harborough</v>
      </c>
      <c r="D208" s="48">
        <f t="shared" si="65"/>
        <v>3578</v>
      </c>
      <c r="E208" s="48">
        <f t="shared" si="66"/>
        <v>3252</v>
      </c>
      <c r="F208" s="49">
        <f t="shared" si="67"/>
        <v>98295</v>
      </c>
      <c r="G208" s="49">
        <f t="shared" si="68"/>
        <v>48424</v>
      </c>
      <c r="H208" s="50">
        <f t="shared" si="69"/>
        <v>49871</v>
      </c>
      <c r="I208" s="50">
        <f t="shared" si="70"/>
        <v>38879</v>
      </c>
      <c r="J208" s="50">
        <f t="shared" si="71"/>
        <v>40982</v>
      </c>
      <c r="K208" s="47">
        <f t="shared" si="72"/>
        <v>9545</v>
      </c>
      <c r="L208" s="48">
        <f t="shared" si="73"/>
        <v>8889</v>
      </c>
      <c r="M208" s="744">
        <v>406</v>
      </c>
      <c r="N208" s="184">
        <v>410</v>
      </c>
      <c r="O208" s="184">
        <v>482</v>
      </c>
      <c r="P208" s="184">
        <v>424</v>
      </c>
      <c r="Q208" s="184">
        <v>503</v>
      </c>
      <c r="R208" s="184">
        <v>473</v>
      </c>
      <c r="S208" s="184">
        <v>523</v>
      </c>
      <c r="T208" s="184">
        <v>513</v>
      </c>
      <c r="U208" s="184">
        <v>563</v>
      </c>
      <c r="V208" s="184">
        <v>539</v>
      </c>
      <c r="W208" s="184">
        <v>540</v>
      </c>
      <c r="X208" s="184">
        <v>591</v>
      </c>
      <c r="Y208" s="184">
        <v>578</v>
      </c>
      <c r="Z208" s="184">
        <v>571</v>
      </c>
      <c r="AA208" s="184">
        <v>558</v>
      </c>
      <c r="AB208" s="184">
        <v>588</v>
      </c>
      <c r="AC208" s="184">
        <v>616</v>
      </c>
      <c r="AD208" s="184">
        <v>667</v>
      </c>
      <c r="AE208" s="184">
        <v>623</v>
      </c>
      <c r="AF208" s="184">
        <v>562</v>
      </c>
      <c r="AG208" s="184">
        <v>517</v>
      </c>
      <c r="AH208" s="184">
        <v>495</v>
      </c>
      <c r="AI208" s="184">
        <v>504</v>
      </c>
      <c r="AJ208" s="184">
        <v>458</v>
      </c>
      <c r="AK208" s="184">
        <v>422</v>
      </c>
      <c r="AL208" s="184">
        <v>502</v>
      </c>
      <c r="AM208" s="184">
        <v>477</v>
      </c>
      <c r="AN208" s="184">
        <v>473</v>
      </c>
      <c r="AO208" s="184">
        <v>501</v>
      </c>
      <c r="AP208" s="184">
        <v>489</v>
      </c>
      <c r="AQ208" s="184">
        <v>501</v>
      </c>
      <c r="AR208" s="184">
        <v>554</v>
      </c>
      <c r="AS208" s="184">
        <v>460</v>
      </c>
      <c r="AT208" s="184">
        <v>544</v>
      </c>
      <c r="AU208" s="184">
        <v>587</v>
      </c>
      <c r="AV208" s="184">
        <v>588</v>
      </c>
      <c r="AW208" s="184">
        <v>622</v>
      </c>
      <c r="AX208" s="184">
        <v>633</v>
      </c>
      <c r="AY208" s="184">
        <v>637</v>
      </c>
      <c r="AZ208" s="184">
        <v>597</v>
      </c>
      <c r="BA208" s="184">
        <v>587</v>
      </c>
      <c r="BB208" s="184">
        <v>605</v>
      </c>
      <c r="BC208" s="184">
        <v>529</v>
      </c>
      <c r="BD208" s="184">
        <v>545</v>
      </c>
      <c r="BE208" s="184">
        <v>595</v>
      </c>
      <c r="BF208" s="184">
        <v>631</v>
      </c>
      <c r="BG208" s="184">
        <v>652</v>
      </c>
      <c r="BH208" s="184">
        <v>584</v>
      </c>
      <c r="BI208" s="184">
        <v>535</v>
      </c>
      <c r="BJ208" s="184">
        <v>544</v>
      </c>
      <c r="BK208" s="184">
        <v>594</v>
      </c>
      <c r="BL208" s="184">
        <v>584</v>
      </c>
      <c r="BM208" s="184">
        <v>569</v>
      </c>
      <c r="BN208" s="184">
        <v>712</v>
      </c>
      <c r="BO208" s="184">
        <v>728</v>
      </c>
      <c r="BP208" s="184">
        <v>729</v>
      </c>
      <c r="BQ208" s="184">
        <v>692</v>
      </c>
      <c r="BR208" s="184">
        <v>744</v>
      </c>
      <c r="BS208" s="184">
        <v>754</v>
      </c>
      <c r="BT208" s="184">
        <v>719</v>
      </c>
      <c r="BU208" s="184">
        <v>706</v>
      </c>
      <c r="BV208" s="184">
        <v>796</v>
      </c>
      <c r="BW208" s="184">
        <v>695</v>
      </c>
      <c r="BX208" s="184">
        <v>692</v>
      </c>
      <c r="BY208" s="184">
        <v>681</v>
      </c>
      <c r="BZ208" s="184">
        <v>669</v>
      </c>
      <c r="CA208" s="184">
        <v>616</v>
      </c>
      <c r="CB208" s="184">
        <v>617</v>
      </c>
      <c r="CC208" s="184">
        <v>601</v>
      </c>
      <c r="CD208" s="184">
        <v>517</v>
      </c>
      <c r="CE208" s="184">
        <v>559</v>
      </c>
      <c r="CF208" s="184">
        <v>495</v>
      </c>
      <c r="CG208" s="184">
        <v>491</v>
      </c>
      <c r="CH208" s="184">
        <v>483</v>
      </c>
      <c r="CI208" s="184">
        <v>464</v>
      </c>
      <c r="CJ208" s="184">
        <v>474</v>
      </c>
      <c r="CK208" s="184">
        <v>475</v>
      </c>
      <c r="CL208" s="184">
        <v>463</v>
      </c>
      <c r="CM208" s="184">
        <v>519</v>
      </c>
      <c r="CN208" s="184">
        <v>520</v>
      </c>
      <c r="CO208" s="184">
        <v>390</v>
      </c>
      <c r="CP208" s="184">
        <v>383</v>
      </c>
      <c r="CQ208" s="184">
        <v>359</v>
      </c>
      <c r="CR208" s="184">
        <v>345</v>
      </c>
      <c r="CS208" s="184">
        <v>249</v>
      </c>
      <c r="CT208" s="184">
        <v>185</v>
      </c>
      <c r="CU208" s="184">
        <v>201</v>
      </c>
      <c r="CV208" s="184">
        <v>185</v>
      </c>
      <c r="CW208" s="184">
        <v>146</v>
      </c>
      <c r="CX208" s="184">
        <v>128</v>
      </c>
      <c r="CY208" s="533">
        <v>397</v>
      </c>
      <c r="CZ208" s="129">
        <v>359</v>
      </c>
      <c r="DA208">
        <v>422</v>
      </c>
      <c r="DB208">
        <v>445</v>
      </c>
      <c r="DC208">
        <v>444</v>
      </c>
      <c r="DD208">
        <v>475</v>
      </c>
      <c r="DE208">
        <v>481</v>
      </c>
      <c r="DF208">
        <v>461</v>
      </c>
      <c r="DG208">
        <v>514</v>
      </c>
      <c r="DH208">
        <v>489</v>
      </c>
      <c r="DI208">
        <v>502</v>
      </c>
      <c r="DJ208">
        <v>530</v>
      </c>
      <c r="DK208">
        <v>515</v>
      </c>
      <c r="DL208">
        <v>548</v>
      </c>
      <c r="DM208">
        <v>520</v>
      </c>
      <c r="DN208">
        <v>562</v>
      </c>
      <c r="DO208">
        <v>557</v>
      </c>
      <c r="DP208">
        <v>552</v>
      </c>
      <c r="DQ208">
        <v>513</v>
      </c>
      <c r="DR208">
        <v>499</v>
      </c>
      <c r="DS208">
        <v>483</v>
      </c>
      <c r="DT208">
        <v>393</v>
      </c>
      <c r="DU208">
        <v>407</v>
      </c>
      <c r="DV208">
        <v>454</v>
      </c>
      <c r="DW208">
        <v>422</v>
      </c>
      <c r="DX208">
        <v>461</v>
      </c>
      <c r="DY208">
        <v>453</v>
      </c>
      <c r="DZ208">
        <v>460</v>
      </c>
      <c r="EA208">
        <v>466</v>
      </c>
      <c r="EB208">
        <v>476</v>
      </c>
      <c r="EC208">
        <v>545</v>
      </c>
      <c r="ED208">
        <v>545</v>
      </c>
      <c r="EE208">
        <v>589</v>
      </c>
      <c r="EF208">
        <v>556</v>
      </c>
      <c r="EG208">
        <v>620</v>
      </c>
      <c r="EH208">
        <v>604</v>
      </c>
      <c r="EI208">
        <v>648</v>
      </c>
      <c r="EJ208">
        <v>653</v>
      </c>
      <c r="EK208">
        <v>603</v>
      </c>
      <c r="EL208">
        <v>688</v>
      </c>
      <c r="EM208">
        <v>603</v>
      </c>
      <c r="EN208">
        <v>687</v>
      </c>
      <c r="EO208">
        <v>574</v>
      </c>
      <c r="EP208">
        <v>595</v>
      </c>
      <c r="EQ208">
        <v>624</v>
      </c>
      <c r="ER208">
        <v>644</v>
      </c>
      <c r="ES208">
        <v>612</v>
      </c>
      <c r="ET208">
        <v>676</v>
      </c>
      <c r="EU208">
        <v>628</v>
      </c>
      <c r="EV208">
        <v>582</v>
      </c>
      <c r="EW208">
        <v>552</v>
      </c>
      <c r="EX208">
        <v>620</v>
      </c>
      <c r="EY208">
        <v>639</v>
      </c>
      <c r="EZ208">
        <v>675</v>
      </c>
      <c r="FA208">
        <v>685</v>
      </c>
      <c r="FB208">
        <v>724</v>
      </c>
      <c r="FC208">
        <v>751</v>
      </c>
      <c r="FD208">
        <v>710</v>
      </c>
      <c r="FE208">
        <v>800</v>
      </c>
      <c r="FF208">
        <v>737</v>
      </c>
      <c r="FG208">
        <v>779</v>
      </c>
      <c r="FH208">
        <v>732</v>
      </c>
      <c r="FI208">
        <v>796</v>
      </c>
      <c r="FJ208">
        <v>762</v>
      </c>
      <c r="FK208">
        <v>707</v>
      </c>
      <c r="FL208">
        <v>679</v>
      </c>
      <c r="FM208">
        <v>670</v>
      </c>
      <c r="FN208">
        <v>625</v>
      </c>
      <c r="FO208">
        <v>620</v>
      </c>
      <c r="FP208">
        <v>574</v>
      </c>
      <c r="FQ208">
        <v>574</v>
      </c>
      <c r="FR208">
        <v>588</v>
      </c>
      <c r="FS208">
        <v>557</v>
      </c>
      <c r="FT208">
        <v>535</v>
      </c>
      <c r="FU208">
        <v>551</v>
      </c>
      <c r="FV208">
        <v>486</v>
      </c>
      <c r="FW208">
        <v>504</v>
      </c>
      <c r="FX208">
        <v>583</v>
      </c>
      <c r="FY208">
        <v>521</v>
      </c>
      <c r="FZ208">
        <v>552</v>
      </c>
      <c r="GA208">
        <v>597</v>
      </c>
      <c r="GB208">
        <v>426</v>
      </c>
      <c r="GC208">
        <v>453</v>
      </c>
      <c r="GD208">
        <v>423</v>
      </c>
      <c r="GE208">
        <v>360</v>
      </c>
      <c r="GF208">
        <v>275</v>
      </c>
      <c r="GG208">
        <v>250</v>
      </c>
      <c r="GH208">
        <v>254</v>
      </c>
      <c r="GI208">
        <v>228</v>
      </c>
      <c r="GJ208">
        <v>219</v>
      </c>
      <c r="GK208">
        <v>205</v>
      </c>
      <c r="GL208" s="128">
        <v>754</v>
      </c>
    </row>
    <row r="209" spans="1:194" s="1" customFormat="1" ht="14.4" x14ac:dyDescent="0.3">
      <c r="A209" s="30" t="s">
        <v>46</v>
      </c>
      <c r="B209" s="1" t="s">
        <v>248</v>
      </c>
      <c r="C209" s="29" t="str">
        <f t="shared" si="64"/>
        <v>LA England - Haringey</v>
      </c>
      <c r="D209" s="48">
        <f t="shared" si="65"/>
        <v>11103</v>
      </c>
      <c r="E209" s="48">
        <f t="shared" si="66"/>
        <v>10689</v>
      </c>
      <c r="F209" s="49">
        <f t="shared" si="67"/>
        <v>339946</v>
      </c>
      <c r="G209" s="49">
        <f t="shared" si="68"/>
        <v>172537</v>
      </c>
      <c r="H209" s="50">
        <f t="shared" si="69"/>
        <v>167409</v>
      </c>
      <c r="I209" s="50">
        <f t="shared" si="70"/>
        <v>142067</v>
      </c>
      <c r="J209" s="50">
        <f t="shared" si="71"/>
        <v>138193</v>
      </c>
      <c r="K209" s="47">
        <f t="shared" si="72"/>
        <v>30470</v>
      </c>
      <c r="L209" s="48">
        <f t="shared" si="73"/>
        <v>29216</v>
      </c>
      <c r="M209" s="744">
        <v>1450</v>
      </c>
      <c r="N209" s="184">
        <v>1471</v>
      </c>
      <c r="O209" s="184">
        <v>1574</v>
      </c>
      <c r="P209" s="184">
        <v>1539</v>
      </c>
      <c r="Q209" s="184">
        <v>1530</v>
      </c>
      <c r="R209" s="184">
        <v>1552</v>
      </c>
      <c r="S209" s="184">
        <v>1682</v>
      </c>
      <c r="T209" s="184">
        <v>1604</v>
      </c>
      <c r="U209" s="184">
        <v>1700</v>
      </c>
      <c r="V209" s="184">
        <v>1693</v>
      </c>
      <c r="W209" s="184">
        <v>1802</v>
      </c>
      <c r="X209" s="184">
        <v>1770</v>
      </c>
      <c r="Y209" s="184">
        <v>1706</v>
      </c>
      <c r="Z209" s="184">
        <v>1798</v>
      </c>
      <c r="AA209" s="184">
        <v>1839</v>
      </c>
      <c r="AB209" s="184">
        <v>1898</v>
      </c>
      <c r="AC209" s="184">
        <v>1938</v>
      </c>
      <c r="AD209" s="184">
        <v>1924</v>
      </c>
      <c r="AE209" s="184">
        <v>1855</v>
      </c>
      <c r="AF209" s="184">
        <v>1778</v>
      </c>
      <c r="AG209" s="184">
        <v>1761</v>
      </c>
      <c r="AH209" s="184">
        <v>1800</v>
      </c>
      <c r="AI209" s="184">
        <v>1903</v>
      </c>
      <c r="AJ209" s="184">
        <v>2040</v>
      </c>
      <c r="AK209" s="184">
        <v>2145</v>
      </c>
      <c r="AL209" s="184">
        <v>2396</v>
      </c>
      <c r="AM209" s="184">
        <v>2634</v>
      </c>
      <c r="AN209" s="184">
        <v>2859</v>
      </c>
      <c r="AO209" s="184">
        <v>3043</v>
      </c>
      <c r="AP209" s="184">
        <v>3100</v>
      </c>
      <c r="AQ209" s="184">
        <v>3046</v>
      </c>
      <c r="AR209" s="184">
        <v>3218</v>
      </c>
      <c r="AS209" s="184">
        <v>3314</v>
      </c>
      <c r="AT209" s="184">
        <v>3384</v>
      </c>
      <c r="AU209" s="184">
        <v>3467</v>
      </c>
      <c r="AV209" s="184">
        <v>3525</v>
      </c>
      <c r="AW209" s="184">
        <v>3569</v>
      </c>
      <c r="AX209" s="184">
        <v>3636</v>
      </c>
      <c r="AY209" s="184">
        <v>3504</v>
      </c>
      <c r="AZ209" s="184">
        <v>3481</v>
      </c>
      <c r="BA209" s="184">
        <v>3310</v>
      </c>
      <c r="BB209" s="184">
        <v>3380</v>
      </c>
      <c r="BC209" s="184">
        <v>3176</v>
      </c>
      <c r="BD209" s="184">
        <v>3216</v>
      </c>
      <c r="BE209" s="184">
        <v>3211</v>
      </c>
      <c r="BF209" s="184">
        <v>3080</v>
      </c>
      <c r="BG209" s="184">
        <v>3004</v>
      </c>
      <c r="BH209" s="184">
        <v>2919</v>
      </c>
      <c r="BI209" s="184">
        <v>2770</v>
      </c>
      <c r="BJ209" s="184">
        <v>2580</v>
      </c>
      <c r="BK209" s="184">
        <v>2562</v>
      </c>
      <c r="BL209" s="184">
        <v>2558</v>
      </c>
      <c r="BM209" s="184">
        <v>2484</v>
      </c>
      <c r="BN209" s="184">
        <v>2366</v>
      </c>
      <c r="BO209" s="184">
        <v>2279</v>
      </c>
      <c r="BP209" s="184">
        <v>2291</v>
      </c>
      <c r="BQ209" s="184">
        <v>2209</v>
      </c>
      <c r="BR209" s="184">
        <v>2146</v>
      </c>
      <c r="BS209" s="184">
        <v>2212</v>
      </c>
      <c r="BT209" s="184">
        <v>2021</v>
      </c>
      <c r="BU209" s="184">
        <v>1953</v>
      </c>
      <c r="BV209" s="184">
        <v>2012</v>
      </c>
      <c r="BW209" s="184">
        <v>1864</v>
      </c>
      <c r="BX209" s="184">
        <v>1825</v>
      </c>
      <c r="BY209" s="184">
        <v>1615</v>
      </c>
      <c r="BZ209" s="184">
        <v>1544</v>
      </c>
      <c r="CA209" s="184">
        <v>1400</v>
      </c>
      <c r="CB209" s="184">
        <v>1304</v>
      </c>
      <c r="CC209" s="184">
        <v>1228</v>
      </c>
      <c r="CD209" s="184">
        <v>1059</v>
      </c>
      <c r="CE209" s="184">
        <v>998</v>
      </c>
      <c r="CF209" s="184">
        <v>929</v>
      </c>
      <c r="CG209" s="184">
        <v>866</v>
      </c>
      <c r="CH209" s="184">
        <v>819</v>
      </c>
      <c r="CI209" s="184">
        <v>721</v>
      </c>
      <c r="CJ209" s="184">
        <v>671</v>
      </c>
      <c r="CK209" s="184">
        <v>650</v>
      </c>
      <c r="CL209" s="184">
        <v>639</v>
      </c>
      <c r="CM209" s="184">
        <v>619</v>
      </c>
      <c r="CN209" s="184">
        <v>581</v>
      </c>
      <c r="CO209" s="184">
        <v>444</v>
      </c>
      <c r="CP209" s="184">
        <v>411</v>
      </c>
      <c r="CQ209" s="184">
        <v>393</v>
      </c>
      <c r="CR209" s="184">
        <v>295</v>
      </c>
      <c r="CS209" s="184">
        <v>307</v>
      </c>
      <c r="CT209" s="184">
        <v>271</v>
      </c>
      <c r="CU209" s="184">
        <v>272</v>
      </c>
      <c r="CV209" s="184">
        <v>220</v>
      </c>
      <c r="CW209" s="184">
        <v>180</v>
      </c>
      <c r="CX209" s="184">
        <v>194</v>
      </c>
      <c r="CY209" s="533">
        <v>551</v>
      </c>
      <c r="CZ209" s="129">
        <v>1372</v>
      </c>
      <c r="DA209">
        <v>1447</v>
      </c>
      <c r="DB209">
        <v>1472</v>
      </c>
      <c r="DC209">
        <v>1426</v>
      </c>
      <c r="DD209">
        <v>1565</v>
      </c>
      <c r="DE209">
        <v>1511</v>
      </c>
      <c r="DF209">
        <v>1481</v>
      </c>
      <c r="DG209">
        <v>1555</v>
      </c>
      <c r="DH209">
        <v>1649</v>
      </c>
      <c r="DI209">
        <v>1639</v>
      </c>
      <c r="DJ209">
        <v>1704</v>
      </c>
      <c r="DK209">
        <v>1706</v>
      </c>
      <c r="DL209">
        <v>1703</v>
      </c>
      <c r="DM209">
        <v>1736</v>
      </c>
      <c r="DN209">
        <v>1730</v>
      </c>
      <c r="DO209">
        <v>1827</v>
      </c>
      <c r="DP209">
        <v>1816</v>
      </c>
      <c r="DQ209">
        <v>1877</v>
      </c>
      <c r="DR209">
        <v>1889</v>
      </c>
      <c r="DS209">
        <v>1710</v>
      </c>
      <c r="DT209">
        <v>1644</v>
      </c>
      <c r="DU209">
        <v>1767</v>
      </c>
      <c r="DV209">
        <v>2021</v>
      </c>
      <c r="DW209">
        <v>2289</v>
      </c>
      <c r="DX209">
        <v>2608</v>
      </c>
      <c r="DY209">
        <v>2699</v>
      </c>
      <c r="DZ209">
        <v>3064</v>
      </c>
      <c r="EA209">
        <v>3131</v>
      </c>
      <c r="EB209">
        <v>3227</v>
      </c>
      <c r="EC209">
        <v>3248</v>
      </c>
      <c r="ED209">
        <v>3371</v>
      </c>
      <c r="EE209">
        <v>3190</v>
      </c>
      <c r="EF209">
        <v>3226</v>
      </c>
      <c r="EG209">
        <v>3348</v>
      </c>
      <c r="EH209">
        <v>3076</v>
      </c>
      <c r="EI209">
        <v>3150</v>
      </c>
      <c r="EJ209">
        <v>3192</v>
      </c>
      <c r="EK209">
        <v>3042</v>
      </c>
      <c r="EL209">
        <v>3150</v>
      </c>
      <c r="EM209">
        <v>2879</v>
      </c>
      <c r="EN209">
        <v>2801</v>
      </c>
      <c r="EO209">
        <v>2821</v>
      </c>
      <c r="EP209">
        <v>2749</v>
      </c>
      <c r="EQ209">
        <v>2606</v>
      </c>
      <c r="ER209">
        <v>2657</v>
      </c>
      <c r="ES209">
        <v>2582</v>
      </c>
      <c r="ET209">
        <v>2569</v>
      </c>
      <c r="EU209">
        <v>2395</v>
      </c>
      <c r="EV209">
        <v>2308</v>
      </c>
      <c r="EW209">
        <v>2301</v>
      </c>
      <c r="EX209">
        <v>2254</v>
      </c>
      <c r="EY209">
        <v>2270</v>
      </c>
      <c r="EZ209">
        <v>2064</v>
      </c>
      <c r="FA209">
        <v>2146</v>
      </c>
      <c r="FB209">
        <v>2130</v>
      </c>
      <c r="FC209">
        <v>2137</v>
      </c>
      <c r="FD209">
        <v>2079</v>
      </c>
      <c r="FE209">
        <v>2105</v>
      </c>
      <c r="FF209">
        <v>2026</v>
      </c>
      <c r="FG209">
        <v>1983</v>
      </c>
      <c r="FH209">
        <v>1946</v>
      </c>
      <c r="FI209">
        <v>1911</v>
      </c>
      <c r="FJ209">
        <v>1856</v>
      </c>
      <c r="FK209">
        <v>1719</v>
      </c>
      <c r="FL209">
        <v>1605</v>
      </c>
      <c r="FM209">
        <v>1575</v>
      </c>
      <c r="FN209">
        <v>1462</v>
      </c>
      <c r="FO209">
        <v>1349</v>
      </c>
      <c r="FP209">
        <v>1268</v>
      </c>
      <c r="FQ209">
        <v>1179</v>
      </c>
      <c r="FR209">
        <v>1132</v>
      </c>
      <c r="FS209">
        <v>1054</v>
      </c>
      <c r="FT209">
        <v>957</v>
      </c>
      <c r="FU209">
        <v>976</v>
      </c>
      <c r="FV209">
        <v>881</v>
      </c>
      <c r="FW209">
        <v>902</v>
      </c>
      <c r="FX209">
        <v>864</v>
      </c>
      <c r="FY209">
        <v>766</v>
      </c>
      <c r="FZ209">
        <v>752</v>
      </c>
      <c r="GA209">
        <v>782</v>
      </c>
      <c r="GB209">
        <v>613</v>
      </c>
      <c r="GC209">
        <v>605</v>
      </c>
      <c r="GD209">
        <v>501</v>
      </c>
      <c r="GE209">
        <v>484</v>
      </c>
      <c r="GF209">
        <v>443</v>
      </c>
      <c r="GG209">
        <v>411</v>
      </c>
      <c r="GH209">
        <v>376</v>
      </c>
      <c r="GI209">
        <v>336</v>
      </c>
      <c r="GJ209">
        <v>299</v>
      </c>
      <c r="GK209">
        <v>266</v>
      </c>
      <c r="GL209" s="128">
        <v>1019</v>
      </c>
    </row>
    <row r="210" spans="1:194" s="1" customFormat="1" ht="14.4" x14ac:dyDescent="0.3">
      <c r="A210" s="30" t="s">
        <v>46</v>
      </c>
      <c r="B210" s="1" t="s">
        <v>249</v>
      </c>
      <c r="C210" s="29" t="str">
        <f t="shared" si="64"/>
        <v>LA England - Harlow</v>
      </c>
      <c r="D210" s="48">
        <f t="shared" si="65"/>
        <v>4418</v>
      </c>
      <c r="E210" s="48">
        <f t="shared" si="66"/>
        <v>4234</v>
      </c>
      <c r="F210" s="49">
        <f t="shared" si="67"/>
        <v>106277</v>
      </c>
      <c r="G210" s="49">
        <f t="shared" si="68"/>
        <v>53027</v>
      </c>
      <c r="H210" s="50">
        <f t="shared" si="69"/>
        <v>53250</v>
      </c>
      <c r="I210" s="50">
        <f t="shared" si="70"/>
        <v>40404</v>
      </c>
      <c r="J210" s="50">
        <f t="shared" si="71"/>
        <v>41189</v>
      </c>
      <c r="K210" s="47">
        <f t="shared" si="72"/>
        <v>12623</v>
      </c>
      <c r="L210" s="48">
        <f t="shared" si="73"/>
        <v>12061</v>
      </c>
      <c r="M210" s="744">
        <v>520</v>
      </c>
      <c r="N210" s="184">
        <v>610</v>
      </c>
      <c r="O210" s="184">
        <v>663</v>
      </c>
      <c r="P210" s="184">
        <v>702</v>
      </c>
      <c r="Q210" s="184">
        <v>672</v>
      </c>
      <c r="R210" s="184">
        <v>662</v>
      </c>
      <c r="S210" s="184">
        <v>684</v>
      </c>
      <c r="T210" s="184">
        <v>703</v>
      </c>
      <c r="U210" s="184">
        <v>742</v>
      </c>
      <c r="V210" s="184">
        <v>739</v>
      </c>
      <c r="W210" s="184">
        <v>764</v>
      </c>
      <c r="X210" s="184">
        <v>744</v>
      </c>
      <c r="Y210" s="184">
        <v>752</v>
      </c>
      <c r="Z210" s="184">
        <v>763</v>
      </c>
      <c r="AA210" s="184">
        <v>720</v>
      </c>
      <c r="AB210" s="184">
        <v>705</v>
      </c>
      <c r="AC210" s="184">
        <v>738</v>
      </c>
      <c r="AD210" s="184">
        <v>740</v>
      </c>
      <c r="AE210" s="184">
        <v>752</v>
      </c>
      <c r="AF210" s="184">
        <v>661</v>
      </c>
      <c r="AG210" s="184">
        <v>603</v>
      </c>
      <c r="AH210" s="184">
        <v>602</v>
      </c>
      <c r="AI210" s="184">
        <v>566</v>
      </c>
      <c r="AJ210" s="184">
        <v>565</v>
      </c>
      <c r="AK210" s="184">
        <v>585</v>
      </c>
      <c r="AL210" s="184">
        <v>559</v>
      </c>
      <c r="AM210" s="184">
        <v>602</v>
      </c>
      <c r="AN210" s="184">
        <v>655</v>
      </c>
      <c r="AO210" s="184">
        <v>656</v>
      </c>
      <c r="AP210" s="184">
        <v>695</v>
      </c>
      <c r="AQ210" s="184">
        <v>702</v>
      </c>
      <c r="AR210" s="184">
        <v>734</v>
      </c>
      <c r="AS210" s="184">
        <v>809</v>
      </c>
      <c r="AT210" s="184">
        <v>813</v>
      </c>
      <c r="AU210" s="184">
        <v>822</v>
      </c>
      <c r="AV210" s="184">
        <v>883</v>
      </c>
      <c r="AW210" s="184">
        <v>895</v>
      </c>
      <c r="AX210" s="184">
        <v>909</v>
      </c>
      <c r="AY210" s="184">
        <v>893</v>
      </c>
      <c r="AZ210" s="184">
        <v>924</v>
      </c>
      <c r="BA210" s="184">
        <v>891</v>
      </c>
      <c r="BB210" s="184">
        <v>901</v>
      </c>
      <c r="BC210" s="184">
        <v>858</v>
      </c>
      <c r="BD210" s="184">
        <v>867</v>
      </c>
      <c r="BE210" s="184">
        <v>826</v>
      </c>
      <c r="BF210" s="184">
        <v>805</v>
      </c>
      <c r="BG210" s="184">
        <v>820</v>
      </c>
      <c r="BH210" s="184">
        <v>758</v>
      </c>
      <c r="BI210" s="184">
        <v>700</v>
      </c>
      <c r="BJ210" s="184">
        <v>674</v>
      </c>
      <c r="BK210" s="184">
        <v>627</v>
      </c>
      <c r="BL210" s="184">
        <v>641</v>
      </c>
      <c r="BM210" s="184">
        <v>598</v>
      </c>
      <c r="BN210" s="184">
        <v>649</v>
      </c>
      <c r="BO210" s="184">
        <v>592</v>
      </c>
      <c r="BP210" s="184">
        <v>690</v>
      </c>
      <c r="BQ210" s="184">
        <v>604</v>
      </c>
      <c r="BR210" s="184">
        <v>602</v>
      </c>
      <c r="BS210" s="184">
        <v>620</v>
      </c>
      <c r="BT210" s="184">
        <v>649</v>
      </c>
      <c r="BU210" s="184">
        <v>626</v>
      </c>
      <c r="BV210" s="184">
        <v>576</v>
      </c>
      <c r="BW210" s="184">
        <v>627</v>
      </c>
      <c r="BX210" s="184">
        <v>558</v>
      </c>
      <c r="BY210" s="184">
        <v>593</v>
      </c>
      <c r="BZ210" s="184">
        <v>522</v>
      </c>
      <c r="CA210" s="184">
        <v>513</v>
      </c>
      <c r="CB210" s="184">
        <v>440</v>
      </c>
      <c r="CC210" s="184">
        <v>481</v>
      </c>
      <c r="CD210" s="184">
        <v>422</v>
      </c>
      <c r="CE210" s="184">
        <v>418</v>
      </c>
      <c r="CF210" s="184">
        <v>424</v>
      </c>
      <c r="CG210" s="184">
        <v>349</v>
      </c>
      <c r="CH210" s="184">
        <v>323</v>
      </c>
      <c r="CI210" s="184">
        <v>319</v>
      </c>
      <c r="CJ210" s="184">
        <v>294</v>
      </c>
      <c r="CK210" s="184">
        <v>251</v>
      </c>
      <c r="CL210" s="184">
        <v>271</v>
      </c>
      <c r="CM210" s="184">
        <v>298</v>
      </c>
      <c r="CN210" s="184">
        <v>301</v>
      </c>
      <c r="CO210" s="184">
        <v>203</v>
      </c>
      <c r="CP210" s="184">
        <v>194</v>
      </c>
      <c r="CQ210" s="184">
        <v>181</v>
      </c>
      <c r="CR210" s="184">
        <v>147</v>
      </c>
      <c r="CS210" s="184">
        <v>119</v>
      </c>
      <c r="CT210" s="184">
        <v>101</v>
      </c>
      <c r="CU210" s="184">
        <v>108</v>
      </c>
      <c r="CV210" s="184">
        <v>98</v>
      </c>
      <c r="CW210" s="184">
        <v>83</v>
      </c>
      <c r="CX210" s="184">
        <v>69</v>
      </c>
      <c r="CY210" s="533">
        <v>238</v>
      </c>
      <c r="CZ210" s="129">
        <v>536</v>
      </c>
      <c r="DA210">
        <v>602</v>
      </c>
      <c r="DB210">
        <v>641</v>
      </c>
      <c r="DC210">
        <v>598</v>
      </c>
      <c r="DD210">
        <v>688</v>
      </c>
      <c r="DE210">
        <v>628</v>
      </c>
      <c r="DF210">
        <v>709</v>
      </c>
      <c r="DG210">
        <v>630</v>
      </c>
      <c r="DH210">
        <v>715</v>
      </c>
      <c r="DI210">
        <v>711</v>
      </c>
      <c r="DJ210">
        <v>668</v>
      </c>
      <c r="DK210">
        <v>701</v>
      </c>
      <c r="DL210">
        <v>750</v>
      </c>
      <c r="DM210">
        <v>695</v>
      </c>
      <c r="DN210">
        <v>687</v>
      </c>
      <c r="DO210">
        <v>725</v>
      </c>
      <c r="DP210">
        <v>699</v>
      </c>
      <c r="DQ210">
        <v>678</v>
      </c>
      <c r="DR210">
        <v>670</v>
      </c>
      <c r="DS210">
        <v>566</v>
      </c>
      <c r="DT210">
        <v>499</v>
      </c>
      <c r="DU210">
        <v>504</v>
      </c>
      <c r="DV210">
        <v>514</v>
      </c>
      <c r="DW210">
        <v>492</v>
      </c>
      <c r="DX210">
        <v>553</v>
      </c>
      <c r="DY210">
        <v>574</v>
      </c>
      <c r="DZ210">
        <v>592</v>
      </c>
      <c r="EA210">
        <v>687</v>
      </c>
      <c r="EB210">
        <v>695</v>
      </c>
      <c r="EC210">
        <v>710</v>
      </c>
      <c r="ED210">
        <v>805</v>
      </c>
      <c r="EE210">
        <v>831</v>
      </c>
      <c r="EF210">
        <v>856</v>
      </c>
      <c r="EG210">
        <v>810</v>
      </c>
      <c r="EH210">
        <v>936</v>
      </c>
      <c r="EI210">
        <v>968</v>
      </c>
      <c r="EJ210">
        <v>956</v>
      </c>
      <c r="EK210">
        <v>921</v>
      </c>
      <c r="EL210">
        <v>938</v>
      </c>
      <c r="EM210">
        <v>936</v>
      </c>
      <c r="EN210">
        <v>824</v>
      </c>
      <c r="EO210">
        <v>844</v>
      </c>
      <c r="EP210">
        <v>840</v>
      </c>
      <c r="EQ210">
        <v>805</v>
      </c>
      <c r="ER210">
        <v>796</v>
      </c>
      <c r="ES210">
        <v>794</v>
      </c>
      <c r="ET210">
        <v>710</v>
      </c>
      <c r="EU210">
        <v>732</v>
      </c>
      <c r="EV210">
        <v>647</v>
      </c>
      <c r="EW210">
        <v>604</v>
      </c>
      <c r="EX210">
        <v>599</v>
      </c>
      <c r="EY210">
        <v>605</v>
      </c>
      <c r="EZ210">
        <v>532</v>
      </c>
      <c r="FA210">
        <v>595</v>
      </c>
      <c r="FB210">
        <v>625</v>
      </c>
      <c r="FC210">
        <v>622</v>
      </c>
      <c r="FD210">
        <v>605</v>
      </c>
      <c r="FE210">
        <v>621</v>
      </c>
      <c r="FF210">
        <v>608</v>
      </c>
      <c r="FG210">
        <v>606</v>
      </c>
      <c r="FH210">
        <v>594</v>
      </c>
      <c r="FI210">
        <v>607</v>
      </c>
      <c r="FJ210">
        <v>565</v>
      </c>
      <c r="FK210">
        <v>565</v>
      </c>
      <c r="FL210">
        <v>553</v>
      </c>
      <c r="FM210">
        <v>558</v>
      </c>
      <c r="FN210">
        <v>514</v>
      </c>
      <c r="FO210">
        <v>505</v>
      </c>
      <c r="FP210">
        <v>480</v>
      </c>
      <c r="FQ210">
        <v>461</v>
      </c>
      <c r="FR210">
        <v>421</v>
      </c>
      <c r="FS210">
        <v>415</v>
      </c>
      <c r="FT210">
        <v>409</v>
      </c>
      <c r="FU210">
        <v>385</v>
      </c>
      <c r="FV210">
        <v>370</v>
      </c>
      <c r="FW210">
        <v>352</v>
      </c>
      <c r="FX210">
        <v>330</v>
      </c>
      <c r="FY210">
        <v>292</v>
      </c>
      <c r="FZ210">
        <v>360</v>
      </c>
      <c r="GA210">
        <v>338</v>
      </c>
      <c r="GB210">
        <v>266</v>
      </c>
      <c r="GC210">
        <v>272</v>
      </c>
      <c r="GD210">
        <v>242</v>
      </c>
      <c r="GE210">
        <v>242</v>
      </c>
      <c r="GF210">
        <v>174</v>
      </c>
      <c r="GG210">
        <v>159</v>
      </c>
      <c r="GH210">
        <v>163</v>
      </c>
      <c r="GI210">
        <v>164</v>
      </c>
      <c r="GJ210">
        <v>140</v>
      </c>
      <c r="GK210">
        <v>126</v>
      </c>
      <c r="GL210" s="128">
        <v>540</v>
      </c>
    </row>
    <row r="211" spans="1:194" s="1" customFormat="1" ht="14.4" x14ac:dyDescent="0.3">
      <c r="A211" s="30" t="s">
        <v>46</v>
      </c>
      <c r="B211" s="1" t="s">
        <v>250</v>
      </c>
      <c r="C211" s="29" t="str">
        <f t="shared" si="64"/>
        <v>LA England - Harrow</v>
      </c>
      <c r="D211" s="48">
        <f t="shared" si="65"/>
        <v>11183</v>
      </c>
      <c r="E211" s="48">
        <f t="shared" si="66"/>
        <v>9862</v>
      </c>
      <c r="F211" s="49">
        <f t="shared" si="67"/>
        <v>277327</v>
      </c>
      <c r="G211" s="49">
        <f t="shared" si="68"/>
        <v>140957</v>
      </c>
      <c r="H211" s="50">
        <f t="shared" si="69"/>
        <v>136370</v>
      </c>
      <c r="I211" s="50">
        <f t="shared" si="70"/>
        <v>111055</v>
      </c>
      <c r="J211" s="50">
        <f t="shared" si="71"/>
        <v>108896</v>
      </c>
      <c r="K211" s="47">
        <f t="shared" si="72"/>
        <v>29902</v>
      </c>
      <c r="L211" s="48">
        <f t="shared" si="73"/>
        <v>27474</v>
      </c>
      <c r="M211" s="744">
        <v>1367</v>
      </c>
      <c r="N211" s="184">
        <v>1489</v>
      </c>
      <c r="O211" s="184">
        <v>1378</v>
      </c>
      <c r="P211" s="184">
        <v>1374</v>
      </c>
      <c r="Q211" s="184">
        <v>1550</v>
      </c>
      <c r="R211" s="184">
        <v>1537</v>
      </c>
      <c r="S211" s="184">
        <v>1614</v>
      </c>
      <c r="T211" s="184">
        <v>1653</v>
      </c>
      <c r="U211" s="184">
        <v>1696</v>
      </c>
      <c r="V211" s="184">
        <v>1659</v>
      </c>
      <c r="W211" s="184">
        <v>1705</v>
      </c>
      <c r="X211" s="184">
        <v>1697</v>
      </c>
      <c r="Y211" s="184">
        <v>1650</v>
      </c>
      <c r="Z211" s="184">
        <v>1794</v>
      </c>
      <c r="AA211" s="184">
        <v>1900</v>
      </c>
      <c r="AB211" s="184">
        <v>1981</v>
      </c>
      <c r="AC211" s="184">
        <v>1862</v>
      </c>
      <c r="AD211" s="184">
        <v>1996</v>
      </c>
      <c r="AE211" s="184">
        <v>1845</v>
      </c>
      <c r="AF211" s="184">
        <v>1635</v>
      </c>
      <c r="AG211" s="184">
        <v>1545</v>
      </c>
      <c r="AH211" s="184">
        <v>1616</v>
      </c>
      <c r="AI211" s="184">
        <v>1764</v>
      </c>
      <c r="AJ211" s="184">
        <v>1889</v>
      </c>
      <c r="AK211" s="184">
        <v>1944</v>
      </c>
      <c r="AL211" s="184">
        <v>2148</v>
      </c>
      <c r="AM211" s="184">
        <v>2278</v>
      </c>
      <c r="AN211" s="184">
        <v>2263</v>
      </c>
      <c r="AO211" s="184">
        <v>2419</v>
      </c>
      <c r="AP211" s="184">
        <v>2364</v>
      </c>
      <c r="AQ211" s="184">
        <v>2276</v>
      </c>
      <c r="AR211" s="184">
        <v>2331</v>
      </c>
      <c r="AS211" s="184">
        <v>2399</v>
      </c>
      <c r="AT211" s="184">
        <v>2273</v>
      </c>
      <c r="AU211" s="184">
        <v>2274</v>
      </c>
      <c r="AV211" s="184">
        <v>2321</v>
      </c>
      <c r="AW211" s="184">
        <v>2452</v>
      </c>
      <c r="AX211" s="184">
        <v>2497</v>
      </c>
      <c r="AY211" s="184">
        <v>2411</v>
      </c>
      <c r="AZ211" s="184">
        <v>2337</v>
      </c>
      <c r="BA211" s="184">
        <v>2288</v>
      </c>
      <c r="BB211" s="184">
        <v>2349</v>
      </c>
      <c r="BC211" s="184">
        <v>2220</v>
      </c>
      <c r="BD211" s="184">
        <v>2272</v>
      </c>
      <c r="BE211" s="184">
        <v>2326</v>
      </c>
      <c r="BF211" s="184">
        <v>2181</v>
      </c>
      <c r="BG211" s="184">
        <v>2183</v>
      </c>
      <c r="BH211" s="184">
        <v>2129</v>
      </c>
      <c r="BI211" s="184">
        <v>1931</v>
      </c>
      <c r="BJ211" s="184">
        <v>1922</v>
      </c>
      <c r="BK211" s="184">
        <v>1755</v>
      </c>
      <c r="BL211" s="184">
        <v>1806</v>
      </c>
      <c r="BM211" s="184">
        <v>1607</v>
      </c>
      <c r="BN211" s="184">
        <v>1697</v>
      </c>
      <c r="BO211" s="184">
        <v>1573</v>
      </c>
      <c r="BP211" s="184">
        <v>1548</v>
      </c>
      <c r="BQ211" s="184">
        <v>1580</v>
      </c>
      <c r="BR211" s="184">
        <v>1460</v>
      </c>
      <c r="BS211" s="184">
        <v>1489</v>
      </c>
      <c r="BT211" s="184">
        <v>1375</v>
      </c>
      <c r="BU211" s="184">
        <v>1409</v>
      </c>
      <c r="BV211" s="184">
        <v>1371</v>
      </c>
      <c r="BW211" s="184">
        <v>1369</v>
      </c>
      <c r="BX211" s="184">
        <v>1377</v>
      </c>
      <c r="BY211" s="184">
        <v>1315</v>
      </c>
      <c r="BZ211" s="184">
        <v>1303</v>
      </c>
      <c r="CA211" s="184">
        <v>1238</v>
      </c>
      <c r="CB211" s="184">
        <v>1138</v>
      </c>
      <c r="CC211" s="184">
        <v>1101</v>
      </c>
      <c r="CD211" s="184">
        <v>1095</v>
      </c>
      <c r="CE211" s="184">
        <v>1051</v>
      </c>
      <c r="CF211" s="184">
        <v>1004</v>
      </c>
      <c r="CG211" s="184">
        <v>940</v>
      </c>
      <c r="CH211" s="184">
        <v>928</v>
      </c>
      <c r="CI211" s="184">
        <v>836</v>
      </c>
      <c r="CJ211" s="184">
        <v>833</v>
      </c>
      <c r="CK211" s="184">
        <v>781</v>
      </c>
      <c r="CL211" s="184">
        <v>756</v>
      </c>
      <c r="CM211" s="184">
        <v>685</v>
      </c>
      <c r="CN211" s="184">
        <v>744</v>
      </c>
      <c r="CO211" s="184">
        <v>590</v>
      </c>
      <c r="CP211" s="184">
        <v>525</v>
      </c>
      <c r="CQ211" s="184">
        <v>536</v>
      </c>
      <c r="CR211" s="184">
        <v>446</v>
      </c>
      <c r="CS211" s="184">
        <v>406</v>
      </c>
      <c r="CT211" s="184">
        <v>339</v>
      </c>
      <c r="CU211" s="184">
        <v>354</v>
      </c>
      <c r="CV211" s="184">
        <v>304</v>
      </c>
      <c r="CW211" s="184">
        <v>267</v>
      </c>
      <c r="CX211" s="184">
        <v>230</v>
      </c>
      <c r="CY211" s="533">
        <v>812</v>
      </c>
      <c r="CZ211" s="129">
        <v>1325</v>
      </c>
      <c r="DA211">
        <v>1373</v>
      </c>
      <c r="DB211">
        <v>1225</v>
      </c>
      <c r="DC211">
        <v>1305</v>
      </c>
      <c r="DD211">
        <v>1426</v>
      </c>
      <c r="DE211">
        <v>1465</v>
      </c>
      <c r="DF211">
        <v>1558</v>
      </c>
      <c r="DG211">
        <v>1538</v>
      </c>
      <c r="DH211">
        <v>1568</v>
      </c>
      <c r="DI211">
        <v>1630</v>
      </c>
      <c r="DJ211">
        <v>1598</v>
      </c>
      <c r="DK211">
        <v>1601</v>
      </c>
      <c r="DL211">
        <v>1607</v>
      </c>
      <c r="DM211">
        <v>1615</v>
      </c>
      <c r="DN211">
        <v>1681</v>
      </c>
      <c r="DO211">
        <v>1659</v>
      </c>
      <c r="DP211">
        <v>1666</v>
      </c>
      <c r="DQ211">
        <v>1634</v>
      </c>
      <c r="DR211">
        <v>1505</v>
      </c>
      <c r="DS211">
        <v>1349</v>
      </c>
      <c r="DT211">
        <v>1386</v>
      </c>
      <c r="DU211">
        <v>1350</v>
      </c>
      <c r="DV211">
        <v>1501</v>
      </c>
      <c r="DW211">
        <v>1672</v>
      </c>
      <c r="DX211">
        <v>1890</v>
      </c>
      <c r="DY211">
        <v>2050</v>
      </c>
      <c r="DZ211">
        <v>2197</v>
      </c>
      <c r="EA211">
        <v>2226</v>
      </c>
      <c r="EB211">
        <v>2377</v>
      </c>
      <c r="EC211">
        <v>2318</v>
      </c>
      <c r="ED211">
        <v>2295</v>
      </c>
      <c r="EE211">
        <v>2227</v>
      </c>
      <c r="EF211">
        <v>2262</v>
      </c>
      <c r="EG211">
        <v>2161</v>
      </c>
      <c r="EH211">
        <v>2158</v>
      </c>
      <c r="EI211">
        <v>2128</v>
      </c>
      <c r="EJ211">
        <v>2160</v>
      </c>
      <c r="EK211">
        <v>2214</v>
      </c>
      <c r="EL211">
        <v>2114</v>
      </c>
      <c r="EM211">
        <v>2184</v>
      </c>
      <c r="EN211">
        <v>2373</v>
      </c>
      <c r="EO211">
        <v>2189</v>
      </c>
      <c r="EP211">
        <v>2041</v>
      </c>
      <c r="EQ211">
        <v>2025</v>
      </c>
      <c r="ER211">
        <v>2036</v>
      </c>
      <c r="ES211">
        <v>1954</v>
      </c>
      <c r="ET211">
        <v>1985</v>
      </c>
      <c r="EU211">
        <v>1895</v>
      </c>
      <c r="EV211">
        <v>1758</v>
      </c>
      <c r="EW211">
        <v>1709</v>
      </c>
      <c r="EX211">
        <v>1616</v>
      </c>
      <c r="EY211">
        <v>1620</v>
      </c>
      <c r="EZ211">
        <v>1428</v>
      </c>
      <c r="FA211">
        <v>1470</v>
      </c>
      <c r="FB211">
        <v>1479</v>
      </c>
      <c r="FC211">
        <v>1513</v>
      </c>
      <c r="FD211">
        <v>1480</v>
      </c>
      <c r="FE211">
        <v>1525</v>
      </c>
      <c r="FF211">
        <v>1567</v>
      </c>
      <c r="FG211">
        <v>1488</v>
      </c>
      <c r="FH211">
        <v>1527</v>
      </c>
      <c r="FI211">
        <v>1380</v>
      </c>
      <c r="FJ211">
        <v>1381</v>
      </c>
      <c r="FK211">
        <v>1429</v>
      </c>
      <c r="FL211">
        <v>1349</v>
      </c>
      <c r="FM211">
        <v>1343</v>
      </c>
      <c r="FN211">
        <v>1292</v>
      </c>
      <c r="FO211">
        <v>1294</v>
      </c>
      <c r="FP211">
        <v>1174</v>
      </c>
      <c r="FQ211">
        <v>1167</v>
      </c>
      <c r="FR211">
        <v>1186</v>
      </c>
      <c r="FS211">
        <v>1135</v>
      </c>
      <c r="FT211">
        <v>1017</v>
      </c>
      <c r="FU211">
        <v>1027</v>
      </c>
      <c r="FV211">
        <v>982</v>
      </c>
      <c r="FW211">
        <v>944</v>
      </c>
      <c r="FX211">
        <v>918</v>
      </c>
      <c r="FY211">
        <v>897</v>
      </c>
      <c r="FZ211">
        <v>901</v>
      </c>
      <c r="GA211">
        <v>919</v>
      </c>
      <c r="GB211">
        <v>735</v>
      </c>
      <c r="GC211">
        <v>729</v>
      </c>
      <c r="GD211">
        <v>642</v>
      </c>
      <c r="GE211">
        <v>581</v>
      </c>
      <c r="GF211">
        <v>504</v>
      </c>
      <c r="GG211">
        <v>492</v>
      </c>
      <c r="GH211">
        <v>493</v>
      </c>
      <c r="GI211">
        <v>420</v>
      </c>
      <c r="GJ211">
        <v>388</v>
      </c>
      <c r="GK211">
        <v>349</v>
      </c>
      <c r="GL211" s="128">
        <v>1426</v>
      </c>
    </row>
    <row r="212" spans="1:194" s="1" customFormat="1" ht="14.4" x14ac:dyDescent="0.3">
      <c r="A212" s="30" t="s">
        <v>46</v>
      </c>
      <c r="B212" s="1" t="s">
        <v>251</v>
      </c>
      <c r="C212" s="29" t="str">
        <f t="shared" si="64"/>
        <v>LA England - Hart</v>
      </c>
      <c r="D212" s="48">
        <f t="shared" si="65"/>
        <v>4281</v>
      </c>
      <c r="E212" s="48">
        <f t="shared" si="66"/>
        <v>4209</v>
      </c>
      <c r="F212" s="49">
        <f t="shared" si="67"/>
        <v>110178</v>
      </c>
      <c r="G212" s="49">
        <f t="shared" si="68"/>
        <v>53950</v>
      </c>
      <c r="H212" s="50">
        <f t="shared" si="69"/>
        <v>56228</v>
      </c>
      <c r="I212" s="50">
        <f t="shared" si="70"/>
        <v>42691</v>
      </c>
      <c r="J212" s="50">
        <f t="shared" si="71"/>
        <v>45444</v>
      </c>
      <c r="K212" s="47">
        <f t="shared" si="72"/>
        <v>11259</v>
      </c>
      <c r="L212" s="48">
        <f t="shared" si="73"/>
        <v>10784</v>
      </c>
      <c r="M212" s="744">
        <v>409</v>
      </c>
      <c r="N212" s="184">
        <v>464</v>
      </c>
      <c r="O212" s="184">
        <v>492</v>
      </c>
      <c r="P212" s="184">
        <v>505</v>
      </c>
      <c r="Q212" s="184">
        <v>546</v>
      </c>
      <c r="R212" s="184">
        <v>578</v>
      </c>
      <c r="S212" s="184">
        <v>607</v>
      </c>
      <c r="T212" s="184">
        <v>669</v>
      </c>
      <c r="U212" s="184">
        <v>579</v>
      </c>
      <c r="V212" s="184">
        <v>674</v>
      </c>
      <c r="W212" s="184">
        <v>726</v>
      </c>
      <c r="X212" s="184">
        <v>729</v>
      </c>
      <c r="Y212" s="184">
        <v>689</v>
      </c>
      <c r="Z212" s="184">
        <v>707</v>
      </c>
      <c r="AA212" s="184">
        <v>741</v>
      </c>
      <c r="AB212" s="184">
        <v>763</v>
      </c>
      <c r="AC212" s="184">
        <v>706</v>
      </c>
      <c r="AD212" s="184">
        <v>675</v>
      </c>
      <c r="AE212" s="184">
        <v>680</v>
      </c>
      <c r="AF212" s="184">
        <v>537</v>
      </c>
      <c r="AG212" s="184">
        <v>570</v>
      </c>
      <c r="AH212" s="184">
        <v>558</v>
      </c>
      <c r="AI212" s="184">
        <v>538</v>
      </c>
      <c r="AJ212" s="184">
        <v>548</v>
      </c>
      <c r="AK212" s="184">
        <v>572</v>
      </c>
      <c r="AL212" s="184">
        <v>582</v>
      </c>
      <c r="AM212" s="184">
        <v>515</v>
      </c>
      <c r="AN212" s="184">
        <v>566</v>
      </c>
      <c r="AO212" s="184">
        <v>563</v>
      </c>
      <c r="AP212" s="184">
        <v>494</v>
      </c>
      <c r="AQ212" s="184">
        <v>545</v>
      </c>
      <c r="AR212" s="184">
        <v>557</v>
      </c>
      <c r="AS212" s="184">
        <v>599</v>
      </c>
      <c r="AT212" s="184">
        <v>534</v>
      </c>
      <c r="AU212" s="184">
        <v>581</v>
      </c>
      <c r="AV212" s="184">
        <v>663</v>
      </c>
      <c r="AW212" s="184">
        <v>654</v>
      </c>
      <c r="AX212" s="184">
        <v>664</v>
      </c>
      <c r="AY212" s="184">
        <v>665</v>
      </c>
      <c r="AZ212" s="184">
        <v>699</v>
      </c>
      <c r="BA212" s="184">
        <v>696</v>
      </c>
      <c r="BB212" s="184">
        <v>682</v>
      </c>
      <c r="BC212" s="184">
        <v>695</v>
      </c>
      <c r="BD212" s="184">
        <v>747</v>
      </c>
      <c r="BE212" s="184">
        <v>728</v>
      </c>
      <c r="BF212" s="184">
        <v>751</v>
      </c>
      <c r="BG212" s="184">
        <v>754</v>
      </c>
      <c r="BH212" s="184">
        <v>741</v>
      </c>
      <c r="BI212" s="184">
        <v>687</v>
      </c>
      <c r="BJ212" s="184">
        <v>734</v>
      </c>
      <c r="BK212" s="184">
        <v>762</v>
      </c>
      <c r="BL212" s="184">
        <v>757</v>
      </c>
      <c r="BM212" s="184">
        <v>792</v>
      </c>
      <c r="BN212" s="184">
        <v>836</v>
      </c>
      <c r="BO212" s="184">
        <v>847</v>
      </c>
      <c r="BP212" s="184">
        <v>850</v>
      </c>
      <c r="BQ212" s="184">
        <v>724</v>
      </c>
      <c r="BR212" s="184">
        <v>736</v>
      </c>
      <c r="BS212" s="184">
        <v>797</v>
      </c>
      <c r="BT212" s="184">
        <v>767</v>
      </c>
      <c r="BU212" s="184">
        <v>798</v>
      </c>
      <c r="BV212" s="184">
        <v>742</v>
      </c>
      <c r="BW212" s="184">
        <v>730</v>
      </c>
      <c r="BX212" s="184">
        <v>757</v>
      </c>
      <c r="BY212" s="184">
        <v>711</v>
      </c>
      <c r="BZ212" s="184">
        <v>696</v>
      </c>
      <c r="CA212" s="184">
        <v>612</v>
      </c>
      <c r="CB212" s="184">
        <v>554</v>
      </c>
      <c r="CC212" s="184">
        <v>555</v>
      </c>
      <c r="CD212" s="184">
        <v>546</v>
      </c>
      <c r="CE212" s="184">
        <v>507</v>
      </c>
      <c r="CF212" s="184">
        <v>458</v>
      </c>
      <c r="CG212" s="184">
        <v>474</v>
      </c>
      <c r="CH212" s="184">
        <v>447</v>
      </c>
      <c r="CI212" s="184">
        <v>462</v>
      </c>
      <c r="CJ212" s="184">
        <v>459</v>
      </c>
      <c r="CK212" s="184">
        <v>471</v>
      </c>
      <c r="CL212" s="184">
        <v>461</v>
      </c>
      <c r="CM212" s="184">
        <v>538</v>
      </c>
      <c r="CN212" s="184">
        <v>535</v>
      </c>
      <c r="CO212" s="184">
        <v>397</v>
      </c>
      <c r="CP212" s="184">
        <v>359</v>
      </c>
      <c r="CQ212" s="184">
        <v>356</v>
      </c>
      <c r="CR212" s="184">
        <v>315</v>
      </c>
      <c r="CS212" s="184">
        <v>259</v>
      </c>
      <c r="CT212" s="184">
        <v>243</v>
      </c>
      <c r="CU212" s="184">
        <v>241</v>
      </c>
      <c r="CV212" s="184">
        <v>208</v>
      </c>
      <c r="CW212" s="184">
        <v>181</v>
      </c>
      <c r="CX212" s="184">
        <v>148</v>
      </c>
      <c r="CY212" s="533">
        <v>504</v>
      </c>
      <c r="CZ212" s="129">
        <v>417</v>
      </c>
      <c r="DA212">
        <v>423</v>
      </c>
      <c r="DB212">
        <v>456</v>
      </c>
      <c r="DC212">
        <v>485</v>
      </c>
      <c r="DD212">
        <v>526</v>
      </c>
      <c r="DE212">
        <v>539</v>
      </c>
      <c r="DF212">
        <v>550</v>
      </c>
      <c r="DG212">
        <v>597</v>
      </c>
      <c r="DH212">
        <v>623</v>
      </c>
      <c r="DI212">
        <v>630</v>
      </c>
      <c r="DJ212">
        <v>688</v>
      </c>
      <c r="DK212">
        <v>641</v>
      </c>
      <c r="DL212">
        <v>666</v>
      </c>
      <c r="DM212">
        <v>736</v>
      </c>
      <c r="DN212">
        <v>716</v>
      </c>
      <c r="DO212">
        <v>726</v>
      </c>
      <c r="DP212">
        <v>709</v>
      </c>
      <c r="DQ212">
        <v>656</v>
      </c>
      <c r="DR212">
        <v>608</v>
      </c>
      <c r="DS212">
        <v>508</v>
      </c>
      <c r="DT212">
        <v>460</v>
      </c>
      <c r="DU212">
        <v>471</v>
      </c>
      <c r="DV212">
        <v>506</v>
      </c>
      <c r="DW212">
        <v>481</v>
      </c>
      <c r="DX212">
        <v>557</v>
      </c>
      <c r="DY212">
        <v>475</v>
      </c>
      <c r="DZ212">
        <v>490</v>
      </c>
      <c r="EA212">
        <v>524</v>
      </c>
      <c r="EB212">
        <v>542</v>
      </c>
      <c r="EC212">
        <v>607</v>
      </c>
      <c r="ED212">
        <v>537</v>
      </c>
      <c r="EE212">
        <v>550</v>
      </c>
      <c r="EF212">
        <v>583</v>
      </c>
      <c r="EG212">
        <v>653</v>
      </c>
      <c r="EH212">
        <v>656</v>
      </c>
      <c r="EI212">
        <v>719</v>
      </c>
      <c r="EJ212">
        <v>729</v>
      </c>
      <c r="EK212">
        <v>709</v>
      </c>
      <c r="EL212">
        <v>729</v>
      </c>
      <c r="EM212">
        <v>731</v>
      </c>
      <c r="EN212">
        <v>747</v>
      </c>
      <c r="EO212">
        <v>773</v>
      </c>
      <c r="EP212">
        <v>768</v>
      </c>
      <c r="EQ212">
        <v>787</v>
      </c>
      <c r="ER212">
        <v>817</v>
      </c>
      <c r="ES212">
        <v>807</v>
      </c>
      <c r="ET212">
        <v>824</v>
      </c>
      <c r="EU212">
        <v>743</v>
      </c>
      <c r="EV212">
        <v>746</v>
      </c>
      <c r="EW212">
        <v>712</v>
      </c>
      <c r="EX212">
        <v>770</v>
      </c>
      <c r="EY212">
        <v>730</v>
      </c>
      <c r="EZ212">
        <v>790</v>
      </c>
      <c r="FA212">
        <v>837</v>
      </c>
      <c r="FB212">
        <v>858</v>
      </c>
      <c r="FC212">
        <v>845</v>
      </c>
      <c r="FD212">
        <v>793</v>
      </c>
      <c r="FE212">
        <v>756</v>
      </c>
      <c r="FF212">
        <v>821</v>
      </c>
      <c r="FG212">
        <v>782</v>
      </c>
      <c r="FH212">
        <v>745</v>
      </c>
      <c r="FI212">
        <v>825</v>
      </c>
      <c r="FJ212">
        <v>791</v>
      </c>
      <c r="FK212">
        <v>745</v>
      </c>
      <c r="FL212">
        <v>636</v>
      </c>
      <c r="FM212">
        <v>685</v>
      </c>
      <c r="FN212">
        <v>643</v>
      </c>
      <c r="FO212">
        <v>660</v>
      </c>
      <c r="FP212">
        <v>610</v>
      </c>
      <c r="FQ212">
        <v>565</v>
      </c>
      <c r="FR212">
        <v>486</v>
      </c>
      <c r="FS212">
        <v>544</v>
      </c>
      <c r="FT212">
        <v>534</v>
      </c>
      <c r="FU212">
        <v>544</v>
      </c>
      <c r="FV212">
        <v>535</v>
      </c>
      <c r="FW212">
        <v>554</v>
      </c>
      <c r="FX212">
        <v>518</v>
      </c>
      <c r="FY212">
        <v>549</v>
      </c>
      <c r="FZ212">
        <v>617</v>
      </c>
      <c r="GA212">
        <v>619</v>
      </c>
      <c r="GB212">
        <v>491</v>
      </c>
      <c r="GC212">
        <v>502</v>
      </c>
      <c r="GD212">
        <v>479</v>
      </c>
      <c r="GE212">
        <v>405</v>
      </c>
      <c r="GF212">
        <v>340</v>
      </c>
      <c r="GG212">
        <v>316</v>
      </c>
      <c r="GH212">
        <v>341</v>
      </c>
      <c r="GI212">
        <v>274</v>
      </c>
      <c r="GJ212">
        <v>261</v>
      </c>
      <c r="GK212">
        <v>211</v>
      </c>
      <c r="GL212" s="128">
        <v>888</v>
      </c>
    </row>
    <row r="213" spans="1:194" s="1" customFormat="1" ht="14.4" x14ac:dyDescent="0.3">
      <c r="A213" s="30" t="s">
        <v>46</v>
      </c>
      <c r="B213" s="1" t="s">
        <v>252</v>
      </c>
      <c r="C213" s="29" t="str">
        <f t="shared" si="64"/>
        <v>LA England - Hartlepool</v>
      </c>
      <c r="D213" s="48">
        <f t="shared" si="65"/>
        <v>3901</v>
      </c>
      <c r="E213" s="48">
        <f t="shared" si="66"/>
        <v>3669</v>
      </c>
      <c r="F213" s="49">
        <f t="shared" si="67"/>
        <v>99824</v>
      </c>
      <c r="G213" s="49">
        <f t="shared" si="68"/>
        <v>49454</v>
      </c>
      <c r="H213" s="50">
        <f t="shared" si="69"/>
        <v>50370</v>
      </c>
      <c r="I213" s="50">
        <f t="shared" si="70"/>
        <v>39218</v>
      </c>
      <c r="J213" s="50">
        <f t="shared" si="71"/>
        <v>40613</v>
      </c>
      <c r="K213" s="47">
        <f t="shared" si="72"/>
        <v>10236</v>
      </c>
      <c r="L213" s="48">
        <f t="shared" si="73"/>
        <v>9757</v>
      </c>
      <c r="M213" s="744">
        <v>424</v>
      </c>
      <c r="N213" s="184">
        <v>423</v>
      </c>
      <c r="O213" s="184">
        <v>507</v>
      </c>
      <c r="P213" s="184">
        <v>505</v>
      </c>
      <c r="Q213" s="184">
        <v>539</v>
      </c>
      <c r="R213" s="184">
        <v>492</v>
      </c>
      <c r="S213" s="184">
        <v>540</v>
      </c>
      <c r="T213" s="184">
        <v>582</v>
      </c>
      <c r="U213" s="184">
        <v>552</v>
      </c>
      <c r="V213" s="184">
        <v>605</v>
      </c>
      <c r="W213" s="184">
        <v>606</v>
      </c>
      <c r="X213" s="184">
        <v>560</v>
      </c>
      <c r="Y213" s="184">
        <v>646</v>
      </c>
      <c r="Z213" s="184">
        <v>658</v>
      </c>
      <c r="AA213" s="184">
        <v>639</v>
      </c>
      <c r="AB213" s="184">
        <v>646</v>
      </c>
      <c r="AC213" s="184">
        <v>645</v>
      </c>
      <c r="AD213" s="184">
        <v>667</v>
      </c>
      <c r="AE213" s="184">
        <v>675</v>
      </c>
      <c r="AF213" s="184">
        <v>597</v>
      </c>
      <c r="AG213" s="184">
        <v>560</v>
      </c>
      <c r="AH213" s="184">
        <v>553</v>
      </c>
      <c r="AI213" s="184">
        <v>544</v>
      </c>
      <c r="AJ213" s="184">
        <v>512</v>
      </c>
      <c r="AK213" s="184">
        <v>552</v>
      </c>
      <c r="AL213" s="184">
        <v>553</v>
      </c>
      <c r="AM213" s="184">
        <v>557</v>
      </c>
      <c r="AN213" s="184">
        <v>543</v>
      </c>
      <c r="AO213" s="184">
        <v>575</v>
      </c>
      <c r="AP213" s="184">
        <v>659</v>
      </c>
      <c r="AQ213" s="184">
        <v>620</v>
      </c>
      <c r="AR213" s="184">
        <v>665</v>
      </c>
      <c r="AS213" s="184">
        <v>661</v>
      </c>
      <c r="AT213" s="184">
        <v>625</v>
      </c>
      <c r="AU213" s="184">
        <v>713</v>
      </c>
      <c r="AV213" s="184">
        <v>682</v>
      </c>
      <c r="AW213" s="184">
        <v>634</v>
      </c>
      <c r="AX213" s="184">
        <v>693</v>
      </c>
      <c r="AY213" s="184">
        <v>684</v>
      </c>
      <c r="AZ213" s="184">
        <v>697</v>
      </c>
      <c r="BA213" s="184">
        <v>644</v>
      </c>
      <c r="BB213" s="184">
        <v>671</v>
      </c>
      <c r="BC213" s="184">
        <v>656</v>
      </c>
      <c r="BD213" s="184">
        <v>637</v>
      </c>
      <c r="BE213" s="184">
        <v>599</v>
      </c>
      <c r="BF213" s="184">
        <v>619</v>
      </c>
      <c r="BG213" s="184">
        <v>648</v>
      </c>
      <c r="BH213" s="184">
        <v>579</v>
      </c>
      <c r="BI213" s="184">
        <v>514</v>
      </c>
      <c r="BJ213" s="184">
        <v>511</v>
      </c>
      <c r="BK213" s="184">
        <v>544</v>
      </c>
      <c r="BL213" s="184">
        <v>548</v>
      </c>
      <c r="BM213" s="184">
        <v>556</v>
      </c>
      <c r="BN213" s="184">
        <v>634</v>
      </c>
      <c r="BO213" s="184">
        <v>651</v>
      </c>
      <c r="BP213" s="184">
        <v>677</v>
      </c>
      <c r="BQ213" s="184">
        <v>668</v>
      </c>
      <c r="BR213" s="184">
        <v>651</v>
      </c>
      <c r="BS213" s="184">
        <v>671</v>
      </c>
      <c r="BT213" s="184">
        <v>678</v>
      </c>
      <c r="BU213" s="184">
        <v>682</v>
      </c>
      <c r="BV213" s="184">
        <v>751</v>
      </c>
      <c r="BW213" s="184">
        <v>692</v>
      </c>
      <c r="BX213" s="184">
        <v>736</v>
      </c>
      <c r="BY213" s="184">
        <v>669</v>
      </c>
      <c r="BZ213" s="184">
        <v>678</v>
      </c>
      <c r="CA213" s="184">
        <v>656</v>
      </c>
      <c r="CB213" s="184">
        <v>644</v>
      </c>
      <c r="CC213" s="184">
        <v>581</v>
      </c>
      <c r="CD213" s="184">
        <v>590</v>
      </c>
      <c r="CE213" s="184">
        <v>531</v>
      </c>
      <c r="CF213" s="184">
        <v>486</v>
      </c>
      <c r="CG213" s="184">
        <v>494</v>
      </c>
      <c r="CH213" s="184">
        <v>437</v>
      </c>
      <c r="CI213" s="184">
        <v>449</v>
      </c>
      <c r="CJ213" s="184">
        <v>443</v>
      </c>
      <c r="CK213" s="184">
        <v>438</v>
      </c>
      <c r="CL213" s="184">
        <v>398</v>
      </c>
      <c r="CM213" s="184">
        <v>424</v>
      </c>
      <c r="CN213" s="184">
        <v>434</v>
      </c>
      <c r="CO213" s="184">
        <v>318</v>
      </c>
      <c r="CP213" s="184">
        <v>280</v>
      </c>
      <c r="CQ213" s="184">
        <v>220</v>
      </c>
      <c r="CR213" s="184">
        <v>170</v>
      </c>
      <c r="CS213" s="184">
        <v>161</v>
      </c>
      <c r="CT213" s="184">
        <v>148</v>
      </c>
      <c r="CU213" s="184">
        <v>151</v>
      </c>
      <c r="CV213" s="184">
        <v>130</v>
      </c>
      <c r="CW213" s="184">
        <v>115</v>
      </c>
      <c r="CX213" s="184">
        <v>97</v>
      </c>
      <c r="CY213" s="533">
        <v>305</v>
      </c>
      <c r="CZ213" s="129">
        <v>423</v>
      </c>
      <c r="DA213">
        <v>449</v>
      </c>
      <c r="DB213">
        <v>459</v>
      </c>
      <c r="DC213">
        <v>455</v>
      </c>
      <c r="DD213">
        <v>464</v>
      </c>
      <c r="DE213">
        <v>495</v>
      </c>
      <c r="DF213">
        <v>491</v>
      </c>
      <c r="DG213">
        <v>567</v>
      </c>
      <c r="DH213">
        <v>534</v>
      </c>
      <c r="DI213">
        <v>567</v>
      </c>
      <c r="DJ213">
        <v>591</v>
      </c>
      <c r="DK213">
        <v>593</v>
      </c>
      <c r="DL213">
        <v>578</v>
      </c>
      <c r="DM213">
        <v>585</v>
      </c>
      <c r="DN213">
        <v>647</v>
      </c>
      <c r="DO213">
        <v>599</v>
      </c>
      <c r="DP213">
        <v>647</v>
      </c>
      <c r="DQ213">
        <v>613</v>
      </c>
      <c r="DR213">
        <v>631</v>
      </c>
      <c r="DS213">
        <v>558</v>
      </c>
      <c r="DT213">
        <v>573</v>
      </c>
      <c r="DU213">
        <v>559</v>
      </c>
      <c r="DV213">
        <v>566</v>
      </c>
      <c r="DW213">
        <v>481</v>
      </c>
      <c r="DX213">
        <v>499</v>
      </c>
      <c r="DY213">
        <v>532</v>
      </c>
      <c r="DZ213">
        <v>560</v>
      </c>
      <c r="EA213">
        <v>580</v>
      </c>
      <c r="EB213">
        <v>600</v>
      </c>
      <c r="EC213">
        <v>638</v>
      </c>
      <c r="ED213">
        <v>597</v>
      </c>
      <c r="EE213">
        <v>612</v>
      </c>
      <c r="EF213">
        <v>692</v>
      </c>
      <c r="EG213">
        <v>673</v>
      </c>
      <c r="EH213">
        <v>696</v>
      </c>
      <c r="EI213">
        <v>682</v>
      </c>
      <c r="EJ213">
        <v>653</v>
      </c>
      <c r="EK213">
        <v>706</v>
      </c>
      <c r="EL213">
        <v>682</v>
      </c>
      <c r="EM213">
        <v>717</v>
      </c>
      <c r="EN213">
        <v>666</v>
      </c>
      <c r="EO213">
        <v>657</v>
      </c>
      <c r="EP213">
        <v>683</v>
      </c>
      <c r="EQ213">
        <v>627</v>
      </c>
      <c r="ER213">
        <v>628</v>
      </c>
      <c r="ES213">
        <v>601</v>
      </c>
      <c r="ET213">
        <v>610</v>
      </c>
      <c r="EU213">
        <v>559</v>
      </c>
      <c r="EV213">
        <v>552</v>
      </c>
      <c r="EW213">
        <v>534</v>
      </c>
      <c r="EX213">
        <v>506</v>
      </c>
      <c r="EY213">
        <v>520</v>
      </c>
      <c r="EZ213">
        <v>589</v>
      </c>
      <c r="FA213">
        <v>571</v>
      </c>
      <c r="FB213">
        <v>641</v>
      </c>
      <c r="FC213">
        <v>692</v>
      </c>
      <c r="FD213">
        <v>656</v>
      </c>
      <c r="FE213">
        <v>695</v>
      </c>
      <c r="FF213">
        <v>720</v>
      </c>
      <c r="FG213">
        <v>728</v>
      </c>
      <c r="FH213">
        <v>769</v>
      </c>
      <c r="FI213">
        <v>708</v>
      </c>
      <c r="FJ213">
        <v>749</v>
      </c>
      <c r="FK213">
        <v>742</v>
      </c>
      <c r="FL213">
        <v>738</v>
      </c>
      <c r="FM213">
        <v>680</v>
      </c>
      <c r="FN213">
        <v>581</v>
      </c>
      <c r="FO213">
        <v>638</v>
      </c>
      <c r="FP213">
        <v>563</v>
      </c>
      <c r="FQ213">
        <v>576</v>
      </c>
      <c r="FR213">
        <v>540</v>
      </c>
      <c r="FS213">
        <v>524</v>
      </c>
      <c r="FT213">
        <v>477</v>
      </c>
      <c r="FU213">
        <v>518</v>
      </c>
      <c r="FV213">
        <v>481</v>
      </c>
      <c r="FW213">
        <v>448</v>
      </c>
      <c r="FX213">
        <v>492</v>
      </c>
      <c r="FY213">
        <v>495</v>
      </c>
      <c r="FZ213">
        <v>499</v>
      </c>
      <c r="GA213">
        <v>447</v>
      </c>
      <c r="GB213">
        <v>315</v>
      </c>
      <c r="GC213">
        <v>311</v>
      </c>
      <c r="GD213">
        <v>288</v>
      </c>
      <c r="GE213">
        <v>275</v>
      </c>
      <c r="GF213">
        <v>251</v>
      </c>
      <c r="GG213">
        <v>201</v>
      </c>
      <c r="GH213">
        <v>219</v>
      </c>
      <c r="GI213">
        <v>191</v>
      </c>
      <c r="GJ213">
        <v>227</v>
      </c>
      <c r="GK213">
        <v>159</v>
      </c>
      <c r="GL213" s="128">
        <v>589</v>
      </c>
    </row>
    <row r="214" spans="1:194" s="1" customFormat="1" ht="14.4" x14ac:dyDescent="0.3">
      <c r="A214" s="30" t="s">
        <v>46</v>
      </c>
      <c r="B214" s="1" t="s">
        <v>253</v>
      </c>
      <c r="C214" s="29" t="str">
        <f t="shared" si="64"/>
        <v>LA England - Hastings</v>
      </c>
      <c r="D214" s="48">
        <f t="shared" si="65"/>
        <v>3692</v>
      </c>
      <c r="E214" s="48">
        <f t="shared" si="66"/>
        <v>3475</v>
      </c>
      <c r="F214" s="49">
        <f t="shared" si="67"/>
        <v>101277</v>
      </c>
      <c r="G214" s="49">
        <f t="shared" si="68"/>
        <v>50452</v>
      </c>
      <c r="H214" s="50">
        <f t="shared" si="69"/>
        <v>50825</v>
      </c>
      <c r="I214" s="50">
        <f t="shared" si="70"/>
        <v>40712</v>
      </c>
      <c r="J214" s="50">
        <f t="shared" si="71"/>
        <v>41619</v>
      </c>
      <c r="K214" s="47">
        <f t="shared" si="72"/>
        <v>9740</v>
      </c>
      <c r="L214" s="48">
        <f t="shared" si="73"/>
        <v>9206</v>
      </c>
      <c r="M214" s="744">
        <v>452</v>
      </c>
      <c r="N214" s="184">
        <v>392</v>
      </c>
      <c r="O214" s="184">
        <v>457</v>
      </c>
      <c r="P214" s="184">
        <v>464</v>
      </c>
      <c r="Q214" s="184">
        <v>495</v>
      </c>
      <c r="R214" s="184">
        <v>500</v>
      </c>
      <c r="S214" s="184">
        <v>526</v>
      </c>
      <c r="T214" s="184">
        <v>530</v>
      </c>
      <c r="U214" s="184">
        <v>561</v>
      </c>
      <c r="V214" s="184">
        <v>551</v>
      </c>
      <c r="W214" s="184">
        <v>537</v>
      </c>
      <c r="X214" s="184">
        <v>583</v>
      </c>
      <c r="Y214" s="184">
        <v>590</v>
      </c>
      <c r="Z214" s="184">
        <v>617</v>
      </c>
      <c r="AA214" s="184">
        <v>611</v>
      </c>
      <c r="AB214" s="184">
        <v>629</v>
      </c>
      <c r="AC214" s="184">
        <v>589</v>
      </c>
      <c r="AD214" s="184">
        <v>656</v>
      </c>
      <c r="AE214" s="184">
        <v>647</v>
      </c>
      <c r="AF214" s="184">
        <v>587</v>
      </c>
      <c r="AG214" s="184">
        <v>530</v>
      </c>
      <c r="AH214" s="184">
        <v>518</v>
      </c>
      <c r="AI214" s="184">
        <v>457</v>
      </c>
      <c r="AJ214" s="184">
        <v>481</v>
      </c>
      <c r="AK214" s="184">
        <v>509</v>
      </c>
      <c r="AL214" s="184">
        <v>510</v>
      </c>
      <c r="AM214" s="184">
        <v>522</v>
      </c>
      <c r="AN214" s="184">
        <v>581</v>
      </c>
      <c r="AO214" s="184">
        <v>597</v>
      </c>
      <c r="AP214" s="184">
        <v>627</v>
      </c>
      <c r="AQ214" s="184">
        <v>596</v>
      </c>
      <c r="AR214" s="184">
        <v>646</v>
      </c>
      <c r="AS214" s="184">
        <v>647</v>
      </c>
      <c r="AT214" s="184">
        <v>647</v>
      </c>
      <c r="AU214" s="184">
        <v>698</v>
      </c>
      <c r="AV214" s="184">
        <v>720</v>
      </c>
      <c r="AW214" s="184">
        <v>697</v>
      </c>
      <c r="AX214" s="184">
        <v>696</v>
      </c>
      <c r="AY214" s="184">
        <v>773</v>
      </c>
      <c r="AZ214" s="184">
        <v>741</v>
      </c>
      <c r="BA214" s="184">
        <v>732</v>
      </c>
      <c r="BB214" s="184">
        <v>685</v>
      </c>
      <c r="BC214" s="184">
        <v>702</v>
      </c>
      <c r="BD214" s="184">
        <v>673</v>
      </c>
      <c r="BE214" s="184">
        <v>695</v>
      </c>
      <c r="BF214" s="184">
        <v>710</v>
      </c>
      <c r="BG214" s="184">
        <v>623</v>
      </c>
      <c r="BH214" s="184">
        <v>629</v>
      </c>
      <c r="BI214" s="184">
        <v>559</v>
      </c>
      <c r="BJ214" s="184">
        <v>591</v>
      </c>
      <c r="BK214" s="184">
        <v>615</v>
      </c>
      <c r="BL214" s="184">
        <v>642</v>
      </c>
      <c r="BM214" s="184">
        <v>594</v>
      </c>
      <c r="BN214" s="184">
        <v>664</v>
      </c>
      <c r="BO214" s="184">
        <v>693</v>
      </c>
      <c r="BP214" s="184">
        <v>754</v>
      </c>
      <c r="BQ214" s="184">
        <v>726</v>
      </c>
      <c r="BR214" s="184">
        <v>683</v>
      </c>
      <c r="BS214" s="184">
        <v>765</v>
      </c>
      <c r="BT214" s="184">
        <v>773</v>
      </c>
      <c r="BU214" s="184">
        <v>753</v>
      </c>
      <c r="BV214" s="184">
        <v>788</v>
      </c>
      <c r="BW214" s="184">
        <v>787</v>
      </c>
      <c r="BX214" s="184">
        <v>760</v>
      </c>
      <c r="BY214" s="184">
        <v>679</v>
      </c>
      <c r="BZ214" s="184">
        <v>653</v>
      </c>
      <c r="CA214" s="184">
        <v>647</v>
      </c>
      <c r="CB214" s="184">
        <v>577</v>
      </c>
      <c r="CC214" s="184">
        <v>570</v>
      </c>
      <c r="CD214" s="184">
        <v>544</v>
      </c>
      <c r="CE214" s="184">
        <v>486</v>
      </c>
      <c r="CF214" s="184">
        <v>494</v>
      </c>
      <c r="CG214" s="184">
        <v>508</v>
      </c>
      <c r="CH214" s="184">
        <v>467</v>
      </c>
      <c r="CI214" s="184">
        <v>469</v>
      </c>
      <c r="CJ214" s="184">
        <v>451</v>
      </c>
      <c r="CK214" s="184">
        <v>434</v>
      </c>
      <c r="CL214" s="184">
        <v>443</v>
      </c>
      <c r="CM214" s="184">
        <v>459</v>
      </c>
      <c r="CN214" s="184">
        <v>458</v>
      </c>
      <c r="CO214" s="184">
        <v>301</v>
      </c>
      <c r="CP214" s="184">
        <v>361</v>
      </c>
      <c r="CQ214" s="184">
        <v>303</v>
      </c>
      <c r="CR214" s="184">
        <v>222</v>
      </c>
      <c r="CS214" s="184">
        <v>204</v>
      </c>
      <c r="CT214" s="184">
        <v>149</v>
      </c>
      <c r="CU214" s="184">
        <v>157</v>
      </c>
      <c r="CV214" s="184">
        <v>127</v>
      </c>
      <c r="CW214" s="184">
        <v>122</v>
      </c>
      <c r="CX214" s="184">
        <v>97</v>
      </c>
      <c r="CY214" s="533">
        <v>307</v>
      </c>
      <c r="CZ214" s="129">
        <v>398</v>
      </c>
      <c r="DA214">
        <v>385</v>
      </c>
      <c r="DB214">
        <v>393</v>
      </c>
      <c r="DC214">
        <v>448</v>
      </c>
      <c r="DD214">
        <v>463</v>
      </c>
      <c r="DE214">
        <v>458</v>
      </c>
      <c r="DF214">
        <v>488</v>
      </c>
      <c r="DG214">
        <v>556</v>
      </c>
      <c r="DH214">
        <v>502</v>
      </c>
      <c r="DI214">
        <v>551</v>
      </c>
      <c r="DJ214">
        <v>556</v>
      </c>
      <c r="DK214">
        <v>533</v>
      </c>
      <c r="DL214">
        <v>567</v>
      </c>
      <c r="DM214">
        <v>595</v>
      </c>
      <c r="DN214">
        <v>590</v>
      </c>
      <c r="DO214">
        <v>573</v>
      </c>
      <c r="DP214">
        <v>591</v>
      </c>
      <c r="DQ214">
        <v>559</v>
      </c>
      <c r="DR214">
        <v>594</v>
      </c>
      <c r="DS214">
        <v>491</v>
      </c>
      <c r="DT214">
        <v>458</v>
      </c>
      <c r="DU214">
        <v>422</v>
      </c>
      <c r="DV214">
        <v>433</v>
      </c>
      <c r="DW214">
        <v>445</v>
      </c>
      <c r="DX214">
        <v>437</v>
      </c>
      <c r="DY214">
        <v>525</v>
      </c>
      <c r="DZ214">
        <v>501</v>
      </c>
      <c r="EA214">
        <v>574</v>
      </c>
      <c r="EB214">
        <v>581</v>
      </c>
      <c r="EC214">
        <v>579</v>
      </c>
      <c r="ED214">
        <v>581</v>
      </c>
      <c r="EE214">
        <v>597</v>
      </c>
      <c r="EF214">
        <v>682</v>
      </c>
      <c r="EG214">
        <v>718</v>
      </c>
      <c r="EH214">
        <v>720</v>
      </c>
      <c r="EI214">
        <v>699</v>
      </c>
      <c r="EJ214">
        <v>768</v>
      </c>
      <c r="EK214">
        <v>740</v>
      </c>
      <c r="EL214">
        <v>769</v>
      </c>
      <c r="EM214">
        <v>716</v>
      </c>
      <c r="EN214">
        <v>724</v>
      </c>
      <c r="EO214">
        <v>676</v>
      </c>
      <c r="EP214">
        <v>682</v>
      </c>
      <c r="EQ214">
        <v>668</v>
      </c>
      <c r="ER214">
        <v>707</v>
      </c>
      <c r="ES214">
        <v>653</v>
      </c>
      <c r="ET214">
        <v>653</v>
      </c>
      <c r="EU214">
        <v>603</v>
      </c>
      <c r="EV214">
        <v>583</v>
      </c>
      <c r="EW214">
        <v>582</v>
      </c>
      <c r="EX214">
        <v>593</v>
      </c>
      <c r="EY214">
        <v>633</v>
      </c>
      <c r="EZ214">
        <v>622</v>
      </c>
      <c r="FA214">
        <v>678</v>
      </c>
      <c r="FB214">
        <v>665</v>
      </c>
      <c r="FC214">
        <v>738</v>
      </c>
      <c r="FD214">
        <v>698</v>
      </c>
      <c r="FE214">
        <v>745</v>
      </c>
      <c r="FF214">
        <v>755</v>
      </c>
      <c r="FG214">
        <v>730</v>
      </c>
      <c r="FH214">
        <v>773</v>
      </c>
      <c r="FI214">
        <v>737</v>
      </c>
      <c r="FJ214">
        <v>771</v>
      </c>
      <c r="FK214">
        <v>701</v>
      </c>
      <c r="FL214">
        <v>653</v>
      </c>
      <c r="FM214">
        <v>639</v>
      </c>
      <c r="FN214">
        <v>643</v>
      </c>
      <c r="FO214">
        <v>602</v>
      </c>
      <c r="FP214">
        <v>583</v>
      </c>
      <c r="FQ214">
        <v>602</v>
      </c>
      <c r="FR214">
        <v>565</v>
      </c>
      <c r="FS214">
        <v>506</v>
      </c>
      <c r="FT214">
        <v>560</v>
      </c>
      <c r="FU214">
        <v>525</v>
      </c>
      <c r="FV214">
        <v>517</v>
      </c>
      <c r="FW214">
        <v>486</v>
      </c>
      <c r="FX214">
        <v>463</v>
      </c>
      <c r="FY214">
        <v>523</v>
      </c>
      <c r="FZ214">
        <v>534</v>
      </c>
      <c r="GA214">
        <v>563</v>
      </c>
      <c r="GB214">
        <v>397</v>
      </c>
      <c r="GC214">
        <v>395</v>
      </c>
      <c r="GD214">
        <v>316</v>
      </c>
      <c r="GE214">
        <v>303</v>
      </c>
      <c r="GF214">
        <v>241</v>
      </c>
      <c r="GG214">
        <v>224</v>
      </c>
      <c r="GH214">
        <v>215</v>
      </c>
      <c r="GI214">
        <v>210</v>
      </c>
      <c r="GJ214">
        <v>164</v>
      </c>
      <c r="GK214">
        <v>141</v>
      </c>
      <c r="GL214" s="128">
        <v>649</v>
      </c>
    </row>
    <row r="215" spans="1:194" s="1" customFormat="1" ht="14.4" x14ac:dyDescent="0.3">
      <c r="A215" s="30" t="s">
        <v>46</v>
      </c>
      <c r="B215" s="1" t="s">
        <v>254</v>
      </c>
      <c r="C215" s="29" t="str">
        <f t="shared" si="64"/>
        <v>LA England - Havant</v>
      </c>
      <c r="D215" s="48">
        <f t="shared" si="65"/>
        <v>4738</v>
      </c>
      <c r="E215" s="48">
        <f t="shared" si="66"/>
        <v>4390</v>
      </c>
      <c r="F215" s="49">
        <f t="shared" si="67"/>
        <v>130939</v>
      </c>
      <c r="G215" s="49">
        <f t="shared" si="68"/>
        <v>64091</v>
      </c>
      <c r="H215" s="50">
        <f t="shared" si="69"/>
        <v>66848</v>
      </c>
      <c r="I215" s="50">
        <f t="shared" si="70"/>
        <v>51283</v>
      </c>
      <c r="J215" s="50">
        <f t="shared" si="71"/>
        <v>54950</v>
      </c>
      <c r="K215" s="47">
        <f t="shared" si="72"/>
        <v>12808</v>
      </c>
      <c r="L215" s="48">
        <f t="shared" si="73"/>
        <v>11898</v>
      </c>
      <c r="M215" s="744">
        <v>532</v>
      </c>
      <c r="N215" s="184">
        <v>562</v>
      </c>
      <c r="O215" s="184">
        <v>606</v>
      </c>
      <c r="P215" s="184">
        <v>622</v>
      </c>
      <c r="Q215" s="184">
        <v>645</v>
      </c>
      <c r="R215" s="184">
        <v>643</v>
      </c>
      <c r="S215" s="184">
        <v>699</v>
      </c>
      <c r="T215" s="184">
        <v>704</v>
      </c>
      <c r="U215" s="184">
        <v>707</v>
      </c>
      <c r="V215" s="184">
        <v>798</v>
      </c>
      <c r="W215" s="184">
        <v>776</v>
      </c>
      <c r="X215" s="184">
        <v>776</v>
      </c>
      <c r="Y215" s="184">
        <v>748</v>
      </c>
      <c r="Z215" s="184">
        <v>790</v>
      </c>
      <c r="AA215" s="184">
        <v>807</v>
      </c>
      <c r="AB215" s="184">
        <v>806</v>
      </c>
      <c r="AC215" s="184">
        <v>762</v>
      </c>
      <c r="AD215" s="184">
        <v>825</v>
      </c>
      <c r="AE215" s="184">
        <v>716</v>
      </c>
      <c r="AF215" s="184">
        <v>653</v>
      </c>
      <c r="AG215" s="184">
        <v>669</v>
      </c>
      <c r="AH215" s="184">
        <v>631</v>
      </c>
      <c r="AI215" s="184">
        <v>645</v>
      </c>
      <c r="AJ215" s="184">
        <v>618</v>
      </c>
      <c r="AK215" s="184">
        <v>603</v>
      </c>
      <c r="AL215" s="184">
        <v>622</v>
      </c>
      <c r="AM215" s="184">
        <v>624</v>
      </c>
      <c r="AN215" s="184">
        <v>702</v>
      </c>
      <c r="AO215" s="184">
        <v>693</v>
      </c>
      <c r="AP215" s="184">
        <v>718</v>
      </c>
      <c r="AQ215" s="184">
        <v>721</v>
      </c>
      <c r="AR215" s="184">
        <v>705</v>
      </c>
      <c r="AS215" s="184">
        <v>778</v>
      </c>
      <c r="AT215" s="184">
        <v>798</v>
      </c>
      <c r="AU215" s="184">
        <v>793</v>
      </c>
      <c r="AV215" s="184">
        <v>822</v>
      </c>
      <c r="AW215" s="184">
        <v>896</v>
      </c>
      <c r="AX215" s="184">
        <v>825</v>
      </c>
      <c r="AY215" s="184">
        <v>836</v>
      </c>
      <c r="AZ215" s="184">
        <v>845</v>
      </c>
      <c r="BA215" s="184">
        <v>810</v>
      </c>
      <c r="BB215" s="184">
        <v>819</v>
      </c>
      <c r="BC215" s="184">
        <v>787</v>
      </c>
      <c r="BD215" s="184">
        <v>771</v>
      </c>
      <c r="BE215" s="184">
        <v>780</v>
      </c>
      <c r="BF215" s="184">
        <v>814</v>
      </c>
      <c r="BG215" s="184">
        <v>734</v>
      </c>
      <c r="BH215" s="184">
        <v>738</v>
      </c>
      <c r="BI215" s="184">
        <v>663</v>
      </c>
      <c r="BJ215" s="184">
        <v>636</v>
      </c>
      <c r="BK215" s="184">
        <v>682</v>
      </c>
      <c r="BL215" s="184">
        <v>705</v>
      </c>
      <c r="BM215" s="184">
        <v>690</v>
      </c>
      <c r="BN215" s="184">
        <v>799</v>
      </c>
      <c r="BO215" s="184">
        <v>816</v>
      </c>
      <c r="BP215" s="184">
        <v>848</v>
      </c>
      <c r="BQ215" s="184">
        <v>834</v>
      </c>
      <c r="BR215" s="184">
        <v>923</v>
      </c>
      <c r="BS215" s="184">
        <v>859</v>
      </c>
      <c r="BT215" s="184">
        <v>940</v>
      </c>
      <c r="BU215" s="184">
        <v>907</v>
      </c>
      <c r="BV215" s="184">
        <v>948</v>
      </c>
      <c r="BW215" s="184">
        <v>946</v>
      </c>
      <c r="BX215" s="184">
        <v>898</v>
      </c>
      <c r="BY215" s="184">
        <v>939</v>
      </c>
      <c r="BZ215" s="184">
        <v>926</v>
      </c>
      <c r="CA215" s="184">
        <v>837</v>
      </c>
      <c r="CB215" s="184">
        <v>852</v>
      </c>
      <c r="CC215" s="184">
        <v>805</v>
      </c>
      <c r="CD215" s="184">
        <v>810</v>
      </c>
      <c r="CE215" s="184">
        <v>711</v>
      </c>
      <c r="CF215" s="184">
        <v>727</v>
      </c>
      <c r="CG215" s="184">
        <v>692</v>
      </c>
      <c r="CH215" s="184">
        <v>666</v>
      </c>
      <c r="CI215" s="184">
        <v>623</v>
      </c>
      <c r="CJ215" s="184">
        <v>609</v>
      </c>
      <c r="CK215" s="184">
        <v>621</v>
      </c>
      <c r="CL215" s="184">
        <v>652</v>
      </c>
      <c r="CM215" s="184">
        <v>685</v>
      </c>
      <c r="CN215" s="184">
        <v>709</v>
      </c>
      <c r="CO215" s="184">
        <v>500</v>
      </c>
      <c r="CP215" s="184">
        <v>528</v>
      </c>
      <c r="CQ215" s="184">
        <v>468</v>
      </c>
      <c r="CR215" s="184">
        <v>420</v>
      </c>
      <c r="CS215" s="184">
        <v>334</v>
      </c>
      <c r="CT215" s="184">
        <v>284</v>
      </c>
      <c r="CU215" s="184">
        <v>271</v>
      </c>
      <c r="CV215" s="184">
        <v>243</v>
      </c>
      <c r="CW215" s="184">
        <v>235</v>
      </c>
      <c r="CX215" s="184">
        <v>170</v>
      </c>
      <c r="CY215" s="533">
        <v>706</v>
      </c>
      <c r="CZ215" s="129">
        <v>525</v>
      </c>
      <c r="DA215">
        <v>529</v>
      </c>
      <c r="DB215">
        <v>554</v>
      </c>
      <c r="DC215">
        <v>595</v>
      </c>
      <c r="DD215">
        <v>617</v>
      </c>
      <c r="DE215">
        <v>623</v>
      </c>
      <c r="DF215">
        <v>619</v>
      </c>
      <c r="DG215">
        <v>626</v>
      </c>
      <c r="DH215">
        <v>682</v>
      </c>
      <c r="DI215">
        <v>712</v>
      </c>
      <c r="DJ215">
        <v>702</v>
      </c>
      <c r="DK215">
        <v>724</v>
      </c>
      <c r="DL215">
        <v>707</v>
      </c>
      <c r="DM215">
        <v>770</v>
      </c>
      <c r="DN215">
        <v>772</v>
      </c>
      <c r="DO215">
        <v>727</v>
      </c>
      <c r="DP215">
        <v>752</v>
      </c>
      <c r="DQ215">
        <v>662</v>
      </c>
      <c r="DR215">
        <v>735</v>
      </c>
      <c r="DS215">
        <v>653</v>
      </c>
      <c r="DT215">
        <v>575</v>
      </c>
      <c r="DU215">
        <v>593</v>
      </c>
      <c r="DV215">
        <v>647</v>
      </c>
      <c r="DW215">
        <v>562</v>
      </c>
      <c r="DX215">
        <v>619</v>
      </c>
      <c r="DY215">
        <v>617</v>
      </c>
      <c r="DZ215">
        <v>666</v>
      </c>
      <c r="EA215">
        <v>714</v>
      </c>
      <c r="EB215">
        <v>694</v>
      </c>
      <c r="EC215">
        <v>742</v>
      </c>
      <c r="ED215">
        <v>746</v>
      </c>
      <c r="EE215">
        <v>764</v>
      </c>
      <c r="EF215">
        <v>782</v>
      </c>
      <c r="EG215">
        <v>861</v>
      </c>
      <c r="EH215">
        <v>861</v>
      </c>
      <c r="EI215">
        <v>853</v>
      </c>
      <c r="EJ215">
        <v>918</v>
      </c>
      <c r="EK215">
        <v>870</v>
      </c>
      <c r="EL215">
        <v>916</v>
      </c>
      <c r="EM215">
        <v>850</v>
      </c>
      <c r="EN215">
        <v>846</v>
      </c>
      <c r="EO215">
        <v>841</v>
      </c>
      <c r="EP215">
        <v>794</v>
      </c>
      <c r="EQ215">
        <v>808</v>
      </c>
      <c r="ER215">
        <v>764</v>
      </c>
      <c r="ES215">
        <v>791</v>
      </c>
      <c r="ET215">
        <v>736</v>
      </c>
      <c r="EU215">
        <v>714</v>
      </c>
      <c r="EV215">
        <v>667</v>
      </c>
      <c r="EW215">
        <v>666</v>
      </c>
      <c r="EX215">
        <v>665</v>
      </c>
      <c r="EY215">
        <v>740</v>
      </c>
      <c r="EZ215">
        <v>703</v>
      </c>
      <c r="FA215">
        <v>777</v>
      </c>
      <c r="FB215">
        <v>875</v>
      </c>
      <c r="FC215">
        <v>880</v>
      </c>
      <c r="FD215">
        <v>897</v>
      </c>
      <c r="FE215">
        <v>913</v>
      </c>
      <c r="FF215">
        <v>971</v>
      </c>
      <c r="FG215">
        <v>963</v>
      </c>
      <c r="FH215">
        <v>944</v>
      </c>
      <c r="FI215">
        <v>998</v>
      </c>
      <c r="FJ215">
        <v>984</v>
      </c>
      <c r="FK215">
        <v>967</v>
      </c>
      <c r="FL215">
        <v>975</v>
      </c>
      <c r="FM215">
        <v>961</v>
      </c>
      <c r="FN215">
        <v>919</v>
      </c>
      <c r="FO215">
        <v>870</v>
      </c>
      <c r="FP215">
        <v>873</v>
      </c>
      <c r="FQ215">
        <v>793</v>
      </c>
      <c r="FR215">
        <v>773</v>
      </c>
      <c r="FS215">
        <v>770</v>
      </c>
      <c r="FT215">
        <v>690</v>
      </c>
      <c r="FU215">
        <v>715</v>
      </c>
      <c r="FV215">
        <v>655</v>
      </c>
      <c r="FW215">
        <v>689</v>
      </c>
      <c r="FX215">
        <v>733</v>
      </c>
      <c r="FY215">
        <v>784</v>
      </c>
      <c r="FZ215">
        <v>783</v>
      </c>
      <c r="GA215">
        <v>836</v>
      </c>
      <c r="GB215">
        <v>701</v>
      </c>
      <c r="GC215">
        <v>638</v>
      </c>
      <c r="GD215">
        <v>582</v>
      </c>
      <c r="GE215">
        <v>496</v>
      </c>
      <c r="GF215">
        <v>444</v>
      </c>
      <c r="GG215">
        <v>410</v>
      </c>
      <c r="GH215">
        <v>376</v>
      </c>
      <c r="GI215">
        <v>408</v>
      </c>
      <c r="GJ215">
        <v>369</v>
      </c>
      <c r="GK215">
        <v>289</v>
      </c>
      <c r="GL215" s="128">
        <v>1276</v>
      </c>
    </row>
    <row r="216" spans="1:194" s="1" customFormat="1" ht="14.4" x14ac:dyDescent="0.3">
      <c r="A216" s="30" t="s">
        <v>46</v>
      </c>
      <c r="B216" s="1" t="s">
        <v>255</v>
      </c>
      <c r="C216" s="29" t="str">
        <f t="shared" si="64"/>
        <v>LA England - Havering</v>
      </c>
      <c r="D216" s="48">
        <f t="shared" si="65"/>
        <v>10879</v>
      </c>
      <c r="E216" s="48">
        <f t="shared" si="66"/>
        <v>10284</v>
      </c>
      <c r="F216" s="49">
        <f t="shared" si="67"/>
        <v>282640</v>
      </c>
      <c r="G216" s="49">
        <f t="shared" si="68"/>
        <v>138552</v>
      </c>
      <c r="H216" s="50">
        <f t="shared" si="69"/>
        <v>144088</v>
      </c>
      <c r="I216" s="50">
        <f t="shared" si="70"/>
        <v>106526</v>
      </c>
      <c r="J216" s="50">
        <f t="shared" si="71"/>
        <v>113966</v>
      </c>
      <c r="K216" s="47">
        <f t="shared" si="72"/>
        <v>32026</v>
      </c>
      <c r="L216" s="48">
        <f t="shared" si="73"/>
        <v>30122</v>
      </c>
      <c r="M216" s="744">
        <v>1482</v>
      </c>
      <c r="N216" s="184">
        <v>1593</v>
      </c>
      <c r="O216" s="184">
        <v>1681</v>
      </c>
      <c r="P216" s="184">
        <v>1638</v>
      </c>
      <c r="Q216" s="184">
        <v>1752</v>
      </c>
      <c r="R216" s="184">
        <v>1717</v>
      </c>
      <c r="S216" s="184">
        <v>1826</v>
      </c>
      <c r="T216" s="184">
        <v>1892</v>
      </c>
      <c r="U216" s="184">
        <v>1837</v>
      </c>
      <c r="V216" s="184">
        <v>1909</v>
      </c>
      <c r="W216" s="184">
        <v>1999</v>
      </c>
      <c r="X216" s="184">
        <v>1821</v>
      </c>
      <c r="Y216" s="184">
        <v>1810</v>
      </c>
      <c r="Z216" s="184">
        <v>1830</v>
      </c>
      <c r="AA216" s="184">
        <v>1865</v>
      </c>
      <c r="AB216" s="184">
        <v>1848</v>
      </c>
      <c r="AC216" s="184">
        <v>1769</v>
      </c>
      <c r="AD216" s="184">
        <v>1757</v>
      </c>
      <c r="AE216" s="184">
        <v>1767</v>
      </c>
      <c r="AF216" s="184">
        <v>1580</v>
      </c>
      <c r="AG216" s="184">
        <v>1492</v>
      </c>
      <c r="AH216" s="184">
        <v>1507</v>
      </c>
      <c r="AI216" s="184">
        <v>1589</v>
      </c>
      <c r="AJ216" s="184">
        <v>1521</v>
      </c>
      <c r="AK216" s="184">
        <v>1596</v>
      </c>
      <c r="AL216" s="184">
        <v>1641</v>
      </c>
      <c r="AM216" s="184">
        <v>1644</v>
      </c>
      <c r="AN216" s="184">
        <v>1727</v>
      </c>
      <c r="AO216" s="184">
        <v>1725</v>
      </c>
      <c r="AP216" s="184">
        <v>1838</v>
      </c>
      <c r="AQ216" s="184">
        <v>1845</v>
      </c>
      <c r="AR216" s="184">
        <v>1915</v>
      </c>
      <c r="AS216" s="184">
        <v>1905</v>
      </c>
      <c r="AT216" s="184">
        <v>1866</v>
      </c>
      <c r="AU216" s="184">
        <v>2061</v>
      </c>
      <c r="AV216" s="184">
        <v>2126</v>
      </c>
      <c r="AW216" s="184">
        <v>2192</v>
      </c>
      <c r="AX216" s="184">
        <v>2132</v>
      </c>
      <c r="AY216" s="184">
        <v>2208</v>
      </c>
      <c r="AZ216" s="184">
        <v>2097</v>
      </c>
      <c r="BA216" s="184">
        <v>2193</v>
      </c>
      <c r="BB216" s="184">
        <v>2104</v>
      </c>
      <c r="BC216" s="184">
        <v>2106</v>
      </c>
      <c r="BD216" s="184">
        <v>2132</v>
      </c>
      <c r="BE216" s="184">
        <v>2014</v>
      </c>
      <c r="BF216" s="184">
        <v>2044</v>
      </c>
      <c r="BG216" s="184">
        <v>1990</v>
      </c>
      <c r="BH216" s="184">
        <v>1916</v>
      </c>
      <c r="BI216" s="184">
        <v>1744</v>
      </c>
      <c r="BJ216" s="184">
        <v>1672</v>
      </c>
      <c r="BK216" s="184">
        <v>1630</v>
      </c>
      <c r="BL216" s="184">
        <v>1650</v>
      </c>
      <c r="BM216" s="184">
        <v>1630</v>
      </c>
      <c r="BN216" s="184">
        <v>1669</v>
      </c>
      <c r="BO216" s="184">
        <v>1640</v>
      </c>
      <c r="BP216" s="184">
        <v>1697</v>
      </c>
      <c r="BQ216" s="184">
        <v>1620</v>
      </c>
      <c r="BR216" s="184">
        <v>1690</v>
      </c>
      <c r="BS216" s="184">
        <v>1697</v>
      </c>
      <c r="BT216" s="184">
        <v>1631</v>
      </c>
      <c r="BU216" s="184">
        <v>1601</v>
      </c>
      <c r="BV216" s="184">
        <v>1584</v>
      </c>
      <c r="BW216" s="184">
        <v>1607</v>
      </c>
      <c r="BX216" s="184">
        <v>1556</v>
      </c>
      <c r="BY216" s="184">
        <v>1536</v>
      </c>
      <c r="BZ216" s="184">
        <v>1416</v>
      </c>
      <c r="CA216" s="184">
        <v>1395</v>
      </c>
      <c r="CB216" s="184">
        <v>1417</v>
      </c>
      <c r="CC216" s="184">
        <v>1298</v>
      </c>
      <c r="CD216" s="184">
        <v>1172</v>
      </c>
      <c r="CE216" s="184">
        <v>1131</v>
      </c>
      <c r="CF216" s="184">
        <v>1102</v>
      </c>
      <c r="CG216" s="184">
        <v>1017</v>
      </c>
      <c r="CH216" s="184">
        <v>932</v>
      </c>
      <c r="CI216" s="184">
        <v>923</v>
      </c>
      <c r="CJ216" s="184">
        <v>907</v>
      </c>
      <c r="CK216" s="184">
        <v>917</v>
      </c>
      <c r="CL216" s="184">
        <v>912</v>
      </c>
      <c r="CM216" s="184">
        <v>994</v>
      </c>
      <c r="CN216" s="184">
        <v>1069</v>
      </c>
      <c r="CO216" s="184">
        <v>729</v>
      </c>
      <c r="CP216" s="184">
        <v>706</v>
      </c>
      <c r="CQ216" s="184">
        <v>614</v>
      </c>
      <c r="CR216" s="184">
        <v>551</v>
      </c>
      <c r="CS216" s="184">
        <v>432</v>
      </c>
      <c r="CT216" s="184">
        <v>383</v>
      </c>
      <c r="CU216" s="184">
        <v>384</v>
      </c>
      <c r="CV216" s="184">
        <v>338</v>
      </c>
      <c r="CW216" s="184">
        <v>310</v>
      </c>
      <c r="CX216" s="184">
        <v>259</v>
      </c>
      <c r="CY216" s="533">
        <v>891</v>
      </c>
      <c r="CZ216" s="129">
        <v>1396</v>
      </c>
      <c r="DA216">
        <v>1437</v>
      </c>
      <c r="DB216">
        <v>1584</v>
      </c>
      <c r="DC216">
        <v>1591</v>
      </c>
      <c r="DD216">
        <v>1608</v>
      </c>
      <c r="DE216">
        <v>1634</v>
      </c>
      <c r="DF216">
        <v>1630</v>
      </c>
      <c r="DG216">
        <v>1740</v>
      </c>
      <c r="DH216">
        <v>1797</v>
      </c>
      <c r="DI216">
        <v>1815</v>
      </c>
      <c r="DJ216">
        <v>1824</v>
      </c>
      <c r="DK216">
        <v>1782</v>
      </c>
      <c r="DL216">
        <v>1819</v>
      </c>
      <c r="DM216">
        <v>1740</v>
      </c>
      <c r="DN216">
        <v>1750</v>
      </c>
      <c r="DO216">
        <v>1649</v>
      </c>
      <c r="DP216">
        <v>1680</v>
      </c>
      <c r="DQ216">
        <v>1646</v>
      </c>
      <c r="DR216">
        <v>1634</v>
      </c>
      <c r="DS216">
        <v>1440</v>
      </c>
      <c r="DT216">
        <v>1505</v>
      </c>
      <c r="DU216">
        <v>1440</v>
      </c>
      <c r="DV216">
        <v>1510</v>
      </c>
      <c r="DW216">
        <v>1460</v>
      </c>
      <c r="DX216">
        <v>1567</v>
      </c>
      <c r="DY216">
        <v>1701</v>
      </c>
      <c r="DZ216">
        <v>1878</v>
      </c>
      <c r="EA216">
        <v>1880</v>
      </c>
      <c r="EB216">
        <v>1874</v>
      </c>
      <c r="EC216">
        <v>1975</v>
      </c>
      <c r="ED216">
        <v>1994</v>
      </c>
      <c r="EE216">
        <v>2068</v>
      </c>
      <c r="EF216">
        <v>2067</v>
      </c>
      <c r="EG216">
        <v>2218</v>
      </c>
      <c r="EH216">
        <v>2201</v>
      </c>
      <c r="EI216">
        <v>2353</v>
      </c>
      <c r="EJ216">
        <v>2278</v>
      </c>
      <c r="EK216">
        <v>2318</v>
      </c>
      <c r="EL216">
        <v>2381</v>
      </c>
      <c r="EM216">
        <v>2246</v>
      </c>
      <c r="EN216">
        <v>2303</v>
      </c>
      <c r="EO216">
        <v>2215</v>
      </c>
      <c r="EP216">
        <v>2088</v>
      </c>
      <c r="EQ216">
        <v>2073</v>
      </c>
      <c r="ER216">
        <v>2098</v>
      </c>
      <c r="ES216">
        <v>2011</v>
      </c>
      <c r="ET216">
        <v>2007</v>
      </c>
      <c r="EU216">
        <v>1822</v>
      </c>
      <c r="EV216">
        <v>1673</v>
      </c>
      <c r="EW216">
        <v>1714</v>
      </c>
      <c r="EX216">
        <v>1672</v>
      </c>
      <c r="EY216">
        <v>1631</v>
      </c>
      <c r="EZ216">
        <v>1615</v>
      </c>
      <c r="FA216">
        <v>1577</v>
      </c>
      <c r="FB216">
        <v>1627</v>
      </c>
      <c r="FC216">
        <v>1720</v>
      </c>
      <c r="FD216">
        <v>1674</v>
      </c>
      <c r="FE216">
        <v>1719</v>
      </c>
      <c r="FF216">
        <v>1636</v>
      </c>
      <c r="FG216">
        <v>1744</v>
      </c>
      <c r="FH216">
        <v>1662</v>
      </c>
      <c r="FI216">
        <v>1670</v>
      </c>
      <c r="FJ216">
        <v>1745</v>
      </c>
      <c r="FK216">
        <v>1570</v>
      </c>
      <c r="FL216">
        <v>1454</v>
      </c>
      <c r="FM216">
        <v>1572</v>
      </c>
      <c r="FN216">
        <v>1416</v>
      </c>
      <c r="FO216">
        <v>1421</v>
      </c>
      <c r="FP216">
        <v>1378</v>
      </c>
      <c r="FQ216">
        <v>1264</v>
      </c>
      <c r="FR216">
        <v>1164</v>
      </c>
      <c r="FS216">
        <v>1149</v>
      </c>
      <c r="FT216">
        <v>1190</v>
      </c>
      <c r="FU216">
        <v>1046</v>
      </c>
      <c r="FV216">
        <v>1126</v>
      </c>
      <c r="FW216">
        <v>1101</v>
      </c>
      <c r="FX216">
        <v>1103</v>
      </c>
      <c r="FY216">
        <v>1111</v>
      </c>
      <c r="FZ216">
        <v>1195</v>
      </c>
      <c r="GA216">
        <v>1249</v>
      </c>
      <c r="GB216">
        <v>980</v>
      </c>
      <c r="GC216">
        <v>864</v>
      </c>
      <c r="GD216">
        <v>826</v>
      </c>
      <c r="GE216">
        <v>812</v>
      </c>
      <c r="GF216">
        <v>649</v>
      </c>
      <c r="GG216">
        <v>577</v>
      </c>
      <c r="GH216">
        <v>612</v>
      </c>
      <c r="GI216">
        <v>550</v>
      </c>
      <c r="GJ216">
        <v>541</v>
      </c>
      <c r="GK216">
        <v>467</v>
      </c>
      <c r="GL216" s="128">
        <v>1895</v>
      </c>
    </row>
    <row r="217" spans="1:194" s="1" customFormat="1" ht="14.4" x14ac:dyDescent="0.3">
      <c r="A217" s="30" t="s">
        <v>46</v>
      </c>
      <c r="B217" s="1" t="s">
        <v>256</v>
      </c>
      <c r="C217" s="29" t="str">
        <f t="shared" si="64"/>
        <v>LA England - Herefordshire, County of</v>
      </c>
      <c r="D217" s="48">
        <f t="shared" si="65"/>
        <v>6640</v>
      </c>
      <c r="E217" s="48">
        <f t="shared" si="66"/>
        <v>6238</v>
      </c>
      <c r="F217" s="49">
        <f t="shared" si="67"/>
        <v>194563</v>
      </c>
      <c r="G217" s="49">
        <f t="shared" si="68"/>
        <v>96151</v>
      </c>
      <c r="H217" s="50">
        <f t="shared" si="69"/>
        <v>98412</v>
      </c>
      <c r="I217" s="50">
        <f t="shared" si="70"/>
        <v>78738</v>
      </c>
      <c r="J217" s="50">
        <f t="shared" si="71"/>
        <v>82126</v>
      </c>
      <c r="K217" s="47">
        <f t="shared" si="72"/>
        <v>17413</v>
      </c>
      <c r="L217" s="48">
        <f t="shared" si="73"/>
        <v>16286</v>
      </c>
      <c r="M217" s="744">
        <v>664</v>
      </c>
      <c r="N217" s="184">
        <v>732</v>
      </c>
      <c r="O217" s="184">
        <v>818</v>
      </c>
      <c r="P217" s="184">
        <v>815</v>
      </c>
      <c r="Q217" s="184">
        <v>851</v>
      </c>
      <c r="R217" s="184">
        <v>846</v>
      </c>
      <c r="S217" s="184">
        <v>945</v>
      </c>
      <c r="T217" s="184">
        <v>934</v>
      </c>
      <c r="U217" s="184">
        <v>1033</v>
      </c>
      <c r="V217" s="184">
        <v>1028</v>
      </c>
      <c r="W217" s="184">
        <v>1050</v>
      </c>
      <c r="X217" s="184">
        <v>1057</v>
      </c>
      <c r="Y217" s="184">
        <v>1094</v>
      </c>
      <c r="Z217" s="184">
        <v>1110</v>
      </c>
      <c r="AA217" s="184">
        <v>1103</v>
      </c>
      <c r="AB217" s="184">
        <v>1122</v>
      </c>
      <c r="AC217" s="184">
        <v>1120</v>
      </c>
      <c r="AD217" s="184">
        <v>1091</v>
      </c>
      <c r="AE217" s="184">
        <v>1082</v>
      </c>
      <c r="AF217" s="184">
        <v>1005</v>
      </c>
      <c r="AG217" s="184">
        <v>918</v>
      </c>
      <c r="AH217" s="184">
        <v>865</v>
      </c>
      <c r="AI217" s="184">
        <v>887</v>
      </c>
      <c r="AJ217" s="184">
        <v>880</v>
      </c>
      <c r="AK217" s="184">
        <v>892</v>
      </c>
      <c r="AL217" s="184">
        <v>852</v>
      </c>
      <c r="AM217" s="184">
        <v>938</v>
      </c>
      <c r="AN217" s="184">
        <v>1007</v>
      </c>
      <c r="AO217" s="184">
        <v>991</v>
      </c>
      <c r="AP217" s="184">
        <v>975</v>
      </c>
      <c r="AQ217" s="184">
        <v>1022</v>
      </c>
      <c r="AR217" s="184">
        <v>1076</v>
      </c>
      <c r="AS217" s="184">
        <v>1074</v>
      </c>
      <c r="AT217" s="184">
        <v>1037</v>
      </c>
      <c r="AU217" s="184">
        <v>1185</v>
      </c>
      <c r="AV217" s="184">
        <v>1204</v>
      </c>
      <c r="AW217" s="184">
        <v>1152</v>
      </c>
      <c r="AX217" s="184">
        <v>1222</v>
      </c>
      <c r="AY217" s="184">
        <v>1273</v>
      </c>
      <c r="AZ217" s="184">
        <v>1145</v>
      </c>
      <c r="BA217" s="184">
        <v>1108</v>
      </c>
      <c r="BB217" s="184">
        <v>1124</v>
      </c>
      <c r="BC217" s="184">
        <v>1142</v>
      </c>
      <c r="BD217" s="184">
        <v>1108</v>
      </c>
      <c r="BE217" s="184">
        <v>1177</v>
      </c>
      <c r="BF217" s="184">
        <v>1199</v>
      </c>
      <c r="BG217" s="184">
        <v>1130</v>
      </c>
      <c r="BH217" s="184">
        <v>1039</v>
      </c>
      <c r="BI217" s="184">
        <v>1008</v>
      </c>
      <c r="BJ217" s="184">
        <v>1039</v>
      </c>
      <c r="BK217" s="184">
        <v>1039</v>
      </c>
      <c r="BL217" s="184">
        <v>1156</v>
      </c>
      <c r="BM217" s="184">
        <v>1188</v>
      </c>
      <c r="BN217" s="184">
        <v>1195</v>
      </c>
      <c r="BO217" s="184">
        <v>1253</v>
      </c>
      <c r="BP217" s="184">
        <v>1319</v>
      </c>
      <c r="BQ217" s="184">
        <v>1369</v>
      </c>
      <c r="BR217" s="184">
        <v>1392</v>
      </c>
      <c r="BS217" s="184">
        <v>1385</v>
      </c>
      <c r="BT217" s="184">
        <v>1531</v>
      </c>
      <c r="BU217" s="184">
        <v>1455</v>
      </c>
      <c r="BV217" s="184">
        <v>1530</v>
      </c>
      <c r="BW217" s="184">
        <v>1428</v>
      </c>
      <c r="BX217" s="184">
        <v>1497</v>
      </c>
      <c r="BY217" s="184">
        <v>1529</v>
      </c>
      <c r="BZ217" s="184">
        <v>1493</v>
      </c>
      <c r="CA217" s="184">
        <v>1374</v>
      </c>
      <c r="CB217" s="184">
        <v>1335</v>
      </c>
      <c r="CC217" s="184">
        <v>1325</v>
      </c>
      <c r="CD217" s="184">
        <v>1243</v>
      </c>
      <c r="CE217" s="184">
        <v>1241</v>
      </c>
      <c r="CF217" s="184">
        <v>1132</v>
      </c>
      <c r="CG217" s="184">
        <v>1169</v>
      </c>
      <c r="CH217" s="184">
        <v>1138</v>
      </c>
      <c r="CI217" s="184">
        <v>1116</v>
      </c>
      <c r="CJ217" s="184">
        <v>1070</v>
      </c>
      <c r="CK217" s="184">
        <v>1087</v>
      </c>
      <c r="CL217" s="184">
        <v>1154</v>
      </c>
      <c r="CM217" s="184">
        <v>1172</v>
      </c>
      <c r="CN217" s="184">
        <v>1130</v>
      </c>
      <c r="CO217" s="184">
        <v>809</v>
      </c>
      <c r="CP217" s="184">
        <v>855</v>
      </c>
      <c r="CQ217" s="184">
        <v>801</v>
      </c>
      <c r="CR217" s="184">
        <v>665</v>
      </c>
      <c r="CS217" s="184">
        <v>551</v>
      </c>
      <c r="CT217" s="184">
        <v>478</v>
      </c>
      <c r="CU217" s="184">
        <v>437</v>
      </c>
      <c r="CV217" s="184">
        <v>389</v>
      </c>
      <c r="CW217" s="184">
        <v>340</v>
      </c>
      <c r="CX217" s="184">
        <v>300</v>
      </c>
      <c r="CY217" s="533">
        <v>912</v>
      </c>
      <c r="CZ217" s="129">
        <v>690</v>
      </c>
      <c r="DA217">
        <v>729</v>
      </c>
      <c r="DB217">
        <v>790</v>
      </c>
      <c r="DC217">
        <v>749</v>
      </c>
      <c r="DD217">
        <v>825</v>
      </c>
      <c r="DE217">
        <v>802</v>
      </c>
      <c r="DF217">
        <v>851</v>
      </c>
      <c r="DG217">
        <v>886</v>
      </c>
      <c r="DH217">
        <v>944</v>
      </c>
      <c r="DI217">
        <v>930</v>
      </c>
      <c r="DJ217">
        <v>935</v>
      </c>
      <c r="DK217">
        <v>917</v>
      </c>
      <c r="DL217">
        <v>1000</v>
      </c>
      <c r="DM217">
        <v>1082</v>
      </c>
      <c r="DN217">
        <v>1059</v>
      </c>
      <c r="DO217">
        <v>1070</v>
      </c>
      <c r="DP217">
        <v>1023</v>
      </c>
      <c r="DQ217">
        <v>1004</v>
      </c>
      <c r="DR217">
        <v>986</v>
      </c>
      <c r="DS217">
        <v>819</v>
      </c>
      <c r="DT217">
        <v>790</v>
      </c>
      <c r="DU217">
        <v>778</v>
      </c>
      <c r="DV217">
        <v>842</v>
      </c>
      <c r="DW217">
        <v>829</v>
      </c>
      <c r="DX217">
        <v>863</v>
      </c>
      <c r="DY217">
        <v>873</v>
      </c>
      <c r="DZ217">
        <v>876</v>
      </c>
      <c r="EA217">
        <v>873</v>
      </c>
      <c r="EB217">
        <v>1007</v>
      </c>
      <c r="EC217">
        <v>968</v>
      </c>
      <c r="ED217">
        <v>1013</v>
      </c>
      <c r="EE217">
        <v>1028</v>
      </c>
      <c r="EF217">
        <v>1066</v>
      </c>
      <c r="EG217">
        <v>1142</v>
      </c>
      <c r="EH217">
        <v>1181</v>
      </c>
      <c r="EI217">
        <v>1244</v>
      </c>
      <c r="EJ217">
        <v>1232</v>
      </c>
      <c r="EK217">
        <v>1258</v>
      </c>
      <c r="EL217">
        <v>1305</v>
      </c>
      <c r="EM217">
        <v>1105</v>
      </c>
      <c r="EN217">
        <v>1222</v>
      </c>
      <c r="EO217">
        <v>1115</v>
      </c>
      <c r="EP217">
        <v>1118</v>
      </c>
      <c r="EQ217">
        <v>1163</v>
      </c>
      <c r="ER217">
        <v>1169</v>
      </c>
      <c r="ES217">
        <v>1168</v>
      </c>
      <c r="ET217">
        <v>1101</v>
      </c>
      <c r="EU217">
        <v>1074</v>
      </c>
      <c r="EV217">
        <v>1026</v>
      </c>
      <c r="EW217">
        <v>983</v>
      </c>
      <c r="EX217">
        <v>1023</v>
      </c>
      <c r="EY217">
        <v>1166</v>
      </c>
      <c r="EZ217">
        <v>1118</v>
      </c>
      <c r="FA217">
        <v>1256</v>
      </c>
      <c r="FB217">
        <v>1369</v>
      </c>
      <c r="FC217">
        <v>1451</v>
      </c>
      <c r="FD217">
        <v>1384</v>
      </c>
      <c r="FE217">
        <v>1486</v>
      </c>
      <c r="FF217">
        <v>1450</v>
      </c>
      <c r="FG217">
        <v>1539</v>
      </c>
      <c r="FH217">
        <v>1575</v>
      </c>
      <c r="FI217">
        <v>1588</v>
      </c>
      <c r="FJ217">
        <v>1611</v>
      </c>
      <c r="FK217">
        <v>1520</v>
      </c>
      <c r="FL217">
        <v>1446</v>
      </c>
      <c r="FM217">
        <v>1529</v>
      </c>
      <c r="FN217">
        <v>1355</v>
      </c>
      <c r="FO217">
        <v>1397</v>
      </c>
      <c r="FP217">
        <v>1458</v>
      </c>
      <c r="FQ217">
        <v>1363</v>
      </c>
      <c r="FR217">
        <v>1283</v>
      </c>
      <c r="FS217">
        <v>1276</v>
      </c>
      <c r="FT217">
        <v>1285</v>
      </c>
      <c r="FU217">
        <v>1210</v>
      </c>
      <c r="FV217">
        <v>1193</v>
      </c>
      <c r="FW217">
        <v>1169</v>
      </c>
      <c r="FX217">
        <v>1133</v>
      </c>
      <c r="FY217">
        <v>1222</v>
      </c>
      <c r="FZ217">
        <v>1222</v>
      </c>
      <c r="GA217">
        <v>1300</v>
      </c>
      <c r="GB217">
        <v>975</v>
      </c>
      <c r="GC217">
        <v>952</v>
      </c>
      <c r="GD217">
        <v>882</v>
      </c>
      <c r="GE217">
        <v>791</v>
      </c>
      <c r="GF217">
        <v>681</v>
      </c>
      <c r="GG217">
        <v>575</v>
      </c>
      <c r="GH217">
        <v>548</v>
      </c>
      <c r="GI217">
        <v>573</v>
      </c>
      <c r="GJ217">
        <v>455</v>
      </c>
      <c r="GK217">
        <v>440</v>
      </c>
      <c r="GL217" s="128">
        <v>1660</v>
      </c>
    </row>
    <row r="218" spans="1:194" s="1" customFormat="1" ht="14.4" x14ac:dyDescent="0.3">
      <c r="A218" s="30" t="s">
        <v>46</v>
      </c>
      <c r="B218" s="1" t="s">
        <v>257</v>
      </c>
      <c r="C218" s="29" t="str">
        <f t="shared" si="64"/>
        <v>LA England - Hertsmere</v>
      </c>
      <c r="D218" s="48">
        <f t="shared" si="65"/>
        <v>7062</v>
      </c>
      <c r="E218" s="48">
        <f t="shared" si="66"/>
        <v>6832</v>
      </c>
      <c r="F218" s="49">
        <f t="shared" si="67"/>
        <v>179581</v>
      </c>
      <c r="G218" s="49">
        <f t="shared" si="68"/>
        <v>88444</v>
      </c>
      <c r="H218" s="50">
        <f t="shared" si="69"/>
        <v>91137</v>
      </c>
      <c r="I218" s="50">
        <f t="shared" si="70"/>
        <v>69296</v>
      </c>
      <c r="J218" s="50">
        <f t="shared" si="71"/>
        <v>72663</v>
      </c>
      <c r="K218" s="47">
        <f t="shared" si="72"/>
        <v>19148</v>
      </c>
      <c r="L218" s="48">
        <f t="shared" si="73"/>
        <v>18474</v>
      </c>
      <c r="M218" s="744">
        <v>798</v>
      </c>
      <c r="N218" s="184">
        <v>867</v>
      </c>
      <c r="O218" s="184">
        <v>940</v>
      </c>
      <c r="P218" s="184">
        <v>886</v>
      </c>
      <c r="Q218" s="184">
        <v>992</v>
      </c>
      <c r="R218" s="184">
        <v>1007</v>
      </c>
      <c r="S218" s="184">
        <v>1032</v>
      </c>
      <c r="T218" s="184">
        <v>1065</v>
      </c>
      <c r="U218" s="184">
        <v>1138</v>
      </c>
      <c r="V218" s="184">
        <v>1078</v>
      </c>
      <c r="W218" s="184">
        <v>1113</v>
      </c>
      <c r="X218" s="184">
        <v>1170</v>
      </c>
      <c r="Y218" s="184">
        <v>1185</v>
      </c>
      <c r="Z218" s="184">
        <v>1133</v>
      </c>
      <c r="AA218" s="184">
        <v>1159</v>
      </c>
      <c r="AB218" s="184">
        <v>1224</v>
      </c>
      <c r="AC218" s="184">
        <v>1167</v>
      </c>
      <c r="AD218" s="184">
        <v>1194</v>
      </c>
      <c r="AE218" s="184">
        <v>1156</v>
      </c>
      <c r="AF218" s="184">
        <v>970</v>
      </c>
      <c r="AG218" s="184">
        <v>941</v>
      </c>
      <c r="AH218" s="184">
        <v>937</v>
      </c>
      <c r="AI218" s="184">
        <v>1000</v>
      </c>
      <c r="AJ218" s="184">
        <v>958</v>
      </c>
      <c r="AK218" s="184">
        <v>992</v>
      </c>
      <c r="AL218" s="184">
        <v>1039</v>
      </c>
      <c r="AM218" s="184">
        <v>1087</v>
      </c>
      <c r="AN218" s="184">
        <v>1047</v>
      </c>
      <c r="AO218" s="184">
        <v>1091</v>
      </c>
      <c r="AP218" s="184">
        <v>1064</v>
      </c>
      <c r="AQ218" s="184">
        <v>1062</v>
      </c>
      <c r="AR218" s="184">
        <v>1116</v>
      </c>
      <c r="AS218" s="184">
        <v>1134</v>
      </c>
      <c r="AT218" s="184">
        <v>1181</v>
      </c>
      <c r="AU218" s="184">
        <v>1297</v>
      </c>
      <c r="AV218" s="184">
        <v>1256</v>
      </c>
      <c r="AW218" s="184">
        <v>1328</v>
      </c>
      <c r="AX218" s="184">
        <v>1365</v>
      </c>
      <c r="AY218" s="184">
        <v>1316</v>
      </c>
      <c r="AZ218" s="184">
        <v>1272</v>
      </c>
      <c r="BA218" s="184">
        <v>1327</v>
      </c>
      <c r="BB218" s="184">
        <v>1361</v>
      </c>
      <c r="BC218" s="184">
        <v>1402</v>
      </c>
      <c r="BD218" s="184">
        <v>1388</v>
      </c>
      <c r="BE218" s="184">
        <v>1364</v>
      </c>
      <c r="BF218" s="184">
        <v>1363</v>
      </c>
      <c r="BG218" s="184">
        <v>1375</v>
      </c>
      <c r="BH218" s="184">
        <v>1484</v>
      </c>
      <c r="BI218" s="184">
        <v>1328</v>
      </c>
      <c r="BJ218" s="184">
        <v>1283</v>
      </c>
      <c r="BK218" s="184">
        <v>1277</v>
      </c>
      <c r="BL218" s="184">
        <v>1239</v>
      </c>
      <c r="BM218" s="184">
        <v>1255</v>
      </c>
      <c r="BN218" s="184">
        <v>1146</v>
      </c>
      <c r="BO218" s="184">
        <v>1179</v>
      </c>
      <c r="BP218" s="184">
        <v>1169</v>
      </c>
      <c r="BQ218" s="184">
        <v>1115</v>
      </c>
      <c r="BR218" s="184">
        <v>1108</v>
      </c>
      <c r="BS218" s="184">
        <v>1136</v>
      </c>
      <c r="BT218" s="184">
        <v>1060</v>
      </c>
      <c r="BU218" s="184">
        <v>1191</v>
      </c>
      <c r="BV218" s="184">
        <v>1108</v>
      </c>
      <c r="BW218" s="184">
        <v>1015</v>
      </c>
      <c r="BX218" s="184">
        <v>1053</v>
      </c>
      <c r="BY218" s="184">
        <v>942</v>
      </c>
      <c r="BZ218" s="184">
        <v>926</v>
      </c>
      <c r="CA218" s="184">
        <v>827</v>
      </c>
      <c r="CB218" s="184">
        <v>849</v>
      </c>
      <c r="CC218" s="184">
        <v>772</v>
      </c>
      <c r="CD218" s="184">
        <v>757</v>
      </c>
      <c r="CE218" s="184">
        <v>680</v>
      </c>
      <c r="CF218" s="184">
        <v>705</v>
      </c>
      <c r="CG218" s="184">
        <v>627</v>
      </c>
      <c r="CH218" s="184">
        <v>638</v>
      </c>
      <c r="CI218" s="184">
        <v>583</v>
      </c>
      <c r="CJ218" s="184">
        <v>565</v>
      </c>
      <c r="CK218" s="184">
        <v>542</v>
      </c>
      <c r="CL218" s="184">
        <v>585</v>
      </c>
      <c r="CM218" s="184">
        <v>597</v>
      </c>
      <c r="CN218" s="184">
        <v>633</v>
      </c>
      <c r="CO218" s="184">
        <v>450</v>
      </c>
      <c r="CP218" s="184">
        <v>492</v>
      </c>
      <c r="CQ218" s="184">
        <v>400</v>
      </c>
      <c r="CR218" s="184">
        <v>391</v>
      </c>
      <c r="CS218" s="184">
        <v>270</v>
      </c>
      <c r="CT218" s="184">
        <v>231</v>
      </c>
      <c r="CU218" s="184">
        <v>240</v>
      </c>
      <c r="CV218" s="184">
        <v>233</v>
      </c>
      <c r="CW218" s="184">
        <v>216</v>
      </c>
      <c r="CX218" s="184">
        <v>180</v>
      </c>
      <c r="CY218" s="533">
        <v>630</v>
      </c>
      <c r="CZ218" s="129">
        <v>732</v>
      </c>
      <c r="DA218">
        <v>839</v>
      </c>
      <c r="DB218">
        <v>859</v>
      </c>
      <c r="DC218">
        <v>911</v>
      </c>
      <c r="DD218">
        <v>990</v>
      </c>
      <c r="DE218">
        <v>998</v>
      </c>
      <c r="DF218">
        <v>994</v>
      </c>
      <c r="DG218">
        <v>988</v>
      </c>
      <c r="DH218">
        <v>1047</v>
      </c>
      <c r="DI218">
        <v>1053</v>
      </c>
      <c r="DJ218">
        <v>1140</v>
      </c>
      <c r="DK218">
        <v>1091</v>
      </c>
      <c r="DL218">
        <v>1087</v>
      </c>
      <c r="DM218">
        <v>1137</v>
      </c>
      <c r="DN218">
        <v>1149</v>
      </c>
      <c r="DO218">
        <v>1160</v>
      </c>
      <c r="DP218">
        <v>1165</v>
      </c>
      <c r="DQ218">
        <v>1134</v>
      </c>
      <c r="DR218">
        <v>1065</v>
      </c>
      <c r="DS218">
        <v>875</v>
      </c>
      <c r="DT218">
        <v>900</v>
      </c>
      <c r="DU218">
        <v>886</v>
      </c>
      <c r="DV218">
        <v>945</v>
      </c>
      <c r="DW218">
        <v>991</v>
      </c>
      <c r="DX218">
        <v>1026</v>
      </c>
      <c r="DY218">
        <v>1048</v>
      </c>
      <c r="DZ218">
        <v>1132</v>
      </c>
      <c r="EA218">
        <v>1113</v>
      </c>
      <c r="EB218">
        <v>1127</v>
      </c>
      <c r="EC218">
        <v>1181</v>
      </c>
      <c r="ED218">
        <v>1113</v>
      </c>
      <c r="EE218">
        <v>1178</v>
      </c>
      <c r="EF218">
        <v>1198</v>
      </c>
      <c r="EG218">
        <v>1264</v>
      </c>
      <c r="EH218">
        <v>1249</v>
      </c>
      <c r="EI218">
        <v>1366</v>
      </c>
      <c r="EJ218">
        <v>1386</v>
      </c>
      <c r="EK218">
        <v>1276</v>
      </c>
      <c r="EL218">
        <v>1375</v>
      </c>
      <c r="EM218">
        <v>1409</v>
      </c>
      <c r="EN218">
        <v>1386</v>
      </c>
      <c r="EO218">
        <v>1457</v>
      </c>
      <c r="EP218">
        <v>1392</v>
      </c>
      <c r="EQ218">
        <v>1409</v>
      </c>
      <c r="ER218">
        <v>1380</v>
      </c>
      <c r="ES218">
        <v>1427</v>
      </c>
      <c r="ET218">
        <v>1376</v>
      </c>
      <c r="EU218">
        <v>1346</v>
      </c>
      <c r="EV218">
        <v>1292</v>
      </c>
      <c r="EW218">
        <v>1163</v>
      </c>
      <c r="EX218">
        <v>1202</v>
      </c>
      <c r="EY218">
        <v>1212</v>
      </c>
      <c r="EZ218">
        <v>1149</v>
      </c>
      <c r="FA218">
        <v>1138</v>
      </c>
      <c r="FB218">
        <v>1149</v>
      </c>
      <c r="FC218">
        <v>1144</v>
      </c>
      <c r="FD218">
        <v>1096</v>
      </c>
      <c r="FE218">
        <v>1160</v>
      </c>
      <c r="FF218">
        <v>1161</v>
      </c>
      <c r="FG218">
        <v>1093</v>
      </c>
      <c r="FH218">
        <v>1132</v>
      </c>
      <c r="FI218">
        <v>1089</v>
      </c>
      <c r="FJ218">
        <v>1084</v>
      </c>
      <c r="FK218">
        <v>989</v>
      </c>
      <c r="FL218">
        <v>991</v>
      </c>
      <c r="FM218">
        <v>984</v>
      </c>
      <c r="FN218">
        <v>876</v>
      </c>
      <c r="FO218">
        <v>850</v>
      </c>
      <c r="FP218">
        <v>824</v>
      </c>
      <c r="FQ218">
        <v>737</v>
      </c>
      <c r="FR218">
        <v>760</v>
      </c>
      <c r="FS218">
        <v>764</v>
      </c>
      <c r="FT218">
        <v>739</v>
      </c>
      <c r="FU218">
        <v>675</v>
      </c>
      <c r="FV218">
        <v>680</v>
      </c>
      <c r="FW218">
        <v>689</v>
      </c>
      <c r="FX218">
        <v>707</v>
      </c>
      <c r="FY218">
        <v>721</v>
      </c>
      <c r="FZ218">
        <v>723</v>
      </c>
      <c r="GA218">
        <v>752</v>
      </c>
      <c r="GB218">
        <v>592</v>
      </c>
      <c r="GC218">
        <v>584</v>
      </c>
      <c r="GD218">
        <v>543</v>
      </c>
      <c r="GE218">
        <v>481</v>
      </c>
      <c r="GF218">
        <v>413</v>
      </c>
      <c r="GG218">
        <v>365</v>
      </c>
      <c r="GH218">
        <v>369</v>
      </c>
      <c r="GI218">
        <v>358</v>
      </c>
      <c r="GJ218">
        <v>333</v>
      </c>
      <c r="GK218">
        <v>299</v>
      </c>
      <c r="GL218" s="128">
        <v>1325</v>
      </c>
    </row>
    <row r="219" spans="1:194" s="1" customFormat="1" ht="14.4" x14ac:dyDescent="0.3">
      <c r="A219" s="30" t="s">
        <v>46</v>
      </c>
      <c r="B219" s="1" t="s">
        <v>258</v>
      </c>
      <c r="C219" s="29" t="str">
        <f t="shared" si="64"/>
        <v>LA England - High Peak</v>
      </c>
      <c r="D219" s="48">
        <f t="shared" si="65"/>
        <v>3256</v>
      </c>
      <c r="E219" s="48">
        <f t="shared" si="66"/>
        <v>3174</v>
      </c>
      <c r="F219" s="49">
        <f t="shared" si="67"/>
        <v>97106</v>
      </c>
      <c r="G219" s="49">
        <f t="shared" si="68"/>
        <v>48168</v>
      </c>
      <c r="H219" s="50">
        <f t="shared" si="69"/>
        <v>48938</v>
      </c>
      <c r="I219" s="50">
        <f t="shared" si="70"/>
        <v>39650</v>
      </c>
      <c r="J219" s="50">
        <f t="shared" si="71"/>
        <v>40627</v>
      </c>
      <c r="K219" s="47">
        <f t="shared" si="72"/>
        <v>8518</v>
      </c>
      <c r="L219" s="48">
        <f t="shared" si="73"/>
        <v>8311</v>
      </c>
      <c r="M219" s="744">
        <v>333</v>
      </c>
      <c r="N219" s="184">
        <v>343</v>
      </c>
      <c r="O219" s="184">
        <v>384</v>
      </c>
      <c r="P219" s="184">
        <v>388</v>
      </c>
      <c r="Q219" s="184">
        <v>411</v>
      </c>
      <c r="R219" s="184">
        <v>430</v>
      </c>
      <c r="S219" s="184">
        <v>493</v>
      </c>
      <c r="T219" s="184">
        <v>463</v>
      </c>
      <c r="U219" s="184">
        <v>490</v>
      </c>
      <c r="V219" s="184">
        <v>503</v>
      </c>
      <c r="W219" s="184">
        <v>498</v>
      </c>
      <c r="X219" s="184">
        <v>526</v>
      </c>
      <c r="Y219" s="184">
        <v>476</v>
      </c>
      <c r="Z219" s="184">
        <v>540</v>
      </c>
      <c r="AA219" s="184">
        <v>579</v>
      </c>
      <c r="AB219" s="184">
        <v>566</v>
      </c>
      <c r="AC219" s="184">
        <v>548</v>
      </c>
      <c r="AD219" s="184">
        <v>547</v>
      </c>
      <c r="AE219" s="184">
        <v>575</v>
      </c>
      <c r="AF219" s="184">
        <v>507</v>
      </c>
      <c r="AG219" s="184">
        <v>448</v>
      </c>
      <c r="AH219" s="184">
        <v>467</v>
      </c>
      <c r="AI219" s="184">
        <v>454</v>
      </c>
      <c r="AJ219" s="184">
        <v>448</v>
      </c>
      <c r="AK219" s="184">
        <v>390</v>
      </c>
      <c r="AL219" s="184">
        <v>446</v>
      </c>
      <c r="AM219" s="184">
        <v>474</v>
      </c>
      <c r="AN219" s="184">
        <v>516</v>
      </c>
      <c r="AO219" s="184">
        <v>559</v>
      </c>
      <c r="AP219" s="184">
        <v>534</v>
      </c>
      <c r="AQ219" s="184">
        <v>532</v>
      </c>
      <c r="AR219" s="184">
        <v>544</v>
      </c>
      <c r="AS219" s="184">
        <v>598</v>
      </c>
      <c r="AT219" s="184">
        <v>607</v>
      </c>
      <c r="AU219" s="184">
        <v>637</v>
      </c>
      <c r="AV219" s="184">
        <v>669</v>
      </c>
      <c r="AW219" s="184">
        <v>670</v>
      </c>
      <c r="AX219" s="184">
        <v>623</v>
      </c>
      <c r="AY219" s="184">
        <v>681</v>
      </c>
      <c r="AZ219" s="184">
        <v>674</v>
      </c>
      <c r="BA219" s="184">
        <v>614</v>
      </c>
      <c r="BB219" s="184">
        <v>615</v>
      </c>
      <c r="BC219" s="184">
        <v>566</v>
      </c>
      <c r="BD219" s="184">
        <v>613</v>
      </c>
      <c r="BE219" s="184">
        <v>614</v>
      </c>
      <c r="BF219" s="184">
        <v>601</v>
      </c>
      <c r="BG219" s="184">
        <v>576</v>
      </c>
      <c r="BH219" s="184">
        <v>595</v>
      </c>
      <c r="BI219" s="184">
        <v>536</v>
      </c>
      <c r="BJ219" s="184">
        <v>524</v>
      </c>
      <c r="BK219" s="184">
        <v>518</v>
      </c>
      <c r="BL219" s="184">
        <v>602</v>
      </c>
      <c r="BM219" s="184">
        <v>581</v>
      </c>
      <c r="BN219" s="184">
        <v>697</v>
      </c>
      <c r="BO219" s="184">
        <v>682</v>
      </c>
      <c r="BP219" s="184">
        <v>776</v>
      </c>
      <c r="BQ219" s="184">
        <v>744</v>
      </c>
      <c r="BR219" s="184">
        <v>768</v>
      </c>
      <c r="BS219" s="184">
        <v>751</v>
      </c>
      <c r="BT219" s="184">
        <v>794</v>
      </c>
      <c r="BU219" s="184">
        <v>750</v>
      </c>
      <c r="BV219" s="184">
        <v>792</v>
      </c>
      <c r="BW219" s="184">
        <v>842</v>
      </c>
      <c r="BX219" s="184">
        <v>748</v>
      </c>
      <c r="BY219" s="184">
        <v>750</v>
      </c>
      <c r="BZ219" s="184">
        <v>715</v>
      </c>
      <c r="CA219" s="184">
        <v>655</v>
      </c>
      <c r="CB219" s="184">
        <v>646</v>
      </c>
      <c r="CC219" s="184">
        <v>650</v>
      </c>
      <c r="CD219" s="184">
        <v>589</v>
      </c>
      <c r="CE219" s="184">
        <v>575</v>
      </c>
      <c r="CF219" s="184">
        <v>503</v>
      </c>
      <c r="CG219" s="184">
        <v>535</v>
      </c>
      <c r="CH219" s="184">
        <v>511</v>
      </c>
      <c r="CI219" s="184">
        <v>503</v>
      </c>
      <c r="CJ219" s="184">
        <v>481</v>
      </c>
      <c r="CK219" s="184">
        <v>479</v>
      </c>
      <c r="CL219" s="184">
        <v>434</v>
      </c>
      <c r="CM219" s="184">
        <v>519</v>
      </c>
      <c r="CN219" s="184">
        <v>527</v>
      </c>
      <c r="CO219" s="184">
        <v>379</v>
      </c>
      <c r="CP219" s="184">
        <v>337</v>
      </c>
      <c r="CQ219" s="184">
        <v>321</v>
      </c>
      <c r="CR219" s="184">
        <v>268</v>
      </c>
      <c r="CS219" s="184">
        <v>216</v>
      </c>
      <c r="CT219" s="184">
        <v>191</v>
      </c>
      <c r="CU219" s="184">
        <v>181</v>
      </c>
      <c r="CV219" s="184">
        <v>154</v>
      </c>
      <c r="CW219" s="184">
        <v>144</v>
      </c>
      <c r="CX219" s="184">
        <v>109</v>
      </c>
      <c r="CY219" s="533">
        <v>326</v>
      </c>
      <c r="CZ219" s="129">
        <v>329</v>
      </c>
      <c r="DA219">
        <v>363</v>
      </c>
      <c r="DB219">
        <v>365</v>
      </c>
      <c r="DC219">
        <v>413</v>
      </c>
      <c r="DD219">
        <v>419</v>
      </c>
      <c r="DE219">
        <v>427</v>
      </c>
      <c r="DF219">
        <v>407</v>
      </c>
      <c r="DG219">
        <v>442</v>
      </c>
      <c r="DH219">
        <v>490</v>
      </c>
      <c r="DI219">
        <v>496</v>
      </c>
      <c r="DJ219">
        <v>492</v>
      </c>
      <c r="DK219">
        <v>494</v>
      </c>
      <c r="DL219">
        <v>492</v>
      </c>
      <c r="DM219">
        <v>526</v>
      </c>
      <c r="DN219">
        <v>547</v>
      </c>
      <c r="DO219">
        <v>520</v>
      </c>
      <c r="DP219">
        <v>550</v>
      </c>
      <c r="DQ219">
        <v>539</v>
      </c>
      <c r="DR219">
        <v>498</v>
      </c>
      <c r="DS219">
        <v>476</v>
      </c>
      <c r="DT219">
        <v>424</v>
      </c>
      <c r="DU219">
        <v>403</v>
      </c>
      <c r="DV219">
        <v>401</v>
      </c>
      <c r="DW219">
        <v>416</v>
      </c>
      <c r="DX219">
        <v>429</v>
      </c>
      <c r="DY219">
        <v>440</v>
      </c>
      <c r="DZ219">
        <v>484</v>
      </c>
      <c r="EA219">
        <v>526</v>
      </c>
      <c r="EB219">
        <v>492</v>
      </c>
      <c r="EC219">
        <v>541</v>
      </c>
      <c r="ED219">
        <v>533</v>
      </c>
      <c r="EE219">
        <v>561</v>
      </c>
      <c r="EF219">
        <v>543</v>
      </c>
      <c r="EG219">
        <v>583</v>
      </c>
      <c r="EH219">
        <v>697</v>
      </c>
      <c r="EI219">
        <v>615</v>
      </c>
      <c r="EJ219">
        <v>633</v>
      </c>
      <c r="EK219">
        <v>608</v>
      </c>
      <c r="EL219">
        <v>626</v>
      </c>
      <c r="EM219">
        <v>645</v>
      </c>
      <c r="EN219">
        <v>592</v>
      </c>
      <c r="EO219">
        <v>651</v>
      </c>
      <c r="EP219">
        <v>618</v>
      </c>
      <c r="EQ219">
        <v>548</v>
      </c>
      <c r="ER219">
        <v>603</v>
      </c>
      <c r="ES219">
        <v>621</v>
      </c>
      <c r="ET219">
        <v>588</v>
      </c>
      <c r="EU219">
        <v>585</v>
      </c>
      <c r="EV219">
        <v>550</v>
      </c>
      <c r="EW219">
        <v>526</v>
      </c>
      <c r="EX219">
        <v>564</v>
      </c>
      <c r="EY219">
        <v>612</v>
      </c>
      <c r="EZ219">
        <v>625</v>
      </c>
      <c r="FA219">
        <v>680</v>
      </c>
      <c r="FB219">
        <v>690</v>
      </c>
      <c r="FC219">
        <v>754</v>
      </c>
      <c r="FD219">
        <v>743</v>
      </c>
      <c r="FE219">
        <v>770</v>
      </c>
      <c r="FF219">
        <v>778</v>
      </c>
      <c r="FG219">
        <v>758</v>
      </c>
      <c r="FH219">
        <v>826</v>
      </c>
      <c r="FI219">
        <v>819</v>
      </c>
      <c r="FJ219">
        <v>813</v>
      </c>
      <c r="FK219">
        <v>754</v>
      </c>
      <c r="FL219">
        <v>731</v>
      </c>
      <c r="FM219">
        <v>744</v>
      </c>
      <c r="FN219">
        <v>697</v>
      </c>
      <c r="FO219">
        <v>685</v>
      </c>
      <c r="FP219">
        <v>633</v>
      </c>
      <c r="FQ219">
        <v>588</v>
      </c>
      <c r="FR219">
        <v>531</v>
      </c>
      <c r="FS219">
        <v>520</v>
      </c>
      <c r="FT219">
        <v>546</v>
      </c>
      <c r="FU219">
        <v>498</v>
      </c>
      <c r="FV219">
        <v>562</v>
      </c>
      <c r="FW219">
        <v>501</v>
      </c>
      <c r="FX219">
        <v>499</v>
      </c>
      <c r="FY219">
        <v>551</v>
      </c>
      <c r="FZ219">
        <v>581</v>
      </c>
      <c r="GA219">
        <v>575</v>
      </c>
      <c r="GB219">
        <v>429</v>
      </c>
      <c r="GC219">
        <v>386</v>
      </c>
      <c r="GD219">
        <v>381</v>
      </c>
      <c r="GE219">
        <v>353</v>
      </c>
      <c r="GF219">
        <v>298</v>
      </c>
      <c r="GG219">
        <v>247</v>
      </c>
      <c r="GH219">
        <v>248</v>
      </c>
      <c r="GI219">
        <v>225</v>
      </c>
      <c r="GJ219">
        <v>181</v>
      </c>
      <c r="GK219">
        <v>175</v>
      </c>
      <c r="GL219" s="128">
        <v>620</v>
      </c>
    </row>
    <row r="220" spans="1:194" s="1" customFormat="1" ht="14.4" x14ac:dyDescent="0.3">
      <c r="A220" s="30" t="s">
        <v>46</v>
      </c>
      <c r="B220" s="1" t="s">
        <v>259</v>
      </c>
      <c r="C220" s="29" t="str">
        <f t="shared" si="64"/>
        <v>LA England - Hillingdon</v>
      </c>
      <c r="D220" s="48">
        <f t="shared" si="65"/>
        <v>13354</v>
      </c>
      <c r="E220" s="48">
        <f t="shared" si="66"/>
        <v>12590</v>
      </c>
      <c r="F220" s="49">
        <f t="shared" si="67"/>
        <v>350028</v>
      </c>
      <c r="G220" s="49">
        <f t="shared" si="68"/>
        <v>180485</v>
      </c>
      <c r="H220" s="50">
        <f t="shared" si="69"/>
        <v>169543</v>
      </c>
      <c r="I220" s="50">
        <f t="shared" si="70"/>
        <v>143203</v>
      </c>
      <c r="J220" s="50">
        <f t="shared" si="71"/>
        <v>134120</v>
      </c>
      <c r="K220" s="47">
        <f t="shared" si="72"/>
        <v>37282</v>
      </c>
      <c r="L220" s="48">
        <f t="shared" si="73"/>
        <v>35423</v>
      </c>
      <c r="M220" s="744">
        <v>1755</v>
      </c>
      <c r="N220" s="184">
        <v>1879</v>
      </c>
      <c r="O220" s="184">
        <v>1854</v>
      </c>
      <c r="P220" s="184">
        <v>1876</v>
      </c>
      <c r="Q220" s="184">
        <v>1908</v>
      </c>
      <c r="R220" s="184">
        <v>1842</v>
      </c>
      <c r="S220" s="184">
        <v>2029</v>
      </c>
      <c r="T220" s="184">
        <v>2076</v>
      </c>
      <c r="U220" s="184">
        <v>2136</v>
      </c>
      <c r="V220" s="184">
        <v>2156</v>
      </c>
      <c r="W220" s="184">
        <v>2192</v>
      </c>
      <c r="X220" s="184">
        <v>2225</v>
      </c>
      <c r="Y220" s="184">
        <v>2162</v>
      </c>
      <c r="Z220" s="184">
        <v>2192</v>
      </c>
      <c r="AA220" s="184">
        <v>2285</v>
      </c>
      <c r="AB220" s="184">
        <v>2259</v>
      </c>
      <c r="AC220" s="184">
        <v>2224</v>
      </c>
      <c r="AD220" s="184">
        <v>2232</v>
      </c>
      <c r="AE220" s="184">
        <v>2285</v>
      </c>
      <c r="AF220" s="184">
        <v>2164</v>
      </c>
      <c r="AG220" s="184">
        <v>2422</v>
      </c>
      <c r="AH220" s="184">
        <v>2510</v>
      </c>
      <c r="AI220" s="184">
        <v>2720</v>
      </c>
      <c r="AJ220" s="184">
        <v>2828</v>
      </c>
      <c r="AK220" s="184">
        <v>3005</v>
      </c>
      <c r="AL220" s="184">
        <v>3319</v>
      </c>
      <c r="AM220" s="184">
        <v>3356</v>
      </c>
      <c r="AN220" s="184">
        <v>3223</v>
      </c>
      <c r="AO220" s="184">
        <v>3343</v>
      </c>
      <c r="AP220" s="184">
        <v>3110</v>
      </c>
      <c r="AQ220" s="184">
        <v>3107</v>
      </c>
      <c r="AR220" s="184">
        <v>3092</v>
      </c>
      <c r="AS220" s="184">
        <v>2978</v>
      </c>
      <c r="AT220" s="184">
        <v>3019</v>
      </c>
      <c r="AU220" s="184">
        <v>2989</v>
      </c>
      <c r="AV220" s="184">
        <v>2954</v>
      </c>
      <c r="AW220" s="184">
        <v>3084</v>
      </c>
      <c r="AX220" s="184">
        <v>3021</v>
      </c>
      <c r="AY220" s="184">
        <v>2980</v>
      </c>
      <c r="AZ220" s="184">
        <v>2893</v>
      </c>
      <c r="BA220" s="184">
        <v>2827</v>
      </c>
      <c r="BB220" s="184">
        <v>2962</v>
      </c>
      <c r="BC220" s="184">
        <v>2739</v>
      </c>
      <c r="BD220" s="184">
        <v>2868</v>
      </c>
      <c r="BE220" s="184">
        <v>2831</v>
      </c>
      <c r="BF220" s="184">
        <v>2758</v>
      </c>
      <c r="BG220" s="184">
        <v>2795</v>
      </c>
      <c r="BH220" s="184">
        <v>2631</v>
      </c>
      <c r="BI220" s="184">
        <v>2429</v>
      </c>
      <c r="BJ220" s="184">
        <v>2360</v>
      </c>
      <c r="BK220" s="184">
        <v>2292</v>
      </c>
      <c r="BL220" s="184">
        <v>2186</v>
      </c>
      <c r="BM220" s="184">
        <v>2167</v>
      </c>
      <c r="BN220" s="184">
        <v>2105</v>
      </c>
      <c r="BO220" s="184">
        <v>2161</v>
      </c>
      <c r="BP220" s="184">
        <v>2035</v>
      </c>
      <c r="BQ220" s="184">
        <v>2104</v>
      </c>
      <c r="BR220" s="184">
        <v>1962</v>
      </c>
      <c r="BS220" s="184">
        <v>1937</v>
      </c>
      <c r="BT220" s="184">
        <v>1935</v>
      </c>
      <c r="BU220" s="184">
        <v>1915</v>
      </c>
      <c r="BV220" s="184">
        <v>1864</v>
      </c>
      <c r="BW220" s="184">
        <v>1778</v>
      </c>
      <c r="BX220" s="184">
        <v>1695</v>
      </c>
      <c r="BY220" s="184">
        <v>1666</v>
      </c>
      <c r="BZ220" s="184">
        <v>1559</v>
      </c>
      <c r="CA220" s="184">
        <v>1511</v>
      </c>
      <c r="CB220" s="184">
        <v>1381</v>
      </c>
      <c r="CC220" s="184">
        <v>1292</v>
      </c>
      <c r="CD220" s="184">
        <v>1220</v>
      </c>
      <c r="CE220" s="184">
        <v>1173</v>
      </c>
      <c r="CF220" s="184">
        <v>1168</v>
      </c>
      <c r="CG220" s="184">
        <v>1067</v>
      </c>
      <c r="CH220" s="184">
        <v>998</v>
      </c>
      <c r="CI220" s="184">
        <v>913</v>
      </c>
      <c r="CJ220" s="184">
        <v>874</v>
      </c>
      <c r="CK220" s="184">
        <v>884</v>
      </c>
      <c r="CL220" s="184">
        <v>839</v>
      </c>
      <c r="CM220" s="184">
        <v>860</v>
      </c>
      <c r="CN220" s="184">
        <v>869</v>
      </c>
      <c r="CO220" s="184">
        <v>634</v>
      </c>
      <c r="CP220" s="184">
        <v>616</v>
      </c>
      <c r="CQ220" s="184">
        <v>571</v>
      </c>
      <c r="CR220" s="184">
        <v>480</v>
      </c>
      <c r="CS220" s="184">
        <v>436</v>
      </c>
      <c r="CT220" s="184">
        <v>361</v>
      </c>
      <c r="CU220" s="184">
        <v>390</v>
      </c>
      <c r="CV220" s="184">
        <v>315</v>
      </c>
      <c r="CW220" s="184">
        <v>289</v>
      </c>
      <c r="CX220" s="184">
        <v>227</v>
      </c>
      <c r="CY220" s="533">
        <v>872</v>
      </c>
      <c r="CZ220" s="129">
        <v>1593</v>
      </c>
      <c r="DA220">
        <v>1808</v>
      </c>
      <c r="DB220">
        <v>1803</v>
      </c>
      <c r="DC220">
        <v>1766</v>
      </c>
      <c r="DD220">
        <v>1826</v>
      </c>
      <c r="DE220">
        <v>1882</v>
      </c>
      <c r="DF220">
        <v>1860</v>
      </c>
      <c r="DG220">
        <v>1942</v>
      </c>
      <c r="DH220">
        <v>2043</v>
      </c>
      <c r="DI220">
        <v>2104</v>
      </c>
      <c r="DJ220">
        <v>2043</v>
      </c>
      <c r="DK220">
        <v>2163</v>
      </c>
      <c r="DL220">
        <v>2070</v>
      </c>
      <c r="DM220">
        <v>2135</v>
      </c>
      <c r="DN220">
        <v>2029</v>
      </c>
      <c r="DO220">
        <v>2051</v>
      </c>
      <c r="DP220">
        <v>2118</v>
      </c>
      <c r="DQ220">
        <v>2187</v>
      </c>
      <c r="DR220">
        <v>2133</v>
      </c>
      <c r="DS220">
        <v>1968</v>
      </c>
      <c r="DT220">
        <v>1967</v>
      </c>
      <c r="DU220">
        <v>2045</v>
      </c>
      <c r="DV220">
        <v>2142</v>
      </c>
      <c r="DW220">
        <v>2342</v>
      </c>
      <c r="DX220">
        <v>2620</v>
      </c>
      <c r="DY220">
        <v>2626</v>
      </c>
      <c r="DZ220">
        <v>2799</v>
      </c>
      <c r="EA220">
        <v>2719</v>
      </c>
      <c r="EB220">
        <v>2784</v>
      </c>
      <c r="EC220">
        <v>2787</v>
      </c>
      <c r="ED220">
        <v>2793</v>
      </c>
      <c r="EE220">
        <v>2657</v>
      </c>
      <c r="EF220">
        <v>2644</v>
      </c>
      <c r="EG220">
        <v>2658</v>
      </c>
      <c r="EH220">
        <v>2702</v>
      </c>
      <c r="EI220">
        <v>2770</v>
      </c>
      <c r="EJ220">
        <v>2678</v>
      </c>
      <c r="EK220">
        <v>2754</v>
      </c>
      <c r="EL220">
        <v>2727</v>
      </c>
      <c r="EM220">
        <v>2732</v>
      </c>
      <c r="EN220">
        <v>2691</v>
      </c>
      <c r="EO220">
        <v>2726</v>
      </c>
      <c r="EP220">
        <v>2659</v>
      </c>
      <c r="EQ220">
        <v>2638</v>
      </c>
      <c r="ER220">
        <v>2487</v>
      </c>
      <c r="ES220">
        <v>2523</v>
      </c>
      <c r="ET220">
        <v>2554</v>
      </c>
      <c r="EU220">
        <v>2374</v>
      </c>
      <c r="EV220">
        <v>2219</v>
      </c>
      <c r="EW220">
        <v>2096</v>
      </c>
      <c r="EX220">
        <v>2028</v>
      </c>
      <c r="EY220">
        <v>2067</v>
      </c>
      <c r="EZ220">
        <v>1976</v>
      </c>
      <c r="FA220">
        <v>1886</v>
      </c>
      <c r="FB220">
        <v>1871</v>
      </c>
      <c r="FC220">
        <v>1934</v>
      </c>
      <c r="FD220">
        <v>1897</v>
      </c>
      <c r="FE220">
        <v>1862</v>
      </c>
      <c r="FF220">
        <v>1847</v>
      </c>
      <c r="FG220">
        <v>1809</v>
      </c>
      <c r="FH220">
        <v>1826</v>
      </c>
      <c r="FI220">
        <v>1699</v>
      </c>
      <c r="FJ220">
        <v>1735</v>
      </c>
      <c r="FK220">
        <v>1699</v>
      </c>
      <c r="FL220">
        <v>1658</v>
      </c>
      <c r="FM220">
        <v>1535</v>
      </c>
      <c r="FN220">
        <v>1443</v>
      </c>
      <c r="FO220">
        <v>1423</v>
      </c>
      <c r="FP220">
        <v>1298</v>
      </c>
      <c r="FQ220">
        <v>1275</v>
      </c>
      <c r="FR220">
        <v>1286</v>
      </c>
      <c r="FS220">
        <v>1183</v>
      </c>
      <c r="FT220">
        <v>1142</v>
      </c>
      <c r="FU220">
        <v>1057</v>
      </c>
      <c r="FV220">
        <v>1042</v>
      </c>
      <c r="FW220">
        <v>965</v>
      </c>
      <c r="FX220">
        <v>1031</v>
      </c>
      <c r="FY220">
        <v>980</v>
      </c>
      <c r="FZ220">
        <v>1087</v>
      </c>
      <c r="GA220">
        <v>1085</v>
      </c>
      <c r="GB220">
        <v>767</v>
      </c>
      <c r="GC220">
        <v>764</v>
      </c>
      <c r="GD220">
        <v>696</v>
      </c>
      <c r="GE220">
        <v>678</v>
      </c>
      <c r="GF220">
        <v>573</v>
      </c>
      <c r="GG220">
        <v>542</v>
      </c>
      <c r="GH220">
        <v>519</v>
      </c>
      <c r="GI220">
        <v>471</v>
      </c>
      <c r="GJ220">
        <v>455</v>
      </c>
      <c r="GK220">
        <v>387</v>
      </c>
      <c r="GL220" s="128">
        <v>1628</v>
      </c>
    </row>
    <row r="221" spans="1:194" s="1" customFormat="1" ht="14.4" x14ac:dyDescent="0.3">
      <c r="A221" s="30" t="s">
        <v>46</v>
      </c>
      <c r="B221" s="1" t="s">
        <v>260</v>
      </c>
      <c r="C221" s="29" t="str">
        <f t="shared" si="64"/>
        <v>LA England - Hinckley and Bosworth</v>
      </c>
      <c r="D221" s="48">
        <f t="shared" si="65"/>
        <v>4127</v>
      </c>
      <c r="E221" s="48">
        <f t="shared" si="66"/>
        <v>3864</v>
      </c>
      <c r="F221" s="49">
        <f t="shared" si="67"/>
        <v>115816</v>
      </c>
      <c r="G221" s="49">
        <f t="shared" si="68"/>
        <v>57503</v>
      </c>
      <c r="H221" s="50">
        <f t="shared" si="69"/>
        <v>58313</v>
      </c>
      <c r="I221" s="50">
        <f t="shared" si="70"/>
        <v>46166</v>
      </c>
      <c r="J221" s="50">
        <f t="shared" si="71"/>
        <v>47702</v>
      </c>
      <c r="K221" s="47">
        <f t="shared" si="72"/>
        <v>11337</v>
      </c>
      <c r="L221" s="48">
        <f t="shared" si="73"/>
        <v>10611</v>
      </c>
      <c r="M221" s="744">
        <v>496</v>
      </c>
      <c r="N221" s="184">
        <v>496</v>
      </c>
      <c r="O221" s="184">
        <v>562</v>
      </c>
      <c r="P221" s="184">
        <v>582</v>
      </c>
      <c r="Q221" s="184">
        <v>617</v>
      </c>
      <c r="R221" s="184">
        <v>525</v>
      </c>
      <c r="S221" s="184">
        <v>628</v>
      </c>
      <c r="T221" s="184">
        <v>612</v>
      </c>
      <c r="U221" s="184">
        <v>617</v>
      </c>
      <c r="V221" s="184">
        <v>693</v>
      </c>
      <c r="W221" s="184">
        <v>692</v>
      </c>
      <c r="X221" s="184">
        <v>690</v>
      </c>
      <c r="Y221" s="184">
        <v>669</v>
      </c>
      <c r="Z221" s="184">
        <v>751</v>
      </c>
      <c r="AA221" s="184">
        <v>712</v>
      </c>
      <c r="AB221" s="184">
        <v>678</v>
      </c>
      <c r="AC221" s="184">
        <v>641</v>
      </c>
      <c r="AD221" s="184">
        <v>676</v>
      </c>
      <c r="AE221" s="184">
        <v>610</v>
      </c>
      <c r="AF221" s="184">
        <v>618</v>
      </c>
      <c r="AG221" s="184">
        <v>541</v>
      </c>
      <c r="AH221" s="184">
        <v>581</v>
      </c>
      <c r="AI221" s="184">
        <v>534</v>
      </c>
      <c r="AJ221" s="184">
        <v>507</v>
      </c>
      <c r="AK221" s="184">
        <v>508</v>
      </c>
      <c r="AL221" s="184">
        <v>561</v>
      </c>
      <c r="AM221" s="184">
        <v>589</v>
      </c>
      <c r="AN221" s="184">
        <v>648</v>
      </c>
      <c r="AO221" s="184">
        <v>629</v>
      </c>
      <c r="AP221" s="184">
        <v>677</v>
      </c>
      <c r="AQ221" s="184">
        <v>678</v>
      </c>
      <c r="AR221" s="184">
        <v>704</v>
      </c>
      <c r="AS221" s="184">
        <v>721</v>
      </c>
      <c r="AT221" s="184">
        <v>726</v>
      </c>
      <c r="AU221" s="184">
        <v>824</v>
      </c>
      <c r="AV221" s="184">
        <v>829</v>
      </c>
      <c r="AW221" s="184">
        <v>857</v>
      </c>
      <c r="AX221" s="184">
        <v>775</v>
      </c>
      <c r="AY221" s="184">
        <v>769</v>
      </c>
      <c r="AZ221" s="184">
        <v>756</v>
      </c>
      <c r="BA221" s="184">
        <v>809</v>
      </c>
      <c r="BB221" s="184">
        <v>812</v>
      </c>
      <c r="BC221" s="184">
        <v>729</v>
      </c>
      <c r="BD221" s="184">
        <v>765</v>
      </c>
      <c r="BE221" s="184">
        <v>766</v>
      </c>
      <c r="BF221" s="184">
        <v>798</v>
      </c>
      <c r="BG221" s="184">
        <v>746</v>
      </c>
      <c r="BH221" s="184">
        <v>751</v>
      </c>
      <c r="BI221" s="184">
        <v>629</v>
      </c>
      <c r="BJ221" s="184">
        <v>670</v>
      </c>
      <c r="BK221" s="184">
        <v>703</v>
      </c>
      <c r="BL221" s="184">
        <v>692</v>
      </c>
      <c r="BM221" s="184">
        <v>698</v>
      </c>
      <c r="BN221" s="184">
        <v>726</v>
      </c>
      <c r="BO221" s="184">
        <v>807</v>
      </c>
      <c r="BP221" s="184">
        <v>814</v>
      </c>
      <c r="BQ221" s="184">
        <v>796</v>
      </c>
      <c r="BR221" s="184">
        <v>816</v>
      </c>
      <c r="BS221" s="184">
        <v>827</v>
      </c>
      <c r="BT221" s="184">
        <v>877</v>
      </c>
      <c r="BU221" s="184">
        <v>848</v>
      </c>
      <c r="BV221" s="184">
        <v>821</v>
      </c>
      <c r="BW221" s="184">
        <v>804</v>
      </c>
      <c r="BX221" s="184">
        <v>741</v>
      </c>
      <c r="BY221" s="184">
        <v>760</v>
      </c>
      <c r="BZ221" s="184">
        <v>737</v>
      </c>
      <c r="CA221" s="184">
        <v>740</v>
      </c>
      <c r="CB221" s="184">
        <v>647</v>
      </c>
      <c r="CC221" s="184">
        <v>655</v>
      </c>
      <c r="CD221" s="184">
        <v>584</v>
      </c>
      <c r="CE221" s="184">
        <v>584</v>
      </c>
      <c r="CF221" s="184">
        <v>568</v>
      </c>
      <c r="CG221" s="184">
        <v>578</v>
      </c>
      <c r="CH221" s="184">
        <v>574</v>
      </c>
      <c r="CI221" s="184">
        <v>560</v>
      </c>
      <c r="CJ221" s="184">
        <v>589</v>
      </c>
      <c r="CK221" s="184">
        <v>572</v>
      </c>
      <c r="CL221" s="184">
        <v>597</v>
      </c>
      <c r="CM221" s="184">
        <v>620</v>
      </c>
      <c r="CN221" s="184">
        <v>591</v>
      </c>
      <c r="CO221" s="184">
        <v>437</v>
      </c>
      <c r="CP221" s="184">
        <v>472</v>
      </c>
      <c r="CQ221" s="184">
        <v>377</v>
      </c>
      <c r="CR221" s="184">
        <v>323</v>
      </c>
      <c r="CS221" s="184">
        <v>226</v>
      </c>
      <c r="CT221" s="184">
        <v>225</v>
      </c>
      <c r="CU221" s="184">
        <v>194</v>
      </c>
      <c r="CV221" s="184">
        <v>173</v>
      </c>
      <c r="CW221" s="184">
        <v>172</v>
      </c>
      <c r="CX221" s="184">
        <v>121</v>
      </c>
      <c r="CY221" s="533">
        <v>403</v>
      </c>
      <c r="CZ221" s="129">
        <v>486</v>
      </c>
      <c r="DA221">
        <v>461</v>
      </c>
      <c r="DB221">
        <v>489</v>
      </c>
      <c r="DC221">
        <v>533</v>
      </c>
      <c r="DD221">
        <v>567</v>
      </c>
      <c r="DE221">
        <v>557</v>
      </c>
      <c r="DF221">
        <v>581</v>
      </c>
      <c r="DG221">
        <v>565</v>
      </c>
      <c r="DH221">
        <v>595</v>
      </c>
      <c r="DI221">
        <v>613</v>
      </c>
      <c r="DJ221">
        <v>644</v>
      </c>
      <c r="DK221">
        <v>656</v>
      </c>
      <c r="DL221">
        <v>629</v>
      </c>
      <c r="DM221">
        <v>662</v>
      </c>
      <c r="DN221">
        <v>679</v>
      </c>
      <c r="DO221">
        <v>671</v>
      </c>
      <c r="DP221">
        <v>607</v>
      </c>
      <c r="DQ221">
        <v>616</v>
      </c>
      <c r="DR221">
        <v>639</v>
      </c>
      <c r="DS221">
        <v>538</v>
      </c>
      <c r="DT221">
        <v>522</v>
      </c>
      <c r="DU221">
        <v>475</v>
      </c>
      <c r="DV221">
        <v>542</v>
      </c>
      <c r="DW221">
        <v>499</v>
      </c>
      <c r="DX221">
        <v>542</v>
      </c>
      <c r="DY221">
        <v>587</v>
      </c>
      <c r="DZ221">
        <v>594</v>
      </c>
      <c r="EA221">
        <v>619</v>
      </c>
      <c r="EB221">
        <v>685</v>
      </c>
      <c r="EC221">
        <v>664</v>
      </c>
      <c r="ED221">
        <v>774</v>
      </c>
      <c r="EE221">
        <v>757</v>
      </c>
      <c r="EF221">
        <v>776</v>
      </c>
      <c r="EG221">
        <v>754</v>
      </c>
      <c r="EH221">
        <v>819</v>
      </c>
      <c r="EI221">
        <v>875</v>
      </c>
      <c r="EJ221">
        <v>840</v>
      </c>
      <c r="EK221">
        <v>790</v>
      </c>
      <c r="EL221">
        <v>797</v>
      </c>
      <c r="EM221">
        <v>799</v>
      </c>
      <c r="EN221">
        <v>775</v>
      </c>
      <c r="EO221">
        <v>823</v>
      </c>
      <c r="EP221">
        <v>764</v>
      </c>
      <c r="EQ221">
        <v>764</v>
      </c>
      <c r="ER221">
        <v>762</v>
      </c>
      <c r="ES221">
        <v>732</v>
      </c>
      <c r="ET221">
        <v>716</v>
      </c>
      <c r="EU221">
        <v>730</v>
      </c>
      <c r="EV221">
        <v>634</v>
      </c>
      <c r="EW221">
        <v>643</v>
      </c>
      <c r="EX221">
        <v>668</v>
      </c>
      <c r="EY221">
        <v>708</v>
      </c>
      <c r="EZ221">
        <v>682</v>
      </c>
      <c r="FA221">
        <v>752</v>
      </c>
      <c r="FB221">
        <v>797</v>
      </c>
      <c r="FC221">
        <v>830</v>
      </c>
      <c r="FD221">
        <v>804</v>
      </c>
      <c r="FE221">
        <v>798</v>
      </c>
      <c r="FF221">
        <v>835</v>
      </c>
      <c r="FG221">
        <v>797</v>
      </c>
      <c r="FH221">
        <v>849</v>
      </c>
      <c r="FI221">
        <v>765</v>
      </c>
      <c r="FJ221">
        <v>803</v>
      </c>
      <c r="FK221">
        <v>772</v>
      </c>
      <c r="FL221">
        <v>754</v>
      </c>
      <c r="FM221">
        <v>744</v>
      </c>
      <c r="FN221">
        <v>723</v>
      </c>
      <c r="FO221">
        <v>679</v>
      </c>
      <c r="FP221">
        <v>688</v>
      </c>
      <c r="FQ221">
        <v>629</v>
      </c>
      <c r="FR221">
        <v>646</v>
      </c>
      <c r="FS221">
        <v>545</v>
      </c>
      <c r="FT221">
        <v>669</v>
      </c>
      <c r="FU221">
        <v>637</v>
      </c>
      <c r="FV221">
        <v>598</v>
      </c>
      <c r="FW221">
        <v>596</v>
      </c>
      <c r="FX221">
        <v>660</v>
      </c>
      <c r="FY221">
        <v>655</v>
      </c>
      <c r="FZ221">
        <v>660</v>
      </c>
      <c r="GA221">
        <v>601</v>
      </c>
      <c r="GB221">
        <v>485</v>
      </c>
      <c r="GC221">
        <v>524</v>
      </c>
      <c r="GD221">
        <v>459</v>
      </c>
      <c r="GE221">
        <v>390</v>
      </c>
      <c r="GF221">
        <v>340</v>
      </c>
      <c r="GG221">
        <v>266</v>
      </c>
      <c r="GH221">
        <v>247</v>
      </c>
      <c r="GI221">
        <v>273</v>
      </c>
      <c r="GJ221">
        <v>222</v>
      </c>
      <c r="GK221">
        <v>156</v>
      </c>
      <c r="GL221" s="128">
        <v>766</v>
      </c>
    </row>
    <row r="222" spans="1:194" s="1" customFormat="1" ht="14.4" x14ac:dyDescent="0.3">
      <c r="A222" s="30" t="s">
        <v>46</v>
      </c>
      <c r="B222" s="1" t="s">
        <v>261</v>
      </c>
      <c r="C222" s="29" t="str">
        <f t="shared" si="64"/>
        <v>LA England - Horsham</v>
      </c>
      <c r="D222" s="48">
        <f t="shared" si="65"/>
        <v>5975</v>
      </c>
      <c r="E222" s="48">
        <f t="shared" si="66"/>
        <v>5616</v>
      </c>
      <c r="F222" s="49">
        <f t="shared" si="67"/>
        <v>154692</v>
      </c>
      <c r="G222" s="49">
        <f t="shared" si="68"/>
        <v>76185</v>
      </c>
      <c r="H222" s="50">
        <f t="shared" si="69"/>
        <v>78507</v>
      </c>
      <c r="I222" s="50">
        <f t="shared" si="70"/>
        <v>61069</v>
      </c>
      <c r="J222" s="50">
        <f t="shared" si="71"/>
        <v>64374</v>
      </c>
      <c r="K222" s="47">
        <f t="shared" si="72"/>
        <v>15116</v>
      </c>
      <c r="L222" s="48">
        <f t="shared" si="73"/>
        <v>14133</v>
      </c>
      <c r="M222" s="744">
        <v>556</v>
      </c>
      <c r="N222" s="184">
        <v>590</v>
      </c>
      <c r="O222" s="184">
        <v>694</v>
      </c>
      <c r="P222" s="184">
        <v>697</v>
      </c>
      <c r="Q222" s="184">
        <v>789</v>
      </c>
      <c r="R222" s="184">
        <v>750</v>
      </c>
      <c r="S222" s="184">
        <v>740</v>
      </c>
      <c r="T222" s="184">
        <v>836</v>
      </c>
      <c r="U222" s="184">
        <v>816</v>
      </c>
      <c r="V222" s="184">
        <v>889</v>
      </c>
      <c r="W222" s="184">
        <v>888</v>
      </c>
      <c r="X222" s="184">
        <v>896</v>
      </c>
      <c r="Y222" s="184">
        <v>939</v>
      </c>
      <c r="Z222" s="184">
        <v>1013</v>
      </c>
      <c r="AA222" s="184">
        <v>959</v>
      </c>
      <c r="AB222" s="184">
        <v>993</v>
      </c>
      <c r="AC222" s="184">
        <v>1039</v>
      </c>
      <c r="AD222" s="184">
        <v>1032</v>
      </c>
      <c r="AE222" s="184">
        <v>922</v>
      </c>
      <c r="AF222" s="184">
        <v>828</v>
      </c>
      <c r="AG222" s="184">
        <v>752</v>
      </c>
      <c r="AH222" s="184">
        <v>757</v>
      </c>
      <c r="AI222" s="184">
        <v>722</v>
      </c>
      <c r="AJ222" s="184">
        <v>709</v>
      </c>
      <c r="AK222" s="184">
        <v>677</v>
      </c>
      <c r="AL222" s="184">
        <v>730</v>
      </c>
      <c r="AM222" s="184">
        <v>773</v>
      </c>
      <c r="AN222" s="184">
        <v>760</v>
      </c>
      <c r="AO222" s="184">
        <v>731</v>
      </c>
      <c r="AP222" s="184">
        <v>787</v>
      </c>
      <c r="AQ222" s="184">
        <v>768</v>
      </c>
      <c r="AR222" s="184">
        <v>860</v>
      </c>
      <c r="AS222" s="184">
        <v>842</v>
      </c>
      <c r="AT222" s="184">
        <v>850</v>
      </c>
      <c r="AU222" s="184">
        <v>922</v>
      </c>
      <c r="AV222" s="184">
        <v>937</v>
      </c>
      <c r="AW222" s="184">
        <v>932</v>
      </c>
      <c r="AX222" s="184">
        <v>920</v>
      </c>
      <c r="AY222" s="184">
        <v>1017</v>
      </c>
      <c r="AZ222" s="184">
        <v>970</v>
      </c>
      <c r="BA222" s="184">
        <v>955</v>
      </c>
      <c r="BB222" s="184">
        <v>929</v>
      </c>
      <c r="BC222" s="184">
        <v>935</v>
      </c>
      <c r="BD222" s="184">
        <v>953</v>
      </c>
      <c r="BE222" s="184">
        <v>990</v>
      </c>
      <c r="BF222" s="184">
        <v>999</v>
      </c>
      <c r="BG222" s="184">
        <v>1010</v>
      </c>
      <c r="BH222" s="184">
        <v>970</v>
      </c>
      <c r="BI222" s="184">
        <v>908</v>
      </c>
      <c r="BJ222" s="184">
        <v>907</v>
      </c>
      <c r="BK222" s="184">
        <v>875</v>
      </c>
      <c r="BL222" s="184">
        <v>951</v>
      </c>
      <c r="BM222" s="184">
        <v>985</v>
      </c>
      <c r="BN222" s="184">
        <v>1003</v>
      </c>
      <c r="BO222" s="184">
        <v>1116</v>
      </c>
      <c r="BP222" s="184">
        <v>1085</v>
      </c>
      <c r="BQ222" s="184">
        <v>1007</v>
      </c>
      <c r="BR222" s="184">
        <v>1097</v>
      </c>
      <c r="BS222" s="184">
        <v>1104</v>
      </c>
      <c r="BT222" s="184">
        <v>1121</v>
      </c>
      <c r="BU222" s="184">
        <v>1211</v>
      </c>
      <c r="BV222" s="184">
        <v>1156</v>
      </c>
      <c r="BW222" s="184">
        <v>1116</v>
      </c>
      <c r="BX222" s="184">
        <v>1127</v>
      </c>
      <c r="BY222" s="184">
        <v>1084</v>
      </c>
      <c r="BZ222" s="184">
        <v>1089</v>
      </c>
      <c r="CA222" s="184">
        <v>972</v>
      </c>
      <c r="CB222" s="184">
        <v>933</v>
      </c>
      <c r="CC222" s="184">
        <v>920</v>
      </c>
      <c r="CD222" s="184">
        <v>856</v>
      </c>
      <c r="CE222" s="184">
        <v>833</v>
      </c>
      <c r="CF222" s="184">
        <v>759</v>
      </c>
      <c r="CG222" s="184">
        <v>779</v>
      </c>
      <c r="CH222" s="184">
        <v>798</v>
      </c>
      <c r="CI222" s="184">
        <v>714</v>
      </c>
      <c r="CJ222" s="184">
        <v>734</v>
      </c>
      <c r="CK222" s="184">
        <v>761</v>
      </c>
      <c r="CL222" s="184">
        <v>773</v>
      </c>
      <c r="CM222" s="184">
        <v>782</v>
      </c>
      <c r="CN222" s="184">
        <v>841</v>
      </c>
      <c r="CO222" s="184">
        <v>616</v>
      </c>
      <c r="CP222" s="184">
        <v>558</v>
      </c>
      <c r="CQ222" s="184">
        <v>549</v>
      </c>
      <c r="CR222" s="184">
        <v>473</v>
      </c>
      <c r="CS222" s="184">
        <v>397</v>
      </c>
      <c r="CT222" s="184">
        <v>353</v>
      </c>
      <c r="CU222" s="184">
        <v>323</v>
      </c>
      <c r="CV222" s="184">
        <v>266</v>
      </c>
      <c r="CW222" s="184">
        <v>276</v>
      </c>
      <c r="CX222" s="184">
        <v>211</v>
      </c>
      <c r="CY222" s="533">
        <v>743</v>
      </c>
      <c r="CZ222" s="129">
        <v>533</v>
      </c>
      <c r="DA222">
        <v>535</v>
      </c>
      <c r="DB222">
        <v>637</v>
      </c>
      <c r="DC222">
        <v>635</v>
      </c>
      <c r="DD222">
        <v>744</v>
      </c>
      <c r="DE222">
        <v>692</v>
      </c>
      <c r="DF222">
        <v>725</v>
      </c>
      <c r="DG222">
        <v>753</v>
      </c>
      <c r="DH222">
        <v>829</v>
      </c>
      <c r="DI222">
        <v>803</v>
      </c>
      <c r="DJ222">
        <v>815</v>
      </c>
      <c r="DK222">
        <v>816</v>
      </c>
      <c r="DL222">
        <v>884</v>
      </c>
      <c r="DM222">
        <v>870</v>
      </c>
      <c r="DN222">
        <v>970</v>
      </c>
      <c r="DO222">
        <v>972</v>
      </c>
      <c r="DP222">
        <v>993</v>
      </c>
      <c r="DQ222">
        <v>927</v>
      </c>
      <c r="DR222">
        <v>912</v>
      </c>
      <c r="DS222">
        <v>722</v>
      </c>
      <c r="DT222">
        <v>665</v>
      </c>
      <c r="DU222">
        <v>702</v>
      </c>
      <c r="DV222">
        <v>631</v>
      </c>
      <c r="DW222">
        <v>709</v>
      </c>
      <c r="DX222">
        <v>649</v>
      </c>
      <c r="DY222">
        <v>692</v>
      </c>
      <c r="DZ222">
        <v>731</v>
      </c>
      <c r="EA222">
        <v>708</v>
      </c>
      <c r="EB222">
        <v>755</v>
      </c>
      <c r="EC222">
        <v>796</v>
      </c>
      <c r="ED222">
        <v>785</v>
      </c>
      <c r="EE222">
        <v>814</v>
      </c>
      <c r="EF222">
        <v>882</v>
      </c>
      <c r="EG222">
        <v>909</v>
      </c>
      <c r="EH222">
        <v>926</v>
      </c>
      <c r="EI222">
        <v>964</v>
      </c>
      <c r="EJ222">
        <v>964</v>
      </c>
      <c r="EK222">
        <v>991</v>
      </c>
      <c r="EL222">
        <v>990</v>
      </c>
      <c r="EM222">
        <v>961</v>
      </c>
      <c r="EN222">
        <v>1033</v>
      </c>
      <c r="EO222">
        <v>957</v>
      </c>
      <c r="EP222">
        <v>992</v>
      </c>
      <c r="EQ222">
        <v>935</v>
      </c>
      <c r="ER222">
        <v>976</v>
      </c>
      <c r="ES222">
        <v>1017</v>
      </c>
      <c r="ET222">
        <v>1031</v>
      </c>
      <c r="EU222">
        <v>1058</v>
      </c>
      <c r="EV222">
        <v>873</v>
      </c>
      <c r="EW222">
        <v>920</v>
      </c>
      <c r="EX222">
        <v>916</v>
      </c>
      <c r="EY222">
        <v>978</v>
      </c>
      <c r="EZ222">
        <v>978</v>
      </c>
      <c r="FA222">
        <v>1033</v>
      </c>
      <c r="FB222">
        <v>1107</v>
      </c>
      <c r="FC222">
        <v>1095</v>
      </c>
      <c r="FD222">
        <v>1081</v>
      </c>
      <c r="FE222">
        <v>1136</v>
      </c>
      <c r="FF222">
        <v>1125</v>
      </c>
      <c r="FG222">
        <v>1170</v>
      </c>
      <c r="FH222">
        <v>1243</v>
      </c>
      <c r="FI222">
        <v>1188</v>
      </c>
      <c r="FJ222">
        <v>1134</v>
      </c>
      <c r="FK222">
        <v>1153</v>
      </c>
      <c r="FL222">
        <v>1109</v>
      </c>
      <c r="FM222">
        <v>1059</v>
      </c>
      <c r="FN222">
        <v>982</v>
      </c>
      <c r="FO222">
        <v>1017</v>
      </c>
      <c r="FP222">
        <v>955</v>
      </c>
      <c r="FQ222">
        <v>901</v>
      </c>
      <c r="FR222">
        <v>883</v>
      </c>
      <c r="FS222">
        <v>883</v>
      </c>
      <c r="FT222">
        <v>850</v>
      </c>
      <c r="FU222">
        <v>803</v>
      </c>
      <c r="FV222">
        <v>855</v>
      </c>
      <c r="FW222">
        <v>866</v>
      </c>
      <c r="FX222">
        <v>838</v>
      </c>
      <c r="FY222">
        <v>847</v>
      </c>
      <c r="FZ222">
        <v>969</v>
      </c>
      <c r="GA222">
        <v>966</v>
      </c>
      <c r="GB222">
        <v>710</v>
      </c>
      <c r="GC222">
        <v>746</v>
      </c>
      <c r="GD222">
        <v>662</v>
      </c>
      <c r="GE222">
        <v>650</v>
      </c>
      <c r="GF222">
        <v>509</v>
      </c>
      <c r="GG222">
        <v>432</v>
      </c>
      <c r="GH222">
        <v>447</v>
      </c>
      <c r="GI222">
        <v>412</v>
      </c>
      <c r="GJ222">
        <v>358</v>
      </c>
      <c r="GK222">
        <v>307</v>
      </c>
      <c r="GL222" s="128">
        <v>1371</v>
      </c>
    </row>
    <row r="223" spans="1:194" s="1" customFormat="1" ht="14.4" x14ac:dyDescent="0.3">
      <c r="A223" s="30" t="s">
        <v>46</v>
      </c>
      <c r="B223" s="1" t="s">
        <v>262</v>
      </c>
      <c r="C223" s="29" t="str">
        <f t="shared" si="64"/>
        <v>LA England - Hounslow</v>
      </c>
      <c r="D223" s="48">
        <f t="shared" si="65"/>
        <v>13150</v>
      </c>
      <c r="E223" s="48">
        <f t="shared" si="66"/>
        <v>12367</v>
      </c>
      <c r="F223" s="49">
        <f t="shared" si="67"/>
        <v>341320</v>
      </c>
      <c r="G223" s="49">
        <f t="shared" si="68"/>
        <v>177655</v>
      </c>
      <c r="H223" s="50">
        <f t="shared" si="69"/>
        <v>163665</v>
      </c>
      <c r="I223" s="50">
        <f t="shared" si="70"/>
        <v>142394</v>
      </c>
      <c r="J223" s="50">
        <f t="shared" si="71"/>
        <v>130454</v>
      </c>
      <c r="K223" s="47">
        <f t="shared" si="72"/>
        <v>35261</v>
      </c>
      <c r="L223" s="48">
        <f t="shared" si="73"/>
        <v>33211</v>
      </c>
      <c r="M223" s="744">
        <v>1589</v>
      </c>
      <c r="N223" s="184">
        <v>1708</v>
      </c>
      <c r="O223" s="184">
        <v>1724</v>
      </c>
      <c r="P223" s="184">
        <v>1652</v>
      </c>
      <c r="Q223" s="184">
        <v>1756</v>
      </c>
      <c r="R223" s="184">
        <v>1814</v>
      </c>
      <c r="S223" s="184">
        <v>1791</v>
      </c>
      <c r="T223" s="184">
        <v>1937</v>
      </c>
      <c r="U223" s="184">
        <v>1928</v>
      </c>
      <c r="V223" s="184">
        <v>2052</v>
      </c>
      <c r="W223" s="184">
        <v>2159</v>
      </c>
      <c r="X223" s="184">
        <v>2001</v>
      </c>
      <c r="Y223" s="184">
        <v>2128</v>
      </c>
      <c r="Z223" s="184">
        <v>2146</v>
      </c>
      <c r="AA223" s="184">
        <v>2259</v>
      </c>
      <c r="AB223" s="184">
        <v>2254</v>
      </c>
      <c r="AC223" s="184">
        <v>2206</v>
      </c>
      <c r="AD223" s="184">
        <v>2157</v>
      </c>
      <c r="AE223" s="184">
        <v>2219</v>
      </c>
      <c r="AF223" s="184">
        <v>2032</v>
      </c>
      <c r="AG223" s="184">
        <v>2097</v>
      </c>
      <c r="AH223" s="184">
        <v>2144</v>
      </c>
      <c r="AI223" s="184">
        <v>2166</v>
      </c>
      <c r="AJ223" s="184">
        <v>2408</v>
      </c>
      <c r="AK223" s="184">
        <v>2578</v>
      </c>
      <c r="AL223" s="184">
        <v>2780</v>
      </c>
      <c r="AM223" s="184">
        <v>2894</v>
      </c>
      <c r="AN223" s="184">
        <v>2982</v>
      </c>
      <c r="AO223" s="184">
        <v>3090</v>
      </c>
      <c r="AP223" s="184">
        <v>3028</v>
      </c>
      <c r="AQ223" s="184">
        <v>2922</v>
      </c>
      <c r="AR223" s="184">
        <v>2906</v>
      </c>
      <c r="AS223" s="184">
        <v>2855</v>
      </c>
      <c r="AT223" s="184">
        <v>2903</v>
      </c>
      <c r="AU223" s="184">
        <v>3033</v>
      </c>
      <c r="AV223" s="184">
        <v>3123</v>
      </c>
      <c r="AW223" s="184">
        <v>3257</v>
      </c>
      <c r="AX223" s="184">
        <v>3320</v>
      </c>
      <c r="AY223" s="184">
        <v>3405</v>
      </c>
      <c r="AZ223" s="184">
        <v>3436</v>
      </c>
      <c r="BA223" s="184">
        <v>3437</v>
      </c>
      <c r="BB223" s="184">
        <v>3318</v>
      </c>
      <c r="BC223" s="184">
        <v>3334</v>
      </c>
      <c r="BD223" s="184">
        <v>3338</v>
      </c>
      <c r="BE223" s="184">
        <v>3281</v>
      </c>
      <c r="BF223" s="184">
        <v>3186</v>
      </c>
      <c r="BG223" s="184">
        <v>3162</v>
      </c>
      <c r="BH223" s="184">
        <v>2953</v>
      </c>
      <c r="BI223" s="184">
        <v>2719</v>
      </c>
      <c r="BJ223" s="184">
        <v>2686</v>
      </c>
      <c r="BK223" s="184">
        <v>2570</v>
      </c>
      <c r="BL223" s="184">
        <v>2400</v>
      </c>
      <c r="BM223" s="184">
        <v>2343</v>
      </c>
      <c r="BN223" s="184">
        <v>2329</v>
      </c>
      <c r="BO223" s="184">
        <v>2294</v>
      </c>
      <c r="BP223" s="184">
        <v>2069</v>
      </c>
      <c r="BQ223" s="184">
        <v>2100</v>
      </c>
      <c r="BR223" s="184">
        <v>2010</v>
      </c>
      <c r="BS223" s="184">
        <v>2039</v>
      </c>
      <c r="BT223" s="184">
        <v>1813</v>
      </c>
      <c r="BU223" s="184">
        <v>1840</v>
      </c>
      <c r="BV223" s="184">
        <v>1777</v>
      </c>
      <c r="BW223" s="184">
        <v>1779</v>
      </c>
      <c r="BX223" s="184">
        <v>1531</v>
      </c>
      <c r="BY223" s="184">
        <v>1540</v>
      </c>
      <c r="BZ223" s="184">
        <v>1574</v>
      </c>
      <c r="CA223" s="184">
        <v>1377</v>
      </c>
      <c r="CB223" s="184">
        <v>1284</v>
      </c>
      <c r="CC223" s="184">
        <v>1122</v>
      </c>
      <c r="CD223" s="184">
        <v>1165</v>
      </c>
      <c r="CE223" s="184">
        <v>1015</v>
      </c>
      <c r="CF223" s="184">
        <v>1002</v>
      </c>
      <c r="CG223" s="184">
        <v>904</v>
      </c>
      <c r="CH223" s="184">
        <v>929</v>
      </c>
      <c r="CI223" s="184">
        <v>860</v>
      </c>
      <c r="CJ223" s="184">
        <v>811</v>
      </c>
      <c r="CK223" s="184">
        <v>773</v>
      </c>
      <c r="CL223" s="184">
        <v>693</v>
      </c>
      <c r="CM223" s="184">
        <v>687</v>
      </c>
      <c r="CN223" s="184">
        <v>689</v>
      </c>
      <c r="CO223" s="184">
        <v>515</v>
      </c>
      <c r="CP223" s="184">
        <v>496</v>
      </c>
      <c r="CQ223" s="184">
        <v>468</v>
      </c>
      <c r="CR223" s="184">
        <v>345</v>
      </c>
      <c r="CS223" s="184">
        <v>350</v>
      </c>
      <c r="CT223" s="184">
        <v>307</v>
      </c>
      <c r="CU223" s="184">
        <v>320</v>
      </c>
      <c r="CV223" s="184">
        <v>248</v>
      </c>
      <c r="CW223" s="184">
        <v>215</v>
      </c>
      <c r="CX223" s="184">
        <v>183</v>
      </c>
      <c r="CY223" s="533">
        <v>636</v>
      </c>
      <c r="CZ223" s="129">
        <v>1491</v>
      </c>
      <c r="DA223">
        <v>1547</v>
      </c>
      <c r="DB223">
        <v>1567</v>
      </c>
      <c r="DC223">
        <v>1591</v>
      </c>
      <c r="DD223">
        <v>1612</v>
      </c>
      <c r="DE223">
        <v>1694</v>
      </c>
      <c r="DF223">
        <v>1773</v>
      </c>
      <c r="DG223">
        <v>1784</v>
      </c>
      <c r="DH223">
        <v>1964</v>
      </c>
      <c r="DI223">
        <v>1918</v>
      </c>
      <c r="DJ223">
        <v>1972</v>
      </c>
      <c r="DK223">
        <v>1931</v>
      </c>
      <c r="DL223">
        <v>1998</v>
      </c>
      <c r="DM223">
        <v>2010</v>
      </c>
      <c r="DN223">
        <v>2199</v>
      </c>
      <c r="DO223">
        <v>2006</v>
      </c>
      <c r="DP223">
        <v>2073</v>
      </c>
      <c r="DQ223">
        <v>2081</v>
      </c>
      <c r="DR223">
        <v>2014</v>
      </c>
      <c r="DS223">
        <v>1729</v>
      </c>
      <c r="DT223">
        <v>1775</v>
      </c>
      <c r="DU223">
        <v>1849</v>
      </c>
      <c r="DV223">
        <v>1934</v>
      </c>
      <c r="DW223">
        <v>2168</v>
      </c>
      <c r="DX223">
        <v>2305</v>
      </c>
      <c r="DY223">
        <v>2491</v>
      </c>
      <c r="DZ223">
        <v>2656</v>
      </c>
      <c r="EA223">
        <v>2725</v>
      </c>
      <c r="EB223">
        <v>2859</v>
      </c>
      <c r="EC223">
        <v>2825</v>
      </c>
      <c r="ED223">
        <v>2804</v>
      </c>
      <c r="EE223">
        <v>2739</v>
      </c>
      <c r="EF223">
        <v>2737</v>
      </c>
      <c r="EG223">
        <v>2748</v>
      </c>
      <c r="EH223">
        <v>2715</v>
      </c>
      <c r="EI223">
        <v>2789</v>
      </c>
      <c r="EJ223">
        <v>2894</v>
      </c>
      <c r="EK223">
        <v>2919</v>
      </c>
      <c r="EL223">
        <v>2994</v>
      </c>
      <c r="EM223">
        <v>2813</v>
      </c>
      <c r="EN223">
        <v>2860</v>
      </c>
      <c r="EO223">
        <v>2709</v>
      </c>
      <c r="EP223">
        <v>2682</v>
      </c>
      <c r="EQ223">
        <v>2804</v>
      </c>
      <c r="ER223">
        <v>2633</v>
      </c>
      <c r="ES223">
        <v>2620</v>
      </c>
      <c r="ET223">
        <v>2525</v>
      </c>
      <c r="EU223">
        <v>2419</v>
      </c>
      <c r="EV223">
        <v>2320</v>
      </c>
      <c r="EW223">
        <v>2210</v>
      </c>
      <c r="EX223">
        <v>2092</v>
      </c>
      <c r="EY223">
        <v>2085</v>
      </c>
      <c r="EZ223">
        <v>2081</v>
      </c>
      <c r="FA223">
        <v>1861</v>
      </c>
      <c r="FB223">
        <v>1943</v>
      </c>
      <c r="FC223">
        <v>1891</v>
      </c>
      <c r="FD223">
        <v>1907</v>
      </c>
      <c r="FE223">
        <v>1868</v>
      </c>
      <c r="FF223">
        <v>1865</v>
      </c>
      <c r="FG223">
        <v>1682</v>
      </c>
      <c r="FH223">
        <v>1693</v>
      </c>
      <c r="FI223">
        <v>1683</v>
      </c>
      <c r="FJ223">
        <v>1633</v>
      </c>
      <c r="FK223">
        <v>1552</v>
      </c>
      <c r="FL223">
        <v>1474</v>
      </c>
      <c r="FM223">
        <v>1441</v>
      </c>
      <c r="FN223">
        <v>1421</v>
      </c>
      <c r="FO223">
        <v>1292</v>
      </c>
      <c r="FP223">
        <v>1288</v>
      </c>
      <c r="FQ223">
        <v>1187</v>
      </c>
      <c r="FR223">
        <v>1113</v>
      </c>
      <c r="FS223">
        <v>1147</v>
      </c>
      <c r="FT223">
        <v>1057</v>
      </c>
      <c r="FU223">
        <v>1030</v>
      </c>
      <c r="FV223">
        <v>944</v>
      </c>
      <c r="FW223">
        <v>938</v>
      </c>
      <c r="FX223">
        <v>902</v>
      </c>
      <c r="FY223">
        <v>859</v>
      </c>
      <c r="FZ223">
        <v>868</v>
      </c>
      <c r="GA223">
        <v>768</v>
      </c>
      <c r="GB223">
        <v>645</v>
      </c>
      <c r="GC223">
        <v>648</v>
      </c>
      <c r="GD223">
        <v>562</v>
      </c>
      <c r="GE223">
        <v>520</v>
      </c>
      <c r="GF223">
        <v>441</v>
      </c>
      <c r="GG223">
        <v>420</v>
      </c>
      <c r="GH223">
        <v>398</v>
      </c>
      <c r="GI223">
        <v>340</v>
      </c>
      <c r="GJ223">
        <v>344</v>
      </c>
      <c r="GK223">
        <v>261</v>
      </c>
      <c r="GL223" s="128">
        <v>1046</v>
      </c>
    </row>
    <row r="224" spans="1:194" s="1" customFormat="1" ht="14.4" x14ac:dyDescent="0.3">
      <c r="A224" s="30" t="s">
        <v>46</v>
      </c>
      <c r="B224" s="1" t="s">
        <v>263</v>
      </c>
      <c r="C224" s="29" t="str">
        <f t="shared" si="64"/>
        <v>LA England - Huntingdonshire</v>
      </c>
      <c r="D224" s="48">
        <f t="shared" si="65"/>
        <v>7310</v>
      </c>
      <c r="E224" s="48">
        <f t="shared" si="66"/>
        <v>6898</v>
      </c>
      <c r="F224" s="49">
        <f t="shared" si="67"/>
        <v>198834</v>
      </c>
      <c r="G224" s="49">
        <f t="shared" si="68"/>
        <v>98987</v>
      </c>
      <c r="H224" s="50">
        <f t="shared" si="69"/>
        <v>99847</v>
      </c>
      <c r="I224" s="50">
        <f t="shared" si="70"/>
        <v>78876</v>
      </c>
      <c r="J224" s="50">
        <f t="shared" si="71"/>
        <v>80912</v>
      </c>
      <c r="K224" s="47">
        <f t="shared" si="72"/>
        <v>20111</v>
      </c>
      <c r="L224" s="48">
        <f t="shared" si="73"/>
        <v>18935</v>
      </c>
      <c r="M224" s="744">
        <v>912</v>
      </c>
      <c r="N224" s="184">
        <v>934</v>
      </c>
      <c r="O224" s="184">
        <v>971</v>
      </c>
      <c r="P224" s="184">
        <v>958</v>
      </c>
      <c r="Q224" s="184">
        <v>1097</v>
      </c>
      <c r="R224" s="184">
        <v>1053</v>
      </c>
      <c r="S224" s="184">
        <v>1105</v>
      </c>
      <c r="T224" s="184">
        <v>1143</v>
      </c>
      <c r="U224" s="184">
        <v>1127</v>
      </c>
      <c r="V224" s="184">
        <v>1106</v>
      </c>
      <c r="W224" s="184">
        <v>1209</v>
      </c>
      <c r="X224" s="184">
        <v>1186</v>
      </c>
      <c r="Y224" s="184">
        <v>1197</v>
      </c>
      <c r="Z224" s="184">
        <v>1289</v>
      </c>
      <c r="AA224" s="184">
        <v>1247</v>
      </c>
      <c r="AB224" s="184">
        <v>1227</v>
      </c>
      <c r="AC224" s="184">
        <v>1218</v>
      </c>
      <c r="AD224" s="184">
        <v>1132</v>
      </c>
      <c r="AE224" s="184">
        <v>1116</v>
      </c>
      <c r="AF224" s="184">
        <v>1012</v>
      </c>
      <c r="AG224" s="184">
        <v>959</v>
      </c>
      <c r="AH224" s="184">
        <v>969</v>
      </c>
      <c r="AI224" s="184">
        <v>927</v>
      </c>
      <c r="AJ224" s="184">
        <v>908</v>
      </c>
      <c r="AK224" s="184">
        <v>939</v>
      </c>
      <c r="AL224" s="184">
        <v>1002</v>
      </c>
      <c r="AM224" s="184">
        <v>1051</v>
      </c>
      <c r="AN224" s="184">
        <v>1093</v>
      </c>
      <c r="AO224" s="184">
        <v>1178</v>
      </c>
      <c r="AP224" s="184">
        <v>1277</v>
      </c>
      <c r="AQ224" s="184">
        <v>1217</v>
      </c>
      <c r="AR224" s="184">
        <v>1248</v>
      </c>
      <c r="AS224" s="184">
        <v>1302</v>
      </c>
      <c r="AT224" s="184">
        <v>1376</v>
      </c>
      <c r="AU224" s="184">
        <v>1425</v>
      </c>
      <c r="AV224" s="184">
        <v>1482</v>
      </c>
      <c r="AW224" s="184">
        <v>1454</v>
      </c>
      <c r="AX224" s="184">
        <v>1570</v>
      </c>
      <c r="AY224" s="184">
        <v>1597</v>
      </c>
      <c r="AZ224" s="184">
        <v>1512</v>
      </c>
      <c r="BA224" s="184">
        <v>1428</v>
      </c>
      <c r="BB224" s="184">
        <v>1449</v>
      </c>
      <c r="BC224" s="184">
        <v>1355</v>
      </c>
      <c r="BD224" s="184">
        <v>1405</v>
      </c>
      <c r="BE224" s="184">
        <v>1397</v>
      </c>
      <c r="BF224" s="184">
        <v>1378</v>
      </c>
      <c r="BG224" s="184">
        <v>1375</v>
      </c>
      <c r="BH224" s="184">
        <v>1321</v>
      </c>
      <c r="BI224" s="184">
        <v>1219</v>
      </c>
      <c r="BJ224" s="184">
        <v>1201</v>
      </c>
      <c r="BK224" s="184">
        <v>1245</v>
      </c>
      <c r="BL224" s="184">
        <v>1306</v>
      </c>
      <c r="BM224" s="184">
        <v>1261</v>
      </c>
      <c r="BN224" s="184">
        <v>1316</v>
      </c>
      <c r="BO224" s="184">
        <v>1355</v>
      </c>
      <c r="BP224" s="184">
        <v>1401</v>
      </c>
      <c r="BQ224" s="184">
        <v>1324</v>
      </c>
      <c r="BR224" s="184">
        <v>1375</v>
      </c>
      <c r="BS224" s="184">
        <v>1336</v>
      </c>
      <c r="BT224" s="184">
        <v>1317</v>
      </c>
      <c r="BU224" s="184">
        <v>1400</v>
      </c>
      <c r="BV224" s="184">
        <v>1369</v>
      </c>
      <c r="BW224" s="184">
        <v>1309</v>
      </c>
      <c r="BX224" s="184">
        <v>1335</v>
      </c>
      <c r="BY224" s="184">
        <v>1190</v>
      </c>
      <c r="BZ224" s="184">
        <v>1182</v>
      </c>
      <c r="CA224" s="184">
        <v>1140</v>
      </c>
      <c r="CB224" s="184">
        <v>1112</v>
      </c>
      <c r="CC224" s="184">
        <v>1021</v>
      </c>
      <c r="CD224" s="184">
        <v>931</v>
      </c>
      <c r="CE224" s="184">
        <v>940</v>
      </c>
      <c r="CF224" s="184">
        <v>901</v>
      </c>
      <c r="CG224" s="184">
        <v>851</v>
      </c>
      <c r="CH224" s="184">
        <v>773</v>
      </c>
      <c r="CI224" s="184">
        <v>812</v>
      </c>
      <c r="CJ224" s="184">
        <v>798</v>
      </c>
      <c r="CK224" s="184">
        <v>841</v>
      </c>
      <c r="CL224" s="184">
        <v>839</v>
      </c>
      <c r="CM224" s="184">
        <v>913</v>
      </c>
      <c r="CN224" s="184">
        <v>899</v>
      </c>
      <c r="CO224" s="184">
        <v>685</v>
      </c>
      <c r="CP224" s="184">
        <v>670</v>
      </c>
      <c r="CQ224" s="184">
        <v>581</v>
      </c>
      <c r="CR224" s="184">
        <v>535</v>
      </c>
      <c r="CS224" s="184">
        <v>426</v>
      </c>
      <c r="CT224" s="184">
        <v>349</v>
      </c>
      <c r="CU224" s="184">
        <v>293</v>
      </c>
      <c r="CV224" s="184">
        <v>295</v>
      </c>
      <c r="CW224" s="184">
        <v>256</v>
      </c>
      <c r="CX224" s="184">
        <v>187</v>
      </c>
      <c r="CY224" s="533">
        <v>665</v>
      </c>
      <c r="CZ224" s="129">
        <v>843</v>
      </c>
      <c r="DA224">
        <v>842</v>
      </c>
      <c r="DB224">
        <v>877</v>
      </c>
      <c r="DC224">
        <v>951</v>
      </c>
      <c r="DD224">
        <v>1030</v>
      </c>
      <c r="DE224">
        <v>962</v>
      </c>
      <c r="DF224">
        <v>1065</v>
      </c>
      <c r="DG224">
        <v>1019</v>
      </c>
      <c r="DH224">
        <v>1086</v>
      </c>
      <c r="DI224">
        <v>1092</v>
      </c>
      <c r="DJ224">
        <v>1135</v>
      </c>
      <c r="DK224">
        <v>1135</v>
      </c>
      <c r="DL224">
        <v>1085</v>
      </c>
      <c r="DM224">
        <v>1208</v>
      </c>
      <c r="DN224">
        <v>1148</v>
      </c>
      <c r="DO224">
        <v>1153</v>
      </c>
      <c r="DP224">
        <v>1139</v>
      </c>
      <c r="DQ224">
        <v>1165</v>
      </c>
      <c r="DR224">
        <v>1056</v>
      </c>
      <c r="DS224">
        <v>854</v>
      </c>
      <c r="DT224">
        <v>765</v>
      </c>
      <c r="DU224">
        <v>805</v>
      </c>
      <c r="DV224">
        <v>872</v>
      </c>
      <c r="DW224">
        <v>853</v>
      </c>
      <c r="DX224">
        <v>948</v>
      </c>
      <c r="DY224">
        <v>1012</v>
      </c>
      <c r="DZ224">
        <v>1021</v>
      </c>
      <c r="EA224">
        <v>1130</v>
      </c>
      <c r="EB224">
        <v>1147</v>
      </c>
      <c r="EC224">
        <v>1256</v>
      </c>
      <c r="ED224">
        <v>1227</v>
      </c>
      <c r="EE224">
        <v>1324</v>
      </c>
      <c r="EF224">
        <v>1429</v>
      </c>
      <c r="EG224">
        <v>1504</v>
      </c>
      <c r="EH224">
        <v>1500</v>
      </c>
      <c r="EI224">
        <v>1532</v>
      </c>
      <c r="EJ224">
        <v>1549</v>
      </c>
      <c r="EK224">
        <v>1535</v>
      </c>
      <c r="EL224">
        <v>1530</v>
      </c>
      <c r="EM224">
        <v>1418</v>
      </c>
      <c r="EN224">
        <v>1425</v>
      </c>
      <c r="EO224">
        <v>1462</v>
      </c>
      <c r="EP224">
        <v>1398</v>
      </c>
      <c r="EQ224">
        <v>1364</v>
      </c>
      <c r="ER224">
        <v>1285</v>
      </c>
      <c r="ES224">
        <v>1349</v>
      </c>
      <c r="ET224">
        <v>1363</v>
      </c>
      <c r="EU224">
        <v>1249</v>
      </c>
      <c r="EV224">
        <v>1169</v>
      </c>
      <c r="EW224">
        <v>1164</v>
      </c>
      <c r="EX224">
        <v>1193</v>
      </c>
      <c r="EY224">
        <v>1279</v>
      </c>
      <c r="EZ224">
        <v>1239</v>
      </c>
      <c r="FA224">
        <v>1335</v>
      </c>
      <c r="FB224">
        <v>1373</v>
      </c>
      <c r="FC224">
        <v>1338</v>
      </c>
      <c r="FD224">
        <v>1357</v>
      </c>
      <c r="FE224">
        <v>1363</v>
      </c>
      <c r="FF224">
        <v>1308</v>
      </c>
      <c r="FG224">
        <v>1397</v>
      </c>
      <c r="FH224">
        <v>1385</v>
      </c>
      <c r="FI224">
        <v>1341</v>
      </c>
      <c r="FJ224">
        <v>1332</v>
      </c>
      <c r="FK224">
        <v>1282</v>
      </c>
      <c r="FL224">
        <v>1220</v>
      </c>
      <c r="FM224">
        <v>1196</v>
      </c>
      <c r="FN224">
        <v>1162</v>
      </c>
      <c r="FO224">
        <v>1129</v>
      </c>
      <c r="FP224">
        <v>1106</v>
      </c>
      <c r="FQ224">
        <v>982</v>
      </c>
      <c r="FR224">
        <v>993</v>
      </c>
      <c r="FS224">
        <v>990</v>
      </c>
      <c r="FT224">
        <v>966</v>
      </c>
      <c r="FU224">
        <v>910</v>
      </c>
      <c r="FV224">
        <v>920</v>
      </c>
      <c r="FW224">
        <v>952</v>
      </c>
      <c r="FX224">
        <v>904</v>
      </c>
      <c r="FY224">
        <v>989</v>
      </c>
      <c r="FZ224">
        <v>984</v>
      </c>
      <c r="GA224">
        <v>1053</v>
      </c>
      <c r="GB224">
        <v>718</v>
      </c>
      <c r="GC224">
        <v>742</v>
      </c>
      <c r="GD224">
        <v>684</v>
      </c>
      <c r="GE224">
        <v>639</v>
      </c>
      <c r="GF224">
        <v>522</v>
      </c>
      <c r="GG224">
        <v>451</v>
      </c>
      <c r="GH224">
        <v>456</v>
      </c>
      <c r="GI224">
        <v>423</v>
      </c>
      <c r="GJ224">
        <v>371</v>
      </c>
      <c r="GK224">
        <v>290</v>
      </c>
      <c r="GL224" s="128">
        <v>1143</v>
      </c>
    </row>
    <row r="225" spans="1:194" s="1" customFormat="1" ht="14.4" x14ac:dyDescent="0.3">
      <c r="A225" s="30" t="s">
        <v>46</v>
      </c>
      <c r="B225" s="1" t="s">
        <v>264</v>
      </c>
      <c r="C225" s="29" t="str">
        <f t="shared" si="64"/>
        <v>LA England - Hyndburn</v>
      </c>
      <c r="D225" s="48">
        <f t="shared" si="65"/>
        <v>3320</v>
      </c>
      <c r="E225" s="48">
        <f t="shared" si="66"/>
        <v>3223</v>
      </c>
      <c r="F225" s="49">
        <f t="shared" si="67"/>
        <v>81984</v>
      </c>
      <c r="G225" s="49">
        <f t="shared" si="68"/>
        <v>41643</v>
      </c>
      <c r="H225" s="50">
        <f t="shared" si="69"/>
        <v>40341</v>
      </c>
      <c r="I225" s="50">
        <f t="shared" si="70"/>
        <v>32397</v>
      </c>
      <c r="J225" s="50">
        <f t="shared" si="71"/>
        <v>31503</v>
      </c>
      <c r="K225" s="47">
        <f t="shared" si="72"/>
        <v>9246</v>
      </c>
      <c r="L225" s="48">
        <f t="shared" si="73"/>
        <v>8838</v>
      </c>
      <c r="M225" s="744">
        <v>449</v>
      </c>
      <c r="N225" s="184">
        <v>439</v>
      </c>
      <c r="O225" s="184">
        <v>487</v>
      </c>
      <c r="P225" s="184">
        <v>454</v>
      </c>
      <c r="Q225" s="184">
        <v>482</v>
      </c>
      <c r="R225" s="184">
        <v>505</v>
      </c>
      <c r="S225" s="184">
        <v>495</v>
      </c>
      <c r="T225" s="184">
        <v>520</v>
      </c>
      <c r="U225" s="184">
        <v>519</v>
      </c>
      <c r="V225" s="184">
        <v>543</v>
      </c>
      <c r="W225" s="184">
        <v>504</v>
      </c>
      <c r="X225" s="184">
        <v>529</v>
      </c>
      <c r="Y225" s="184">
        <v>537</v>
      </c>
      <c r="Z225" s="184">
        <v>564</v>
      </c>
      <c r="AA225" s="184">
        <v>513</v>
      </c>
      <c r="AB225" s="184">
        <v>562</v>
      </c>
      <c r="AC225" s="184">
        <v>579</v>
      </c>
      <c r="AD225" s="184">
        <v>565</v>
      </c>
      <c r="AE225" s="184">
        <v>488</v>
      </c>
      <c r="AF225" s="184">
        <v>468</v>
      </c>
      <c r="AG225" s="184">
        <v>527</v>
      </c>
      <c r="AH225" s="184">
        <v>540</v>
      </c>
      <c r="AI225" s="184">
        <v>511</v>
      </c>
      <c r="AJ225" s="184">
        <v>512</v>
      </c>
      <c r="AK225" s="184">
        <v>518</v>
      </c>
      <c r="AL225" s="184">
        <v>527</v>
      </c>
      <c r="AM225" s="184">
        <v>528</v>
      </c>
      <c r="AN225" s="184">
        <v>520</v>
      </c>
      <c r="AO225" s="184">
        <v>511</v>
      </c>
      <c r="AP225" s="184">
        <v>548</v>
      </c>
      <c r="AQ225" s="184">
        <v>581</v>
      </c>
      <c r="AR225" s="184">
        <v>616</v>
      </c>
      <c r="AS225" s="184">
        <v>574</v>
      </c>
      <c r="AT225" s="184">
        <v>625</v>
      </c>
      <c r="AU225" s="184">
        <v>637</v>
      </c>
      <c r="AV225" s="184">
        <v>605</v>
      </c>
      <c r="AW225" s="184">
        <v>583</v>
      </c>
      <c r="AX225" s="184">
        <v>656</v>
      </c>
      <c r="AY225" s="184">
        <v>630</v>
      </c>
      <c r="AZ225" s="184">
        <v>628</v>
      </c>
      <c r="BA225" s="184">
        <v>600</v>
      </c>
      <c r="BB225" s="184">
        <v>556</v>
      </c>
      <c r="BC225" s="184">
        <v>582</v>
      </c>
      <c r="BD225" s="184">
        <v>535</v>
      </c>
      <c r="BE225" s="184">
        <v>505</v>
      </c>
      <c r="BF225" s="184">
        <v>553</v>
      </c>
      <c r="BG225" s="184">
        <v>537</v>
      </c>
      <c r="BH225" s="184">
        <v>489</v>
      </c>
      <c r="BI225" s="184">
        <v>447</v>
      </c>
      <c r="BJ225" s="184">
        <v>445</v>
      </c>
      <c r="BK225" s="184">
        <v>520</v>
      </c>
      <c r="BL225" s="184">
        <v>515</v>
      </c>
      <c r="BM225" s="184">
        <v>476</v>
      </c>
      <c r="BN225" s="184">
        <v>481</v>
      </c>
      <c r="BO225" s="184">
        <v>522</v>
      </c>
      <c r="BP225" s="184">
        <v>592</v>
      </c>
      <c r="BQ225" s="184">
        <v>584</v>
      </c>
      <c r="BR225" s="184">
        <v>585</v>
      </c>
      <c r="BS225" s="184">
        <v>568</v>
      </c>
      <c r="BT225" s="184">
        <v>592</v>
      </c>
      <c r="BU225" s="184">
        <v>519</v>
      </c>
      <c r="BV225" s="184">
        <v>543</v>
      </c>
      <c r="BW225" s="184">
        <v>507</v>
      </c>
      <c r="BX225" s="184">
        <v>481</v>
      </c>
      <c r="BY225" s="184">
        <v>501</v>
      </c>
      <c r="BZ225" s="184">
        <v>444</v>
      </c>
      <c r="CA225" s="184">
        <v>409</v>
      </c>
      <c r="CB225" s="184">
        <v>399</v>
      </c>
      <c r="CC225" s="184">
        <v>377</v>
      </c>
      <c r="CD225" s="184">
        <v>359</v>
      </c>
      <c r="CE225" s="184">
        <v>373</v>
      </c>
      <c r="CF225" s="184">
        <v>326</v>
      </c>
      <c r="CG225" s="184">
        <v>317</v>
      </c>
      <c r="CH225" s="184">
        <v>311</v>
      </c>
      <c r="CI225" s="184">
        <v>311</v>
      </c>
      <c r="CJ225" s="184">
        <v>325</v>
      </c>
      <c r="CK225" s="184">
        <v>305</v>
      </c>
      <c r="CL225" s="184">
        <v>333</v>
      </c>
      <c r="CM225" s="184">
        <v>327</v>
      </c>
      <c r="CN225" s="184">
        <v>307</v>
      </c>
      <c r="CO225" s="184">
        <v>202</v>
      </c>
      <c r="CP225" s="184">
        <v>215</v>
      </c>
      <c r="CQ225" s="184">
        <v>190</v>
      </c>
      <c r="CR225" s="184">
        <v>168</v>
      </c>
      <c r="CS225" s="184">
        <v>150</v>
      </c>
      <c r="CT225" s="184">
        <v>126</v>
      </c>
      <c r="CU225" s="184">
        <v>107</v>
      </c>
      <c r="CV225" s="184">
        <v>89</v>
      </c>
      <c r="CW225" s="184">
        <v>98</v>
      </c>
      <c r="CX225" s="184">
        <v>62</v>
      </c>
      <c r="CY225" s="533">
        <v>199</v>
      </c>
      <c r="CZ225" s="129">
        <v>434</v>
      </c>
      <c r="DA225">
        <v>425</v>
      </c>
      <c r="DB225">
        <v>426</v>
      </c>
      <c r="DC225">
        <v>430</v>
      </c>
      <c r="DD225">
        <v>472</v>
      </c>
      <c r="DE225">
        <v>452</v>
      </c>
      <c r="DF225">
        <v>478</v>
      </c>
      <c r="DG225">
        <v>481</v>
      </c>
      <c r="DH225">
        <v>477</v>
      </c>
      <c r="DI225">
        <v>501</v>
      </c>
      <c r="DJ225">
        <v>514</v>
      </c>
      <c r="DK225">
        <v>525</v>
      </c>
      <c r="DL225">
        <v>526</v>
      </c>
      <c r="DM225">
        <v>533</v>
      </c>
      <c r="DN225">
        <v>569</v>
      </c>
      <c r="DO225">
        <v>533</v>
      </c>
      <c r="DP225">
        <v>536</v>
      </c>
      <c r="DQ225">
        <v>526</v>
      </c>
      <c r="DR225">
        <v>511</v>
      </c>
      <c r="DS225">
        <v>478</v>
      </c>
      <c r="DT225">
        <v>458</v>
      </c>
      <c r="DU225">
        <v>434</v>
      </c>
      <c r="DV225">
        <v>430</v>
      </c>
      <c r="DW225">
        <v>438</v>
      </c>
      <c r="DX225">
        <v>474</v>
      </c>
      <c r="DY225">
        <v>502</v>
      </c>
      <c r="DZ225">
        <v>462</v>
      </c>
      <c r="EA225">
        <v>558</v>
      </c>
      <c r="EB225">
        <v>573</v>
      </c>
      <c r="EC225">
        <v>522</v>
      </c>
      <c r="ED225">
        <v>557</v>
      </c>
      <c r="EE225">
        <v>541</v>
      </c>
      <c r="EF225">
        <v>596</v>
      </c>
      <c r="EG225">
        <v>604</v>
      </c>
      <c r="EH225">
        <v>567</v>
      </c>
      <c r="EI225">
        <v>596</v>
      </c>
      <c r="EJ225">
        <v>524</v>
      </c>
      <c r="EK225">
        <v>605</v>
      </c>
      <c r="EL225">
        <v>585</v>
      </c>
      <c r="EM225">
        <v>580</v>
      </c>
      <c r="EN225">
        <v>566</v>
      </c>
      <c r="EO225">
        <v>555</v>
      </c>
      <c r="EP225">
        <v>511</v>
      </c>
      <c r="EQ225">
        <v>479</v>
      </c>
      <c r="ER225">
        <v>546</v>
      </c>
      <c r="ES225">
        <v>519</v>
      </c>
      <c r="ET225">
        <v>466</v>
      </c>
      <c r="EU225">
        <v>479</v>
      </c>
      <c r="EV225">
        <v>402</v>
      </c>
      <c r="EW225">
        <v>405</v>
      </c>
      <c r="EX225">
        <v>466</v>
      </c>
      <c r="EY225">
        <v>434</v>
      </c>
      <c r="EZ225">
        <v>462</v>
      </c>
      <c r="FA225">
        <v>451</v>
      </c>
      <c r="FB225">
        <v>566</v>
      </c>
      <c r="FC225">
        <v>542</v>
      </c>
      <c r="FD225">
        <v>537</v>
      </c>
      <c r="FE225">
        <v>523</v>
      </c>
      <c r="FF225">
        <v>486</v>
      </c>
      <c r="FG225">
        <v>501</v>
      </c>
      <c r="FH225">
        <v>499</v>
      </c>
      <c r="FI225">
        <v>479</v>
      </c>
      <c r="FJ225">
        <v>521</v>
      </c>
      <c r="FK225">
        <v>457</v>
      </c>
      <c r="FL225">
        <v>430</v>
      </c>
      <c r="FM225">
        <v>411</v>
      </c>
      <c r="FN225">
        <v>461</v>
      </c>
      <c r="FO225">
        <v>399</v>
      </c>
      <c r="FP225">
        <v>416</v>
      </c>
      <c r="FQ225">
        <v>428</v>
      </c>
      <c r="FR225">
        <v>337</v>
      </c>
      <c r="FS225">
        <v>333</v>
      </c>
      <c r="FT225">
        <v>326</v>
      </c>
      <c r="FU225">
        <v>334</v>
      </c>
      <c r="FV225">
        <v>326</v>
      </c>
      <c r="FW225">
        <v>311</v>
      </c>
      <c r="FX225">
        <v>316</v>
      </c>
      <c r="FY225">
        <v>365</v>
      </c>
      <c r="FZ225">
        <v>365</v>
      </c>
      <c r="GA225">
        <v>329</v>
      </c>
      <c r="GB225">
        <v>247</v>
      </c>
      <c r="GC225">
        <v>283</v>
      </c>
      <c r="GD225">
        <v>228</v>
      </c>
      <c r="GE225">
        <v>204</v>
      </c>
      <c r="GF225">
        <v>180</v>
      </c>
      <c r="GG225">
        <v>151</v>
      </c>
      <c r="GH225">
        <v>168</v>
      </c>
      <c r="GI225">
        <v>123</v>
      </c>
      <c r="GJ225">
        <v>115</v>
      </c>
      <c r="GK225">
        <v>108</v>
      </c>
      <c r="GL225" s="128">
        <v>362</v>
      </c>
    </row>
    <row r="226" spans="1:194" s="1" customFormat="1" ht="14.4" x14ac:dyDescent="0.3">
      <c r="A226" s="30" t="s">
        <v>46</v>
      </c>
      <c r="B226" s="1" t="s">
        <v>265</v>
      </c>
      <c r="C226" s="29" t="str">
        <f t="shared" si="64"/>
        <v>LA England - Ipswich</v>
      </c>
      <c r="D226" s="48">
        <f t="shared" si="65"/>
        <v>7324</v>
      </c>
      <c r="E226" s="48">
        <f t="shared" si="66"/>
        <v>7058</v>
      </c>
      <c r="F226" s="49">
        <f t="shared" si="67"/>
        <v>184611</v>
      </c>
      <c r="G226" s="49">
        <f t="shared" si="68"/>
        <v>93622</v>
      </c>
      <c r="H226" s="50">
        <f t="shared" si="69"/>
        <v>90989</v>
      </c>
      <c r="I226" s="50">
        <f t="shared" si="70"/>
        <v>74087</v>
      </c>
      <c r="J226" s="50">
        <f t="shared" si="71"/>
        <v>72235</v>
      </c>
      <c r="K226" s="47">
        <f t="shared" si="72"/>
        <v>19535</v>
      </c>
      <c r="L226" s="48">
        <f t="shared" si="73"/>
        <v>18754</v>
      </c>
      <c r="M226" s="744">
        <v>825</v>
      </c>
      <c r="N226" s="184">
        <v>867</v>
      </c>
      <c r="O226" s="184">
        <v>920</v>
      </c>
      <c r="P226" s="184">
        <v>868</v>
      </c>
      <c r="Q226" s="184">
        <v>1007</v>
      </c>
      <c r="R226" s="184">
        <v>956</v>
      </c>
      <c r="S226" s="184">
        <v>1042</v>
      </c>
      <c r="T226" s="184">
        <v>1080</v>
      </c>
      <c r="U226" s="184">
        <v>1071</v>
      </c>
      <c r="V226" s="184">
        <v>1165</v>
      </c>
      <c r="W226" s="184">
        <v>1220</v>
      </c>
      <c r="X226" s="184">
        <v>1190</v>
      </c>
      <c r="Y226" s="184">
        <v>1232</v>
      </c>
      <c r="Z226" s="184">
        <v>1189</v>
      </c>
      <c r="AA226" s="184">
        <v>1226</v>
      </c>
      <c r="AB226" s="184">
        <v>1240</v>
      </c>
      <c r="AC226" s="184">
        <v>1188</v>
      </c>
      <c r="AD226" s="184">
        <v>1249</v>
      </c>
      <c r="AE226" s="184">
        <v>1221</v>
      </c>
      <c r="AF226" s="184">
        <v>1141</v>
      </c>
      <c r="AG226" s="184">
        <v>1088</v>
      </c>
      <c r="AH226" s="184">
        <v>1036</v>
      </c>
      <c r="AI226" s="184">
        <v>1081</v>
      </c>
      <c r="AJ226" s="184">
        <v>1011</v>
      </c>
      <c r="AK226" s="184">
        <v>1022</v>
      </c>
      <c r="AL226" s="184">
        <v>1045</v>
      </c>
      <c r="AM226" s="184">
        <v>1123</v>
      </c>
      <c r="AN226" s="184">
        <v>1149</v>
      </c>
      <c r="AO226" s="184">
        <v>1163</v>
      </c>
      <c r="AP226" s="184">
        <v>1177</v>
      </c>
      <c r="AQ226" s="184">
        <v>1300</v>
      </c>
      <c r="AR226" s="184">
        <v>1255</v>
      </c>
      <c r="AS226" s="184">
        <v>1326</v>
      </c>
      <c r="AT226" s="184">
        <v>1376</v>
      </c>
      <c r="AU226" s="184">
        <v>1397</v>
      </c>
      <c r="AV226" s="184">
        <v>1468</v>
      </c>
      <c r="AW226" s="184">
        <v>1381</v>
      </c>
      <c r="AX226" s="184">
        <v>1474</v>
      </c>
      <c r="AY226" s="184">
        <v>1518</v>
      </c>
      <c r="AZ226" s="184">
        <v>1547</v>
      </c>
      <c r="BA226" s="184">
        <v>1488</v>
      </c>
      <c r="BB226" s="184">
        <v>1454</v>
      </c>
      <c r="BC226" s="184">
        <v>1474</v>
      </c>
      <c r="BD226" s="184">
        <v>1470</v>
      </c>
      <c r="BE226" s="184">
        <v>1415</v>
      </c>
      <c r="BF226" s="184">
        <v>1416</v>
      </c>
      <c r="BG226" s="184">
        <v>1382</v>
      </c>
      <c r="BH226" s="184">
        <v>1380</v>
      </c>
      <c r="BI226" s="184">
        <v>1290</v>
      </c>
      <c r="BJ226" s="184">
        <v>1245</v>
      </c>
      <c r="BK226" s="184">
        <v>1214</v>
      </c>
      <c r="BL226" s="184">
        <v>1201</v>
      </c>
      <c r="BM226" s="184">
        <v>1174</v>
      </c>
      <c r="BN226" s="184">
        <v>1236</v>
      </c>
      <c r="BO226" s="184">
        <v>1235</v>
      </c>
      <c r="BP226" s="184">
        <v>1218</v>
      </c>
      <c r="BQ226" s="184">
        <v>1268</v>
      </c>
      <c r="BR226" s="184">
        <v>1162</v>
      </c>
      <c r="BS226" s="184">
        <v>1155</v>
      </c>
      <c r="BT226" s="184">
        <v>1173</v>
      </c>
      <c r="BU226" s="184">
        <v>1153</v>
      </c>
      <c r="BV226" s="184">
        <v>1156</v>
      </c>
      <c r="BW226" s="184">
        <v>1021</v>
      </c>
      <c r="BX226" s="184">
        <v>1091</v>
      </c>
      <c r="BY226" s="184">
        <v>995</v>
      </c>
      <c r="BZ226" s="184">
        <v>981</v>
      </c>
      <c r="CA226" s="184">
        <v>867</v>
      </c>
      <c r="CB226" s="184">
        <v>855</v>
      </c>
      <c r="CC226" s="184">
        <v>863</v>
      </c>
      <c r="CD226" s="184">
        <v>823</v>
      </c>
      <c r="CE226" s="184">
        <v>772</v>
      </c>
      <c r="CF226" s="184">
        <v>706</v>
      </c>
      <c r="CG226" s="184">
        <v>744</v>
      </c>
      <c r="CH226" s="184">
        <v>653</v>
      </c>
      <c r="CI226" s="184">
        <v>701</v>
      </c>
      <c r="CJ226" s="184">
        <v>651</v>
      </c>
      <c r="CK226" s="184">
        <v>662</v>
      </c>
      <c r="CL226" s="184">
        <v>664</v>
      </c>
      <c r="CM226" s="184">
        <v>701</v>
      </c>
      <c r="CN226" s="184">
        <v>713</v>
      </c>
      <c r="CO226" s="184">
        <v>513</v>
      </c>
      <c r="CP226" s="184">
        <v>508</v>
      </c>
      <c r="CQ226" s="184">
        <v>406</v>
      </c>
      <c r="CR226" s="184">
        <v>378</v>
      </c>
      <c r="CS226" s="184">
        <v>334</v>
      </c>
      <c r="CT226" s="184">
        <v>279</v>
      </c>
      <c r="CU226" s="184">
        <v>251</v>
      </c>
      <c r="CV226" s="184">
        <v>241</v>
      </c>
      <c r="CW226" s="184">
        <v>225</v>
      </c>
      <c r="CX226" s="184">
        <v>194</v>
      </c>
      <c r="CY226" s="533">
        <v>637</v>
      </c>
      <c r="CZ226" s="129">
        <v>772</v>
      </c>
      <c r="DA226">
        <v>846</v>
      </c>
      <c r="DB226">
        <v>882</v>
      </c>
      <c r="DC226">
        <v>847</v>
      </c>
      <c r="DD226">
        <v>925</v>
      </c>
      <c r="DE226">
        <v>930</v>
      </c>
      <c r="DF226">
        <v>970</v>
      </c>
      <c r="DG226">
        <v>982</v>
      </c>
      <c r="DH226">
        <v>1101</v>
      </c>
      <c r="DI226">
        <v>1124</v>
      </c>
      <c r="DJ226">
        <v>1190</v>
      </c>
      <c r="DK226">
        <v>1127</v>
      </c>
      <c r="DL226">
        <v>1115</v>
      </c>
      <c r="DM226">
        <v>1212</v>
      </c>
      <c r="DN226">
        <v>1158</v>
      </c>
      <c r="DO226">
        <v>1189</v>
      </c>
      <c r="DP226">
        <v>1211</v>
      </c>
      <c r="DQ226">
        <v>1173</v>
      </c>
      <c r="DR226">
        <v>1121</v>
      </c>
      <c r="DS226">
        <v>969</v>
      </c>
      <c r="DT226">
        <v>966</v>
      </c>
      <c r="DU226">
        <v>923</v>
      </c>
      <c r="DV226">
        <v>928</v>
      </c>
      <c r="DW226">
        <v>927</v>
      </c>
      <c r="DX226">
        <v>953</v>
      </c>
      <c r="DY226">
        <v>1015</v>
      </c>
      <c r="DZ226">
        <v>1054</v>
      </c>
      <c r="EA226">
        <v>1109</v>
      </c>
      <c r="EB226">
        <v>1148</v>
      </c>
      <c r="EC226">
        <v>1254</v>
      </c>
      <c r="ED226">
        <v>1268</v>
      </c>
      <c r="EE226">
        <v>1319</v>
      </c>
      <c r="EF226">
        <v>1351</v>
      </c>
      <c r="EG226">
        <v>1402</v>
      </c>
      <c r="EH226">
        <v>1436</v>
      </c>
      <c r="EI226">
        <v>1410</v>
      </c>
      <c r="EJ226">
        <v>1459</v>
      </c>
      <c r="EK226">
        <v>1439</v>
      </c>
      <c r="EL226">
        <v>1379</v>
      </c>
      <c r="EM226">
        <v>1416</v>
      </c>
      <c r="EN226">
        <v>1314</v>
      </c>
      <c r="EO226">
        <v>1263</v>
      </c>
      <c r="EP226">
        <v>1279</v>
      </c>
      <c r="EQ226">
        <v>1255</v>
      </c>
      <c r="ER226">
        <v>1291</v>
      </c>
      <c r="ES226">
        <v>1224</v>
      </c>
      <c r="ET226">
        <v>1278</v>
      </c>
      <c r="EU226">
        <v>1116</v>
      </c>
      <c r="EV226">
        <v>1075</v>
      </c>
      <c r="EW226">
        <v>1073</v>
      </c>
      <c r="EX226">
        <v>1023</v>
      </c>
      <c r="EY226">
        <v>1079</v>
      </c>
      <c r="EZ226">
        <v>1142</v>
      </c>
      <c r="FA226">
        <v>1116</v>
      </c>
      <c r="FB226">
        <v>1145</v>
      </c>
      <c r="FC226">
        <v>1166</v>
      </c>
      <c r="FD226">
        <v>1111</v>
      </c>
      <c r="FE226">
        <v>1112</v>
      </c>
      <c r="FF226">
        <v>1079</v>
      </c>
      <c r="FG226">
        <v>1028</v>
      </c>
      <c r="FH226">
        <v>1059</v>
      </c>
      <c r="FI226">
        <v>1150</v>
      </c>
      <c r="FJ226">
        <v>1101</v>
      </c>
      <c r="FK226">
        <v>1064</v>
      </c>
      <c r="FL226">
        <v>980</v>
      </c>
      <c r="FM226">
        <v>958</v>
      </c>
      <c r="FN226">
        <v>909</v>
      </c>
      <c r="FO226">
        <v>926</v>
      </c>
      <c r="FP226">
        <v>892</v>
      </c>
      <c r="FQ226">
        <v>865</v>
      </c>
      <c r="FR226">
        <v>787</v>
      </c>
      <c r="FS226">
        <v>776</v>
      </c>
      <c r="FT226">
        <v>801</v>
      </c>
      <c r="FU226">
        <v>776</v>
      </c>
      <c r="FV226">
        <v>735</v>
      </c>
      <c r="FW226">
        <v>774</v>
      </c>
      <c r="FX226">
        <v>756</v>
      </c>
      <c r="FY226">
        <v>695</v>
      </c>
      <c r="FZ226">
        <v>722</v>
      </c>
      <c r="GA226">
        <v>828</v>
      </c>
      <c r="GB226">
        <v>576</v>
      </c>
      <c r="GC226">
        <v>576</v>
      </c>
      <c r="GD226">
        <v>496</v>
      </c>
      <c r="GE226">
        <v>455</v>
      </c>
      <c r="GF226">
        <v>423</v>
      </c>
      <c r="GG226">
        <v>348</v>
      </c>
      <c r="GH226">
        <v>346</v>
      </c>
      <c r="GI226">
        <v>357</v>
      </c>
      <c r="GJ226">
        <v>302</v>
      </c>
      <c r="GK226">
        <v>249</v>
      </c>
      <c r="GL226" s="128">
        <v>1138</v>
      </c>
    </row>
    <row r="227" spans="1:194" s="1" customFormat="1" ht="14.4" x14ac:dyDescent="0.3">
      <c r="A227" s="30" t="s">
        <v>46</v>
      </c>
      <c r="B227" s="1" t="s">
        <v>266</v>
      </c>
      <c r="C227" s="29" t="str">
        <f t="shared" si="64"/>
        <v>LA England - Isle of Wight</v>
      </c>
      <c r="D227" s="48">
        <f t="shared" si="65"/>
        <v>4652</v>
      </c>
      <c r="E227" s="48">
        <f t="shared" si="66"/>
        <v>4426</v>
      </c>
      <c r="F227" s="49">
        <f t="shared" si="67"/>
        <v>145084</v>
      </c>
      <c r="G227" s="49">
        <f t="shared" si="68"/>
        <v>70863</v>
      </c>
      <c r="H227" s="50">
        <f t="shared" si="69"/>
        <v>74221</v>
      </c>
      <c r="I227" s="50">
        <f t="shared" si="70"/>
        <v>59148</v>
      </c>
      <c r="J227" s="50">
        <f t="shared" si="71"/>
        <v>63073</v>
      </c>
      <c r="K227" s="47">
        <f t="shared" si="72"/>
        <v>11715</v>
      </c>
      <c r="L227" s="48">
        <f t="shared" si="73"/>
        <v>11148</v>
      </c>
      <c r="M227" s="744">
        <v>440</v>
      </c>
      <c r="N227" s="184">
        <v>461</v>
      </c>
      <c r="O227" s="184">
        <v>506</v>
      </c>
      <c r="P227" s="184">
        <v>515</v>
      </c>
      <c r="Q227" s="184">
        <v>565</v>
      </c>
      <c r="R227" s="184">
        <v>545</v>
      </c>
      <c r="S227" s="184">
        <v>571</v>
      </c>
      <c r="T227" s="184">
        <v>647</v>
      </c>
      <c r="U227" s="184">
        <v>639</v>
      </c>
      <c r="V227" s="184">
        <v>671</v>
      </c>
      <c r="W227" s="184">
        <v>754</v>
      </c>
      <c r="X227" s="184">
        <v>749</v>
      </c>
      <c r="Y227" s="184">
        <v>802</v>
      </c>
      <c r="Z227" s="184">
        <v>758</v>
      </c>
      <c r="AA227" s="184">
        <v>800</v>
      </c>
      <c r="AB227" s="184">
        <v>783</v>
      </c>
      <c r="AC227" s="184">
        <v>750</v>
      </c>
      <c r="AD227" s="184">
        <v>759</v>
      </c>
      <c r="AE227" s="184">
        <v>780</v>
      </c>
      <c r="AF227" s="184">
        <v>716</v>
      </c>
      <c r="AG227" s="184">
        <v>667</v>
      </c>
      <c r="AH227" s="184">
        <v>633</v>
      </c>
      <c r="AI227" s="184">
        <v>637</v>
      </c>
      <c r="AJ227" s="184">
        <v>623</v>
      </c>
      <c r="AK227" s="184">
        <v>597</v>
      </c>
      <c r="AL227" s="184">
        <v>671</v>
      </c>
      <c r="AM227" s="184">
        <v>655</v>
      </c>
      <c r="AN227" s="184">
        <v>662</v>
      </c>
      <c r="AO227" s="184">
        <v>698</v>
      </c>
      <c r="AP227" s="184">
        <v>728</v>
      </c>
      <c r="AQ227" s="184">
        <v>720</v>
      </c>
      <c r="AR227" s="184">
        <v>730</v>
      </c>
      <c r="AS227" s="184">
        <v>754</v>
      </c>
      <c r="AT227" s="184">
        <v>774</v>
      </c>
      <c r="AU227" s="184">
        <v>757</v>
      </c>
      <c r="AV227" s="184">
        <v>850</v>
      </c>
      <c r="AW227" s="184">
        <v>772</v>
      </c>
      <c r="AX227" s="184">
        <v>828</v>
      </c>
      <c r="AY227" s="184">
        <v>872</v>
      </c>
      <c r="AZ227" s="184">
        <v>808</v>
      </c>
      <c r="BA227" s="184">
        <v>818</v>
      </c>
      <c r="BB227" s="184">
        <v>816</v>
      </c>
      <c r="BC227" s="184">
        <v>800</v>
      </c>
      <c r="BD227" s="184">
        <v>746</v>
      </c>
      <c r="BE227" s="184">
        <v>764</v>
      </c>
      <c r="BF227" s="184">
        <v>789</v>
      </c>
      <c r="BG227" s="184">
        <v>769</v>
      </c>
      <c r="BH227" s="184">
        <v>804</v>
      </c>
      <c r="BI227" s="184">
        <v>723</v>
      </c>
      <c r="BJ227" s="184">
        <v>709</v>
      </c>
      <c r="BK227" s="184">
        <v>745</v>
      </c>
      <c r="BL227" s="184">
        <v>804</v>
      </c>
      <c r="BM227" s="184">
        <v>814</v>
      </c>
      <c r="BN227" s="184">
        <v>872</v>
      </c>
      <c r="BO227" s="184">
        <v>862</v>
      </c>
      <c r="BP227" s="184">
        <v>1013</v>
      </c>
      <c r="BQ227" s="184">
        <v>1000</v>
      </c>
      <c r="BR227" s="184">
        <v>1025</v>
      </c>
      <c r="BS227" s="184">
        <v>1051</v>
      </c>
      <c r="BT227" s="184">
        <v>1159</v>
      </c>
      <c r="BU227" s="184">
        <v>1149</v>
      </c>
      <c r="BV227" s="184">
        <v>1188</v>
      </c>
      <c r="BW227" s="184">
        <v>1141</v>
      </c>
      <c r="BX227" s="184">
        <v>1182</v>
      </c>
      <c r="BY227" s="184">
        <v>1114</v>
      </c>
      <c r="BZ227" s="184">
        <v>1105</v>
      </c>
      <c r="CA227" s="184">
        <v>1059</v>
      </c>
      <c r="CB227" s="184">
        <v>1074</v>
      </c>
      <c r="CC227" s="184">
        <v>1036</v>
      </c>
      <c r="CD227" s="184">
        <v>961</v>
      </c>
      <c r="CE227" s="184">
        <v>942</v>
      </c>
      <c r="CF227" s="184">
        <v>997</v>
      </c>
      <c r="CG227" s="184">
        <v>992</v>
      </c>
      <c r="CH227" s="184">
        <v>879</v>
      </c>
      <c r="CI227" s="184">
        <v>906</v>
      </c>
      <c r="CJ227" s="184">
        <v>864</v>
      </c>
      <c r="CK227" s="184">
        <v>923</v>
      </c>
      <c r="CL227" s="184">
        <v>956</v>
      </c>
      <c r="CM227" s="184">
        <v>1003</v>
      </c>
      <c r="CN227" s="184">
        <v>1074</v>
      </c>
      <c r="CO227" s="184">
        <v>784</v>
      </c>
      <c r="CP227" s="184">
        <v>757</v>
      </c>
      <c r="CQ227" s="184">
        <v>695</v>
      </c>
      <c r="CR227" s="184">
        <v>587</v>
      </c>
      <c r="CS227" s="184">
        <v>505</v>
      </c>
      <c r="CT227" s="184">
        <v>349</v>
      </c>
      <c r="CU227" s="184">
        <v>392</v>
      </c>
      <c r="CV227" s="184">
        <v>290</v>
      </c>
      <c r="CW227" s="184">
        <v>286</v>
      </c>
      <c r="CX227" s="184">
        <v>212</v>
      </c>
      <c r="CY227" s="533">
        <v>731</v>
      </c>
      <c r="CZ227" s="129">
        <v>438</v>
      </c>
      <c r="DA227">
        <v>462</v>
      </c>
      <c r="DB227">
        <v>444</v>
      </c>
      <c r="DC227">
        <v>519</v>
      </c>
      <c r="DD227">
        <v>535</v>
      </c>
      <c r="DE227">
        <v>501</v>
      </c>
      <c r="DF227">
        <v>560</v>
      </c>
      <c r="DG227">
        <v>562</v>
      </c>
      <c r="DH227">
        <v>647</v>
      </c>
      <c r="DI227">
        <v>660</v>
      </c>
      <c r="DJ227">
        <v>679</v>
      </c>
      <c r="DK227">
        <v>715</v>
      </c>
      <c r="DL227">
        <v>714</v>
      </c>
      <c r="DM227">
        <v>714</v>
      </c>
      <c r="DN227">
        <v>789</v>
      </c>
      <c r="DO227">
        <v>714</v>
      </c>
      <c r="DP227">
        <v>804</v>
      </c>
      <c r="DQ227">
        <v>691</v>
      </c>
      <c r="DR227">
        <v>715</v>
      </c>
      <c r="DS227">
        <v>635</v>
      </c>
      <c r="DT227">
        <v>596</v>
      </c>
      <c r="DU227">
        <v>584</v>
      </c>
      <c r="DV227">
        <v>588</v>
      </c>
      <c r="DW227">
        <v>522</v>
      </c>
      <c r="DX227">
        <v>556</v>
      </c>
      <c r="DY227">
        <v>576</v>
      </c>
      <c r="DZ227">
        <v>611</v>
      </c>
      <c r="EA227">
        <v>680</v>
      </c>
      <c r="EB227">
        <v>667</v>
      </c>
      <c r="EC227">
        <v>720</v>
      </c>
      <c r="ED227">
        <v>704</v>
      </c>
      <c r="EE227">
        <v>783</v>
      </c>
      <c r="EF227">
        <v>755</v>
      </c>
      <c r="EG227">
        <v>742</v>
      </c>
      <c r="EH227">
        <v>837</v>
      </c>
      <c r="EI227">
        <v>857</v>
      </c>
      <c r="EJ227">
        <v>806</v>
      </c>
      <c r="EK227">
        <v>825</v>
      </c>
      <c r="EL227">
        <v>803</v>
      </c>
      <c r="EM227">
        <v>829</v>
      </c>
      <c r="EN227">
        <v>800</v>
      </c>
      <c r="EO227">
        <v>826</v>
      </c>
      <c r="EP227">
        <v>746</v>
      </c>
      <c r="EQ227">
        <v>772</v>
      </c>
      <c r="ER227">
        <v>756</v>
      </c>
      <c r="ES227">
        <v>812</v>
      </c>
      <c r="ET227">
        <v>845</v>
      </c>
      <c r="EU227">
        <v>800</v>
      </c>
      <c r="EV227">
        <v>708</v>
      </c>
      <c r="EW227">
        <v>758</v>
      </c>
      <c r="EX227">
        <v>763</v>
      </c>
      <c r="EY227">
        <v>845</v>
      </c>
      <c r="EZ227">
        <v>870</v>
      </c>
      <c r="FA227">
        <v>940</v>
      </c>
      <c r="FB227">
        <v>1013</v>
      </c>
      <c r="FC227">
        <v>1098</v>
      </c>
      <c r="FD227">
        <v>1061</v>
      </c>
      <c r="FE227">
        <v>1184</v>
      </c>
      <c r="FF227">
        <v>1169</v>
      </c>
      <c r="FG227">
        <v>1246</v>
      </c>
      <c r="FH227">
        <v>1188</v>
      </c>
      <c r="FI227">
        <v>1272</v>
      </c>
      <c r="FJ227">
        <v>1190</v>
      </c>
      <c r="FK227">
        <v>1189</v>
      </c>
      <c r="FL227">
        <v>1274</v>
      </c>
      <c r="FM227">
        <v>1205</v>
      </c>
      <c r="FN227">
        <v>1143</v>
      </c>
      <c r="FO227">
        <v>1133</v>
      </c>
      <c r="FP227">
        <v>1039</v>
      </c>
      <c r="FQ227">
        <v>1105</v>
      </c>
      <c r="FR227">
        <v>1073</v>
      </c>
      <c r="FS227">
        <v>1081</v>
      </c>
      <c r="FT227">
        <v>1084</v>
      </c>
      <c r="FU227">
        <v>1013</v>
      </c>
      <c r="FV227">
        <v>1054</v>
      </c>
      <c r="FW227">
        <v>1005</v>
      </c>
      <c r="FX227">
        <v>1017</v>
      </c>
      <c r="FY227">
        <v>1018</v>
      </c>
      <c r="FZ227">
        <v>1143</v>
      </c>
      <c r="GA227">
        <v>1124</v>
      </c>
      <c r="GB227">
        <v>873</v>
      </c>
      <c r="GC227">
        <v>869</v>
      </c>
      <c r="GD227">
        <v>788</v>
      </c>
      <c r="GE227">
        <v>747</v>
      </c>
      <c r="GF227">
        <v>569</v>
      </c>
      <c r="GG227">
        <v>455</v>
      </c>
      <c r="GH227">
        <v>497</v>
      </c>
      <c r="GI227">
        <v>430</v>
      </c>
      <c r="GJ227">
        <v>356</v>
      </c>
      <c r="GK227">
        <v>315</v>
      </c>
      <c r="GL227" s="128">
        <v>1421</v>
      </c>
    </row>
    <row r="228" spans="1:194" s="1" customFormat="1" ht="14.4" x14ac:dyDescent="0.3">
      <c r="A228" s="30" t="s">
        <v>46</v>
      </c>
      <c r="B228" s="1" t="s">
        <v>267</v>
      </c>
      <c r="C228" s="29" t="str">
        <f t="shared" si="64"/>
        <v>LA England - Isles of Scilly</v>
      </c>
      <c r="D228" s="48">
        <f t="shared" si="65"/>
        <v>63</v>
      </c>
      <c r="E228" s="48">
        <f t="shared" si="66"/>
        <v>53</v>
      </c>
      <c r="F228" s="49">
        <f t="shared" si="67"/>
        <v>2276</v>
      </c>
      <c r="G228" s="49">
        <f t="shared" si="68"/>
        <v>1155</v>
      </c>
      <c r="H228" s="50">
        <f t="shared" si="69"/>
        <v>1121</v>
      </c>
      <c r="I228" s="50">
        <f t="shared" si="70"/>
        <v>974</v>
      </c>
      <c r="J228" s="50">
        <f t="shared" si="71"/>
        <v>974</v>
      </c>
      <c r="K228" s="47">
        <f t="shared" si="72"/>
        <v>181</v>
      </c>
      <c r="L228" s="48">
        <f t="shared" si="73"/>
        <v>147</v>
      </c>
      <c r="M228" s="744">
        <v>2</v>
      </c>
      <c r="N228" s="184">
        <v>11</v>
      </c>
      <c r="O228" s="184">
        <v>8</v>
      </c>
      <c r="P228" s="184">
        <v>12</v>
      </c>
      <c r="Q228" s="184">
        <v>11</v>
      </c>
      <c r="R228" s="184">
        <v>9</v>
      </c>
      <c r="S228" s="184">
        <v>9</v>
      </c>
      <c r="T228" s="184">
        <v>11</v>
      </c>
      <c r="U228" s="184">
        <v>12</v>
      </c>
      <c r="V228" s="184">
        <v>9</v>
      </c>
      <c r="W228" s="184">
        <v>7</v>
      </c>
      <c r="X228" s="184">
        <v>17</v>
      </c>
      <c r="Y228" s="184">
        <v>13</v>
      </c>
      <c r="Z228" s="184">
        <v>15</v>
      </c>
      <c r="AA228" s="184">
        <v>9</v>
      </c>
      <c r="AB228" s="184">
        <v>9</v>
      </c>
      <c r="AC228" s="184">
        <v>8</v>
      </c>
      <c r="AD228" s="184">
        <v>9</v>
      </c>
      <c r="AE228" s="184">
        <v>12</v>
      </c>
      <c r="AF228" s="184">
        <v>8</v>
      </c>
      <c r="AG228" s="184">
        <v>6</v>
      </c>
      <c r="AH228" s="184">
        <v>14</v>
      </c>
      <c r="AI228" s="184">
        <v>14</v>
      </c>
      <c r="AJ228" s="184">
        <v>13</v>
      </c>
      <c r="AK228" s="184">
        <v>19</v>
      </c>
      <c r="AL228" s="184">
        <v>17</v>
      </c>
      <c r="AM228" s="184">
        <v>17</v>
      </c>
      <c r="AN228" s="184">
        <v>12</v>
      </c>
      <c r="AO228" s="184">
        <v>13</v>
      </c>
      <c r="AP228" s="184">
        <v>13</v>
      </c>
      <c r="AQ228" s="184">
        <v>18</v>
      </c>
      <c r="AR228" s="184">
        <v>14</v>
      </c>
      <c r="AS228" s="184">
        <v>25</v>
      </c>
      <c r="AT228" s="184">
        <v>15</v>
      </c>
      <c r="AU228" s="184">
        <v>26</v>
      </c>
      <c r="AV228" s="184">
        <v>15</v>
      </c>
      <c r="AW228" s="184">
        <v>14</v>
      </c>
      <c r="AX228" s="184">
        <v>13</v>
      </c>
      <c r="AY228" s="184">
        <v>14</v>
      </c>
      <c r="AZ228" s="184">
        <v>18</v>
      </c>
      <c r="BA228" s="184">
        <v>19</v>
      </c>
      <c r="BB228" s="184">
        <v>11</v>
      </c>
      <c r="BC228" s="184">
        <v>21</v>
      </c>
      <c r="BD228" s="184">
        <v>23</v>
      </c>
      <c r="BE228" s="184">
        <v>14</v>
      </c>
      <c r="BF228" s="184">
        <v>14</v>
      </c>
      <c r="BG228" s="184">
        <v>14</v>
      </c>
      <c r="BH228" s="184">
        <v>20</v>
      </c>
      <c r="BI228" s="184">
        <v>22</v>
      </c>
      <c r="BJ228" s="184">
        <v>5</v>
      </c>
      <c r="BK228" s="184">
        <v>13</v>
      </c>
      <c r="BL228" s="184">
        <v>13</v>
      </c>
      <c r="BM228" s="184">
        <v>11</v>
      </c>
      <c r="BN228" s="184">
        <v>10</v>
      </c>
      <c r="BO228" s="184">
        <v>11</v>
      </c>
      <c r="BP228" s="184">
        <v>16</v>
      </c>
      <c r="BQ228" s="184">
        <v>19</v>
      </c>
      <c r="BR228" s="184">
        <v>16</v>
      </c>
      <c r="BS228" s="184">
        <v>17</v>
      </c>
      <c r="BT228" s="184">
        <v>15</v>
      </c>
      <c r="BU228" s="184">
        <v>18</v>
      </c>
      <c r="BV228" s="184">
        <v>15</v>
      </c>
      <c r="BW228" s="184">
        <v>25</v>
      </c>
      <c r="BX228" s="184">
        <v>20</v>
      </c>
      <c r="BY228" s="184">
        <v>8</v>
      </c>
      <c r="BZ228" s="184">
        <v>7</v>
      </c>
      <c r="CA228" s="184">
        <v>13</v>
      </c>
      <c r="CB228" s="184">
        <v>8</v>
      </c>
      <c r="CC228" s="184">
        <v>18</v>
      </c>
      <c r="CD228" s="184">
        <v>9</v>
      </c>
      <c r="CE228" s="184">
        <v>11</v>
      </c>
      <c r="CF228" s="184">
        <v>10</v>
      </c>
      <c r="CG228" s="184">
        <v>12</v>
      </c>
      <c r="CH228" s="184">
        <v>13</v>
      </c>
      <c r="CI228" s="184">
        <v>12</v>
      </c>
      <c r="CJ228" s="184">
        <v>10</v>
      </c>
      <c r="CK228" s="184">
        <v>9</v>
      </c>
      <c r="CL228" s="184">
        <v>8</v>
      </c>
      <c r="CM228" s="184">
        <v>16</v>
      </c>
      <c r="CN228" s="184">
        <v>8</v>
      </c>
      <c r="CO228" s="184">
        <v>11</v>
      </c>
      <c r="CP228" s="184">
        <v>14</v>
      </c>
      <c r="CQ228" s="184">
        <v>13</v>
      </c>
      <c r="CR228" s="184">
        <v>6</v>
      </c>
      <c r="CS228" s="184">
        <v>5</v>
      </c>
      <c r="CT228" s="184">
        <v>6</v>
      </c>
      <c r="CU228" s="184">
        <v>10</v>
      </c>
      <c r="CV228" s="184">
        <v>4</v>
      </c>
      <c r="CW228" s="184">
        <v>5</v>
      </c>
      <c r="CX228" s="184">
        <v>3</v>
      </c>
      <c r="CY228" s="533">
        <v>13</v>
      </c>
      <c r="CZ228" s="129">
        <v>5</v>
      </c>
      <c r="DA228">
        <v>4</v>
      </c>
      <c r="DB228">
        <v>8</v>
      </c>
      <c r="DC228">
        <v>6</v>
      </c>
      <c r="DD228">
        <v>7</v>
      </c>
      <c r="DE228">
        <v>7</v>
      </c>
      <c r="DF228">
        <v>7</v>
      </c>
      <c r="DG228">
        <v>6</v>
      </c>
      <c r="DH228">
        <v>8</v>
      </c>
      <c r="DI228">
        <v>6</v>
      </c>
      <c r="DJ228">
        <v>10</v>
      </c>
      <c r="DK228">
        <v>20</v>
      </c>
      <c r="DL228">
        <v>15</v>
      </c>
      <c r="DM228">
        <v>4</v>
      </c>
      <c r="DN228">
        <v>10</v>
      </c>
      <c r="DO228">
        <v>10</v>
      </c>
      <c r="DP228">
        <v>11</v>
      </c>
      <c r="DQ228">
        <v>3</v>
      </c>
      <c r="DR228">
        <v>6</v>
      </c>
      <c r="DS228">
        <v>11</v>
      </c>
      <c r="DT228">
        <v>5</v>
      </c>
      <c r="DU228">
        <v>10</v>
      </c>
      <c r="DV228">
        <v>14</v>
      </c>
      <c r="DW228">
        <v>17</v>
      </c>
      <c r="DX228">
        <v>17</v>
      </c>
      <c r="DY228">
        <v>19</v>
      </c>
      <c r="DZ228">
        <v>15</v>
      </c>
      <c r="EA228">
        <v>18</v>
      </c>
      <c r="EB228">
        <v>12</v>
      </c>
      <c r="EC228">
        <v>21</v>
      </c>
      <c r="ED228">
        <v>15</v>
      </c>
      <c r="EE228">
        <v>16</v>
      </c>
      <c r="EF228">
        <v>15</v>
      </c>
      <c r="EG228">
        <v>9</v>
      </c>
      <c r="EH228">
        <v>14</v>
      </c>
      <c r="EI228">
        <v>12</v>
      </c>
      <c r="EJ228">
        <v>16</v>
      </c>
      <c r="EK228">
        <v>12</v>
      </c>
      <c r="EL228">
        <v>9</v>
      </c>
      <c r="EM228">
        <v>11</v>
      </c>
      <c r="EN228">
        <v>21</v>
      </c>
      <c r="EO228">
        <v>19</v>
      </c>
      <c r="EP228">
        <v>11</v>
      </c>
      <c r="EQ228">
        <v>14</v>
      </c>
      <c r="ER228">
        <v>18</v>
      </c>
      <c r="ES228">
        <v>15</v>
      </c>
      <c r="ET228">
        <v>19</v>
      </c>
      <c r="EU228">
        <v>11</v>
      </c>
      <c r="EV228">
        <v>12</v>
      </c>
      <c r="EW228">
        <v>13</v>
      </c>
      <c r="EX228">
        <v>13</v>
      </c>
      <c r="EY228">
        <v>15</v>
      </c>
      <c r="EZ228">
        <v>15</v>
      </c>
      <c r="FA228">
        <v>15</v>
      </c>
      <c r="FB228">
        <v>19</v>
      </c>
      <c r="FC228">
        <v>23</v>
      </c>
      <c r="FD228">
        <v>21</v>
      </c>
      <c r="FE228">
        <v>11</v>
      </c>
      <c r="FF228">
        <v>24</v>
      </c>
      <c r="FG228">
        <v>15</v>
      </c>
      <c r="FH228">
        <v>15</v>
      </c>
      <c r="FI228">
        <v>19</v>
      </c>
      <c r="FJ228">
        <v>16</v>
      </c>
      <c r="FK228">
        <v>11</v>
      </c>
      <c r="FL228">
        <v>12</v>
      </c>
      <c r="FM228">
        <v>14</v>
      </c>
      <c r="FN228">
        <v>12</v>
      </c>
      <c r="FO228">
        <v>15</v>
      </c>
      <c r="FP228">
        <v>9</v>
      </c>
      <c r="FQ228">
        <v>11</v>
      </c>
      <c r="FR228">
        <v>4</v>
      </c>
      <c r="FS228">
        <v>12</v>
      </c>
      <c r="FT228">
        <v>13</v>
      </c>
      <c r="FU228">
        <v>11</v>
      </c>
      <c r="FV228">
        <v>12</v>
      </c>
      <c r="FW228">
        <v>15</v>
      </c>
      <c r="FX228">
        <v>12</v>
      </c>
      <c r="FY228">
        <v>12</v>
      </c>
      <c r="FZ228">
        <v>15</v>
      </c>
      <c r="GA228">
        <v>16</v>
      </c>
      <c r="GB228">
        <v>10</v>
      </c>
      <c r="GC228">
        <v>13</v>
      </c>
      <c r="GD228">
        <v>11</v>
      </c>
      <c r="GE228">
        <v>9</v>
      </c>
      <c r="GF228">
        <v>10</v>
      </c>
      <c r="GG228">
        <v>10</v>
      </c>
      <c r="GH228">
        <v>3</v>
      </c>
      <c r="GI228">
        <v>8</v>
      </c>
      <c r="GJ228">
        <v>4</v>
      </c>
      <c r="GK228">
        <v>3</v>
      </c>
      <c r="GL228" s="128">
        <v>19</v>
      </c>
    </row>
    <row r="229" spans="1:194" s="1" customFormat="1" ht="14.4" x14ac:dyDescent="0.3">
      <c r="A229" s="30" t="s">
        <v>46</v>
      </c>
      <c r="B229" s="1" t="s">
        <v>268</v>
      </c>
      <c r="C229" s="29" t="str">
        <f t="shared" si="64"/>
        <v>LA England - Islington</v>
      </c>
      <c r="D229" s="48">
        <f t="shared" si="65"/>
        <v>6848</v>
      </c>
      <c r="E229" s="48">
        <f t="shared" si="66"/>
        <v>6846</v>
      </c>
      <c r="F229" s="49">
        <f t="shared" si="67"/>
        <v>302132</v>
      </c>
      <c r="G229" s="49">
        <f t="shared" si="68"/>
        <v>150460</v>
      </c>
      <c r="H229" s="50">
        <f t="shared" si="69"/>
        <v>151672</v>
      </c>
      <c r="I229" s="50">
        <f t="shared" si="70"/>
        <v>130608</v>
      </c>
      <c r="J229" s="50">
        <f t="shared" si="71"/>
        <v>132321</v>
      </c>
      <c r="K229" s="47">
        <f t="shared" si="72"/>
        <v>19852</v>
      </c>
      <c r="L229" s="48">
        <f t="shared" si="73"/>
        <v>19351</v>
      </c>
      <c r="M229" s="744">
        <v>1125</v>
      </c>
      <c r="N229" s="184">
        <v>1074</v>
      </c>
      <c r="O229" s="184">
        <v>1020</v>
      </c>
      <c r="P229" s="184">
        <v>1025</v>
      </c>
      <c r="Q229" s="184">
        <v>1039</v>
      </c>
      <c r="R229" s="184">
        <v>967</v>
      </c>
      <c r="S229" s="184">
        <v>1050</v>
      </c>
      <c r="T229" s="184">
        <v>1117</v>
      </c>
      <c r="U229" s="184">
        <v>1159</v>
      </c>
      <c r="V229" s="184">
        <v>1145</v>
      </c>
      <c r="W229" s="184">
        <v>1168</v>
      </c>
      <c r="X229" s="184">
        <v>1115</v>
      </c>
      <c r="Y229" s="184">
        <v>1053</v>
      </c>
      <c r="Z229" s="184">
        <v>1119</v>
      </c>
      <c r="AA229" s="184">
        <v>1145</v>
      </c>
      <c r="AB229" s="184">
        <v>1176</v>
      </c>
      <c r="AC229" s="184">
        <v>1167</v>
      </c>
      <c r="AD229" s="184">
        <v>1188</v>
      </c>
      <c r="AE229" s="184">
        <v>1354</v>
      </c>
      <c r="AF229" s="184">
        <v>1470</v>
      </c>
      <c r="AG229" s="184">
        <v>1589</v>
      </c>
      <c r="AH229" s="184">
        <v>1807</v>
      </c>
      <c r="AI229" s="184">
        <v>1936</v>
      </c>
      <c r="AJ229" s="184">
        <v>2230</v>
      </c>
      <c r="AK229" s="184">
        <v>2544</v>
      </c>
      <c r="AL229" s="184">
        <v>3046</v>
      </c>
      <c r="AM229" s="184">
        <v>3350</v>
      </c>
      <c r="AN229" s="184">
        <v>3749</v>
      </c>
      <c r="AO229" s="184">
        <v>4039</v>
      </c>
      <c r="AP229" s="184">
        <v>4261</v>
      </c>
      <c r="AQ229" s="184">
        <v>4361</v>
      </c>
      <c r="AR229" s="184">
        <v>4277</v>
      </c>
      <c r="AS229" s="184">
        <v>4233</v>
      </c>
      <c r="AT229" s="184">
        <v>4008</v>
      </c>
      <c r="AU229" s="184">
        <v>3949</v>
      </c>
      <c r="AV229" s="184">
        <v>3829</v>
      </c>
      <c r="AW229" s="184">
        <v>3824</v>
      </c>
      <c r="AX229" s="184">
        <v>3565</v>
      </c>
      <c r="AY229" s="184">
        <v>3425</v>
      </c>
      <c r="AZ229" s="184">
        <v>3327</v>
      </c>
      <c r="BA229" s="184">
        <v>3174</v>
      </c>
      <c r="BB229" s="184">
        <v>3091</v>
      </c>
      <c r="BC229" s="184">
        <v>2820</v>
      </c>
      <c r="BD229" s="184">
        <v>2613</v>
      </c>
      <c r="BE229" s="184">
        <v>2544</v>
      </c>
      <c r="BF229" s="184">
        <v>2450</v>
      </c>
      <c r="BG229" s="184">
        <v>2321</v>
      </c>
      <c r="BH229" s="184">
        <v>2182</v>
      </c>
      <c r="BI229" s="184">
        <v>1892</v>
      </c>
      <c r="BJ229" s="184">
        <v>1902</v>
      </c>
      <c r="BK229" s="184">
        <v>1761</v>
      </c>
      <c r="BL229" s="184">
        <v>1660</v>
      </c>
      <c r="BM229" s="184">
        <v>1718</v>
      </c>
      <c r="BN229" s="184">
        <v>1635</v>
      </c>
      <c r="BO229" s="184">
        <v>1652</v>
      </c>
      <c r="BP229" s="184">
        <v>1588</v>
      </c>
      <c r="BQ229" s="184">
        <v>1579</v>
      </c>
      <c r="BR229" s="184">
        <v>1554</v>
      </c>
      <c r="BS229" s="184">
        <v>1538</v>
      </c>
      <c r="BT229" s="184">
        <v>1486</v>
      </c>
      <c r="BU229" s="184">
        <v>1484</v>
      </c>
      <c r="BV229" s="184">
        <v>1411</v>
      </c>
      <c r="BW229" s="184">
        <v>1371</v>
      </c>
      <c r="BX229" s="184">
        <v>1277</v>
      </c>
      <c r="BY229" s="184">
        <v>1201</v>
      </c>
      <c r="BZ229" s="184">
        <v>1069</v>
      </c>
      <c r="CA229" s="184">
        <v>1019</v>
      </c>
      <c r="CB229" s="184">
        <v>890</v>
      </c>
      <c r="CC229" s="184">
        <v>849</v>
      </c>
      <c r="CD229" s="184">
        <v>729</v>
      </c>
      <c r="CE229" s="184">
        <v>762</v>
      </c>
      <c r="CF229" s="184">
        <v>637</v>
      </c>
      <c r="CG229" s="184">
        <v>620</v>
      </c>
      <c r="CH229" s="184">
        <v>572</v>
      </c>
      <c r="CI229" s="184">
        <v>555</v>
      </c>
      <c r="CJ229" s="184">
        <v>547</v>
      </c>
      <c r="CK229" s="184">
        <v>500</v>
      </c>
      <c r="CL229" s="184">
        <v>459</v>
      </c>
      <c r="CM229" s="184">
        <v>498</v>
      </c>
      <c r="CN229" s="184">
        <v>440</v>
      </c>
      <c r="CO229" s="184">
        <v>274</v>
      </c>
      <c r="CP229" s="184">
        <v>289</v>
      </c>
      <c r="CQ229" s="184">
        <v>287</v>
      </c>
      <c r="CR229" s="184">
        <v>242</v>
      </c>
      <c r="CS229" s="184">
        <v>197</v>
      </c>
      <c r="CT229" s="184">
        <v>184</v>
      </c>
      <c r="CU229" s="184">
        <v>181</v>
      </c>
      <c r="CV229" s="184">
        <v>146</v>
      </c>
      <c r="CW229" s="184">
        <v>130</v>
      </c>
      <c r="CX229" s="184">
        <v>108</v>
      </c>
      <c r="CY229" s="533">
        <v>347</v>
      </c>
      <c r="CZ229" s="129">
        <v>1039</v>
      </c>
      <c r="DA229">
        <v>1095</v>
      </c>
      <c r="DB229">
        <v>1009</v>
      </c>
      <c r="DC229">
        <v>1000</v>
      </c>
      <c r="DD229">
        <v>1040</v>
      </c>
      <c r="DE229">
        <v>982</v>
      </c>
      <c r="DF229">
        <v>971</v>
      </c>
      <c r="DG229">
        <v>1013</v>
      </c>
      <c r="DH229">
        <v>1101</v>
      </c>
      <c r="DI229">
        <v>1094</v>
      </c>
      <c r="DJ229">
        <v>1093</v>
      </c>
      <c r="DK229">
        <v>1068</v>
      </c>
      <c r="DL229">
        <v>1065</v>
      </c>
      <c r="DM229">
        <v>1138</v>
      </c>
      <c r="DN229">
        <v>1073</v>
      </c>
      <c r="DO229">
        <v>1163</v>
      </c>
      <c r="DP229">
        <v>1158</v>
      </c>
      <c r="DQ229">
        <v>1249</v>
      </c>
      <c r="DR229">
        <v>1352</v>
      </c>
      <c r="DS229">
        <v>1723</v>
      </c>
      <c r="DT229">
        <v>1950</v>
      </c>
      <c r="DU229">
        <v>2047</v>
      </c>
      <c r="DV229">
        <v>2497</v>
      </c>
      <c r="DW229">
        <v>3125</v>
      </c>
      <c r="DX229">
        <v>3699</v>
      </c>
      <c r="DY229">
        <v>4037</v>
      </c>
      <c r="DZ229">
        <v>4311</v>
      </c>
      <c r="EA229">
        <v>4718</v>
      </c>
      <c r="EB229">
        <v>4965</v>
      </c>
      <c r="EC229">
        <v>4888</v>
      </c>
      <c r="ED229">
        <v>4870</v>
      </c>
      <c r="EE229">
        <v>4546</v>
      </c>
      <c r="EF229">
        <v>4228</v>
      </c>
      <c r="EG229">
        <v>3932</v>
      </c>
      <c r="EH229">
        <v>3895</v>
      </c>
      <c r="EI229">
        <v>3644</v>
      </c>
      <c r="EJ229">
        <v>3538</v>
      </c>
      <c r="EK229">
        <v>3209</v>
      </c>
      <c r="EL229">
        <v>3016</v>
      </c>
      <c r="EM229">
        <v>2803</v>
      </c>
      <c r="EN229">
        <v>2645</v>
      </c>
      <c r="EO229">
        <v>2390</v>
      </c>
      <c r="EP229">
        <v>2200</v>
      </c>
      <c r="EQ229">
        <v>2054</v>
      </c>
      <c r="ER229">
        <v>1961</v>
      </c>
      <c r="ES229">
        <v>1964</v>
      </c>
      <c r="ET229">
        <v>1836</v>
      </c>
      <c r="EU229">
        <v>1710</v>
      </c>
      <c r="EV229">
        <v>1557</v>
      </c>
      <c r="EW229">
        <v>1553</v>
      </c>
      <c r="EX229">
        <v>1555</v>
      </c>
      <c r="EY229">
        <v>1400</v>
      </c>
      <c r="EZ229">
        <v>1507</v>
      </c>
      <c r="FA229">
        <v>1472</v>
      </c>
      <c r="FB229">
        <v>1354</v>
      </c>
      <c r="FC229">
        <v>1464</v>
      </c>
      <c r="FD229">
        <v>1380</v>
      </c>
      <c r="FE229">
        <v>1419</v>
      </c>
      <c r="FF229">
        <v>1406</v>
      </c>
      <c r="FG229">
        <v>1350</v>
      </c>
      <c r="FH229">
        <v>1411</v>
      </c>
      <c r="FI229">
        <v>1343</v>
      </c>
      <c r="FJ229">
        <v>1293</v>
      </c>
      <c r="FK229">
        <v>1232</v>
      </c>
      <c r="FL229">
        <v>1176</v>
      </c>
      <c r="FM229">
        <v>1096</v>
      </c>
      <c r="FN229">
        <v>987</v>
      </c>
      <c r="FO229">
        <v>967</v>
      </c>
      <c r="FP229">
        <v>859</v>
      </c>
      <c r="FQ229">
        <v>840</v>
      </c>
      <c r="FR229">
        <v>777</v>
      </c>
      <c r="FS229">
        <v>717</v>
      </c>
      <c r="FT229">
        <v>722</v>
      </c>
      <c r="FU229">
        <v>689</v>
      </c>
      <c r="FV229">
        <v>618</v>
      </c>
      <c r="FW229">
        <v>540</v>
      </c>
      <c r="FX229">
        <v>581</v>
      </c>
      <c r="FY229">
        <v>577</v>
      </c>
      <c r="FZ229">
        <v>594</v>
      </c>
      <c r="GA229">
        <v>521</v>
      </c>
      <c r="GB229">
        <v>432</v>
      </c>
      <c r="GC229">
        <v>412</v>
      </c>
      <c r="GD229">
        <v>363</v>
      </c>
      <c r="GE229">
        <v>342</v>
      </c>
      <c r="GF229">
        <v>279</v>
      </c>
      <c r="GG229">
        <v>258</v>
      </c>
      <c r="GH229">
        <v>229</v>
      </c>
      <c r="GI229">
        <v>240</v>
      </c>
      <c r="GJ229">
        <v>194</v>
      </c>
      <c r="GK229">
        <v>170</v>
      </c>
      <c r="GL229" s="128">
        <v>692</v>
      </c>
    </row>
    <row r="230" spans="1:194" s="1" customFormat="1" ht="14.4" x14ac:dyDescent="0.3">
      <c r="A230" s="30" t="s">
        <v>46</v>
      </c>
      <c r="B230" s="1" t="s">
        <v>269</v>
      </c>
      <c r="C230" s="29" t="str">
        <f t="shared" ref="C230:C293" si="74">CONCATENATE(A230," - ",B230)</f>
        <v>LA England - Kensington and Chelsea</v>
      </c>
      <c r="D230" s="48">
        <f t="shared" ref="D230:D293" si="75">SUM(Y230:AD230)</f>
        <v>6202</v>
      </c>
      <c r="E230" s="48">
        <f t="shared" ref="E230:E293" si="76">SUM(DL230:DQ230)</f>
        <v>6124</v>
      </c>
      <c r="F230" s="49">
        <f t="shared" ref="F230:F293" si="77">G230+H230</f>
        <v>230455</v>
      </c>
      <c r="G230" s="49">
        <f t="shared" ref="G230:G293" si="78">SUM(M230:CY230)</f>
        <v>112455</v>
      </c>
      <c r="H230" s="50">
        <f t="shared" ref="H230:H293" si="79">SUM(CZ230:GL230)</f>
        <v>118000</v>
      </c>
      <c r="I230" s="50">
        <f t="shared" ref="I230:I293" si="80">SUM(AE230:CY230)</f>
        <v>95788</v>
      </c>
      <c r="J230" s="50">
        <f t="shared" ref="J230:J293" si="81">SUM(DR230:GL230)</f>
        <v>101813</v>
      </c>
      <c r="K230" s="47">
        <f t="shared" ref="K230:K293" si="82">SUM(M230:AD230)</f>
        <v>16667</v>
      </c>
      <c r="L230" s="48">
        <f t="shared" ref="L230:L293" si="83">SUM(CZ230:DQ230)</f>
        <v>16187</v>
      </c>
      <c r="M230" s="744">
        <v>743</v>
      </c>
      <c r="N230" s="184">
        <v>872</v>
      </c>
      <c r="O230" s="184">
        <v>773</v>
      </c>
      <c r="P230" s="184">
        <v>759</v>
      </c>
      <c r="Q230" s="184">
        <v>861</v>
      </c>
      <c r="R230" s="184">
        <v>797</v>
      </c>
      <c r="S230" s="184">
        <v>804</v>
      </c>
      <c r="T230" s="184">
        <v>936</v>
      </c>
      <c r="U230" s="184">
        <v>969</v>
      </c>
      <c r="V230" s="184">
        <v>928</v>
      </c>
      <c r="W230" s="184">
        <v>1002</v>
      </c>
      <c r="X230" s="184">
        <v>1021</v>
      </c>
      <c r="Y230" s="184">
        <v>1031</v>
      </c>
      <c r="Z230" s="184">
        <v>1051</v>
      </c>
      <c r="AA230" s="184">
        <v>1001</v>
      </c>
      <c r="AB230" s="184">
        <v>1021</v>
      </c>
      <c r="AC230" s="184">
        <v>1039</v>
      </c>
      <c r="AD230" s="184">
        <v>1059</v>
      </c>
      <c r="AE230" s="184">
        <v>1014</v>
      </c>
      <c r="AF230" s="184">
        <v>1048</v>
      </c>
      <c r="AG230" s="184">
        <v>1050</v>
      </c>
      <c r="AH230" s="184">
        <v>1085</v>
      </c>
      <c r="AI230" s="184">
        <v>1190</v>
      </c>
      <c r="AJ230" s="184">
        <v>1353</v>
      </c>
      <c r="AK230" s="184">
        <v>1516</v>
      </c>
      <c r="AL230" s="184">
        <v>1648</v>
      </c>
      <c r="AM230" s="184">
        <v>1722</v>
      </c>
      <c r="AN230" s="184">
        <v>1822</v>
      </c>
      <c r="AO230" s="184">
        <v>1847</v>
      </c>
      <c r="AP230" s="184">
        <v>1983</v>
      </c>
      <c r="AQ230" s="184">
        <v>2057</v>
      </c>
      <c r="AR230" s="184">
        <v>1966</v>
      </c>
      <c r="AS230" s="184">
        <v>2060</v>
      </c>
      <c r="AT230" s="184">
        <v>2022</v>
      </c>
      <c r="AU230" s="184">
        <v>1954</v>
      </c>
      <c r="AV230" s="184">
        <v>2075</v>
      </c>
      <c r="AW230" s="184">
        <v>2059</v>
      </c>
      <c r="AX230" s="184">
        <v>2069</v>
      </c>
      <c r="AY230" s="184">
        <v>2057</v>
      </c>
      <c r="AZ230" s="184">
        <v>2041</v>
      </c>
      <c r="BA230" s="184">
        <v>2058</v>
      </c>
      <c r="BB230" s="184">
        <v>2037</v>
      </c>
      <c r="BC230" s="184">
        <v>2050</v>
      </c>
      <c r="BD230" s="184">
        <v>2038</v>
      </c>
      <c r="BE230" s="184">
        <v>2105</v>
      </c>
      <c r="BF230" s="184">
        <v>2038</v>
      </c>
      <c r="BG230" s="184">
        <v>2078</v>
      </c>
      <c r="BH230" s="184">
        <v>2007</v>
      </c>
      <c r="BI230" s="184">
        <v>1858</v>
      </c>
      <c r="BJ230" s="184">
        <v>1827</v>
      </c>
      <c r="BK230" s="184">
        <v>1800</v>
      </c>
      <c r="BL230" s="184">
        <v>1893</v>
      </c>
      <c r="BM230" s="184">
        <v>1818</v>
      </c>
      <c r="BN230" s="184">
        <v>1786</v>
      </c>
      <c r="BO230" s="184">
        <v>1662</v>
      </c>
      <c r="BP230" s="184">
        <v>1652</v>
      </c>
      <c r="BQ230" s="184">
        <v>1559</v>
      </c>
      <c r="BR230" s="184">
        <v>1473</v>
      </c>
      <c r="BS230" s="184">
        <v>1523</v>
      </c>
      <c r="BT230" s="184">
        <v>1404</v>
      </c>
      <c r="BU230" s="184">
        <v>1543</v>
      </c>
      <c r="BV230" s="184">
        <v>1433</v>
      </c>
      <c r="BW230" s="184">
        <v>1445</v>
      </c>
      <c r="BX230" s="184">
        <v>1410</v>
      </c>
      <c r="BY230" s="184">
        <v>1175</v>
      </c>
      <c r="BZ230" s="184">
        <v>1174</v>
      </c>
      <c r="CA230" s="184">
        <v>1083</v>
      </c>
      <c r="CB230" s="184">
        <v>952</v>
      </c>
      <c r="CC230" s="184">
        <v>902</v>
      </c>
      <c r="CD230" s="184">
        <v>788</v>
      </c>
      <c r="CE230" s="184">
        <v>778</v>
      </c>
      <c r="CF230" s="184">
        <v>680</v>
      </c>
      <c r="CG230" s="184">
        <v>662</v>
      </c>
      <c r="CH230" s="184">
        <v>600</v>
      </c>
      <c r="CI230" s="184">
        <v>624</v>
      </c>
      <c r="CJ230" s="184">
        <v>623</v>
      </c>
      <c r="CK230" s="184">
        <v>556</v>
      </c>
      <c r="CL230" s="184">
        <v>567</v>
      </c>
      <c r="CM230" s="184">
        <v>515</v>
      </c>
      <c r="CN230" s="184">
        <v>555</v>
      </c>
      <c r="CO230" s="184">
        <v>440</v>
      </c>
      <c r="CP230" s="184">
        <v>411</v>
      </c>
      <c r="CQ230" s="184">
        <v>426</v>
      </c>
      <c r="CR230" s="184">
        <v>345</v>
      </c>
      <c r="CS230" s="184">
        <v>277</v>
      </c>
      <c r="CT230" s="184">
        <v>259</v>
      </c>
      <c r="CU230" s="184">
        <v>230</v>
      </c>
      <c r="CV230" s="184">
        <v>208</v>
      </c>
      <c r="CW230" s="184">
        <v>178</v>
      </c>
      <c r="CX230" s="184">
        <v>144</v>
      </c>
      <c r="CY230" s="533">
        <v>501</v>
      </c>
      <c r="CZ230" s="129">
        <v>705</v>
      </c>
      <c r="DA230">
        <v>788</v>
      </c>
      <c r="DB230">
        <v>713</v>
      </c>
      <c r="DC230">
        <v>770</v>
      </c>
      <c r="DD230">
        <v>786</v>
      </c>
      <c r="DE230">
        <v>806</v>
      </c>
      <c r="DF230">
        <v>825</v>
      </c>
      <c r="DG230">
        <v>844</v>
      </c>
      <c r="DH230">
        <v>845</v>
      </c>
      <c r="DI230">
        <v>970</v>
      </c>
      <c r="DJ230">
        <v>1006</v>
      </c>
      <c r="DK230">
        <v>1005</v>
      </c>
      <c r="DL230">
        <v>984</v>
      </c>
      <c r="DM230">
        <v>980</v>
      </c>
      <c r="DN230">
        <v>1009</v>
      </c>
      <c r="DO230">
        <v>996</v>
      </c>
      <c r="DP230">
        <v>1087</v>
      </c>
      <c r="DQ230">
        <v>1068</v>
      </c>
      <c r="DR230">
        <v>1090</v>
      </c>
      <c r="DS230">
        <v>1102</v>
      </c>
      <c r="DT230">
        <v>1041</v>
      </c>
      <c r="DU230">
        <v>1184</v>
      </c>
      <c r="DV230">
        <v>1460</v>
      </c>
      <c r="DW230">
        <v>1867</v>
      </c>
      <c r="DX230">
        <v>2095</v>
      </c>
      <c r="DY230">
        <v>2290</v>
      </c>
      <c r="DZ230">
        <v>2372</v>
      </c>
      <c r="EA230">
        <v>2525</v>
      </c>
      <c r="EB230">
        <v>2585</v>
      </c>
      <c r="EC230">
        <v>2555</v>
      </c>
      <c r="ED230">
        <v>2556</v>
      </c>
      <c r="EE230">
        <v>2497</v>
      </c>
      <c r="EF230">
        <v>2403</v>
      </c>
      <c r="EG230">
        <v>2350</v>
      </c>
      <c r="EH230">
        <v>2329</v>
      </c>
      <c r="EI230">
        <v>2240</v>
      </c>
      <c r="EJ230">
        <v>2236</v>
      </c>
      <c r="EK230">
        <v>2189</v>
      </c>
      <c r="EL230">
        <v>2155</v>
      </c>
      <c r="EM230">
        <v>2071</v>
      </c>
      <c r="EN230">
        <v>2002</v>
      </c>
      <c r="EO230">
        <v>1989</v>
      </c>
      <c r="EP230">
        <v>1866</v>
      </c>
      <c r="EQ230">
        <v>1835</v>
      </c>
      <c r="ER230">
        <v>1880</v>
      </c>
      <c r="ES230">
        <v>1811</v>
      </c>
      <c r="ET230">
        <v>1742</v>
      </c>
      <c r="EU230">
        <v>1682</v>
      </c>
      <c r="EV230">
        <v>1636</v>
      </c>
      <c r="EW230">
        <v>1653</v>
      </c>
      <c r="EX230">
        <v>1540</v>
      </c>
      <c r="EY230">
        <v>1617</v>
      </c>
      <c r="EZ230">
        <v>1542</v>
      </c>
      <c r="FA230">
        <v>1556</v>
      </c>
      <c r="FB230">
        <v>1562</v>
      </c>
      <c r="FC230">
        <v>1552</v>
      </c>
      <c r="FD230">
        <v>1451</v>
      </c>
      <c r="FE230">
        <v>1534</v>
      </c>
      <c r="FF230">
        <v>1518</v>
      </c>
      <c r="FG230">
        <v>1382</v>
      </c>
      <c r="FH230">
        <v>1408</v>
      </c>
      <c r="FI230">
        <v>1328</v>
      </c>
      <c r="FJ230">
        <v>1272</v>
      </c>
      <c r="FK230">
        <v>1268</v>
      </c>
      <c r="FL230">
        <v>1197</v>
      </c>
      <c r="FM230">
        <v>1097</v>
      </c>
      <c r="FN230">
        <v>1050</v>
      </c>
      <c r="FO230">
        <v>993</v>
      </c>
      <c r="FP230">
        <v>963</v>
      </c>
      <c r="FQ230">
        <v>876</v>
      </c>
      <c r="FR230">
        <v>877</v>
      </c>
      <c r="FS230">
        <v>814</v>
      </c>
      <c r="FT230">
        <v>787</v>
      </c>
      <c r="FU230">
        <v>715</v>
      </c>
      <c r="FV230">
        <v>731</v>
      </c>
      <c r="FW230">
        <v>723</v>
      </c>
      <c r="FX230">
        <v>706</v>
      </c>
      <c r="FY230">
        <v>656</v>
      </c>
      <c r="FZ230">
        <v>648</v>
      </c>
      <c r="GA230">
        <v>651</v>
      </c>
      <c r="GB230">
        <v>527</v>
      </c>
      <c r="GC230">
        <v>518</v>
      </c>
      <c r="GD230">
        <v>443</v>
      </c>
      <c r="GE230">
        <v>413</v>
      </c>
      <c r="GF230">
        <v>372</v>
      </c>
      <c r="GG230">
        <v>318</v>
      </c>
      <c r="GH230">
        <v>361</v>
      </c>
      <c r="GI230">
        <v>304</v>
      </c>
      <c r="GJ230">
        <v>212</v>
      </c>
      <c r="GK230">
        <v>217</v>
      </c>
      <c r="GL230" s="128">
        <v>826</v>
      </c>
    </row>
    <row r="231" spans="1:194" s="1" customFormat="1" ht="14.4" x14ac:dyDescent="0.3">
      <c r="A231" s="30" t="s">
        <v>46</v>
      </c>
      <c r="B231" s="1" t="s">
        <v>270</v>
      </c>
      <c r="C231" s="29" t="str">
        <f t="shared" si="74"/>
        <v>LA England - King's Lynn and West Norfolk</v>
      </c>
      <c r="D231" s="48">
        <f t="shared" si="75"/>
        <v>5227</v>
      </c>
      <c r="E231" s="48">
        <f t="shared" si="76"/>
        <v>5190</v>
      </c>
      <c r="F231" s="49">
        <f t="shared" si="77"/>
        <v>157110</v>
      </c>
      <c r="G231" s="49">
        <f t="shared" si="78"/>
        <v>77259</v>
      </c>
      <c r="H231" s="50">
        <f t="shared" si="79"/>
        <v>79851</v>
      </c>
      <c r="I231" s="50">
        <f t="shared" si="80"/>
        <v>63353</v>
      </c>
      <c r="J231" s="50">
        <f t="shared" si="81"/>
        <v>66345</v>
      </c>
      <c r="K231" s="47">
        <f t="shared" si="82"/>
        <v>13906</v>
      </c>
      <c r="L231" s="48">
        <f t="shared" si="83"/>
        <v>13506</v>
      </c>
      <c r="M231" s="744">
        <v>508</v>
      </c>
      <c r="N231" s="184">
        <v>599</v>
      </c>
      <c r="O231" s="184">
        <v>643</v>
      </c>
      <c r="P231" s="184">
        <v>661</v>
      </c>
      <c r="Q231" s="184">
        <v>709</v>
      </c>
      <c r="R231" s="184">
        <v>711</v>
      </c>
      <c r="S231" s="184">
        <v>713</v>
      </c>
      <c r="T231" s="184">
        <v>774</v>
      </c>
      <c r="U231" s="184">
        <v>777</v>
      </c>
      <c r="V231" s="184">
        <v>841</v>
      </c>
      <c r="W231" s="184">
        <v>897</v>
      </c>
      <c r="X231" s="184">
        <v>846</v>
      </c>
      <c r="Y231" s="184">
        <v>835</v>
      </c>
      <c r="Z231" s="184">
        <v>961</v>
      </c>
      <c r="AA231" s="184">
        <v>900</v>
      </c>
      <c r="AB231" s="184">
        <v>865</v>
      </c>
      <c r="AC231" s="184">
        <v>832</v>
      </c>
      <c r="AD231" s="184">
        <v>834</v>
      </c>
      <c r="AE231" s="184">
        <v>856</v>
      </c>
      <c r="AF231" s="184">
        <v>775</v>
      </c>
      <c r="AG231" s="184">
        <v>791</v>
      </c>
      <c r="AH231" s="184">
        <v>739</v>
      </c>
      <c r="AI231" s="184">
        <v>688</v>
      </c>
      <c r="AJ231" s="184">
        <v>697</v>
      </c>
      <c r="AK231" s="184">
        <v>699</v>
      </c>
      <c r="AL231" s="184">
        <v>743</v>
      </c>
      <c r="AM231" s="184">
        <v>670</v>
      </c>
      <c r="AN231" s="184">
        <v>752</v>
      </c>
      <c r="AO231" s="184">
        <v>777</v>
      </c>
      <c r="AP231" s="184">
        <v>846</v>
      </c>
      <c r="AQ231" s="184">
        <v>887</v>
      </c>
      <c r="AR231" s="184">
        <v>817</v>
      </c>
      <c r="AS231" s="184">
        <v>950</v>
      </c>
      <c r="AT231" s="184">
        <v>1019</v>
      </c>
      <c r="AU231" s="184">
        <v>991</v>
      </c>
      <c r="AV231" s="184">
        <v>981</v>
      </c>
      <c r="AW231" s="184">
        <v>943</v>
      </c>
      <c r="AX231" s="184">
        <v>1006</v>
      </c>
      <c r="AY231" s="184">
        <v>1007</v>
      </c>
      <c r="AZ231" s="184">
        <v>1050</v>
      </c>
      <c r="BA231" s="184">
        <v>981</v>
      </c>
      <c r="BB231" s="184">
        <v>922</v>
      </c>
      <c r="BC231" s="184">
        <v>945</v>
      </c>
      <c r="BD231" s="184">
        <v>930</v>
      </c>
      <c r="BE231" s="184">
        <v>860</v>
      </c>
      <c r="BF231" s="184">
        <v>918</v>
      </c>
      <c r="BG231" s="184">
        <v>940</v>
      </c>
      <c r="BH231" s="184">
        <v>874</v>
      </c>
      <c r="BI231" s="184">
        <v>875</v>
      </c>
      <c r="BJ231" s="184">
        <v>847</v>
      </c>
      <c r="BK231" s="184">
        <v>861</v>
      </c>
      <c r="BL231" s="184">
        <v>894</v>
      </c>
      <c r="BM231" s="184">
        <v>983</v>
      </c>
      <c r="BN231" s="184">
        <v>980</v>
      </c>
      <c r="BO231" s="184">
        <v>1015</v>
      </c>
      <c r="BP231" s="184">
        <v>1095</v>
      </c>
      <c r="BQ231" s="184">
        <v>1050</v>
      </c>
      <c r="BR231" s="184">
        <v>1141</v>
      </c>
      <c r="BS231" s="184">
        <v>1129</v>
      </c>
      <c r="BT231" s="184">
        <v>1088</v>
      </c>
      <c r="BU231" s="184">
        <v>1200</v>
      </c>
      <c r="BV231" s="184">
        <v>1209</v>
      </c>
      <c r="BW231" s="184">
        <v>1233</v>
      </c>
      <c r="BX231" s="184">
        <v>1138</v>
      </c>
      <c r="BY231" s="184">
        <v>1140</v>
      </c>
      <c r="BZ231" s="184">
        <v>1102</v>
      </c>
      <c r="CA231" s="184">
        <v>1033</v>
      </c>
      <c r="CB231" s="184">
        <v>1031</v>
      </c>
      <c r="CC231" s="184">
        <v>978</v>
      </c>
      <c r="CD231" s="184">
        <v>969</v>
      </c>
      <c r="CE231" s="184">
        <v>936</v>
      </c>
      <c r="CF231" s="184">
        <v>883</v>
      </c>
      <c r="CG231" s="184">
        <v>872</v>
      </c>
      <c r="CH231" s="184">
        <v>860</v>
      </c>
      <c r="CI231" s="184">
        <v>869</v>
      </c>
      <c r="CJ231" s="184">
        <v>802</v>
      </c>
      <c r="CK231" s="184">
        <v>841</v>
      </c>
      <c r="CL231" s="184">
        <v>867</v>
      </c>
      <c r="CM231" s="184">
        <v>933</v>
      </c>
      <c r="CN231" s="184">
        <v>1010</v>
      </c>
      <c r="CO231" s="184">
        <v>725</v>
      </c>
      <c r="CP231" s="184">
        <v>694</v>
      </c>
      <c r="CQ231" s="184">
        <v>577</v>
      </c>
      <c r="CR231" s="184">
        <v>554</v>
      </c>
      <c r="CS231" s="184">
        <v>463</v>
      </c>
      <c r="CT231" s="184">
        <v>350</v>
      </c>
      <c r="CU231" s="184">
        <v>403</v>
      </c>
      <c r="CV231" s="184">
        <v>343</v>
      </c>
      <c r="CW231" s="184">
        <v>292</v>
      </c>
      <c r="CX231" s="184">
        <v>240</v>
      </c>
      <c r="CY231" s="533">
        <v>794</v>
      </c>
      <c r="CZ231" s="129">
        <v>518</v>
      </c>
      <c r="DA231">
        <v>578</v>
      </c>
      <c r="DB231">
        <v>598</v>
      </c>
      <c r="DC231">
        <v>621</v>
      </c>
      <c r="DD231">
        <v>694</v>
      </c>
      <c r="DE231">
        <v>667</v>
      </c>
      <c r="DF231">
        <v>684</v>
      </c>
      <c r="DG231">
        <v>721</v>
      </c>
      <c r="DH231">
        <v>753</v>
      </c>
      <c r="DI231">
        <v>789</v>
      </c>
      <c r="DJ231">
        <v>831</v>
      </c>
      <c r="DK231">
        <v>862</v>
      </c>
      <c r="DL231">
        <v>863</v>
      </c>
      <c r="DM231">
        <v>861</v>
      </c>
      <c r="DN231">
        <v>850</v>
      </c>
      <c r="DO231">
        <v>869</v>
      </c>
      <c r="DP231">
        <v>900</v>
      </c>
      <c r="DQ231">
        <v>847</v>
      </c>
      <c r="DR231">
        <v>805</v>
      </c>
      <c r="DS231">
        <v>711</v>
      </c>
      <c r="DT231">
        <v>663</v>
      </c>
      <c r="DU231">
        <v>586</v>
      </c>
      <c r="DV231">
        <v>672</v>
      </c>
      <c r="DW231">
        <v>651</v>
      </c>
      <c r="DX231">
        <v>663</v>
      </c>
      <c r="DY231">
        <v>735</v>
      </c>
      <c r="DZ231">
        <v>700</v>
      </c>
      <c r="EA231">
        <v>780</v>
      </c>
      <c r="EB231">
        <v>845</v>
      </c>
      <c r="EC231">
        <v>831</v>
      </c>
      <c r="ED231">
        <v>833</v>
      </c>
      <c r="EE231">
        <v>869</v>
      </c>
      <c r="EF231">
        <v>913</v>
      </c>
      <c r="EG231">
        <v>912</v>
      </c>
      <c r="EH231">
        <v>947</v>
      </c>
      <c r="EI231">
        <v>957</v>
      </c>
      <c r="EJ231">
        <v>1031</v>
      </c>
      <c r="EK231">
        <v>1049</v>
      </c>
      <c r="EL231">
        <v>1062</v>
      </c>
      <c r="EM231">
        <v>949</v>
      </c>
      <c r="EN231">
        <v>946</v>
      </c>
      <c r="EO231">
        <v>953</v>
      </c>
      <c r="EP231">
        <v>906</v>
      </c>
      <c r="EQ231">
        <v>922</v>
      </c>
      <c r="ER231">
        <v>892</v>
      </c>
      <c r="ES231">
        <v>893</v>
      </c>
      <c r="ET231">
        <v>874</v>
      </c>
      <c r="EU231">
        <v>823</v>
      </c>
      <c r="EV231">
        <v>831</v>
      </c>
      <c r="EW231">
        <v>826</v>
      </c>
      <c r="EX231">
        <v>858</v>
      </c>
      <c r="EY231">
        <v>901</v>
      </c>
      <c r="EZ231">
        <v>1001</v>
      </c>
      <c r="FA231">
        <v>1014</v>
      </c>
      <c r="FB231">
        <v>1101</v>
      </c>
      <c r="FC231">
        <v>1153</v>
      </c>
      <c r="FD231">
        <v>1126</v>
      </c>
      <c r="FE231">
        <v>1188</v>
      </c>
      <c r="FF231">
        <v>1178</v>
      </c>
      <c r="FG231">
        <v>1136</v>
      </c>
      <c r="FH231">
        <v>1180</v>
      </c>
      <c r="FI231">
        <v>1269</v>
      </c>
      <c r="FJ231">
        <v>1247</v>
      </c>
      <c r="FK231">
        <v>1229</v>
      </c>
      <c r="FL231">
        <v>1221</v>
      </c>
      <c r="FM231">
        <v>1215</v>
      </c>
      <c r="FN231">
        <v>1041</v>
      </c>
      <c r="FO231">
        <v>1126</v>
      </c>
      <c r="FP231">
        <v>1112</v>
      </c>
      <c r="FQ231">
        <v>997</v>
      </c>
      <c r="FR231">
        <v>1080</v>
      </c>
      <c r="FS231">
        <v>969</v>
      </c>
      <c r="FT231">
        <v>993</v>
      </c>
      <c r="FU231">
        <v>975</v>
      </c>
      <c r="FV231">
        <v>949</v>
      </c>
      <c r="FW231">
        <v>936</v>
      </c>
      <c r="FX231">
        <v>975</v>
      </c>
      <c r="FY231">
        <v>978</v>
      </c>
      <c r="FZ231">
        <v>1017</v>
      </c>
      <c r="GA231">
        <v>1128</v>
      </c>
      <c r="GB231">
        <v>800</v>
      </c>
      <c r="GC231">
        <v>790</v>
      </c>
      <c r="GD231">
        <v>721</v>
      </c>
      <c r="GE231">
        <v>691</v>
      </c>
      <c r="GF231">
        <v>598</v>
      </c>
      <c r="GG231">
        <v>488</v>
      </c>
      <c r="GH231">
        <v>462</v>
      </c>
      <c r="GI231">
        <v>440</v>
      </c>
      <c r="GJ231">
        <v>398</v>
      </c>
      <c r="GK231">
        <v>318</v>
      </c>
      <c r="GL231" s="128">
        <v>1316</v>
      </c>
    </row>
    <row r="232" spans="1:194" s="1" customFormat="1" ht="14.4" x14ac:dyDescent="0.3">
      <c r="A232" s="30" t="s">
        <v>46</v>
      </c>
      <c r="B232" s="1" t="s">
        <v>271</v>
      </c>
      <c r="C232" s="29" t="str">
        <f t="shared" si="74"/>
        <v>LA England - Kingston upon Hull, City of</v>
      </c>
      <c r="D232" s="48">
        <f t="shared" si="75"/>
        <v>12136</v>
      </c>
      <c r="E232" s="48">
        <f t="shared" si="76"/>
        <v>11583</v>
      </c>
      <c r="F232" s="49">
        <f t="shared" si="77"/>
        <v>313176</v>
      </c>
      <c r="G232" s="49">
        <f t="shared" si="78"/>
        <v>160588</v>
      </c>
      <c r="H232" s="50">
        <f t="shared" si="79"/>
        <v>152588</v>
      </c>
      <c r="I232" s="50">
        <f t="shared" si="80"/>
        <v>127458</v>
      </c>
      <c r="J232" s="50">
        <f t="shared" si="81"/>
        <v>121118</v>
      </c>
      <c r="K232" s="47">
        <f t="shared" si="82"/>
        <v>33130</v>
      </c>
      <c r="L232" s="48">
        <f t="shared" si="83"/>
        <v>31470</v>
      </c>
      <c r="M232" s="744">
        <v>1442</v>
      </c>
      <c r="N232" s="184">
        <v>1539</v>
      </c>
      <c r="O232" s="184">
        <v>1599</v>
      </c>
      <c r="P232" s="184">
        <v>1664</v>
      </c>
      <c r="Q232" s="184">
        <v>1697</v>
      </c>
      <c r="R232" s="184">
        <v>1652</v>
      </c>
      <c r="S232" s="184">
        <v>1757</v>
      </c>
      <c r="T232" s="184">
        <v>1777</v>
      </c>
      <c r="U232" s="184">
        <v>1875</v>
      </c>
      <c r="V232" s="184">
        <v>2005</v>
      </c>
      <c r="W232" s="184">
        <v>2027</v>
      </c>
      <c r="X232" s="184">
        <v>1960</v>
      </c>
      <c r="Y232" s="184">
        <v>1970</v>
      </c>
      <c r="Z232" s="184">
        <v>2119</v>
      </c>
      <c r="AA232" s="184">
        <v>2102</v>
      </c>
      <c r="AB232" s="184">
        <v>2004</v>
      </c>
      <c r="AC232" s="184">
        <v>1954</v>
      </c>
      <c r="AD232" s="184">
        <v>1987</v>
      </c>
      <c r="AE232" s="184">
        <v>1995</v>
      </c>
      <c r="AF232" s="184">
        <v>1901</v>
      </c>
      <c r="AG232" s="184">
        <v>1855</v>
      </c>
      <c r="AH232" s="184">
        <v>2114</v>
      </c>
      <c r="AI232" s="184">
        <v>1995</v>
      </c>
      <c r="AJ232" s="184">
        <v>1942</v>
      </c>
      <c r="AK232" s="184">
        <v>2015</v>
      </c>
      <c r="AL232" s="184">
        <v>2090</v>
      </c>
      <c r="AM232" s="184">
        <v>2253</v>
      </c>
      <c r="AN232" s="184">
        <v>2239</v>
      </c>
      <c r="AO232" s="184">
        <v>2409</v>
      </c>
      <c r="AP232" s="184">
        <v>2506</v>
      </c>
      <c r="AQ232" s="184">
        <v>2560</v>
      </c>
      <c r="AR232" s="184">
        <v>2560</v>
      </c>
      <c r="AS232" s="184">
        <v>2649</v>
      </c>
      <c r="AT232" s="184">
        <v>2707</v>
      </c>
      <c r="AU232" s="184">
        <v>2740</v>
      </c>
      <c r="AV232" s="184">
        <v>2737</v>
      </c>
      <c r="AW232" s="184">
        <v>2610</v>
      </c>
      <c r="AX232" s="184">
        <v>2742</v>
      </c>
      <c r="AY232" s="184">
        <v>2625</v>
      </c>
      <c r="AZ232" s="184">
        <v>2595</v>
      </c>
      <c r="BA232" s="184">
        <v>2647</v>
      </c>
      <c r="BB232" s="184">
        <v>2494</v>
      </c>
      <c r="BC232" s="184">
        <v>2413</v>
      </c>
      <c r="BD232" s="184">
        <v>2237</v>
      </c>
      <c r="BE232" s="184">
        <v>2375</v>
      </c>
      <c r="BF232" s="184">
        <v>2211</v>
      </c>
      <c r="BG232" s="184">
        <v>2025</v>
      </c>
      <c r="BH232" s="184">
        <v>2075</v>
      </c>
      <c r="BI232" s="184">
        <v>1858</v>
      </c>
      <c r="BJ232" s="184">
        <v>1960</v>
      </c>
      <c r="BK232" s="184">
        <v>2003</v>
      </c>
      <c r="BL232" s="184">
        <v>1928</v>
      </c>
      <c r="BM232" s="184">
        <v>1951</v>
      </c>
      <c r="BN232" s="184">
        <v>1962</v>
      </c>
      <c r="BO232" s="184">
        <v>2096</v>
      </c>
      <c r="BP232" s="184">
        <v>2028</v>
      </c>
      <c r="BQ232" s="184">
        <v>1970</v>
      </c>
      <c r="BR232" s="184">
        <v>2056</v>
      </c>
      <c r="BS232" s="184">
        <v>1940</v>
      </c>
      <c r="BT232" s="184">
        <v>1981</v>
      </c>
      <c r="BU232" s="184">
        <v>1924</v>
      </c>
      <c r="BV232" s="184">
        <v>1991</v>
      </c>
      <c r="BW232" s="184">
        <v>1857</v>
      </c>
      <c r="BX232" s="184">
        <v>1884</v>
      </c>
      <c r="BY232" s="184">
        <v>1891</v>
      </c>
      <c r="BZ232" s="184">
        <v>1677</v>
      </c>
      <c r="CA232" s="184">
        <v>1620</v>
      </c>
      <c r="CB232" s="184">
        <v>1562</v>
      </c>
      <c r="CC232" s="184">
        <v>1538</v>
      </c>
      <c r="CD232" s="184">
        <v>1410</v>
      </c>
      <c r="CE232" s="184">
        <v>1310</v>
      </c>
      <c r="CF232" s="184">
        <v>1257</v>
      </c>
      <c r="CG232" s="184">
        <v>1248</v>
      </c>
      <c r="CH232" s="184">
        <v>1121</v>
      </c>
      <c r="CI232" s="184">
        <v>1094</v>
      </c>
      <c r="CJ232" s="184">
        <v>1060</v>
      </c>
      <c r="CK232" s="184">
        <v>975</v>
      </c>
      <c r="CL232" s="184">
        <v>1008</v>
      </c>
      <c r="CM232" s="184">
        <v>1040</v>
      </c>
      <c r="CN232" s="184">
        <v>1092</v>
      </c>
      <c r="CO232" s="184">
        <v>657</v>
      </c>
      <c r="CP232" s="184">
        <v>659</v>
      </c>
      <c r="CQ232" s="184">
        <v>545</v>
      </c>
      <c r="CR232" s="184">
        <v>492</v>
      </c>
      <c r="CS232" s="184">
        <v>398</v>
      </c>
      <c r="CT232" s="184">
        <v>344</v>
      </c>
      <c r="CU232" s="184">
        <v>329</v>
      </c>
      <c r="CV232" s="184">
        <v>353</v>
      </c>
      <c r="CW232" s="184">
        <v>263</v>
      </c>
      <c r="CX232" s="184">
        <v>204</v>
      </c>
      <c r="CY232" s="533">
        <v>606</v>
      </c>
      <c r="CZ232" s="129">
        <v>1306</v>
      </c>
      <c r="DA232">
        <v>1463</v>
      </c>
      <c r="DB232">
        <v>1517</v>
      </c>
      <c r="DC232">
        <v>1506</v>
      </c>
      <c r="DD232">
        <v>1656</v>
      </c>
      <c r="DE232">
        <v>1623</v>
      </c>
      <c r="DF232">
        <v>1690</v>
      </c>
      <c r="DG232">
        <v>1734</v>
      </c>
      <c r="DH232">
        <v>1843</v>
      </c>
      <c r="DI232">
        <v>1863</v>
      </c>
      <c r="DJ232">
        <v>1837</v>
      </c>
      <c r="DK232">
        <v>1849</v>
      </c>
      <c r="DL232">
        <v>1865</v>
      </c>
      <c r="DM232">
        <v>1991</v>
      </c>
      <c r="DN232">
        <v>1955</v>
      </c>
      <c r="DO232">
        <v>1956</v>
      </c>
      <c r="DP232">
        <v>1972</v>
      </c>
      <c r="DQ232">
        <v>1844</v>
      </c>
      <c r="DR232">
        <v>1891</v>
      </c>
      <c r="DS232">
        <v>1814</v>
      </c>
      <c r="DT232">
        <v>1889</v>
      </c>
      <c r="DU232">
        <v>1905</v>
      </c>
      <c r="DV232">
        <v>1863</v>
      </c>
      <c r="DW232">
        <v>1853</v>
      </c>
      <c r="DX232">
        <v>1816</v>
      </c>
      <c r="DY232">
        <v>1907</v>
      </c>
      <c r="DZ232">
        <v>1981</v>
      </c>
      <c r="EA232">
        <v>2014</v>
      </c>
      <c r="EB232">
        <v>2179</v>
      </c>
      <c r="EC232">
        <v>2351</v>
      </c>
      <c r="ED232">
        <v>2310</v>
      </c>
      <c r="EE232">
        <v>2332</v>
      </c>
      <c r="EF232">
        <v>2497</v>
      </c>
      <c r="EG232">
        <v>2490</v>
      </c>
      <c r="EH232">
        <v>2454</v>
      </c>
      <c r="EI232">
        <v>2584</v>
      </c>
      <c r="EJ232">
        <v>2421</v>
      </c>
      <c r="EK232">
        <v>2409</v>
      </c>
      <c r="EL232">
        <v>2559</v>
      </c>
      <c r="EM232">
        <v>2385</v>
      </c>
      <c r="EN232">
        <v>2301</v>
      </c>
      <c r="EO232">
        <v>2201</v>
      </c>
      <c r="EP232">
        <v>2214</v>
      </c>
      <c r="EQ232">
        <v>2012</v>
      </c>
      <c r="ER232">
        <v>1955</v>
      </c>
      <c r="ES232">
        <v>1961</v>
      </c>
      <c r="ET232">
        <v>1922</v>
      </c>
      <c r="EU232">
        <v>1741</v>
      </c>
      <c r="EV232">
        <v>1625</v>
      </c>
      <c r="EW232">
        <v>1608</v>
      </c>
      <c r="EX232">
        <v>1634</v>
      </c>
      <c r="EY232">
        <v>1727</v>
      </c>
      <c r="EZ232">
        <v>1777</v>
      </c>
      <c r="FA232">
        <v>1811</v>
      </c>
      <c r="FB232">
        <v>1862</v>
      </c>
      <c r="FC232">
        <v>1833</v>
      </c>
      <c r="FD232">
        <v>1793</v>
      </c>
      <c r="FE232">
        <v>1898</v>
      </c>
      <c r="FF232">
        <v>1845</v>
      </c>
      <c r="FG232">
        <v>1832</v>
      </c>
      <c r="FH232">
        <v>1796</v>
      </c>
      <c r="FI232">
        <v>1854</v>
      </c>
      <c r="FJ232">
        <v>1887</v>
      </c>
      <c r="FK232">
        <v>1787</v>
      </c>
      <c r="FL232">
        <v>1791</v>
      </c>
      <c r="FM232">
        <v>1746</v>
      </c>
      <c r="FN232">
        <v>1608</v>
      </c>
      <c r="FO232">
        <v>1498</v>
      </c>
      <c r="FP232">
        <v>1517</v>
      </c>
      <c r="FQ232">
        <v>1453</v>
      </c>
      <c r="FR232">
        <v>1349</v>
      </c>
      <c r="FS232">
        <v>1251</v>
      </c>
      <c r="FT232">
        <v>1281</v>
      </c>
      <c r="FU232">
        <v>1205</v>
      </c>
      <c r="FV232">
        <v>1148</v>
      </c>
      <c r="FW232">
        <v>1120</v>
      </c>
      <c r="FX232">
        <v>1113</v>
      </c>
      <c r="FY232">
        <v>1036</v>
      </c>
      <c r="FZ232">
        <v>1142</v>
      </c>
      <c r="GA232">
        <v>1198</v>
      </c>
      <c r="GB232">
        <v>800</v>
      </c>
      <c r="GC232">
        <v>677</v>
      </c>
      <c r="GD232">
        <v>672</v>
      </c>
      <c r="GE232">
        <v>678</v>
      </c>
      <c r="GF232">
        <v>544</v>
      </c>
      <c r="GG232">
        <v>538</v>
      </c>
      <c r="GH232">
        <v>495</v>
      </c>
      <c r="GI232">
        <v>449</v>
      </c>
      <c r="GJ232">
        <v>384</v>
      </c>
      <c r="GK232">
        <v>372</v>
      </c>
      <c r="GL232" s="128">
        <v>1273</v>
      </c>
    </row>
    <row r="233" spans="1:194" s="1" customFormat="1" ht="14.4" x14ac:dyDescent="0.3">
      <c r="A233" s="30" t="s">
        <v>46</v>
      </c>
      <c r="B233" s="1" t="s">
        <v>272</v>
      </c>
      <c r="C233" s="29" t="str">
        <f t="shared" si="74"/>
        <v>LA England - Kingston upon Thames</v>
      </c>
      <c r="D233" s="48">
        <f t="shared" si="75"/>
        <v>8405</v>
      </c>
      <c r="E233" s="48">
        <f t="shared" si="76"/>
        <v>8345</v>
      </c>
      <c r="F233" s="49">
        <f t="shared" si="77"/>
        <v>219204</v>
      </c>
      <c r="G233" s="49">
        <f t="shared" si="78"/>
        <v>107678</v>
      </c>
      <c r="H233" s="50">
        <f t="shared" si="79"/>
        <v>111526</v>
      </c>
      <c r="I233" s="50">
        <f t="shared" si="80"/>
        <v>85624</v>
      </c>
      <c r="J233" s="50">
        <f t="shared" si="81"/>
        <v>90095</v>
      </c>
      <c r="K233" s="47">
        <f t="shared" si="82"/>
        <v>22054</v>
      </c>
      <c r="L233" s="48">
        <f t="shared" si="83"/>
        <v>21431</v>
      </c>
      <c r="M233" s="744">
        <v>898</v>
      </c>
      <c r="N233" s="184">
        <v>993</v>
      </c>
      <c r="O233" s="184">
        <v>926</v>
      </c>
      <c r="P233" s="184">
        <v>1019</v>
      </c>
      <c r="Q233" s="184">
        <v>1056</v>
      </c>
      <c r="R233" s="184">
        <v>1084</v>
      </c>
      <c r="S233" s="184">
        <v>1149</v>
      </c>
      <c r="T233" s="184">
        <v>1183</v>
      </c>
      <c r="U233" s="184">
        <v>1273</v>
      </c>
      <c r="V233" s="184">
        <v>1288</v>
      </c>
      <c r="W233" s="184">
        <v>1385</v>
      </c>
      <c r="X233" s="184">
        <v>1395</v>
      </c>
      <c r="Y233" s="184">
        <v>1401</v>
      </c>
      <c r="Z233" s="184">
        <v>1459</v>
      </c>
      <c r="AA233" s="184">
        <v>1393</v>
      </c>
      <c r="AB233" s="184">
        <v>1460</v>
      </c>
      <c r="AC233" s="184">
        <v>1339</v>
      </c>
      <c r="AD233" s="184">
        <v>1353</v>
      </c>
      <c r="AE233" s="184">
        <v>1276</v>
      </c>
      <c r="AF233" s="184">
        <v>1136</v>
      </c>
      <c r="AG233" s="184">
        <v>1150</v>
      </c>
      <c r="AH233" s="184">
        <v>1254</v>
      </c>
      <c r="AI233" s="184">
        <v>1296</v>
      </c>
      <c r="AJ233" s="184">
        <v>1239</v>
      </c>
      <c r="AK233" s="184">
        <v>1343</v>
      </c>
      <c r="AL233" s="184">
        <v>1352</v>
      </c>
      <c r="AM233" s="184">
        <v>1432</v>
      </c>
      <c r="AN233" s="184">
        <v>1509</v>
      </c>
      <c r="AO233" s="184">
        <v>1534</v>
      </c>
      <c r="AP233" s="184">
        <v>1560</v>
      </c>
      <c r="AQ233" s="184">
        <v>1668</v>
      </c>
      <c r="AR233" s="184">
        <v>1714</v>
      </c>
      <c r="AS233" s="184">
        <v>1673</v>
      </c>
      <c r="AT233" s="184">
        <v>1643</v>
      </c>
      <c r="AU233" s="184">
        <v>1836</v>
      </c>
      <c r="AV233" s="184">
        <v>1726</v>
      </c>
      <c r="AW233" s="184">
        <v>1799</v>
      </c>
      <c r="AX233" s="184">
        <v>1792</v>
      </c>
      <c r="AY233" s="184">
        <v>1738</v>
      </c>
      <c r="AZ233" s="184">
        <v>1753</v>
      </c>
      <c r="BA233" s="184">
        <v>1750</v>
      </c>
      <c r="BB233" s="184">
        <v>1831</v>
      </c>
      <c r="BC233" s="184">
        <v>1711</v>
      </c>
      <c r="BD233" s="184">
        <v>1783</v>
      </c>
      <c r="BE233" s="184">
        <v>1832</v>
      </c>
      <c r="BF233" s="184">
        <v>1864</v>
      </c>
      <c r="BG233" s="184">
        <v>1794</v>
      </c>
      <c r="BH233" s="184">
        <v>1807</v>
      </c>
      <c r="BI233" s="184">
        <v>1801</v>
      </c>
      <c r="BJ233" s="184">
        <v>1685</v>
      </c>
      <c r="BK233" s="184">
        <v>1594</v>
      </c>
      <c r="BL233" s="184">
        <v>1635</v>
      </c>
      <c r="BM233" s="184">
        <v>1594</v>
      </c>
      <c r="BN233" s="184">
        <v>1551</v>
      </c>
      <c r="BO233" s="184">
        <v>1528</v>
      </c>
      <c r="BP233" s="184">
        <v>1462</v>
      </c>
      <c r="BQ233" s="184">
        <v>1412</v>
      </c>
      <c r="BR233" s="184">
        <v>1392</v>
      </c>
      <c r="BS233" s="184">
        <v>1288</v>
      </c>
      <c r="BT233" s="184">
        <v>1230</v>
      </c>
      <c r="BU233" s="184">
        <v>1302</v>
      </c>
      <c r="BV233" s="184">
        <v>1191</v>
      </c>
      <c r="BW233" s="184">
        <v>1185</v>
      </c>
      <c r="BX233" s="184">
        <v>1054</v>
      </c>
      <c r="BY233" s="184">
        <v>994</v>
      </c>
      <c r="BZ233" s="184">
        <v>910</v>
      </c>
      <c r="CA233" s="184">
        <v>890</v>
      </c>
      <c r="CB233" s="184">
        <v>909</v>
      </c>
      <c r="CC233" s="184">
        <v>787</v>
      </c>
      <c r="CD233" s="184">
        <v>748</v>
      </c>
      <c r="CE233" s="184">
        <v>726</v>
      </c>
      <c r="CF233" s="184">
        <v>647</v>
      </c>
      <c r="CG233" s="184">
        <v>676</v>
      </c>
      <c r="CH233" s="184">
        <v>620</v>
      </c>
      <c r="CI233" s="184">
        <v>651</v>
      </c>
      <c r="CJ233" s="184">
        <v>623</v>
      </c>
      <c r="CK233" s="184">
        <v>575</v>
      </c>
      <c r="CL233" s="184">
        <v>592</v>
      </c>
      <c r="CM233" s="184">
        <v>590</v>
      </c>
      <c r="CN233" s="184">
        <v>617</v>
      </c>
      <c r="CO233" s="184">
        <v>451</v>
      </c>
      <c r="CP233" s="184">
        <v>400</v>
      </c>
      <c r="CQ233" s="184">
        <v>390</v>
      </c>
      <c r="CR233" s="184">
        <v>364</v>
      </c>
      <c r="CS233" s="184">
        <v>269</v>
      </c>
      <c r="CT233" s="184">
        <v>247</v>
      </c>
      <c r="CU233" s="184">
        <v>230</v>
      </c>
      <c r="CV233" s="184">
        <v>186</v>
      </c>
      <c r="CW233" s="184">
        <v>159</v>
      </c>
      <c r="CX233" s="184">
        <v>158</v>
      </c>
      <c r="CY233" s="533">
        <v>516</v>
      </c>
      <c r="CZ233" s="129">
        <v>863</v>
      </c>
      <c r="DA233">
        <v>926</v>
      </c>
      <c r="DB233">
        <v>913</v>
      </c>
      <c r="DC233">
        <v>950</v>
      </c>
      <c r="DD233">
        <v>1053</v>
      </c>
      <c r="DE233">
        <v>1026</v>
      </c>
      <c r="DF233">
        <v>994</v>
      </c>
      <c r="DG233">
        <v>1150</v>
      </c>
      <c r="DH233">
        <v>1231</v>
      </c>
      <c r="DI233">
        <v>1237</v>
      </c>
      <c r="DJ233">
        <v>1353</v>
      </c>
      <c r="DK233">
        <v>1390</v>
      </c>
      <c r="DL233">
        <v>1300</v>
      </c>
      <c r="DM233">
        <v>1371</v>
      </c>
      <c r="DN233">
        <v>1466</v>
      </c>
      <c r="DO233">
        <v>1413</v>
      </c>
      <c r="DP233">
        <v>1355</v>
      </c>
      <c r="DQ233">
        <v>1440</v>
      </c>
      <c r="DR233">
        <v>1384</v>
      </c>
      <c r="DS233">
        <v>1319</v>
      </c>
      <c r="DT233">
        <v>1402</v>
      </c>
      <c r="DU233">
        <v>1517</v>
      </c>
      <c r="DV233">
        <v>1523</v>
      </c>
      <c r="DW233">
        <v>1552</v>
      </c>
      <c r="DX233">
        <v>1613</v>
      </c>
      <c r="DY233">
        <v>1667</v>
      </c>
      <c r="DZ233">
        <v>1738</v>
      </c>
      <c r="EA233">
        <v>1762</v>
      </c>
      <c r="EB233">
        <v>1701</v>
      </c>
      <c r="EC233">
        <v>1805</v>
      </c>
      <c r="ED233">
        <v>1651</v>
      </c>
      <c r="EE233">
        <v>1685</v>
      </c>
      <c r="EF233">
        <v>1695</v>
      </c>
      <c r="EG233">
        <v>1740</v>
      </c>
      <c r="EH233">
        <v>1804</v>
      </c>
      <c r="EI233">
        <v>1781</v>
      </c>
      <c r="EJ233">
        <v>1786</v>
      </c>
      <c r="EK233">
        <v>1839</v>
      </c>
      <c r="EL233">
        <v>1821</v>
      </c>
      <c r="EM233">
        <v>1795</v>
      </c>
      <c r="EN233">
        <v>1765</v>
      </c>
      <c r="EO233">
        <v>1777</v>
      </c>
      <c r="EP233">
        <v>1829</v>
      </c>
      <c r="EQ233">
        <v>1822</v>
      </c>
      <c r="ER233">
        <v>1836</v>
      </c>
      <c r="ES233">
        <v>1834</v>
      </c>
      <c r="ET233">
        <v>1855</v>
      </c>
      <c r="EU233">
        <v>1753</v>
      </c>
      <c r="EV233">
        <v>1604</v>
      </c>
      <c r="EW233">
        <v>1592</v>
      </c>
      <c r="EX233">
        <v>1558</v>
      </c>
      <c r="EY233">
        <v>1503</v>
      </c>
      <c r="EZ233">
        <v>1537</v>
      </c>
      <c r="FA233">
        <v>1466</v>
      </c>
      <c r="FB233">
        <v>1429</v>
      </c>
      <c r="FC233">
        <v>1365</v>
      </c>
      <c r="FD233">
        <v>1268</v>
      </c>
      <c r="FE233">
        <v>1300</v>
      </c>
      <c r="FF233">
        <v>1184</v>
      </c>
      <c r="FG233">
        <v>1231</v>
      </c>
      <c r="FH233">
        <v>1159</v>
      </c>
      <c r="FI233">
        <v>1157</v>
      </c>
      <c r="FJ233">
        <v>1144</v>
      </c>
      <c r="FK233">
        <v>1074</v>
      </c>
      <c r="FL233">
        <v>1002</v>
      </c>
      <c r="FM233">
        <v>968</v>
      </c>
      <c r="FN233">
        <v>962</v>
      </c>
      <c r="FO233">
        <v>938</v>
      </c>
      <c r="FP233">
        <v>816</v>
      </c>
      <c r="FQ233">
        <v>847</v>
      </c>
      <c r="FR233">
        <v>774</v>
      </c>
      <c r="FS233">
        <v>768</v>
      </c>
      <c r="FT233">
        <v>779</v>
      </c>
      <c r="FU233">
        <v>724</v>
      </c>
      <c r="FV233">
        <v>686</v>
      </c>
      <c r="FW233">
        <v>702</v>
      </c>
      <c r="FX233">
        <v>686</v>
      </c>
      <c r="FY233">
        <v>704</v>
      </c>
      <c r="FZ233">
        <v>705</v>
      </c>
      <c r="GA233">
        <v>721</v>
      </c>
      <c r="GB233">
        <v>544</v>
      </c>
      <c r="GC233">
        <v>512</v>
      </c>
      <c r="GD233">
        <v>481</v>
      </c>
      <c r="GE233">
        <v>399</v>
      </c>
      <c r="GF233">
        <v>364</v>
      </c>
      <c r="GG233">
        <v>315</v>
      </c>
      <c r="GH233">
        <v>337</v>
      </c>
      <c r="GI233">
        <v>318</v>
      </c>
      <c r="GJ233">
        <v>237</v>
      </c>
      <c r="GK233">
        <v>222</v>
      </c>
      <c r="GL233" s="128">
        <v>962</v>
      </c>
    </row>
    <row r="234" spans="1:194" s="1" customFormat="1" ht="14.4" x14ac:dyDescent="0.3">
      <c r="A234" s="30" t="s">
        <v>46</v>
      </c>
      <c r="B234" s="1" t="s">
        <v>273</v>
      </c>
      <c r="C234" s="29" t="str">
        <f t="shared" si="74"/>
        <v>LA England - Kirklees</v>
      </c>
      <c r="D234" s="48">
        <f t="shared" si="75"/>
        <v>18490</v>
      </c>
      <c r="E234" s="48">
        <f t="shared" si="76"/>
        <v>17460</v>
      </c>
      <c r="F234" s="49">
        <f t="shared" si="77"/>
        <v>461369</v>
      </c>
      <c r="G234" s="49">
        <f t="shared" si="78"/>
        <v>232071</v>
      </c>
      <c r="H234" s="50">
        <f t="shared" si="79"/>
        <v>229298</v>
      </c>
      <c r="I234" s="50">
        <f t="shared" si="80"/>
        <v>182681</v>
      </c>
      <c r="J234" s="50">
        <f t="shared" si="81"/>
        <v>182257</v>
      </c>
      <c r="K234" s="47">
        <f t="shared" si="82"/>
        <v>49390</v>
      </c>
      <c r="L234" s="48">
        <f t="shared" si="83"/>
        <v>47041</v>
      </c>
      <c r="M234" s="744">
        <v>2158</v>
      </c>
      <c r="N234" s="184">
        <v>2289</v>
      </c>
      <c r="O234" s="184">
        <v>2213</v>
      </c>
      <c r="P234" s="184">
        <v>2402</v>
      </c>
      <c r="Q234" s="184">
        <v>2553</v>
      </c>
      <c r="R234" s="184">
        <v>2498</v>
      </c>
      <c r="S234" s="184">
        <v>2667</v>
      </c>
      <c r="T234" s="184">
        <v>2658</v>
      </c>
      <c r="U234" s="184">
        <v>2717</v>
      </c>
      <c r="V234" s="184">
        <v>2889</v>
      </c>
      <c r="W234" s="184">
        <v>2869</v>
      </c>
      <c r="X234" s="184">
        <v>2987</v>
      </c>
      <c r="Y234" s="184">
        <v>3036</v>
      </c>
      <c r="Z234" s="184">
        <v>3089</v>
      </c>
      <c r="AA234" s="184">
        <v>3008</v>
      </c>
      <c r="AB234" s="184">
        <v>3179</v>
      </c>
      <c r="AC234" s="184">
        <v>3099</v>
      </c>
      <c r="AD234" s="184">
        <v>3079</v>
      </c>
      <c r="AE234" s="184">
        <v>3034</v>
      </c>
      <c r="AF234" s="184">
        <v>2800</v>
      </c>
      <c r="AG234" s="184">
        <v>2911</v>
      </c>
      <c r="AH234" s="184">
        <v>2924</v>
      </c>
      <c r="AI234" s="184">
        <v>3006</v>
      </c>
      <c r="AJ234" s="184">
        <v>2955</v>
      </c>
      <c r="AK234" s="184">
        <v>2904</v>
      </c>
      <c r="AL234" s="184">
        <v>2997</v>
      </c>
      <c r="AM234" s="184">
        <v>3067</v>
      </c>
      <c r="AN234" s="184">
        <v>3241</v>
      </c>
      <c r="AO234" s="184">
        <v>3277</v>
      </c>
      <c r="AP234" s="184">
        <v>3266</v>
      </c>
      <c r="AQ234" s="184">
        <v>3421</v>
      </c>
      <c r="AR234" s="184">
        <v>3424</v>
      </c>
      <c r="AS234" s="184">
        <v>3374</v>
      </c>
      <c r="AT234" s="184">
        <v>3451</v>
      </c>
      <c r="AU234" s="184">
        <v>3311</v>
      </c>
      <c r="AV234" s="184">
        <v>3388</v>
      </c>
      <c r="AW234" s="184">
        <v>3339</v>
      </c>
      <c r="AX234" s="184">
        <v>3229</v>
      </c>
      <c r="AY234" s="184">
        <v>3359</v>
      </c>
      <c r="AZ234" s="184">
        <v>3253</v>
      </c>
      <c r="BA234" s="184">
        <v>3281</v>
      </c>
      <c r="BB234" s="184">
        <v>3186</v>
      </c>
      <c r="BC234" s="184">
        <v>3252</v>
      </c>
      <c r="BD234" s="184">
        <v>3077</v>
      </c>
      <c r="BE234" s="184">
        <v>3076</v>
      </c>
      <c r="BF234" s="184">
        <v>3105</v>
      </c>
      <c r="BG234" s="184">
        <v>3104</v>
      </c>
      <c r="BH234" s="184">
        <v>3037</v>
      </c>
      <c r="BI234" s="184">
        <v>2715</v>
      </c>
      <c r="BJ234" s="184">
        <v>2698</v>
      </c>
      <c r="BK234" s="184">
        <v>2754</v>
      </c>
      <c r="BL234" s="184">
        <v>2750</v>
      </c>
      <c r="BM234" s="184">
        <v>2913</v>
      </c>
      <c r="BN234" s="184">
        <v>2939</v>
      </c>
      <c r="BO234" s="184">
        <v>3167</v>
      </c>
      <c r="BP234" s="184">
        <v>3153</v>
      </c>
      <c r="BQ234" s="184">
        <v>3092</v>
      </c>
      <c r="BR234" s="184">
        <v>3126</v>
      </c>
      <c r="BS234" s="184">
        <v>3113</v>
      </c>
      <c r="BT234" s="184">
        <v>3012</v>
      </c>
      <c r="BU234" s="184">
        <v>2932</v>
      </c>
      <c r="BV234" s="184">
        <v>2876</v>
      </c>
      <c r="BW234" s="184">
        <v>2789</v>
      </c>
      <c r="BX234" s="184">
        <v>2711</v>
      </c>
      <c r="BY234" s="184">
        <v>2620</v>
      </c>
      <c r="BZ234" s="184">
        <v>2502</v>
      </c>
      <c r="CA234" s="184">
        <v>2336</v>
      </c>
      <c r="CB234" s="184">
        <v>2258</v>
      </c>
      <c r="CC234" s="184">
        <v>2230</v>
      </c>
      <c r="CD234" s="184">
        <v>2088</v>
      </c>
      <c r="CE234" s="184">
        <v>1963</v>
      </c>
      <c r="CF234" s="184">
        <v>1864</v>
      </c>
      <c r="CG234" s="184">
        <v>1824</v>
      </c>
      <c r="CH234" s="184">
        <v>1758</v>
      </c>
      <c r="CI234" s="184">
        <v>1802</v>
      </c>
      <c r="CJ234" s="184">
        <v>1668</v>
      </c>
      <c r="CK234" s="184">
        <v>1724</v>
      </c>
      <c r="CL234" s="184">
        <v>1672</v>
      </c>
      <c r="CM234" s="184">
        <v>1736</v>
      </c>
      <c r="CN234" s="184">
        <v>1738</v>
      </c>
      <c r="CO234" s="184">
        <v>1225</v>
      </c>
      <c r="CP234" s="184">
        <v>1195</v>
      </c>
      <c r="CQ234" s="184">
        <v>1043</v>
      </c>
      <c r="CR234" s="184">
        <v>913</v>
      </c>
      <c r="CS234" s="184">
        <v>780</v>
      </c>
      <c r="CT234" s="184">
        <v>652</v>
      </c>
      <c r="CU234" s="184">
        <v>606</v>
      </c>
      <c r="CV234" s="184">
        <v>584</v>
      </c>
      <c r="CW234" s="184">
        <v>504</v>
      </c>
      <c r="CX234" s="184">
        <v>399</v>
      </c>
      <c r="CY234" s="533">
        <v>1208</v>
      </c>
      <c r="CZ234" s="129">
        <v>1954</v>
      </c>
      <c r="DA234">
        <v>2236</v>
      </c>
      <c r="DB234">
        <v>2217</v>
      </c>
      <c r="DC234">
        <v>2242</v>
      </c>
      <c r="DD234">
        <v>2467</v>
      </c>
      <c r="DE234">
        <v>2375</v>
      </c>
      <c r="DF234">
        <v>2493</v>
      </c>
      <c r="DG234">
        <v>2534</v>
      </c>
      <c r="DH234">
        <v>2716</v>
      </c>
      <c r="DI234">
        <v>2751</v>
      </c>
      <c r="DJ234">
        <v>2798</v>
      </c>
      <c r="DK234">
        <v>2798</v>
      </c>
      <c r="DL234">
        <v>2802</v>
      </c>
      <c r="DM234">
        <v>2853</v>
      </c>
      <c r="DN234">
        <v>3062</v>
      </c>
      <c r="DO234">
        <v>2948</v>
      </c>
      <c r="DP234">
        <v>2879</v>
      </c>
      <c r="DQ234">
        <v>2916</v>
      </c>
      <c r="DR234">
        <v>2905</v>
      </c>
      <c r="DS234">
        <v>2704</v>
      </c>
      <c r="DT234">
        <v>2595</v>
      </c>
      <c r="DU234">
        <v>2830</v>
      </c>
      <c r="DV234">
        <v>2735</v>
      </c>
      <c r="DW234">
        <v>2731</v>
      </c>
      <c r="DX234">
        <v>2780</v>
      </c>
      <c r="DY234">
        <v>2803</v>
      </c>
      <c r="DZ234">
        <v>2907</v>
      </c>
      <c r="EA234">
        <v>3006</v>
      </c>
      <c r="EB234">
        <v>3059</v>
      </c>
      <c r="EC234">
        <v>3097</v>
      </c>
      <c r="ED234">
        <v>3163</v>
      </c>
      <c r="EE234">
        <v>3000</v>
      </c>
      <c r="EF234">
        <v>3213</v>
      </c>
      <c r="EG234">
        <v>3173</v>
      </c>
      <c r="EH234">
        <v>3234</v>
      </c>
      <c r="EI234">
        <v>3225</v>
      </c>
      <c r="EJ234">
        <v>3220</v>
      </c>
      <c r="EK234">
        <v>3301</v>
      </c>
      <c r="EL234">
        <v>3307</v>
      </c>
      <c r="EM234">
        <v>3215</v>
      </c>
      <c r="EN234">
        <v>3199</v>
      </c>
      <c r="EO234">
        <v>3113</v>
      </c>
      <c r="EP234">
        <v>3070</v>
      </c>
      <c r="EQ234">
        <v>3016</v>
      </c>
      <c r="ER234">
        <v>3090</v>
      </c>
      <c r="ES234">
        <v>3076</v>
      </c>
      <c r="ET234">
        <v>2977</v>
      </c>
      <c r="EU234">
        <v>2882</v>
      </c>
      <c r="EV234">
        <v>2603</v>
      </c>
      <c r="EW234">
        <v>2551</v>
      </c>
      <c r="EX234">
        <v>2669</v>
      </c>
      <c r="EY234">
        <v>2698</v>
      </c>
      <c r="EZ234">
        <v>2777</v>
      </c>
      <c r="FA234">
        <v>2871</v>
      </c>
      <c r="FB234">
        <v>3074</v>
      </c>
      <c r="FC234">
        <v>3096</v>
      </c>
      <c r="FD234">
        <v>2967</v>
      </c>
      <c r="FE234">
        <v>3042</v>
      </c>
      <c r="FF234">
        <v>2959</v>
      </c>
      <c r="FG234">
        <v>2817</v>
      </c>
      <c r="FH234">
        <v>2856</v>
      </c>
      <c r="FI234">
        <v>2784</v>
      </c>
      <c r="FJ234">
        <v>2827</v>
      </c>
      <c r="FK234">
        <v>2742</v>
      </c>
      <c r="FL234">
        <v>2620</v>
      </c>
      <c r="FM234">
        <v>2424</v>
      </c>
      <c r="FN234">
        <v>2385</v>
      </c>
      <c r="FO234">
        <v>2351</v>
      </c>
      <c r="FP234">
        <v>2228</v>
      </c>
      <c r="FQ234">
        <v>2180</v>
      </c>
      <c r="FR234">
        <v>2036</v>
      </c>
      <c r="FS234">
        <v>1994</v>
      </c>
      <c r="FT234">
        <v>1951</v>
      </c>
      <c r="FU234">
        <v>1901</v>
      </c>
      <c r="FV234">
        <v>1892</v>
      </c>
      <c r="FW234">
        <v>1889</v>
      </c>
      <c r="FX234">
        <v>1874</v>
      </c>
      <c r="FY234">
        <v>1845</v>
      </c>
      <c r="FZ234">
        <v>2041</v>
      </c>
      <c r="GA234">
        <v>2075</v>
      </c>
      <c r="GB234">
        <v>1413</v>
      </c>
      <c r="GC234">
        <v>1442</v>
      </c>
      <c r="GD234">
        <v>1351</v>
      </c>
      <c r="GE234">
        <v>1209</v>
      </c>
      <c r="GF234">
        <v>1024</v>
      </c>
      <c r="GG234">
        <v>818</v>
      </c>
      <c r="GH234">
        <v>874</v>
      </c>
      <c r="GI234">
        <v>795</v>
      </c>
      <c r="GJ234">
        <v>743</v>
      </c>
      <c r="GK234">
        <v>603</v>
      </c>
      <c r="GL234" s="128">
        <v>2340</v>
      </c>
    </row>
    <row r="235" spans="1:194" s="1" customFormat="1" ht="14.4" x14ac:dyDescent="0.3">
      <c r="A235" s="30" t="s">
        <v>46</v>
      </c>
      <c r="B235" s="1" t="s">
        <v>274</v>
      </c>
      <c r="C235" s="29" t="str">
        <f t="shared" si="74"/>
        <v>LA England - Knowsley</v>
      </c>
      <c r="D235" s="48">
        <f t="shared" si="75"/>
        <v>6367</v>
      </c>
      <c r="E235" s="48">
        <f t="shared" si="76"/>
        <v>5955</v>
      </c>
      <c r="F235" s="49">
        <f t="shared" si="77"/>
        <v>168896</v>
      </c>
      <c r="G235" s="49">
        <f t="shared" si="78"/>
        <v>83623</v>
      </c>
      <c r="H235" s="50">
        <f t="shared" si="79"/>
        <v>85273</v>
      </c>
      <c r="I235" s="50">
        <f t="shared" si="80"/>
        <v>65276</v>
      </c>
      <c r="J235" s="50">
        <f t="shared" si="81"/>
        <v>67787</v>
      </c>
      <c r="K235" s="47">
        <f t="shared" si="82"/>
        <v>18347</v>
      </c>
      <c r="L235" s="48">
        <f t="shared" si="83"/>
        <v>17486</v>
      </c>
      <c r="M235" s="744">
        <v>801</v>
      </c>
      <c r="N235" s="184">
        <v>838</v>
      </c>
      <c r="O235" s="184">
        <v>947</v>
      </c>
      <c r="P235" s="184">
        <v>928</v>
      </c>
      <c r="Q235" s="184">
        <v>1008</v>
      </c>
      <c r="R235" s="184">
        <v>956</v>
      </c>
      <c r="S235" s="184">
        <v>1036</v>
      </c>
      <c r="T235" s="184">
        <v>1069</v>
      </c>
      <c r="U235" s="184">
        <v>1086</v>
      </c>
      <c r="V235" s="184">
        <v>1116</v>
      </c>
      <c r="W235" s="184">
        <v>1116</v>
      </c>
      <c r="X235" s="184">
        <v>1079</v>
      </c>
      <c r="Y235" s="184">
        <v>1053</v>
      </c>
      <c r="Z235" s="184">
        <v>1112</v>
      </c>
      <c r="AA235" s="184">
        <v>1100</v>
      </c>
      <c r="AB235" s="184">
        <v>1075</v>
      </c>
      <c r="AC235" s="184">
        <v>1002</v>
      </c>
      <c r="AD235" s="184">
        <v>1025</v>
      </c>
      <c r="AE235" s="184">
        <v>985</v>
      </c>
      <c r="AF235" s="184">
        <v>969</v>
      </c>
      <c r="AG235" s="184">
        <v>981</v>
      </c>
      <c r="AH235" s="184">
        <v>943</v>
      </c>
      <c r="AI235" s="184">
        <v>832</v>
      </c>
      <c r="AJ235" s="184">
        <v>905</v>
      </c>
      <c r="AK235" s="184">
        <v>852</v>
      </c>
      <c r="AL235" s="184">
        <v>959</v>
      </c>
      <c r="AM235" s="184">
        <v>949</v>
      </c>
      <c r="AN235" s="184">
        <v>959</v>
      </c>
      <c r="AO235" s="184">
        <v>1104</v>
      </c>
      <c r="AP235" s="184">
        <v>1102</v>
      </c>
      <c r="AQ235" s="184">
        <v>1172</v>
      </c>
      <c r="AR235" s="184">
        <v>1189</v>
      </c>
      <c r="AS235" s="184">
        <v>1200</v>
      </c>
      <c r="AT235" s="184">
        <v>1275</v>
      </c>
      <c r="AU235" s="184">
        <v>1333</v>
      </c>
      <c r="AV235" s="184">
        <v>1334</v>
      </c>
      <c r="AW235" s="184">
        <v>1306</v>
      </c>
      <c r="AX235" s="184">
        <v>1368</v>
      </c>
      <c r="AY235" s="184">
        <v>1324</v>
      </c>
      <c r="AZ235" s="184">
        <v>1256</v>
      </c>
      <c r="BA235" s="184">
        <v>1228</v>
      </c>
      <c r="BB235" s="184">
        <v>1311</v>
      </c>
      <c r="BC235" s="184">
        <v>1274</v>
      </c>
      <c r="BD235" s="184">
        <v>1100</v>
      </c>
      <c r="BE235" s="184">
        <v>1096</v>
      </c>
      <c r="BF235" s="184">
        <v>1069</v>
      </c>
      <c r="BG235" s="184">
        <v>1073</v>
      </c>
      <c r="BH235" s="184">
        <v>993</v>
      </c>
      <c r="BI235" s="184">
        <v>908</v>
      </c>
      <c r="BJ235" s="184">
        <v>858</v>
      </c>
      <c r="BK235" s="184">
        <v>904</v>
      </c>
      <c r="BL235" s="184">
        <v>914</v>
      </c>
      <c r="BM235" s="184">
        <v>962</v>
      </c>
      <c r="BN235" s="184">
        <v>987</v>
      </c>
      <c r="BO235" s="184">
        <v>1040</v>
      </c>
      <c r="BP235" s="184">
        <v>1088</v>
      </c>
      <c r="BQ235" s="184">
        <v>1109</v>
      </c>
      <c r="BR235" s="184">
        <v>1113</v>
      </c>
      <c r="BS235" s="184">
        <v>1042</v>
      </c>
      <c r="BT235" s="184">
        <v>1117</v>
      </c>
      <c r="BU235" s="184">
        <v>1106</v>
      </c>
      <c r="BV235" s="184">
        <v>1173</v>
      </c>
      <c r="BW235" s="184">
        <v>1238</v>
      </c>
      <c r="BX235" s="184">
        <v>1174</v>
      </c>
      <c r="BY235" s="184">
        <v>1104</v>
      </c>
      <c r="BZ235" s="184">
        <v>1088</v>
      </c>
      <c r="CA235" s="184">
        <v>1090</v>
      </c>
      <c r="CB235" s="184">
        <v>953</v>
      </c>
      <c r="CC235" s="184">
        <v>974</v>
      </c>
      <c r="CD235" s="184">
        <v>901</v>
      </c>
      <c r="CE235" s="184">
        <v>826</v>
      </c>
      <c r="CF235" s="184">
        <v>740</v>
      </c>
      <c r="CG235" s="184">
        <v>730</v>
      </c>
      <c r="CH235" s="184">
        <v>729</v>
      </c>
      <c r="CI235" s="184">
        <v>596</v>
      </c>
      <c r="CJ235" s="184">
        <v>602</v>
      </c>
      <c r="CK235" s="184">
        <v>567</v>
      </c>
      <c r="CL235" s="184">
        <v>549</v>
      </c>
      <c r="CM235" s="184">
        <v>495</v>
      </c>
      <c r="CN235" s="184">
        <v>523</v>
      </c>
      <c r="CO235" s="184">
        <v>346</v>
      </c>
      <c r="CP235" s="184">
        <v>304</v>
      </c>
      <c r="CQ235" s="184">
        <v>292</v>
      </c>
      <c r="CR235" s="184">
        <v>240</v>
      </c>
      <c r="CS235" s="184">
        <v>217</v>
      </c>
      <c r="CT235" s="184">
        <v>207</v>
      </c>
      <c r="CU235" s="184">
        <v>189</v>
      </c>
      <c r="CV235" s="184">
        <v>176</v>
      </c>
      <c r="CW235" s="184">
        <v>162</v>
      </c>
      <c r="CX235" s="184">
        <v>139</v>
      </c>
      <c r="CY235" s="533">
        <v>363</v>
      </c>
      <c r="CZ235" s="129">
        <v>784</v>
      </c>
      <c r="DA235">
        <v>803</v>
      </c>
      <c r="DB235">
        <v>866</v>
      </c>
      <c r="DC235">
        <v>930</v>
      </c>
      <c r="DD235">
        <v>993</v>
      </c>
      <c r="DE235">
        <v>957</v>
      </c>
      <c r="DF235">
        <v>998</v>
      </c>
      <c r="DG235">
        <v>1034</v>
      </c>
      <c r="DH235">
        <v>1095</v>
      </c>
      <c r="DI235">
        <v>1074</v>
      </c>
      <c r="DJ235">
        <v>998</v>
      </c>
      <c r="DK235">
        <v>999</v>
      </c>
      <c r="DL235">
        <v>992</v>
      </c>
      <c r="DM235">
        <v>1037</v>
      </c>
      <c r="DN235">
        <v>1007</v>
      </c>
      <c r="DO235">
        <v>990</v>
      </c>
      <c r="DP235">
        <v>935</v>
      </c>
      <c r="DQ235">
        <v>994</v>
      </c>
      <c r="DR235">
        <v>930</v>
      </c>
      <c r="DS235">
        <v>889</v>
      </c>
      <c r="DT235">
        <v>893</v>
      </c>
      <c r="DU235">
        <v>892</v>
      </c>
      <c r="DV235">
        <v>859</v>
      </c>
      <c r="DW235">
        <v>884</v>
      </c>
      <c r="DX235">
        <v>842</v>
      </c>
      <c r="DY235">
        <v>876</v>
      </c>
      <c r="DZ235">
        <v>980</v>
      </c>
      <c r="EA235">
        <v>1063</v>
      </c>
      <c r="EB235">
        <v>1125</v>
      </c>
      <c r="EC235">
        <v>1292</v>
      </c>
      <c r="ED235">
        <v>1197</v>
      </c>
      <c r="EE235">
        <v>1275</v>
      </c>
      <c r="EF235">
        <v>1334</v>
      </c>
      <c r="EG235">
        <v>1355</v>
      </c>
      <c r="EH235">
        <v>1433</v>
      </c>
      <c r="EI235">
        <v>1423</v>
      </c>
      <c r="EJ235">
        <v>1397</v>
      </c>
      <c r="EK235">
        <v>1371</v>
      </c>
      <c r="EL235">
        <v>1368</v>
      </c>
      <c r="EM235">
        <v>1355</v>
      </c>
      <c r="EN235">
        <v>1312</v>
      </c>
      <c r="EO235">
        <v>1188</v>
      </c>
      <c r="EP235">
        <v>1173</v>
      </c>
      <c r="EQ235">
        <v>1155</v>
      </c>
      <c r="ER235">
        <v>1128</v>
      </c>
      <c r="ES235">
        <v>1102</v>
      </c>
      <c r="ET235">
        <v>1026</v>
      </c>
      <c r="EU235">
        <v>999</v>
      </c>
      <c r="EV235">
        <v>922</v>
      </c>
      <c r="EW235">
        <v>846</v>
      </c>
      <c r="EX235">
        <v>903</v>
      </c>
      <c r="EY235">
        <v>890</v>
      </c>
      <c r="EZ235">
        <v>876</v>
      </c>
      <c r="FA235">
        <v>916</v>
      </c>
      <c r="FB235">
        <v>1074</v>
      </c>
      <c r="FC235">
        <v>1113</v>
      </c>
      <c r="FD235">
        <v>1096</v>
      </c>
      <c r="FE235">
        <v>1107</v>
      </c>
      <c r="FF235">
        <v>1113</v>
      </c>
      <c r="FG235">
        <v>1166</v>
      </c>
      <c r="FH235">
        <v>1122</v>
      </c>
      <c r="FI235">
        <v>1272</v>
      </c>
      <c r="FJ235">
        <v>1174</v>
      </c>
      <c r="FK235">
        <v>1204</v>
      </c>
      <c r="FL235">
        <v>1145</v>
      </c>
      <c r="FM235">
        <v>1116</v>
      </c>
      <c r="FN235">
        <v>1059</v>
      </c>
      <c r="FO235">
        <v>971</v>
      </c>
      <c r="FP235">
        <v>1005</v>
      </c>
      <c r="FQ235">
        <v>953</v>
      </c>
      <c r="FR235">
        <v>844</v>
      </c>
      <c r="FS235">
        <v>820</v>
      </c>
      <c r="FT235">
        <v>751</v>
      </c>
      <c r="FU235">
        <v>773</v>
      </c>
      <c r="FV235">
        <v>644</v>
      </c>
      <c r="FW235">
        <v>628</v>
      </c>
      <c r="FX235">
        <v>614</v>
      </c>
      <c r="FY235">
        <v>577</v>
      </c>
      <c r="FZ235">
        <v>586</v>
      </c>
      <c r="GA235">
        <v>620</v>
      </c>
      <c r="GB235">
        <v>424</v>
      </c>
      <c r="GC235">
        <v>397</v>
      </c>
      <c r="GD235">
        <v>367</v>
      </c>
      <c r="GE235">
        <v>324</v>
      </c>
      <c r="GF235">
        <v>299</v>
      </c>
      <c r="GG235">
        <v>255</v>
      </c>
      <c r="GH235">
        <v>288</v>
      </c>
      <c r="GI235">
        <v>251</v>
      </c>
      <c r="GJ235">
        <v>247</v>
      </c>
      <c r="GK235">
        <v>213</v>
      </c>
      <c r="GL235" s="128">
        <v>706</v>
      </c>
    </row>
    <row r="236" spans="1:194" s="1" customFormat="1" ht="14.4" x14ac:dyDescent="0.3">
      <c r="A236" s="30" t="s">
        <v>46</v>
      </c>
      <c r="B236" s="1" t="s">
        <v>275</v>
      </c>
      <c r="C236" s="29" t="str">
        <f t="shared" si="74"/>
        <v>LA England - Lambeth</v>
      </c>
      <c r="D236" s="48">
        <f t="shared" si="75"/>
        <v>11631</v>
      </c>
      <c r="E236" s="48">
        <f t="shared" si="76"/>
        <v>11098</v>
      </c>
      <c r="F236" s="49">
        <f t="shared" si="77"/>
        <v>431352</v>
      </c>
      <c r="G236" s="49">
        <f t="shared" si="78"/>
        <v>218824</v>
      </c>
      <c r="H236" s="50">
        <f t="shared" si="79"/>
        <v>212528</v>
      </c>
      <c r="I236" s="50">
        <f t="shared" si="80"/>
        <v>186846</v>
      </c>
      <c r="J236" s="50">
        <f t="shared" si="81"/>
        <v>182261</v>
      </c>
      <c r="K236" s="47">
        <f t="shared" si="82"/>
        <v>31978</v>
      </c>
      <c r="L236" s="48">
        <f t="shared" si="83"/>
        <v>30267</v>
      </c>
      <c r="M236" s="744">
        <v>1743</v>
      </c>
      <c r="N236" s="184">
        <v>1720</v>
      </c>
      <c r="O236" s="184">
        <v>1651</v>
      </c>
      <c r="P236" s="184">
        <v>1616</v>
      </c>
      <c r="Q236" s="184">
        <v>1603</v>
      </c>
      <c r="R236" s="184">
        <v>1482</v>
      </c>
      <c r="S236" s="184">
        <v>1683</v>
      </c>
      <c r="T236" s="184">
        <v>1670</v>
      </c>
      <c r="U236" s="184">
        <v>1686</v>
      </c>
      <c r="V236" s="184">
        <v>1768</v>
      </c>
      <c r="W236" s="184">
        <v>1881</v>
      </c>
      <c r="X236" s="184">
        <v>1844</v>
      </c>
      <c r="Y236" s="184">
        <v>1884</v>
      </c>
      <c r="Z236" s="184">
        <v>1895</v>
      </c>
      <c r="AA236" s="184">
        <v>1856</v>
      </c>
      <c r="AB236" s="184">
        <v>1903</v>
      </c>
      <c r="AC236" s="184">
        <v>2004</v>
      </c>
      <c r="AD236" s="184">
        <v>2089</v>
      </c>
      <c r="AE236" s="184">
        <v>2064</v>
      </c>
      <c r="AF236" s="184">
        <v>1989</v>
      </c>
      <c r="AG236" s="184">
        <v>1953</v>
      </c>
      <c r="AH236" s="184">
        <v>2036</v>
      </c>
      <c r="AI236" s="184">
        <v>2256</v>
      </c>
      <c r="AJ236" s="184">
        <v>2601</v>
      </c>
      <c r="AK236" s="184">
        <v>3235</v>
      </c>
      <c r="AL236" s="184">
        <v>3862</v>
      </c>
      <c r="AM236" s="184">
        <v>4534</v>
      </c>
      <c r="AN236" s="184">
        <v>5009</v>
      </c>
      <c r="AO236" s="184">
        <v>5322</v>
      </c>
      <c r="AP236" s="184">
        <v>5590</v>
      </c>
      <c r="AQ236" s="184">
        <v>5501</v>
      </c>
      <c r="AR236" s="184">
        <v>5444</v>
      </c>
      <c r="AS236" s="184">
        <v>5359</v>
      </c>
      <c r="AT236" s="184">
        <v>5153</v>
      </c>
      <c r="AU236" s="184">
        <v>5259</v>
      </c>
      <c r="AV236" s="184">
        <v>5221</v>
      </c>
      <c r="AW236" s="184">
        <v>5200</v>
      </c>
      <c r="AX236" s="184">
        <v>4986</v>
      </c>
      <c r="AY236" s="184">
        <v>4700</v>
      </c>
      <c r="AZ236" s="184">
        <v>4349</v>
      </c>
      <c r="BA236" s="184">
        <v>4546</v>
      </c>
      <c r="BB236" s="184">
        <v>4307</v>
      </c>
      <c r="BC236" s="184">
        <v>4046</v>
      </c>
      <c r="BD236" s="184">
        <v>4018</v>
      </c>
      <c r="BE236" s="184">
        <v>3841</v>
      </c>
      <c r="BF236" s="184">
        <v>3681</v>
      </c>
      <c r="BG236" s="184">
        <v>3632</v>
      </c>
      <c r="BH236" s="184">
        <v>3540</v>
      </c>
      <c r="BI236" s="184">
        <v>3345</v>
      </c>
      <c r="BJ236" s="184">
        <v>3169</v>
      </c>
      <c r="BK236" s="184">
        <v>3057</v>
      </c>
      <c r="BL236" s="184">
        <v>2974</v>
      </c>
      <c r="BM236" s="184">
        <v>2837</v>
      </c>
      <c r="BN236" s="184">
        <v>2788</v>
      </c>
      <c r="BO236" s="184">
        <v>2752</v>
      </c>
      <c r="BP236" s="184">
        <v>2690</v>
      </c>
      <c r="BQ236" s="184">
        <v>2630</v>
      </c>
      <c r="BR236" s="184">
        <v>2669</v>
      </c>
      <c r="BS236" s="184">
        <v>2613</v>
      </c>
      <c r="BT236" s="184">
        <v>2449</v>
      </c>
      <c r="BU236" s="184">
        <v>2410</v>
      </c>
      <c r="BV236" s="184">
        <v>2349</v>
      </c>
      <c r="BW236" s="184">
        <v>2352</v>
      </c>
      <c r="BX236" s="184">
        <v>2141</v>
      </c>
      <c r="BY236" s="184">
        <v>1825</v>
      </c>
      <c r="BZ236" s="184">
        <v>1804</v>
      </c>
      <c r="CA236" s="184">
        <v>1631</v>
      </c>
      <c r="CB236" s="184">
        <v>1495</v>
      </c>
      <c r="CC236" s="184">
        <v>1403</v>
      </c>
      <c r="CD236" s="184">
        <v>1207</v>
      </c>
      <c r="CE236" s="184">
        <v>1107</v>
      </c>
      <c r="CF236" s="184">
        <v>1004</v>
      </c>
      <c r="CG236" s="184">
        <v>906</v>
      </c>
      <c r="CH236" s="184">
        <v>856</v>
      </c>
      <c r="CI236" s="184">
        <v>743</v>
      </c>
      <c r="CJ236" s="184">
        <v>739</v>
      </c>
      <c r="CK236" s="184">
        <v>660</v>
      </c>
      <c r="CL236" s="184">
        <v>612</v>
      </c>
      <c r="CM236" s="184">
        <v>606</v>
      </c>
      <c r="CN236" s="184">
        <v>575</v>
      </c>
      <c r="CO236" s="184">
        <v>384</v>
      </c>
      <c r="CP236" s="184">
        <v>366</v>
      </c>
      <c r="CQ236" s="184">
        <v>322</v>
      </c>
      <c r="CR236" s="184">
        <v>347</v>
      </c>
      <c r="CS236" s="184">
        <v>270</v>
      </c>
      <c r="CT236" s="184">
        <v>247</v>
      </c>
      <c r="CU236" s="184">
        <v>249</v>
      </c>
      <c r="CV236" s="184">
        <v>199</v>
      </c>
      <c r="CW236" s="184">
        <v>166</v>
      </c>
      <c r="CX236" s="184">
        <v>156</v>
      </c>
      <c r="CY236" s="533">
        <v>508</v>
      </c>
      <c r="CZ236" s="129">
        <v>1623</v>
      </c>
      <c r="DA236">
        <v>1577</v>
      </c>
      <c r="DB236">
        <v>1561</v>
      </c>
      <c r="DC236">
        <v>1509</v>
      </c>
      <c r="DD236">
        <v>1544</v>
      </c>
      <c r="DE236">
        <v>1451</v>
      </c>
      <c r="DF236">
        <v>1524</v>
      </c>
      <c r="DG236">
        <v>1505</v>
      </c>
      <c r="DH236">
        <v>1705</v>
      </c>
      <c r="DI236">
        <v>1747</v>
      </c>
      <c r="DJ236">
        <v>1666</v>
      </c>
      <c r="DK236">
        <v>1757</v>
      </c>
      <c r="DL236">
        <v>1731</v>
      </c>
      <c r="DM236">
        <v>1836</v>
      </c>
      <c r="DN236">
        <v>1843</v>
      </c>
      <c r="DO236">
        <v>1821</v>
      </c>
      <c r="DP236">
        <v>1905</v>
      </c>
      <c r="DQ236">
        <v>1962</v>
      </c>
      <c r="DR236">
        <v>1953</v>
      </c>
      <c r="DS236">
        <v>1993</v>
      </c>
      <c r="DT236">
        <v>1965</v>
      </c>
      <c r="DU236">
        <v>2252</v>
      </c>
      <c r="DV236">
        <v>2884</v>
      </c>
      <c r="DW236">
        <v>3761</v>
      </c>
      <c r="DX236">
        <v>4538</v>
      </c>
      <c r="DY236">
        <v>5338</v>
      </c>
      <c r="DZ236">
        <v>5968</v>
      </c>
      <c r="EA236">
        <v>6158</v>
      </c>
      <c r="EB236">
        <v>6375</v>
      </c>
      <c r="EC236">
        <v>6306</v>
      </c>
      <c r="ED236">
        <v>5860</v>
      </c>
      <c r="EE236">
        <v>5756</v>
      </c>
      <c r="EF236">
        <v>5358</v>
      </c>
      <c r="EG236">
        <v>5161</v>
      </c>
      <c r="EH236">
        <v>4833</v>
      </c>
      <c r="EI236">
        <v>4657</v>
      </c>
      <c r="EJ236">
        <v>4560</v>
      </c>
      <c r="EK236">
        <v>4305</v>
      </c>
      <c r="EL236">
        <v>3965</v>
      </c>
      <c r="EM236">
        <v>3789</v>
      </c>
      <c r="EN236">
        <v>3528</v>
      </c>
      <c r="EO236">
        <v>3365</v>
      </c>
      <c r="EP236">
        <v>3176</v>
      </c>
      <c r="EQ236">
        <v>3008</v>
      </c>
      <c r="ER236">
        <v>3042</v>
      </c>
      <c r="ES236">
        <v>2881</v>
      </c>
      <c r="ET236">
        <v>2824</v>
      </c>
      <c r="EU236">
        <v>2731</v>
      </c>
      <c r="EV236">
        <v>2552</v>
      </c>
      <c r="EW236">
        <v>2525</v>
      </c>
      <c r="EX236">
        <v>2483</v>
      </c>
      <c r="EY236">
        <v>2404</v>
      </c>
      <c r="EZ236">
        <v>2401</v>
      </c>
      <c r="FA236">
        <v>2309</v>
      </c>
      <c r="FB236">
        <v>2272</v>
      </c>
      <c r="FC236">
        <v>2366</v>
      </c>
      <c r="FD236">
        <v>2275</v>
      </c>
      <c r="FE236">
        <v>2244</v>
      </c>
      <c r="FF236">
        <v>2258</v>
      </c>
      <c r="FG236">
        <v>2222</v>
      </c>
      <c r="FH236">
        <v>2274</v>
      </c>
      <c r="FI236">
        <v>2186</v>
      </c>
      <c r="FJ236">
        <v>2128</v>
      </c>
      <c r="FK236">
        <v>1996</v>
      </c>
      <c r="FL236">
        <v>1881</v>
      </c>
      <c r="FM236">
        <v>1740</v>
      </c>
      <c r="FN236">
        <v>1615</v>
      </c>
      <c r="FO236">
        <v>1468</v>
      </c>
      <c r="FP236">
        <v>1410</v>
      </c>
      <c r="FQ236">
        <v>1279</v>
      </c>
      <c r="FR236">
        <v>1212</v>
      </c>
      <c r="FS236">
        <v>1072</v>
      </c>
      <c r="FT236">
        <v>968</v>
      </c>
      <c r="FU236">
        <v>883</v>
      </c>
      <c r="FV236">
        <v>893</v>
      </c>
      <c r="FW236">
        <v>805</v>
      </c>
      <c r="FX236">
        <v>735</v>
      </c>
      <c r="FY236">
        <v>731</v>
      </c>
      <c r="FZ236">
        <v>679</v>
      </c>
      <c r="GA236">
        <v>694</v>
      </c>
      <c r="GB236">
        <v>566</v>
      </c>
      <c r="GC236">
        <v>496</v>
      </c>
      <c r="GD236">
        <v>482</v>
      </c>
      <c r="GE236">
        <v>453</v>
      </c>
      <c r="GF236">
        <v>415</v>
      </c>
      <c r="GG236">
        <v>380</v>
      </c>
      <c r="GH236">
        <v>395</v>
      </c>
      <c r="GI236">
        <v>320</v>
      </c>
      <c r="GJ236">
        <v>278</v>
      </c>
      <c r="GK236">
        <v>226</v>
      </c>
      <c r="GL236" s="128">
        <v>1000</v>
      </c>
    </row>
    <row r="237" spans="1:194" s="1" customFormat="1" ht="14.4" x14ac:dyDescent="0.3">
      <c r="A237" s="30" t="s">
        <v>46</v>
      </c>
      <c r="B237" s="1" t="s">
        <v>276</v>
      </c>
      <c r="C237" s="29" t="str">
        <f t="shared" si="74"/>
        <v>LA England - Lancaster</v>
      </c>
      <c r="D237" s="48">
        <f t="shared" si="75"/>
        <v>5250</v>
      </c>
      <c r="E237" s="48">
        <f t="shared" si="76"/>
        <v>5063</v>
      </c>
      <c r="F237" s="49">
        <f t="shared" si="77"/>
        <v>157614</v>
      </c>
      <c r="G237" s="49">
        <f t="shared" si="78"/>
        <v>79781</v>
      </c>
      <c r="H237" s="50">
        <f t="shared" si="79"/>
        <v>77833</v>
      </c>
      <c r="I237" s="50">
        <f t="shared" si="80"/>
        <v>66252</v>
      </c>
      <c r="J237" s="50">
        <f t="shared" si="81"/>
        <v>64724</v>
      </c>
      <c r="K237" s="47">
        <f t="shared" si="82"/>
        <v>13529</v>
      </c>
      <c r="L237" s="48">
        <f t="shared" si="83"/>
        <v>13109</v>
      </c>
      <c r="M237" s="744">
        <v>530</v>
      </c>
      <c r="N237" s="184">
        <v>559</v>
      </c>
      <c r="O237" s="184">
        <v>578</v>
      </c>
      <c r="P237" s="184">
        <v>696</v>
      </c>
      <c r="Q237" s="184">
        <v>673</v>
      </c>
      <c r="R237" s="184">
        <v>644</v>
      </c>
      <c r="S237" s="184">
        <v>729</v>
      </c>
      <c r="T237" s="184">
        <v>757</v>
      </c>
      <c r="U237" s="184">
        <v>725</v>
      </c>
      <c r="V237" s="184">
        <v>822</v>
      </c>
      <c r="W237" s="184">
        <v>778</v>
      </c>
      <c r="X237" s="184">
        <v>788</v>
      </c>
      <c r="Y237" s="184">
        <v>843</v>
      </c>
      <c r="Z237" s="184">
        <v>859</v>
      </c>
      <c r="AA237" s="184">
        <v>902</v>
      </c>
      <c r="AB237" s="184">
        <v>900</v>
      </c>
      <c r="AC237" s="184">
        <v>879</v>
      </c>
      <c r="AD237" s="184">
        <v>867</v>
      </c>
      <c r="AE237" s="184">
        <v>1083</v>
      </c>
      <c r="AF237" s="184">
        <v>1392</v>
      </c>
      <c r="AG237" s="184">
        <v>1479</v>
      </c>
      <c r="AH237" s="184">
        <v>1569</v>
      </c>
      <c r="AI237" s="184">
        <v>1357</v>
      </c>
      <c r="AJ237" s="184">
        <v>1265</v>
      </c>
      <c r="AK237" s="184">
        <v>1288</v>
      </c>
      <c r="AL237" s="184">
        <v>1463</v>
      </c>
      <c r="AM237" s="184">
        <v>1409</v>
      </c>
      <c r="AN237" s="184">
        <v>1324</v>
      </c>
      <c r="AO237" s="184">
        <v>1336</v>
      </c>
      <c r="AP237" s="184">
        <v>1419</v>
      </c>
      <c r="AQ237" s="184">
        <v>1133</v>
      </c>
      <c r="AR237" s="184">
        <v>1213</v>
      </c>
      <c r="AS237" s="184">
        <v>1128</v>
      </c>
      <c r="AT237" s="184">
        <v>1097</v>
      </c>
      <c r="AU237" s="184">
        <v>1119</v>
      </c>
      <c r="AV237" s="184">
        <v>1115</v>
      </c>
      <c r="AW237" s="184">
        <v>1032</v>
      </c>
      <c r="AX237" s="184">
        <v>1034</v>
      </c>
      <c r="AY237" s="184">
        <v>1013</v>
      </c>
      <c r="AZ237" s="184">
        <v>1016</v>
      </c>
      <c r="BA237" s="184">
        <v>950</v>
      </c>
      <c r="BB237" s="184">
        <v>1005</v>
      </c>
      <c r="BC237" s="184">
        <v>1084</v>
      </c>
      <c r="BD237" s="184">
        <v>954</v>
      </c>
      <c r="BE237" s="184">
        <v>959</v>
      </c>
      <c r="BF237" s="184">
        <v>961</v>
      </c>
      <c r="BG237" s="184">
        <v>974</v>
      </c>
      <c r="BH237" s="184">
        <v>874</v>
      </c>
      <c r="BI237" s="184">
        <v>870</v>
      </c>
      <c r="BJ237" s="184">
        <v>786</v>
      </c>
      <c r="BK237" s="184">
        <v>791</v>
      </c>
      <c r="BL237" s="184">
        <v>864</v>
      </c>
      <c r="BM237" s="184">
        <v>866</v>
      </c>
      <c r="BN237" s="184">
        <v>881</v>
      </c>
      <c r="BO237" s="184">
        <v>943</v>
      </c>
      <c r="BP237" s="184">
        <v>931</v>
      </c>
      <c r="BQ237" s="184">
        <v>978</v>
      </c>
      <c r="BR237" s="184">
        <v>988</v>
      </c>
      <c r="BS237" s="184">
        <v>1004</v>
      </c>
      <c r="BT237" s="184">
        <v>1028</v>
      </c>
      <c r="BU237" s="184">
        <v>991</v>
      </c>
      <c r="BV237" s="184">
        <v>1046</v>
      </c>
      <c r="BW237" s="184">
        <v>993</v>
      </c>
      <c r="BX237" s="184">
        <v>979</v>
      </c>
      <c r="BY237" s="184">
        <v>997</v>
      </c>
      <c r="BZ237" s="184">
        <v>967</v>
      </c>
      <c r="CA237" s="184">
        <v>916</v>
      </c>
      <c r="CB237" s="184">
        <v>895</v>
      </c>
      <c r="CC237" s="184">
        <v>825</v>
      </c>
      <c r="CD237" s="184">
        <v>819</v>
      </c>
      <c r="CE237" s="184">
        <v>719</v>
      </c>
      <c r="CF237" s="184">
        <v>747</v>
      </c>
      <c r="CG237" s="184">
        <v>693</v>
      </c>
      <c r="CH237" s="184">
        <v>663</v>
      </c>
      <c r="CI237" s="184">
        <v>684</v>
      </c>
      <c r="CJ237" s="184">
        <v>674</v>
      </c>
      <c r="CK237" s="184">
        <v>645</v>
      </c>
      <c r="CL237" s="184">
        <v>712</v>
      </c>
      <c r="CM237" s="184">
        <v>681</v>
      </c>
      <c r="CN237" s="184">
        <v>768</v>
      </c>
      <c r="CO237" s="184">
        <v>537</v>
      </c>
      <c r="CP237" s="184">
        <v>478</v>
      </c>
      <c r="CQ237" s="184">
        <v>414</v>
      </c>
      <c r="CR237" s="184">
        <v>419</v>
      </c>
      <c r="CS237" s="184">
        <v>334</v>
      </c>
      <c r="CT237" s="184">
        <v>281</v>
      </c>
      <c r="CU237" s="184">
        <v>251</v>
      </c>
      <c r="CV237" s="184">
        <v>228</v>
      </c>
      <c r="CW237" s="184">
        <v>217</v>
      </c>
      <c r="CX237" s="184">
        <v>175</v>
      </c>
      <c r="CY237" s="533">
        <v>529</v>
      </c>
      <c r="CZ237" s="129">
        <v>501</v>
      </c>
      <c r="DA237">
        <v>507</v>
      </c>
      <c r="DB237">
        <v>616</v>
      </c>
      <c r="DC237">
        <v>604</v>
      </c>
      <c r="DD237">
        <v>648</v>
      </c>
      <c r="DE237">
        <v>653</v>
      </c>
      <c r="DF237">
        <v>678</v>
      </c>
      <c r="DG237">
        <v>734</v>
      </c>
      <c r="DH237">
        <v>723</v>
      </c>
      <c r="DI237">
        <v>727</v>
      </c>
      <c r="DJ237">
        <v>828</v>
      </c>
      <c r="DK237">
        <v>827</v>
      </c>
      <c r="DL237">
        <v>838</v>
      </c>
      <c r="DM237">
        <v>854</v>
      </c>
      <c r="DN237">
        <v>885</v>
      </c>
      <c r="DO237">
        <v>855</v>
      </c>
      <c r="DP237">
        <v>829</v>
      </c>
      <c r="DQ237">
        <v>802</v>
      </c>
      <c r="DR237">
        <v>1069</v>
      </c>
      <c r="DS237">
        <v>1493</v>
      </c>
      <c r="DT237">
        <v>1474</v>
      </c>
      <c r="DU237">
        <v>1523</v>
      </c>
      <c r="DV237">
        <v>1368</v>
      </c>
      <c r="DW237">
        <v>1312</v>
      </c>
      <c r="DX237">
        <v>1303</v>
      </c>
      <c r="DY237">
        <v>1193</v>
      </c>
      <c r="DZ237">
        <v>1076</v>
      </c>
      <c r="EA237">
        <v>970</v>
      </c>
      <c r="EB237">
        <v>913</v>
      </c>
      <c r="EC237">
        <v>989</v>
      </c>
      <c r="ED237">
        <v>907</v>
      </c>
      <c r="EE237">
        <v>903</v>
      </c>
      <c r="EF237">
        <v>968</v>
      </c>
      <c r="EG237">
        <v>924</v>
      </c>
      <c r="EH237">
        <v>932</v>
      </c>
      <c r="EI237">
        <v>942</v>
      </c>
      <c r="EJ237">
        <v>940</v>
      </c>
      <c r="EK237">
        <v>1020</v>
      </c>
      <c r="EL237">
        <v>1012</v>
      </c>
      <c r="EM237">
        <v>946</v>
      </c>
      <c r="EN237">
        <v>911</v>
      </c>
      <c r="EO237">
        <v>967</v>
      </c>
      <c r="EP237">
        <v>960</v>
      </c>
      <c r="EQ237">
        <v>949</v>
      </c>
      <c r="ER237">
        <v>907</v>
      </c>
      <c r="ES237">
        <v>894</v>
      </c>
      <c r="ET237">
        <v>912</v>
      </c>
      <c r="EU237">
        <v>833</v>
      </c>
      <c r="EV237">
        <v>765</v>
      </c>
      <c r="EW237">
        <v>808</v>
      </c>
      <c r="EX237">
        <v>805</v>
      </c>
      <c r="EY237">
        <v>780</v>
      </c>
      <c r="EZ237">
        <v>793</v>
      </c>
      <c r="FA237">
        <v>878</v>
      </c>
      <c r="FB237">
        <v>938</v>
      </c>
      <c r="FC237">
        <v>948</v>
      </c>
      <c r="FD237">
        <v>958</v>
      </c>
      <c r="FE237">
        <v>978</v>
      </c>
      <c r="FF237">
        <v>1003</v>
      </c>
      <c r="FG237">
        <v>1010</v>
      </c>
      <c r="FH237">
        <v>1022</v>
      </c>
      <c r="FI237">
        <v>1061</v>
      </c>
      <c r="FJ237">
        <v>984</v>
      </c>
      <c r="FK237">
        <v>1044</v>
      </c>
      <c r="FL237">
        <v>975</v>
      </c>
      <c r="FM237">
        <v>953</v>
      </c>
      <c r="FN237">
        <v>955</v>
      </c>
      <c r="FO237">
        <v>940</v>
      </c>
      <c r="FP237">
        <v>908</v>
      </c>
      <c r="FQ237">
        <v>794</v>
      </c>
      <c r="FR237">
        <v>813</v>
      </c>
      <c r="FS237">
        <v>759</v>
      </c>
      <c r="FT237">
        <v>804</v>
      </c>
      <c r="FU237">
        <v>728</v>
      </c>
      <c r="FV237">
        <v>729</v>
      </c>
      <c r="FW237">
        <v>711</v>
      </c>
      <c r="FX237">
        <v>788</v>
      </c>
      <c r="FY237">
        <v>748</v>
      </c>
      <c r="FZ237">
        <v>796</v>
      </c>
      <c r="GA237">
        <v>812</v>
      </c>
      <c r="GB237">
        <v>612</v>
      </c>
      <c r="GC237">
        <v>584</v>
      </c>
      <c r="GD237">
        <v>503</v>
      </c>
      <c r="GE237">
        <v>470</v>
      </c>
      <c r="GF237">
        <v>401</v>
      </c>
      <c r="GG237">
        <v>347</v>
      </c>
      <c r="GH237">
        <v>354</v>
      </c>
      <c r="GI237">
        <v>336</v>
      </c>
      <c r="GJ237">
        <v>299</v>
      </c>
      <c r="GK237">
        <v>248</v>
      </c>
      <c r="GL237" s="128">
        <v>1072</v>
      </c>
    </row>
    <row r="238" spans="1:194" s="1" customFormat="1" ht="14.4" x14ac:dyDescent="0.3">
      <c r="A238" s="30" t="s">
        <v>46</v>
      </c>
      <c r="B238" s="1" t="s">
        <v>277</v>
      </c>
      <c r="C238" s="29" t="str">
        <f t="shared" si="74"/>
        <v>LA England - Leeds</v>
      </c>
      <c r="D238" s="48">
        <f t="shared" si="75"/>
        <v>35957</v>
      </c>
      <c r="E238" s="48">
        <f t="shared" si="76"/>
        <v>34107</v>
      </c>
      <c r="F238" s="49">
        <f t="shared" si="77"/>
        <v>968785</v>
      </c>
      <c r="G238" s="49">
        <f t="shared" si="78"/>
        <v>487990</v>
      </c>
      <c r="H238" s="50">
        <f t="shared" si="79"/>
        <v>480795</v>
      </c>
      <c r="I238" s="50">
        <f t="shared" si="80"/>
        <v>390032</v>
      </c>
      <c r="J238" s="50">
        <f t="shared" si="81"/>
        <v>387687</v>
      </c>
      <c r="K238" s="47">
        <f t="shared" si="82"/>
        <v>97958</v>
      </c>
      <c r="L238" s="48">
        <f t="shared" si="83"/>
        <v>93108</v>
      </c>
      <c r="M238" s="744">
        <v>4297</v>
      </c>
      <c r="N238" s="184">
        <v>4453</v>
      </c>
      <c r="O238" s="184">
        <v>4535</v>
      </c>
      <c r="P238" s="184">
        <v>4673</v>
      </c>
      <c r="Q238" s="184">
        <v>4865</v>
      </c>
      <c r="R238" s="184">
        <v>5026</v>
      </c>
      <c r="S238" s="184">
        <v>5196</v>
      </c>
      <c r="T238" s="184">
        <v>5477</v>
      </c>
      <c r="U238" s="184">
        <v>5714</v>
      </c>
      <c r="V238" s="184">
        <v>5909</v>
      </c>
      <c r="W238" s="184">
        <v>5976</v>
      </c>
      <c r="X238" s="184">
        <v>5880</v>
      </c>
      <c r="Y238" s="184">
        <v>5912</v>
      </c>
      <c r="Z238" s="184">
        <v>6093</v>
      </c>
      <c r="AA238" s="184">
        <v>6061</v>
      </c>
      <c r="AB238" s="184">
        <v>6016</v>
      </c>
      <c r="AC238" s="184">
        <v>5979</v>
      </c>
      <c r="AD238" s="184">
        <v>5896</v>
      </c>
      <c r="AE238" s="184">
        <v>6172</v>
      </c>
      <c r="AF238" s="184">
        <v>6912</v>
      </c>
      <c r="AG238" s="184">
        <v>7171</v>
      </c>
      <c r="AH238" s="184">
        <v>7127</v>
      </c>
      <c r="AI238" s="184">
        <v>7137</v>
      </c>
      <c r="AJ238" s="184">
        <v>7266</v>
      </c>
      <c r="AK238" s="184">
        <v>7643</v>
      </c>
      <c r="AL238" s="184">
        <v>8155</v>
      </c>
      <c r="AM238" s="184">
        <v>8360</v>
      </c>
      <c r="AN238" s="184">
        <v>8420</v>
      </c>
      <c r="AO238" s="184">
        <v>8330</v>
      </c>
      <c r="AP238" s="184">
        <v>8347</v>
      </c>
      <c r="AQ238" s="184">
        <v>8220</v>
      </c>
      <c r="AR238" s="184">
        <v>8036</v>
      </c>
      <c r="AS238" s="184">
        <v>7916</v>
      </c>
      <c r="AT238" s="184">
        <v>7978</v>
      </c>
      <c r="AU238" s="184">
        <v>7926</v>
      </c>
      <c r="AV238" s="184">
        <v>8181</v>
      </c>
      <c r="AW238" s="184">
        <v>8141</v>
      </c>
      <c r="AX238" s="184">
        <v>7979</v>
      </c>
      <c r="AY238" s="184">
        <v>7968</v>
      </c>
      <c r="AZ238" s="184">
        <v>7741</v>
      </c>
      <c r="BA238" s="184">
        <v>7708</v>
      </c>
      <c r="BB238" s="184">
        <v>7426</v>
      </c>
      <c r="BC238" s="184">
        <v>7266</v>
      </c>
      <c r="BD238" s="184">
        <v>7015</v>
      </c>
      <c r="BE238" s="184">
        <v>6984</v>
      </c>
      <c r="BF238" s="184">
        <v>6955</v>
      </c>
      <c r="BG238" s="184">
        <v>6938</v>
      </c>
      <c r="BH238" s="184">
        <v>6341</v>
      </c>
      <c r="BI238" s="184">
        <v>5850</v>
      </c>
      <c r="BJ238" s="184">
        <v>5693</v>
      </c>
      <c r="BK238" s="184">
        <v>5806</v>
      </c>
      <c r="BL238" s="184">
        <v>5573</v>
      </c>
      <c r="BM238" s="184">
        <v>5599</v>
      </c>
      <c r="BN238" s="184">
        <v>5837</v>
      </c>
      <c r="BO238" s="184">
        <v>5872</v>
      </c>
      <c r="BP238" s="184">
        <v>5932</v>
      </c>
      <c r="BQ238" s="184">
        <v>5576</v>
      </c>
      <c r="BR238" s="184">
        <v>5579</v>
      </c>
      <c r="BS238" s="184">
        <v>5404</v>
      </c>
      <c r="BT238" s="184">
        <v>5475</v>
      </c>
      <c r="BU238" s="184">
        <v>5416</v>
      </c>
      <c r="BV238" s="184">
        <v>5445</v>
      </c>
      <c r="BW238" s="184">
        <v>5122</v>
      </c>
      <c r="BX238" s="184">
        <v>4968</v>
      </c>
      <c r="BY238" s="184">
        <v>4791</v>
      </c>
      <c r="BZ238" s="184">
        <v>4513</v>
      </c>
      <c r="CA238" s="184">
        <v>4101</v>
      </c>
      <c r="CB238" s="184">
        <v>4156</v>
      </c>
      <c r="CC238" s="184">
        <v>3985</v>
      </c>
      <c r="CD238" s="184">
        <v>3704</v>
      </c>
      <c r="CE238" s="184">
        <v>3419</v>
      </c>
      <c r="CF238" s="184">
        <v>3220</v>
      </c>
      <c r="CG238" s="184">
        <v>3444</v>
      </c>
      <c r="CH238" s="184">
        <v>3179</v>
      </c>
      <c r="CI238" s="184">
        <v>3029</v>
      </c>
      <c r="CJ238" s="184">
        <v>2978</v>
      </c>
      <c r="CK238" s="184">
        <v>2867</v>
      </c>
      <c r="CL238" s="184">
        <v>3002</v>
      </c>
      <c r="CM238" s="184">
        <v>3084</v>
      </c>
      <c r="CN238" s="184">
        <v>3037</v>
      </c>
      <c r="CO238" s="184">
        <v>2065</v>
      </c>
      <c r="CP238" s="184">
        <v>2072</v>
      </c>
      <c r="CQ238" s="184">
        <v>1963</v>
      </c>
      <c r="CR238" s="184">
        <v>1691</v>
      </c>
      <c r="CS238" s="184">
        <v>1354</v>
      </c>
      <c r="CT238" s="184">
        <v>1174</v>
      </c>
      <c r="CU238" s="184">
        <v>1126</v>
      </c>
      <c r="CV238" s="184">
        <v>1045</v>
      </c>
      <c r="CW238" s="184">
        <v>892</v>
      </c>
      <c r="CX238" s="184">
        <v>759</v>
      </c>
      <c r="CY238" s="533">
        <v>2476</v>
      </c>
      <c r="CZ238" s="129">
        <v>3978</v>
      </c>
      <c r="DA238">
        <v>4219</v>
      </c>
      <c r="DB238">
        <v>4376</v>
      </c>
      <c r="DC238">
        <v>4369</v>
      </c>
      <c r="DD238">
        <v>4718</v>
      </c>
      <c r="DE238">
        <v>4733</v>
      </c>
      <c r="DF238">
        <v>4939</v>
      </c>
      <c r="DG238">
        <v>5281</v>
      </c>
      <c r="DH238">
        <v>5485</v>
      </c>
      <c r="DI238">
        <v>5656</v>
      </c>
      <c r="DJ238">
        <v>5602</v>
      </c>
      <c r="DK238">
        <v>5645</v>
      </c>
      <c r="DL238">
        <v>5596</v>
      </c>
      <c r="DM238">
        <v>5684</v>
      </c>
      <c r="DN238">
        <v>5767</v>
      </c>
      <c r="DO238">
        <v>5771</v>
      </c>
      <c r="DP238">
        <v>5730</v>
      </c>
      <c r="DQ238">
        <v>5559</v>
      </c>
      <c r="DR238">
        <v>6190</v>
      </c>
      <c r="DS238">
        <v>7789</v>
      </c>
      <c r="DT238">
        <v>8300</v>
      </c>
      <c r="DU238">
        <v>8312</v>
      </c>
      <c r="DV238">
        <v>8111</v>
      </c>
      <c r="DW238">
        <v>8799</v>
      </c>
      <c r="DX238">
        <v>8652</v>
      </c>
      <c r="DY238">
        <v>8084</v>
      </c>
      <c r="DZ238">
        <v>7977</v>
      </c>
      <c r="EA238">
        <v>7767</v>
      </c>
      <c r="EB238">
        <v>7321</v>
      </c>
      <c r="EC238">
        <v>7386</v>
      </c>
      <c r="ED238">
        <v>7235</v>
      </c>
      <c r="EE238">
        <v>7421</v>
      </c>
      <c r="EF238">
        <v>7310</v>
      </c>
      <c r="EG238">
        <v>7286</v>
      </c>
      <c r="EH238">
        <v>7481</v>
      </c>
      <c r="EI238">
        <v>7601</v>
      </c>
      <c r="EJ238">
        <v>7378</v>
      </c>
      <c r="EK238">
        <v>7230</v>
      </c>
      <c r="EL238">
        <v>7195</v>
      </c>
      <c r="EM238">
        <v>7108</v>
      </c>
      <c r="EN238">
        <v>6948</v>
      </c>
      <c r="EO238">
        <v>6738</v>
      </c>
      <c r="EP238">
        <v>6431</v>
      </c>
      <c r="EQ238">
        <v>6525</v>
      </c>
      <c r="ER238">
        <v>6317</v>
      </c>
      <c r="ES238">
        <v>6440</v>
      </c>
      <c r="ET238">
        <v>6143</v>
      </c>
      <c r="EU238">
        <v>5645</v>
      </c>
      <c r="EV238">
        <v>5300</v>
      </c>
      <c r="EW238">
        <v>5211</v>
      </c>
      <c r="EX238">
        <v>5343</v>
      </c>
      <c r="EY238">
        <v>5059</v>
      </c>
      <c r="EZ238">
        <v>4998</v>
      </c>
      <c r="FA238">
        <v>5306</v>
      </c>
      <c r="FB238">
        <v>5350</v>
      </c>
      <c r="FC238">
        <v>5546</v>
      </c>
      <c r="FD238">
        <v>5315</v>
      </c>
      <c r="FE238">
        <v>5446</v>
      </c>
      <c r="FF238">
        <v>5342</v>
      </c>
      <c r="FG238">
        <v>5308</v>
      </c>
      <c r="FH238">
        <v>5148</v>
      </c>
      <c r="FI238">
        <v>5249</v>
      </c>
      <c r="FJ238">
        <v>4999</v>
      </c>
      <c r="FK238">
        <v>4997</v>
      </c>
      <c r="FL238">
        <v>4801</v>
      </c>
      <c r="FM238">
        <v>4629</v>
      </c>
      <c r="FN238">
        <v>4296</v>
      </c>
      <c r="FO238">
        <v>4268</v>
      </c>
      <c r="FP238">
        <v>4264</v>
      </c>
      <c r="FQ238">
        <v>4000</v>
      </c>
      <c r="FR238">
        <v>3661</v>
      </c>
      <c r="FS238">
        <v>3489</v>
      </c>
      <c r="FT238">
        <v>3469</v>
      </c>
      <c r="FU238">
        <v>3426</v>
      </c>
      <c r="FV238">
        <v>3326</v>
      </c>
      <c r="FW238">
        <v>3376</v>
      </c>
      <c r="FX238">
        <v>3425</v>
      </c>
      <c r="FY238">
        <v>3345</v>
      </c>
      <c r="FZ238">
        <v>3646</v>
      </c>
      <c r="GA238">
        <v>3680</v>
      </c>
      <c r="GB238">
        <v>2567</v>
      </c>
      <c r="GC238">
        <v>2552</v>
      </c>
      <c r="GD238">
        <v>2319</v>
      </c>
      <c r="GE238">
        <v>2212</v>
      </c>
      <c r="GF238">
        <v>1800</v>
      </c>
      <c r="GG238">
        <v>1599</v>
      </c>
      <c r="GH238">
        <v>1689</v>
      </c>
      <c r="GI238">
        <v>1434</v>
      </c>
      <c r="GJ238">
        <v>1370</v>
      </c>
      <c r="GK238">
        <v>1255</v>
      </c>
      <c r="GL238" s="128">
        <v>4752</v>
      </c>
    </row>
    <row r="239" spans="1:194" s="1" customFormat="1" ht="14.4" x14ac:dyDescent="0.3">
      <c r="A239" s="30" t="s">
        <v>46</v>
      </c>
      <c r="B239" s="1" t="s">
        <v>278</v>
      </c>
      <c r="C239" s="29" t="str">
        <f t="shared" si="74"/>
        <v>LA England - Leicester</v>
      </c>
      <c r="D239" s="48">
        <f t="shared" si="75"/>
        <v>17945</v>
      </c>
      <c r="E239" s="48">
        <f t="shared" si="76"/>
        <v>16845</v>
      </c>
      <c r="F239" s="49">
        <f t="shared" si="77"/>
        <v>443493</v>
      </c>
      <c r="G239" s="49">
        <f t="shared" si="78"/>
        <v>230592</v>
      </c>
      <c r="H239" s="50">
        <f t="shared" si="79"/>
        <v>212901</v>
      </c>
      <c r="I239" s="50">
        <f t="shared" si="80"/>
        <v>182488</v>
      </c>
      <c r="J239" s="50">
        <f t="shared" si="81"/>
        <v>167691</v>
      </c>
      <c r="K239" s="47">
        <f t="shared" si="82"/>
        <v>48104</v>
      </c>
      <c r="L239" s="48">
        <f t="shared" si="83"/>
        <v>45210</v>
      </c>
      <c r="M239" s="744">
        <v>2128</v>
      </c>
      <c r="N239" s="184">
        <v>2326</v>
      </c>
      <c r="O239" s="184">
        <v>2258</v>
      </c>
      <c r="P239" s="184">
        <v>2262</v>
      </c>
      <c r="Q239" s="184">
        <v>2346</v>
      </c>
      <c r="R239" s="184">
        <v>2400</v>
      </c>
      <c r="S239" s="184">
        <v>2547</v>
      </c>
      <c r="T239" s="184">
        <v>2600</v>
      </c>
      <c r="U239" s="184">
        <v>2692</v>
      </c>
      <c r="V239" s="184">
        <v>2816</v>
      </c>
      <c r="W239" s="184">
        <v>2816</v>
      </c>
      <c r="X239" s="184">
        <v>2968</v>
      </c>
      <c r="Y239" s="184">
        <v>2991</v>
      </c>
      <c r="Z239" s="184">
        <v>2919</v>
      </c>
      <c r="AA239" s="184">
        <v>3037</v>
      </c>
      <c r="AB239" s="184">
        <v>2964</v>
      </c>
      <c r="AC239" s="184">
        <v>2933</v>
      </c>
      <c r="AD239" s="184">
        <v>3101</v>
      </c>
      <c r="AE239" s="184">
        <v>3187</v>
      </c>
      <c r="AF239" s="184">
        <v>3390</v>
      </c>
      <c r="AG239" s="184">
        <v>3728</v>
      </c>
      <c r="AH239" s="184">
        <v>3874</v>
      </c>
      <c r="AI239" s="184">
        <v>4021</v>
      </c>
      <c r="AJ239" s="184">
        <v>4169</v>
      </c>
      <c r="AK239" s="184">
        <v>4340</v>
      </c>
      <c r="AL239" s="184">
        <v>4466</v>
      </c>
      <c r="AM239" s="184">
        <v>4587</v>
      </c>
      <c r="AN239" s="184">
        <v>4548</v>
      </c>
      <c r="AO239" s="184">
        <v>4635</v>
      </c>
      <c r="AP239" s="184">
        <v>4692</v>
      </c>
      <c r="AQ239" s="184">
        <v>4389</v>
      </c>
      <c r="AR239" s="184">
        <v>4251</v>
      </c>
      <c r="AS239" s="184">
        <v>4237</v>
      </c>
      <c r="AT239" s="184">
        <v>4078</v>
      </c>
      <c r="AU239" s="184">
        <v>3931</v>
      </c>
      <c r="AV239" s="184">
        <v>3877</v>
      </c>
      <c r="AW239" s="184">
        <v>3752</v>
      </c>
      <c r="AX239" s="184">
        <v>3729</v>
      </c>
      <c r="AY239" s="184">
        <v>3739</v>
      </c>
      <c r="AZ239" s="184">
        <v>3620</v>
      </c>
      <c r="BA239" s="184">
        <v>3554</v>
      </c>
      <c r="BB239" s="184">
        <v>3675</v>
      </c>
      <c r="BC239" s="184">
        <v>3568</v>
      </c>
      <c r="BD239" s="184">
        <v>3469</v>
      </c>
      <c r="BE239" s="184">
        <v>3337</v>
      </c>
      <c r="BF239" s="184">
        <v>3382</v>
      </c>
      <c r="BG239" s="184">
        <v>3224</v>
      </c>
      <c r="BH239" s="184">
        <v>3096</v>
      </c>
      <c r="BI239" s="184">
        <v>2845</v>
      </c>
      <c r="BJ239" s="184">
        <v>2799</v>
      </c>
      <c r="BK239" s="184">
        <v>2736</v>
      </c>
      <c r="BL239" s="184">
        <v>2625</v>
      </c>
      <c r="BM239" s="184">
        <v>2565</v>
      </c>
      <c r="BN239" s="184">
        <v>2543</v>
      </c>
      <c r="BO239" s="184">
        <v>2526</v>
      </c>
      <c r="BP239" s="184">
        <v>2492</v>
      </c>
      <c r="BQ239" s="184">
        <v>2451</v>
      </c>
      <c r="BR239" s="184">
        <v>2328</v>
      </c>
      <c r="BS239" s="184">
        <v>2297</v>
      </c>
      <c r="BT239" s="184">
        <v>2170</v>
      </c>
      <c r="BU239" s="184">
        <v>2115</v>
      </c>
      <c r="BV239" s="184">
        <v>2080</v>
      </c>
      <c r="BW239" s="184">
        <v>2031</v>
      </c>
      <c r="BX239" s="184">
        <v>2060</v>
      </c>
      <c r="BY239" s="184">
        <v>1890</v>
      </c>
      <c r="BZ239" s="184">
        <v>1971</v>
      </c>
      <c r="CA239" s="184">
        <v>1859</v>
      </c>
      <c r="CB239" s="184">
        <v>1746</v>
      </c>
      <c r="CC239" s="184">
        <v>1654</v>
      </c>
      <c r="CD239" s="184">
        <v>1537</v>
      </c>
      <c r="CE239" s="184">
        <v>1455</v>
      </c>
      <c r="CF239" s="184">
        <v>1401</v>
      </c>
      <c r="CG239" s="184">
        <v>1371</v>
      </c>
      <c r="CH239" s="184">
        <v>1208</v>
      </c>
      <c r="CI239" s="184">
        <v>1170</v>
      </c>
      <c r="CJ239" s="184">
        <v>1105</v>
      </c>
      <c r="CK239" s="184">
        <v>1048</v>
      </c>
      <c r="CL239" s="184">
        <v>947</v>
      </c>
      <c r="CM239" s="184">
        <v>956</v>
      </c>
      <c r="CN239" s="184">
        <v>891</v>
      </c>
      <c r="CO239" s="184">
        <v>691</v>
      </c>
      <c r="CP239" s="184">
        <v>604</v>
      </c>
      <c r="CQ239" s="184">
        <v>550</v>
      </c>
      <c r="CR239" s="184">
        <v>538</v>
      </c>
      <c r="CS239" s="184">
        <v>378</v>
      </c>
      <c r="CT239" s="184">
        <v>369</v>
      </c>
      <c r="CU239" s="184">
        <v>355</v>
      </c>
      <c r="CV239" s="184">
        <v>313</v>
      </c>
      <c r="CW239" s="184">
        <v>272</v>
      </c>
      <c r="CX239" s="184">
        <v>225</v>
      </c>
      <c r="CY239" s="533">
        <v>776</v>
      </c>
      <c r="CZ239" s="129">
        <v>2034</v>
      </c>
      <c r="DA239">
        <v>2073</v>
      </c>
      <c r="DB239">
        <v>2122</v>
      </c>
      <c r="DC239">
        <v>2109</v>
      </c>
      <c r="DD239">
        <v>2209</v>
      </c>
      <c r="DE239">
        <v>2299</v>
      </c>
      <c r="DF239">
        <v>2403</v>
      </c>
      <c r="DG239">
        <v>2374</v>
      </c>
      <c r="DH239">
        <v>2616</v>
      </c>
      <c r="DI239">
        <v>2661</v>
      </c>
      <c r="DJ239">
        <v>2731</v>
      </c>
      <c r="DK239">
        <v>2734</v>
      </c>
      <c r="DL239">
        <v>2726</v>
      </c>
      <c r="DM239">
        <v>2767</v>
      </c>
      <c r="DN239">
        <v>2840</v>
      </c>
      <c r="DO239">
        <v>2906</v>
      </c>
      <c r="DP239">
        <v>2768</v>
      </c>
      <c r="DQ239">
        <v>2838</v>
      </c>
      <c r="DR239">
        <v>3070</v>
      </c>
      <c r="DS239">
        <v>3588</v>
      </c>
      <c r="DT239">
        <v>3837</v>
      </c>
      <c r="DU239">
        <v>3952</v>
      </c>
      <c r="DV239">
        <v>3840</v>
      </c>
      <c r="DW239">
        <v>3804</v>
      </c>
      <c r="DX239">
        <v>3912</v>
      </c>
      <c r="DY239">
        <v>3701</v>
      </c>
      <c r="DZ239">
        <v>3902</v>
      </c>
      <c r="EA239">
        <v>3832</v>
      </c>
      <c r="EB239">
        <v>3909</v>
      </c>
      <c r="EC239">
        <v>3695</v>
      </c>
      <c r="ED239">
        <v>3527</v>
      </c>
      <c r="EE239">
        <v>3482</v>
      </c>
      <c r="EF239">
        <v>3368</v>
      </c>
      <c r="EG239">
        <v>3391</v>
      </c>
      <c r="EH239">
        <v>3169</v>
      </c>
      <c r="EI239">
        <v>3241</v>
      </c>
      <c r="EJ239">
        <v>3304</v>
      </c>
      <c r="EK239">
        <v>3217</v>
      </c>
      <c r="EL239">
        <v>3279</v>
      </c>
      <c r="EM239">
        <v>3237</v>
      </c>
      <c r="EN239">
        <v>3289</v>
      </c>
      <c r="EO239">
        <v>3223</v>
      </c>
      <c r="EP239">
        <v>3093</v>
      </c>
      <c r="EQ239">
        <v>3010</v>
      </c>
      <c r="ER239">
        <v>2938</v>
      </c>
      <c r="ES239">
        <v>2858</v>
      </c>
      <c r="ET239">
        <v>2814</v>
      </c>
      <c r="EU239">
        <v>2690</v>
      </c>
      <c r="EV239">
        <v>2358</v>
      </c>
      <c r="EW239">
        <v>2343</v>
      </c>
      <c r="EX239">
        <v>2432</v>
      </c>
      <c r="EY239">
        <v>2392</v>
      </c>
      <c r="EZ239">
        <v>2228</v>
      </c>
      <c r="FA239">
        <v>2254</v>
      </c>
      <c r="FB239">
        <v>2357</v>
      </c>
      <c r="FC239">
        <v>2257</v>
      </c>
      <c r="FD239">
        <v>2270</v>
      </c>
      <c r="FE239">
        <v>2250</v>
      </c>
      <c r="FF239">
        <v>2137</v>
      </c>
      <c r="FG239">
        <v>2051</v>
      </c>
      <c r="FH239">
        <v>2016</v>
      </c>
      <c r="FI239">
        <v>2004</v>
      </c>
      <c r="FJ239">
        <v>1968</v>
      </c>
      <c r="FK239">
        <v>1991</v>
      </c>
      <c r="FL239">
        <v>1962</v>
      </c>
      <c r="FM239">
        <v>1944</v>
      </c>
      <c r="FN239">
        <v>1857</v>
      </c>
      <c r="FO239">
        <v>1692</v>
      </c>
      <c r="FP239">
        <v>1638</v>
      </c>
      <c r="FQ239">
        <v>1607</v>
      </c>
      <c r="FR239">
        <v>1513</v>
      </c>
      <c r="FS239">
        <v>1413</v>
      </c>
      <c r="FT239">
        <v>1328</v>
      </c>
      <c r="FU239">
        <v>1337</v>
      </c>
      <c r="FV239">
        <v>1330</v>
      </c>
      <c r="FW239">
        <v>1131</v>
      </c>
      <c r="FX239">
        <v>1177</v>
      </c>
      <c r="FY239">
        <v>1077</v>
      </c>
      <c r="FZ239">
        <v>1102</v>
      </c>
      <c r="GA239">
        <v>936</v>
      </c>
      <c r="GB239">
        <v>787</v>
      </c>
      <c r="GC239">
        <v>717</v>
      </c>
      <c r="GD239">
        <v>711</v>
      </c>
      <c r="GE239">
        <v>661</v>
      </c>
      <c r="GF239">
        <v>558</v>
      </c>
      <c r="GG239">
        <v>520</v>
      </c>
      <c r="GH239">
        <v>509</v>
      </c>
      <c r="GI239">
        <v>465</v>
      </c>
      <c r="GJ239">
        <v>423</v>
      </c>
      <c r="GK239">
        <v>369</v>
      </c>
      <c r="GL239" s="128">
        <v>1447</v>
      </c>
    </row>
    <row r="240" spans="1:194" s="1" customFormat="1" ht="14.4" x14ac:dyDescent="0.3">
      <c r="A240" s="30" t="s">
        <v>46</v>
      </c>
      <c r="B240" s="1" t="s">
        <v>279</v>
      </c>
      <c r="C240" s="29" t="str">
        <f t="shared" si="74"/>
        <v>LA England - Lewes</v>
      </c>
      <c r="D240" s="48">
        <f t="shared" si="75"/>
        <v>3303</v>
      </c>
      <c r="E240" s="48">
        <f t="shared" si="76"/>
        <v>3118</v>
      </c>
      <c r="F240" s="49">
        <f t="shared" si="77"/>
        <v>91942</v>
      </c>
      <c r="G240" s="49">
        <f t="shared" si="78"/>
        <v>44544</v>
      </c>
      <c r="H240" s="50">
        <f t="shared" si="79"/>
        <v>47398</v>
      </c>
      <c r="I240" s="50">
        <f t="shared" si="80"/>
        <v>36308</v>
      </c>
      <c r="J240" s="50">
        <f t="shared" si="81"/>
        <v>39511</v>
      </c>
      <c r="K240" s="47">
        <f t="shared" si="82"/>
        <v>8236</v>
      </c>
      <c r="L240" s="48">
        <f t="shared" si="83"/>
        <v>7887</v>
      </c>
      <c r="M240" s="744">
        <v>298</v>
      </c>
      <c r="N240" s="184">
        <v>337</v>
      </c>
      <c r="O240" s="184">
        <v>362</v>
      </c>
      <c r="P240" s="184">
        <v>356</v>
      </c>
      <c r="Q240" s="184">
        <v>325</v>
      </c>
      <c r="R240" s="184">
        <v>458</v>
      </c>
      <c r="S240" s="184">
        <v>415</v>
      </c>
      <c r="T240" s="184">
        <v>448</v>
      </c>
      <c r="U240" s="184">
        <v>495</v>
      </c>
      <c r="V240" s="184">
        <v>484</v>
      </c>
      <c r="W240" s="184">
        <v>488</v>
      </c>
      <c r="X240" s="184">
        <v>467</v>
      </c>
      <c r="Y240" s="184">
        <v>517</v>
      </c>
      <c r="Z240" s="184">
        <v>545</v>
      </c>
      <c r="AA240" s="184">
        <v>572</v>
      </c>
      <c r="AB240" s="184">
        <v>553</v>
      </c>
      <c r="AC240" s="184">
        <v>552</v>
      </c>
      <c r="AD240" s="184">
        <v>564</v>
      </c>
      <c r="AE240" s="184">
        <v>529</v>
      </c>
      <c r="AF240" s="184">
        <v>519</v>
      </c>
      <c r="AG240" s="184">
        <v>411</v>
      </c>
      <c r="AH240" s="184">
        <v>442</v>
      </c>
      <c r="AI240" s="184">
        <v>443</v>
      </c>
      <c r="AJ240" s="184">
        <v>422</v>
      </c>
      <c r="AK240" s="184">
        <v>421</v>
      </c>
      <c r="AL240" s="184">
        <v>415</v>
      </c>
      <c r="AM240" s="184">
        <v>424</v>
      </c>
      <c r="AN240" s="184">
        <v>409</v>
      </c>
      <c r="AO240" s="184">
        <v>452</v>
      </c>
      <c r="AP240" s="184">
        <v>422</v>
      </c>
      <c r="AQ240" s="184">
        <v>421</v>
      </c>
      <c r="AR240" s="184">
        <v>452</v>
      </c>
      <c r="AS240" s="184">
        <v>450</v>
      </c>
      <c r="AT240" s="184">
        <v>484</v>
      </c>
      <c r="AU240" s="184">
        <v>522</v>
      </c>
      <c r="AV240" s="184">
        <v>493</v>
      </c>
      <c r="AW240" s="184">
        <v>507</v>
      </c>
      <c r="AX240" s="184">
        <v>532</v>
      </c>
      <c r="AY240" s="184">
        <v>507</v>
      </c>
      <c r="AZ240" s="184">
        <v>520</v>
      </c>
      <c r="BA240" s="184">
        <v>518</v>
      </c>
      <c r="BB240" s="184">
        <v>555</v>
      </c>
      <c r="BC240" s="184">
        <v>561</v>
      </c>
      <c r="BD240" s="184">
        <v>577</v>
      </c>
      <c r="BE240" s="184">
        <v>539</v>
      </c>
      <c r="BF240" s="184">
        <v>568</v>
      </c>
      <c r="BG240" s="184">
        <v>553</v>
      </c>
      <c r="BH240" s="184">
        <v>525</v>
      </c>
      <c r="BI240" s="184">
        <v>502</v>
      </c>
      <c r="BJ240" s="184">
        <v>507</v>
      </c>
      <c r="BK240" s="184">
        <v>550</v>
      </c>
      <c r="BL240" s="184">
        <v>540</v>
      </c>
      <c r="BM240" s="184">
        <v>516</v>
      </c>
      <c r="BN240" s="184">
        <v>600</v>
      </c>
      <c r="BO240" s="184">
        <v>632</v>
      </c>
      <c r="BP240" s="184">
        <v>581</v>
      </c>
      <c r="BQ240" s="184">
        <v>588</v>
      </c>
      <c r="BR240" s="184">
        <v>680</v>
      </c>
      <c r="BS240" s="184">
        <v>649</v>
      </c>
      <c r="BT240" s="184">
        <v>710</v>
      </c>
      <c r="BU240" s="184">
        <v>661</v>
      </c>
      <c r="BV240" s="184">
        <v>727</v>
      </c>
      <c r="BW240" s="184">
        <v>689</v>
      </c>
      <c r="BX240" s="184">
        <v>651</v>
      </c>
      <c r="BY240" s="184">
        <v>683</v>
      </c>
      <c r="BZ240" s="184">
        <v>603</v>
      </c>
      <c r="CA240" s="184">
        <v>631</v>
      </c>
      <c r="CB240" s="184">
        <v>594</v>
      </c>
      <c r="CC240" s="184">
        <v>585</v>
      </c>
      <c r="CD240" s="184">
        <v>512</v>
      </c>
      <c r="CE240" s="184">
        <v>547</v>
      </c>
      <c r="CF240" s="184">
        <v>491</v>
      </c>
      <c r="CG240" s="184">
        <v>513</v>
      </c>
      <c r="CH240" s="184">
        <v>501</v>
      </c>
      <c r="CI240" s="184">
        <v>499</v>
      </c>
      <c r="CJ240" s="184">
        <v>487</v>
      </c>
      <c r="CK240" s="184">
        <v>516</v>
      </c>
      <c r="CL240" s="184">
        <v>515</v>
      </c>
      <c r="CM240" s="184">
        <v>556</v>
      </c>
      <c r="CN240" s="184">
        <v>564</v>
      </c>
      <c r="CO240" s="184">
        <v>373</v>
      </c>
      <c r="CP240" s="184">
        <v>388</v>
      </c>
      <c r="CQ240" s="184">
        <v>357</v>
      </c>
      <c r="CR240" s="184">
        <v>336</v>
      </c>
      <c r="CS240" s="184">
        <v>230</v>
      </c>
      <c r="CT240" s="184">
        <v>228</v>
      </c>
      <c r="CU240" s="184">
        <v>251</v>
      </c>
      <c r="CV240" s="184">
        <v>202</v>
      </c>
      <c r="CW240" s="184">
        <v>156</v>
      </c>
      <c r="CX240" s="184">
        <v>138</v>
      </c>
      <c r="CY240" s="533">
        <v>476</v>
      </c>
      <c r="CZ240" s="129">
        <v>315</v>
      </c>
      <c r="DA240">
        <v>327</v>
      </c>
      <c r="DB240">
        <v>331</v>
      </c>
      <c r="DC240">
        <v>331</v>
      </c>
      <c r="DD240">
        <v>400</v>
      </c>
      <c r="DE240">
        <v>382</v>
      </c>
      <c r="DF240">
        <v>390</v>
      </c>
      <c r="DG240">
        <v>442</v>
      </c>
      <c r="DH240">
        <v>458</v>
      </c>
      <c r="DI240">
        <v>467</v>
      </c>
      <c r="DJ240">
        <v>405</v>
      </c>
      <c r="DK240">
        <v>521</v>
      </c>
      <c r="DL240">
        <v>510</v>
      </c>
      <c r="DM240">
        <v>464</v>
      </c>
      <c r="DN240">
        <v>559</v>
      </c>
      <c r="DO240">
        <v>508</v>
      </c>
      <c r="DP240">
        <v>547</v>
      </c>
      <c r="DQ240">
        <v>530</v>
      </c>
      <c r="DR240">
        <v>474</v>
      </c>
      <c r="DS240">
        <v>429</v>
      </c>
      <c r="DT240">
        <v>368</v>
      </c>
      <c r="DU240">
        <v>389</v>
      </c>
      <c r="DV240">
        <v>377</v>
      </c>
      <c r="DW240">
        <v>416</v>
      </c>
      <c r="DX240">
        <v>396</v>
      </c>
      <c r="DY240">
        <v>425</v>
      </c>
      <c r="DZ240">
        <v>421</v>
      </c>
      <c r="EA240">
        <v>458</v>
      </c>
      <c r="EB240">
        <v>426</v>
      </c>
      <c r="EC240">
        <v>438</v>
      </c>
      <c r="ED240">
        <v>424</v>
      </c>
      <c r="EE240">
        <v>431</v>
      </c>
      <c r="EF240">
        <v>448</v>
      </c>
      <c r="EG240">
        <v>491</v>
      </c>
      <c r="EH240">
        <v>569</v>
      </c>
      <c r="EI240">
        <v>573</v>
      </c>
      <c r="EJ240">
        <v>557</v>
      </c>
      <c r="EK240">
        <v>560</v>
      </c>
      <c r="EL240">
        <v>596</v>
      </c>
      <c r="EM240">
        <v>572</v>
      </c>
      <c r="EN240">
        <v>566</v>
      </c>
      <c r="EO240">
        <v>587</v>
      </c>
      <c r="EP240">
        <v>586</v>
      </c>
      <c r="EQ240">
        <v>530</v>
      </c>
      <c r="ER240">
        <v>611</v>
      </c>
      <c r="ES240">
        <v>581</v>
      </c>
      <c r="ET240">
        <v>602</v>
      </c>
      <c r="EU240">
        <v>545</v>
      </c>
      <c r="EV240">
        <v>501</v>
      </c>
      <c r="EW240">
        <v>534</v>
      </c>
      <c r="EX240">
        <v>551</v>
      </c>
      <c r="EY240">
        <v>610</v>
      </c>
      <c r="EZ240">
        <v>574</v>
      </c>
      <c r="FA240">
        <v>646</v>
      </c>
      <c r="FB240">
        <v>686</v>
      </c>
      <c r="FC240">
        <v>709</v>
      </c>
      <c r="FD240">
        <v>650</v>
      </c>
      <c r="FE240">
        <v>661</v>
      </c>
      <c r="FF240">
        <v>694</v>
      </c>
      <c r="FG240">
        <v>729</v>
      </c>
      <c r="FH240">
        <v>654</v>
      </c>
      <c r="FI240">
        <v>779</v>
      </c>
      <c r="FJ240">
        <v>705</v>
      </c>
      <c r="FK240">
        <v>704</v>
      </c>
      <c r="FL240">
        <v>651</v>
      </c>
      <c r="FM240">
        <v>645</v>
      </c>
      <c r="FN240">
        <v>623</v>
      </c>
      <c r="FO240">
        <v>636</v>
      </c>
      <c r="FP240">
        <v>601</v>
      </c>
      <c r="FQ240">
        <v>581</v>
      </c>
      <c r="FR240">
        <v>604</v>
      </c>
      <c r="FS240">
        <v>617</v>
      </c>
      <c r="FT240">
        <v>579</v>
      </c>
      <c r="FU240">
        <v>593</v>
      </c>
      <c r="FV240">
        <v>589</v>
      </c>
      <c r="FW240">
        <v>536</v>
      </c>
      <c r="FX240">
        <v>600</v>
      </c>
      <c r="FY240">
        <v>583</v>
      </c>
      <c r="FZ240">
        <v>620</v>
      </c>
      <c r="GA240">
        <v>704</v>
      </c>
      <c r="GB240">
        <v>534</v>
      </c>
      <c r="GC240">
        <v>490</v>
      </c>
      <c r="GD240">
        <v>478</v>
      </c>
      <c r="GE240">
        <v>433</v>
      </c>
      <c r="GF240">
        <v>337</v>
      </c>
      <c r="GG240">
        <v>290</v>
      </c>
      <c r="GH240">
        <v>279</v>
      </c>
      <c r="GI240">
        <v>279</v>
      </c>
      <c r="GJ240">
        <v>248</v>
      </c>
      <c r="GK240">
        <v>223</v>
      </c>
      <c r="GL240" s="128">
        <v>925</v>
      </c>
    </row>
    <row r="241" spans="1:194" s="1" customFormat="1" ht="14.4" x14ac:dyDescent="0.3">
      <c r="A241" s="30" t="s">
        <v>46</v>
      </c>
      <c r="B241" s="1" t="s">
        <v>280</v>
      </c>
      <c r="C241" s="29" t="str">
        <f t="shared" si="74"/>
        <v>LA England - Lewisham</v>
      </c>
      <c r="D241" s="48">
        <f t="shared" si="75"/>
        <v>11836</v>
      </c>
      <c r="E241" s="48">
        <f t="shared" si="76"/>
        <v>11434</v>
      </c>
      <c r="F241" s="49">
        <f t="shared" si="77"/>
        <v>353440</v>
      </c>
      <c r="G241" s="49">
        <f t="shared" si="78"/>
        <v>174492</v>
      </c>
      <c r="H241" s="50">
        <f t="shared" si="79"/>
        <v>178948</v>
      </c>
      <c r="I241" s="50">
        <f t="shared" si="80"/>
        <v>140614</v>
      </c>
      <c r="J241" s="50">
        <f t="shared" si="81"/>
        <v>146110</v>
      </c>
      <c r="K241" s="47">
        <f t="shared" si="82"/>
        <v>33878</v>
      </c>
      <c r="L241" s="48">
        <f t="shared" si="83"/>
        <v>32838</v>
      </c>
      <c r="M241" s="744">
        <v>1688</v>
      </c>
      <c r="N241" s="184">
        <v>1794</v>
      </c>
      <c r="O241" s="184">
        <v>1719</v>
      </c>
      <c r="P241" s="184">
        <v>1785</v>
      </c>
      <c r="Q241" s="184">
        <v>1755</v>
      </c>
      <c r="R241" s="184">
        <v>1769</v>
      </c>
      <c r="S241" s="184">
        <v>1829</v>
      </c>
      <c r="T241" s="184">
        <v>1888</v>
      </c>
      <c r="U241" s="184">
        <v>1926</v>
      </c>
      <c r="V241" s="184">
        <v>1968</v>
      </c>
      <c r="W241" s="184">
        <v>2025</v>
      </c>
      <c r="X241" s="184">
        <v>1896</v>
      </c>
      <c r="Y241" s="184">
        <v>1960</v>
      </c>
      <c r="Z241" s="184">
        <v>2009</v>
      </c>
      <c r="AA241" s="184">
        <v>1961</v>
      </c>
      <c r="AB241" s="184">
        <v>2020</v>
      </c>
      <c r="AC241" s="184">
        <v>2013</v>
      </c>
      <c r="AD241" s="184">
        <v>1873</v>
      </c>
      <c r="AE241" s="184">
        <v>1950</v>
      </c>
      <c r="AF241" s="184">
        <v>1831</v>
      </c>
      <c r="AG241" s="184">
        <v>1834</v>
      </c>
      <c r="AH241" s="184">
        <v>1878</v>
      </c>
      <c r="AI241" s="184">
        <v>2002</v>
      </c>
      <c r="AJ241" s="184">
        <v>2071</v>
      </c>
      <c r="AK241" s="184">
        <v>2108</v>
      </c>
      <c r="AL241" s="184">
        <v>2450</v>
      </c>
      <c r="AM241" s="184">
        <v>2745</v>
      </c>
      <c r="AN241" s="184">
        <v>2764</v>
      </c>
      <c r="AO241" s="184">
        <v>3083</v>
      </c>
      <c r="AP241" s="184">
        <v>3182</v>
      </c>
      <c r="AQ241" s="184">
        <v>3316</v>
      </c>
      <c r="AR241" s="184">
        <v>3250</v>
      </c>
      <c r="AS241" s="184">
        <v>3462</v>
      </c>
      <c r="AT241" s="184">
        <v>3535</v>
      </c>
      <c r="AU241" s="184">
        <v>3571</v>
      </c>
      <c r="AV241" s="184">
        <v>3585</v>
      </c>
      <c r="AW241" s="184">
        <v>3659</v>
      </c>
      <c r="AX241" s="184">
        <v>3534</v>
      </c>
      <c r="AY241" s="184">
        <v>3470</v>
      </c>
      <c r="AZ241" s="184">
        <v>3365</v>
      </c>
      <c r="BA241" s="184">
        <v>3357</v>
      </c>
      <c r="BB241" s="184">
        <v>3306</v>
      </c>
      <c r="BC241" s="184">
        <v>3169</v>
      </c>
      <c r="BD241" s="184">
        <v>3183</v>
      </c>
      <c r="BE241" s="184">
        <v>3008</v>
      </c>
      <c r="BF241" s="184">
        <v>2929</v>
      </c>
      <c r="BG241" s="184">
        <v>2863</v>
      </c>
      <c r="BH241" s="184">
        <v>2760</v>
      </c>
      <c r="BI241" s="184">
        <v>2564</v>
      </c>
      <c r="BJ241" s="184">
        <v>2425</v>
      </c>
      <c r="BK241" s="184">
        <v>2403</v>
      </c>
      <c r="BL241" s="184">
        <v>2360</v>
      </c>
      <c r="BM241" s="184">
        <v>2200</v>
      </c>
      <c r="BN241" s="184">
        <v>2213</v>
      </c>
      <c r="BO241" s="184">
        <v>2176</v>
      </c>
      <c r="BP241" s="184">
        <v>2183</v>
      </c>
      <c r="BQ241" s="184">
        <v>2084</v>
      </c>
      <c r="BR241" s="184">
        <v>2132</v>
      </c>
      <c r="BS241" s="184">
        <v>2094</v>
      </c>
      <c r="BT241" s="184">
        <v>2071</v>
      </c>
      <c r="BU241" s="184">
        <v>1961</v>
      </c>
      <c r="BV241" s="184">
        <v>2015</v>
      </c>
      <c r="BW241" s="184">
        <v>1867</v>
      </c>
      <c r="BX241" s="184">
        <v>1817</v>
      </c>
      <c r="BY241" s="184">
        <v>1686</v>
      </c>
      <c r="BZ241" s="184">
        <v>1550</v>
      </c>
      <c r="CA241" s="184">
        <v>1392</v>
      </c>
      <c r="CB241" s="184">
        <v>1342</v>
      </c>
      <c r="CC241" s="184">
        <v>1205</v>
      </c>
      <c r="CD241" s="184">
        <v>1110</v>
      </c>
      <c r="CE241" s="184">
        <v>1023</v>
      </c>
      <c r="CF241" s="184">
        <v>875</v>
      </c>
      <c r="CG241" s="184">
        <v>863</v>
      </c>
      <c r="CH241" s="184">
        <v>781</v>
      </c>
      <c r="CI241" s="184">
        <v>653</v>
      </c>
      <c r="CJ241" s="184">
        <v>658</v>
      </c>
      <c r="CK241" s="184">
        <v>590</v>
      </c>
      <c r="CL241" s="184">
        <v>547</v>
      </c>
      <c r="CM241" s="184">
        <v>569</v>
      </c>
      <c r="CN241" s="184">
        <v>520</v>
      </c>
      <c r="CO241" s="184">
        <v>390</v>
      </c>
      <c r="CP241" s="184">
        <v>392</v>
      </c>
      <c r="CQ241" s="184">
        <v>392</v>
      </c>
      <c r="CR241" s="184">
        <v>320</v>
      </c>
      <c r="CS241" s="184">
        <v>275</v>
      </c>
      <c r="CT241" s="184">
        <v>277</v>
      </c>
      <c r="CU241" s="184">
        <v>224</v>
      </c>
      <c r="CV241" s="184">
        <v>246</v>
      </c>
      <c r="CW241" s="184">
        <v>198</v>
      </c>
      <c r="CX241" s="184">
        <v>170</v>
      </c>
      <c r="CY241" s="533">
        <v>581</v>
      </c>
      <c r="CZ241" s="129">
        <v>1728</v>
      </c>
      <c r="DA241">
        <v>1770</v>
      </c>
      <c r="DB241">
        <v>1685</v>
      </c>
      <c r="DC241">
        <v>1667</v>
      </c>
      <c r="DD241">
        <v>1793</v>
      </c>
      <c r="DE241">
        <v>1669</v>
      </c>
      <c r="DF241">
        <v>1796</v>
      </c>
      <c r="DG241">
        <v>1811</v>
      </c>
      <c r="DH241">
        <v>1949</v>
      </c>
      <c r="DI241">
        <v>1770</v>
      </c>
      <c r="DJ241">
        <v>1832</v>
      </c>
      <c r="DK241">
        <v>1934</v>
      </c>
      <c r="DL241">
        <v>1900</v>
      </c>
      <c r="DM241">
        <v>1911</v>
      </c>
      <c r="DN241">
        <v>1903</v>
      </c>
      <c r="DO241">
        <v>1913</v>
      </c>
      <c r="DP241">
        <v>1903</v>
      </c>
      <c r="DQ241">
        <v>1904</v>
      </c>
      <c r="DR241">
        <v>1856</v>
      </c>
      <c r="DS241">
        <v>1783</v>
      </c>
      <c r="DT241">
        <v>1783</v>
      </c>
      <c r="DU241">
        <v>1959</v>
      </c>
      <c r="DV241">
        <v>2100</v>
      </c>
      <c r="DW241">
        <v>2500</v>
      </c>
      <c r="DX241">
        <v>2716</v>
      </c>
      <c r="DY241">
        <v>2913</v>
      </c>
      <c r="DZ241">
        <v>3133</v>
      </c>
      <c r="EA241">
        <v>3245</v>
      </c>
      <c r="EB241">
        <v>3486</v>
      </c>
      <c r="EC241">
        <v>3523</v>
      </c>
      <c r="ED241">
        <v>3616</v>
      </c>
      <c r="EE241">
        <v>3573</v>
      </c>
      <c r="EF241">
        <v>3589</v>
      </c>
      <c r="EG241">
        <v>3668</v>
      </c>
      <c r="EH241">
        <v>3836</v>
      </c>
      <c r="EI241">
        <v>3665</v>
      </c>
      <c r="EJ241">
        <v>3725</v>
      </c>
      <c r="EK241">
        <v>3562</v>
      </c>
      <c r="EL241">
        <v>3391</v>
      </c>
      <c r="EM241">
        <v>3394</v>
      </c>
      <c r="EN241">
        <v>3274</v>
      </c>
      <c r="EO241">
        <v>3025</v>
      </c>
      <c r="EP241">
        <v>3014</v>
      </c>
      <c r="EQ241">
        <v>2882</v>
      </c>
      <c r="ER241">
        <v>2691</v>
      </c>
      <c r="ES241">
        <v>2760</v>
      </c>
      <c r="ET241">
        <v>2734</v>
      </c>
      <c r="EU241">
        <v>2573</v>
      </c>
      <c r="EV241">
        <v>2400</v>
      </c>
      <c r="EW241">
        <v>2390</v>
      </c>
      <c r="EX241">
        <v>2204</v>
      </c>
      <c r="EY241">
        <v>2176</v>
      </c>
      <c r="EZ241">
        <v>2126</v>
      </c>
      <c r="FA241">
        <v>2028</v>
      </c>
      <c r="FB241">
        <v>2058</v>
      </c>
      <c r="FC241">
        <v>2167</v>
      </c>
      <c r="FD241">
        <v>2064</v>
      </c>
      <c r="FE241">
        <v>2068</v>
      </c>
      <c r="FF241">
        <v>2019</v>
      </c>
      <c r="FG241">
        <v>1973</v>
      </c>
      <c r="FH241">
        <v>2003</v>
      </c>
      <c r="FI241">
        <v>2034</v>
      </c>
      <c r="FJ241">
        <v>1969</v>
      </c>
      <c r="FK241">
        <v>1911</v>
      </c>
      <c r="FL241">
        <v>1757</v>
      </c>
      <c r="FM241">
        <v>1633</v>
      </c>
      <c r="FN241">
        <v>1494</v>
      </c>
      <c r="FO241">
        <v>1338</v>
      </c>
      <c r="FP241">
        <v>1285</v>
      </c>
      <c r="FQ241">
        <v>1249</v>
      </c>
      <c r="FR241">
        <v>1060</v>
      </c>
      <c r="FS241">
        <v>1007</v>
      </c>
      <c r="FT241">
        <v>941</v>
      </c>
      <c r="FU241">
        <v>863</v>
      </c>
      <c r="FV241">
        <v>803</v>
      </c>
      <c r="FW241">
        <v>743</v>
      </c>
      <c r="FX241">
        <v>718</v>
      </c>
      <c r="FY241">
        <v>735</v>
      </c>
      <c r="FZ241">
        <v>715</v>
      </c>
      <c r="GA241">
        <v>679</v>
      </c>
      <c r="GB241">
        <v>608</v>
      </c>
      <c r="GC241">
        <v>542</v>
      </c>
      <c r="GD241">
        <v>520</v>
      </c>
      <c r="GE241">
        <v>519</v>
      </c>
      <c r="GF241">
        <v>458</v>
      </c>
      <c r="GG241">
        <v>405</v>
      </c>
      <c r="GH241">
        <v>402</v>
      </c>
      <c r="GI241">
        <v>351</v>
      </c>
      <c r="GJ241">
        <v>339</v>
      </c>
      <c r="GK241">
        <v>257</v>
      </c>
      <c r="GL241" s="128">
        <v>1130</v>
      </c>
    </row>
    <row r="242" spans="1:194" s="1" customFormat="1" ht="14.4" x14ac:dyDescent="0.3">
      <c r="A242" s="30" t="s">
        <v>46</v>
      </c>
      <c r="B242" s="1" t="s">
        <v>281</v>
      </c>
      <c r="C242" s="29" t="str">
        <f t="shared" si="74"/>
        <v>LA England - Lichfield</v>
      </c>
      <c r="D242" s="48">
        <f t="shared" si="75"/>
        <v>3090</v>
      </c>
      <c r="E242" s="48">
        <f t="shared" si="76"/>
        <v>2902</v>
      </c>
      <c r="F242" s="49">
        <f t="shared" si="77"/>
        <v>88554</v>
      </c>
      <c r="G242" s="49">
        <f t="shared" si="78"/>
        <v>43360</v>
      </c>
      <c r="H242" s="50">
        <f t="shared" si="79"/>
        <v>45194</v>
      </c>
      <c r="I242" s="50">
        <f t="shared" si="80"/>
        <v>34891</v>
      </c>
      <c r="J242" s="50">
        <f t="shared" si="81"/>
        <v>37176</v>
      </c>
      <c r="K242" s="47">
        <f t="shared" si="82"/>
        <v>8469</v>
      </c>
      <c r="L242" s="48">
        <f t="shared" si="83"/>
        <v>8018</v>
      </c>
      <c r="M242" s="744">
        <v>372</v>
      </c>
      <c r="N242" s="184">
        <v>378</v>
      </c>
      <c r="O242" s="184">
        <v>429</v>
      </c>
      <c r="P242" s="184">
        <v>429</v>
      </c>
      <c r="Q242" s="184">
        <v>457</v>
      </c>
      <c r="R242" s="184">
        <v>473</v>
      </c>
      <c r="S242" s="184">
        <v>476</v>
      </c>
      <c r="T242" s="184">
        <v>443</v>
      </c>
      <c r="U242" s="184">
        <v>476</v>
      </c>
      <c r="V242" s="184">
        <v>484</v>
      </c>
      <c r="W242" s="184">
        <v>496</v>
      </c>
      <c r="X242" s="184">
        <v>466</v>
      </c>
      <c r="Y242" s="184">
        <v>489</v>
      </c>
      <c r="Z242" s="184">
        <v>529</v>
      </c>
      <c r="AA242" s="184">
        <v>528</v>
      </c>
      <c r="AB242" s="184">
        <v>513</v>
      </c>
      <c r="AC242" s="184">
        <v>507</v>
      </c>
      <c r="AD242" s="184">
        <v>524</v>
      </c>
      <c r="AE242" s="184">
        <v>525</v>
      </c>
      <c r="AF242" s="184">
        <v>420</v>
      </c>
      <c r="AG242" s="184">
        <v>438</v>
      </c>
      <c r="AH242" s="184">
        <v>423</v>
      </c>
      <c r="AI242" s="184">
        <v>404</v>
      </c>
      <c r="AJ242" s="184">
        <v>404</v>
      </c>
      <c r="AK242" s="184">
        <v>410</v>
      </c>
      <c r="AL242" s="184">
        <v>398</v>
      </c>
      <c r="AM242" s="184">
        <v>407</v>
      </c>
      <c r="AN242" s="184">
        <v>441</v>
      </c>
      <c r="AO242" s="184">
        <v>494</v>
      </c>
      <c r="AP242" s="184">
        <v>513</v>
      </c>
      <c r="AQ242" s="184">
        <v>493</v>
      </c>
      <c r="AR242" s="184">
        <v>532</v>
      </c>
      <c r="AS242" s="184">
        <v>541</v>
      </c>
      <c r="AT242" s="184">
        <v>558</v>
      </c>
      <c r="AU242" s="184">
        <v>569</v>
      </c>
      <c r="AV242" s="184">
        <v>567</v>
      </c>
      <c r="AW242" s="184">
        <v>585</v>
      </c>
      <c r="AX242" s="184">
        <v>582</v>
      </c>
      <c r="AY242" s="184">
        <v>552</v>
      </c>
      <c r="AZ242" s="184">
        <v>524</v>
      </c>
      <c r="BA242" s="184">
        <v>556</v>
      </c>
      <c r="BB242" s="184">
        <v>530</v>
      </c>
      <c r="BC242" s="184">
        <v>512</v>
      </c>
      <c r="BD242" s="184">
        <v>465</v>
      </c>
      <c r="BE242" s="184">
        <v>510</v>
      </c>
      <c r="BF242" s="184">
        <v>547</v>
      </c>
      <c r="BG242" s="184">
        <v>555</v>
      </c>
      <c r="BH242" s="184">
        <v>522</v>
      </c>
      <c r="BI242" s="184">
        <v>471</v>
      </c>
      <c r="BJ242" s="184">
        <v>508</v>
      </c>
      <c r="BK242" s="184">
        <v>541</v>
      </c>
      <c r="BL242" s="184">
        <v>558</v>
      </c>
      <c r="BM242" s="184">
        <v>572</v>
      </c>
      <c r="BN242" s="184">
        <v>573</v>
      </c>
      <c r="BO242" s="184">
        <v>640</v>
      </c>
      <c r="BP242" s="184">
        <v>660</v>
      </c>
      <c r="BQ242" s="184">
        <v>627</v>
      </c>
      <c r="BR242" s="184">
        <v>620</v>
      </c>
      <c r="BS242" s="184">
        <v>640</v>
      </c>
      <c r="BT242" s="184">
        <v>648</v>
      </c>
      <c r="BU242" s="184">
        <v>625</v>
      </c>
      <c r="BV242" s="184">
        <v>640</v>
      </c>
      <c r="BW242" s="184">
        <v>639</v>
      </c>
      <c r="BX242" s="184">
        <v>563</v>
      </c>
      <c r="BY242" s="184">
        <v>566</v>
      </c>
      <c r="BZ242" s="184">
        <v>590</v>
      </c>
      <c r="CA242" s="184">
        <v>496</v>
      </c>
      <c r="CB242" s="184">
        <v>462</v>
      </c>
      <c r="CC242" s="184">
        <v>463</v>
      </c>
      <c r="CD242" s="184">
        <v>473</v>
      </c>
      <c r="CE242" s="184">
        <v>443</v>
      </c>
      <c r="CF242" s="184">
        <v>408</v>
      </c>
      <c r="CG242" s="184">
        <v>453</v>
      </c>
      <c r="CH242" s="184">
        <v>446</v>
      </c>
      <c r="CI242" s="184">
        <v>399</v>
      </c>
      <c r="CJ242" s="184">
        <v>417</v>
      </c>
      <c r="CK242" s="184">
        <v>437</v>
      </c>
      <c r="CL242" s="184">
        <v>446</v>
      </c>
      <c r="CM242" s="184">
        <v>504</v>
      </c>
      <c r="CN242" s="184">
        <v>480</v>
      </c>
      <c r="CO242" s="184">
        <v>339</v>
      </c>
      <c r="CP242" s="184">
        <v>409</v>
      </c>
      <c r="CQ242" s="184">
        <v>362</v>
      </c>
      <c r="CR242" s="184">
        <v>315</v>
      </c>
      <c r="CS242" s="184">
        <v>284</v>
      </c>
      <c r="CT242" s="184">
        <v>235</v>
      </c>
      <c r="CU242" s="184">
        <v>179</v>
      </c>
      <c r="CV242" s="184">
        <v>176</v>
      </c>
      <c r="CW242" s="184">
        <v>155</v>
      </c>
      <c r="CX242" s="184">
        <v>119</v>
      </c>
      <c r="CY242" s="533">
        <v>333</v>
      </c>
      <c r="CZ242" s="129">
        <v>364</v>
      </c>
      <c r="DA242">
        <v>401</v>
      </c>
      <c r="DB242">
        <v>400</v>
      </c>
      <c r="DC242">
        <v>400</v>
      </c>
      <c r="DD242">
        <v>410</v>
      </c>
      <c r="DE242">
        <v>422</v>
      </c>
      <c r="DF242">
        <v>412</v>
      </c>
      <c r="DG242">
        <v>453</v>
      </c>
      <c r="DH242">
        <v>475</v>
      </c>
      <c r="DI242">
        <v>452</v>
      </c>
      <c r="DJ242">
        <v>469</v>
      </c>
      <c r="DK242">
        <v>458</v>
      </c>
      <c r="DL242">
        <v>455</v>
      </c>
      <c r="DM242">
        <v>474</v>
      </c>
      <c r="DN242">
        <v>517</v>
      </c>
      <c r="DO242">
        <v>516</v>
      </c>
      <c r="DP242">
        <v>473</v>
      </c>
      <c r="DQ242">
        <v>467</v>
      </c>
      <c r="DR242">
        <v>426</v>
      </c>
      <c r="DS242">
        <v>408</v>
      </c>
      <c r="DT242">
        <v>376</v>
      </c>
      <c r="DU242">
        <v>366</v>
      </c>
      <c r="DV242">
        <v>420</v>
      </c>
      <c r="DW242">
        <v>398</v>
      </c>
      <c r="DX242">
        <v>411</v>
      </c>
      <c r="DY242">
        <v>406</v>
      </c>
      <c r="DZ242">
        <v>433</v>
      </c>
      <c r="EA242">
        <v>448</v>
      </c>
      <c r="EB242">
        <v>485</v>
      </c>
      <c r="EC242">
        <v>507</v>
      </c>
      <c r="ED242">
        <v>502</v>
      </c>
      <c r="EE242">
        <v>546</v>
      </c>
      <c r="EF242">
        <v>611</v>
      </c>
      <c r="EG242">
        <v>601</v>
      </c>
      <c r="EH242">
        <v>624</v>
      </c>
      <c r="EI242">
        <v>582</v>
      </c>
      <c r="EJ242">
        <v>575</v>
      </c>
      <c r="EK242">
        <v>587</v>
      </c>
      <c r="EL242">
        <v>533</v>
      </c>
      <c r="EM242">
        <v>564</v>
      </c>
      <c r="EN242">
        <v>543</v>
      </c>
      <c r="EO242">
        <v>567</v>
      </c>
      <c r="EP242">
        <v>562</v>
      </c>
      <c r="EQ242">
        <v>523</v>
      </c>
      <c r="ER242">
        <v>503</v>
      </c>
      <c r="ES242">
        <v>572</v>
      </c>
      <c r="ET242">
        <v>592</v>
      </c>
      <c r="EU242">
        <v>567</v>
      </c>
      <c r="EV242">
        <v>517</v>
      </c>
      <c r="EW242">
        <v>493</v>
      </c>
      <c r="EX242">
        <v>541</v>
      </c>
      <c r="EY242">
        <v>572</v>
      </c>
      <c r="EZ242">
        <v>522</v>
      </c>
      <c r="FA242">
        <v>602</v>
      </c>
      <c r="FB242">
        <v>641</v>
      </c>
      <c r="FC242">
        <v>637</v>
      </c>
      <c r="FD242">
        <v>635</v>
      </c>
      <c r="FE242">
        <v>634</v>
      </c>
      <c r="FF242">
        <v>647</v>
      </c>
      <c r="FG242">
        <v>685</v>
      </c>
      <c r="FH242">
        <v>661</v>
      </c>
      <c r="FI242">
        <v>677</v>
      </c>
      <c r="FJ242">
        <v>589</v>
      </c>
      <c r="FK242">
        <v>597</v>
      </c>
      <c r="FL242">
        <v>616</v>
      </c>
      <c r="FM242">
        <v>542</v>
      </c>
      <c r="FN242">
        <v>531</v>
      </c>
      <c r="FO242">
        <v>527</v>
      </c>
      <c r="FP242">
        <v>528</v>
      </c>
      <c r="FQ242">
        <v>494</v>
      </c>
      <c r="FR242">
        <v>487</v>
      </c>
      <c r="FS242">
        <v>481</v>
      </c>
      <c r="FT242">
        <v>517</v>
      </c>
      <c r="FU242">
        <v>475</v>
      </c>
      <c r="FV242">
        <v>474</v>
      </c>
      <c r="FW242">
        <v>481</v>
      </c>
      <c r="FX242">
        <v>475</v>
      </c>
      <c r="FY242">
        <v>469</v>
      </c>
      <c r="FZ242">
        <v>607</v>
      </c>
      <c r="GA242">
        <v>576</v>
      </c>
      <c r="GB242">
        <v>461</v>
      </c>
      <c r="GC242">
        <v>505</v>
      </c>
      <c r="GD242">
        <v>441</v>
      </c>
      <c r="GE242">
        <v>410</v>
      </c>
      <c r="GF242">
        <v>349</v>
      </c>
      <c r="GG242">
        <v>289</v>
      </c>
      <c r="GH242">
        <v>250</v>
      </c>
      <c r="GI242">
        <v>253</v>
      </c>
      <c r="GJ242">
        <v>223</v>
      </c>
      <c r="GK242">
        <v>184</v>
      </c>
      <c r="GL242" s="128">
        <v>643</v>
      </c>
    </row>
    <row r="243" spans="1:194" s="1" customFormat="1" ht="14.4" x14ac:dyDescent="0.3">
      <c r="A243" s="30" t="s">
        <v>46</v>
      </c>
      <c r="B243" s="1" t="s">
        <v>282</v>
      </c>
      <c r="C243" s="29" t="str">
        <f t="shared" si="74"/>
        <v>LA England - Lincoln</v>
      </c>
      <c r="D243" s="48">
        <f t="shared" si="75"/>
        <v>3952</v>
      </c>
      <c r="E243" s="48">
        <f t="shared" si="76"/>
        <v>3713</v>
      </c>
      <c r="F243" s="49">
        <f t="shared" si="77"/>
        <v>118240</v>
      </c>
      <c r="G243" s="49">
        <f t="shared" si="78"/>
        <v>59568</v>
      </c>
      <c r="H243" s="50">
        <f t="shared" si="79"/>
        <v>58672</v>
      </c>
      <c r="I243" s="50">
        <f t="shared" si="80"/>
        <v>48322</v>
      </c>
      <c r="J243" s="50">
        <f t="shared" si="81"/>
        <v>48376</v>
      </c>
      <c r="K243" s="47">
        <f t="shared" si="82"/>
        <v>11246</v>
      </c>
      <c r="L243" s="48">
        <f t="shared" si="83"/>
        <v>10296</v>
      </c>
      <c r="M243" s="744">
        <v>556</v>
      </c>
      <c r="N243" s="184">
        <v>539</v>
      </c>
      <c r="O243" s="184">
        <v>484</v>
      </c>
      <c r="P243" s="184">
        <v>541</v>
      </c>
      <c r="Q243" s="184">
        <v>578</v>
      </c>
      <c r="R243" s="184">
        <v>610</v>
      </c>
      <c r="S243" s="184">
        <v>614</v>
      </c>
      <c r="T243" s="184">
        <v>642</v>
      </c>
      <c r="U243" s="184">
        <v>663</v>
      </c>
      <c r="V243" s="184">
        <v>693</v>
      </c>
      <c r="W243" s="184">
        <v>705</v>
      </c>
      <c r="X243" s="184">
        <v>669</v>
      </c>
      <c r="Y243" s="184">
        <v>643</v>
      </c>
      <c r="Z243" s="184">
        <v>619</v>
      </c>
      <c r="AA243" s="184">
        <v>706</v>
      </c>
      <c r="AB243" s="184">
        <v>662</v>
      </c>
      <c r="AC243" s="184">
        <v>626</v>
      </c>
      <c r="AD243" s="184">
        <v>696</v>
      </c>
      <c r="AE243" s="184">
        <v>679</v>
      </c>
      <c r="AF243" s="184">
        <v>809</v>
      </c>
      <c r="AG243" s="184">
        <v>914</v>
      </c>
      <c r="AH243" s="184">
        <v>964</v>
      </c>
      <c r="AI243" s="184">
        <v>886</v>
      </c>
      <c r="AJ243" s="184">
        <v>836</v>
      </c>
      <c r="AK243" s="184">
        <v>868</v>
      </c>
      <c r="AL243" s="184">
        <v>977</v>
      </c>
      <c r="AM243" s="184">
        <v>1052</v>
      </c>
      <c r="AN243" s="184">
        <v>1039</v>
      </c>
      <c r="AO243" s="184">
        <v>1067</v>
      </c>
      <c r="AP243" s="184">
        <v>1090</v>
      </c>
      <c r="AQ243" s="184">
        <v>1083</v>
      </c>
      <c r="AR243" s="184">
        <v>1055</v>
      </c>
      <c r="AS243" s="184">
        <v>1081</v>
      </c>
      <c r="AT243" s="184">
        <v>1092</v>
      </c>
      <c r="AU243" s="184">
        <v>1033</v>
      </c>
      <c r="AV243" s="184">
        <v>1032</v>
      </c>
      <c r="AW243" s="184">
        <v>1009</v>
      </c>
      <c r="AX243" s="184">
        <v>993</v>
      </c>
      <c r="AY243" s="184">
        <v>1012</v>
      </c>
      <c r="AZ243" s="184">
        <v>975</v>
      </c>
      <c r="BA243" s="184">
        <v>977</v>
      </c>
      <c r="BB243" s="184">
        <v>957</v>
      </c>
      <c r="BC243" s="184">
        <v>902</v>
      </c>
      <c r="BD243" s="184">
        <v>845</v>
      </c>
      <c r="BE243" s="184">
        <v>747</v>
      </c>
      <c r="BF243" s="184">
        <v>800</v>
      </c>
      <c r="BG243" s="184">
        <v>797</v>
      </c>
      <c r="BH243" s="184">
        <v>728</v>
      </c>
      <c r="BI243" s="184">
        <v>658</v>
      </c>
      <c r="BJ243" s="184">
        <v>677</v>
      </c>
      <c r="BK243" s="184">
        <v>665</v>
      </c>
      <c r="BL243" s="184">
        <v>693</v>
      </c>
      <c r="BM243" s="184">
        <v>636</v>
      </c>
      <c r="BN243" s="184">
        <v>661</v>
      </c>
      <c r="BO243" s="184">
        <v>703</v>
      </c>
      <c r="BP243" s="184">
        <v>732</v>
      </c>
      <c r="BQ243" s="184">
        <v>653</v>
      </c>
      <c r="BR243" s="184">
        <v>648</v>
      </c>
      <c r="BS243" s="184">
        <v>658</v>
      </c>
      <c r="BT243" s="184">
        <v>666</v>
      </c>
      <c r="BU243" s="184">
        <v>650</v>
      </c>
      <c r="BV243" s="184">
        <v>660</v>
      </c>
      <c r="BW243" s="184">
        <v>664</v>
      </c>
      <c r="BX243" s="184">
        <v>654</v>
      </c>
      <c r="BY243" s="184">
        <v>632</v>
      </c>
      <c r="BZ243" s="184">
        <v>636</v>
      </c>
      <c r="CA243" s="184">
        <v>561</v>
      </c>
      <c r="CB243" s="184">
        <v>523</v>
      </c>
      <c r="CC243" s="184">
        <v>443</v>
      </c>
      <c r="CD243" s="184">
        <v>518</v>
      </c>
      <c r="CE243" s="184">
        <v>439</v>
      </c>
      <c r="CF243" s="184">
        <v>416</v>
      </c>
      <c r="CG243" s="184">
        <v>393</v>
      </c>
      <c r="CH243" s="184">
        <v>409</v>
      </c>
      <c r="CI243" s="184">
        <v>402</v>
      </c>
      <c r="CJ243" s="184">
        <v>396</v>
      </c>
      <c r="CK243" s="184">
        <v>387</v>
      </c>
      <c r="CL243" s="184">
        <v>372</v>
      </c>
      <c r="CM243" s="184">
        <v>397</v>
      </c>
      <c r="CN243" s="184">
        <v>384</v>
      </c>
      <c r="CO243" s="184">
        <v>281</v>
      </c>
      <c r="CP243" s="184">
        <v>270</v>
      </c>
      <c r="CQ243" s="184">
        <v>236</v>
      </c>
      <c r="CR243" s="184">
        <v>209</v>
      </c>
      <c r="CS243" s="184">
        <v>143</v>
      </c>
      <c r="CT243" s="184">
        <v>158</v>
      </c>
      <c r="CU243" s="184">
        <v>147</v>
      </c>
      <c r="CV243" s="184">
        <v>129</v>
      </c>
      <c r="CW243" s="184">
        <v>111</v>
      </c>
      <c r="CX243" s="184">
        <v>76</v>
      </c>
      <c r="CY243" s="533">
        <v>277</v>
      </c>
      <c r="CZ243" s="129">
        <v>447</v>
      </c>
      <c r="DA243">
        <v>489</v>
      </c>
      <c r="DB243">
        <v>488</v>
      </c>
      <c r="DC243">
        <v>501</v>
      </c>
      <c r="DD243">
        <v>533</v>
      </c>
      <c r="DE243">
        <v>541</v>
      </c>
      <c r="DF243">
        <v>537</v>
      </c>
      <c r="DG243">
        <v>560</v>
      </c>
      <c r="DH243">
        <v>594</v>
      </c>
      <c r="DI243">
        <v>585</v>
      </c>
      <c r="DJ243">
        <v>646</v>
      </c>
      <c r="DK243">
        <v>662</v>
      </c>
      <c r="DL243">
        <v>646</v>
      </c>
      <c r="DM243">
        <v>645</v>
      </c>
      <c r="DN243">
        <v>580</v>
      </c>
      <c r="DO243">
        <v>614</v>
      </c>
      <c r="DP243">
        <v>649</v>
      </c>
      <c r="DQ243">
        <v>579</v>
      </c>
      <c r="DR243">
        <v>716</v>
      </c>
      <c r="DS243">
        <v>1032</v>
      </c>
      <c r="DT243">
        <v>1242</v>
      </c>
      <c r="DU243">
        <v>1250</v>
      </c>
      <c r="DV243">
        <v>1041</v>
      </c>
      <c r="DW243">
        <v>892</v>
      </c>
      <c r="DX243">
        <v>951</v>
      </c>
      <c r="DY243">
        <v>942</v>
      </c>
      <c r="DZ243">
        <v>972</v>
      </c>
      <c r="EA243">
        <v>975</v>
      </c>
      <c r="EB243">
        <v>963</v>
      </c>
      <c r="EC243">
        <v>951</v>
      </c>
      <c r="ED243">
        <v>945</v>
      </c>
      <c r="EE243">
        <v>993</v>
      </c>
      <c r="EF243">
        <v>943</v>
      </c>
      <c r="EG243">
        <v>975</v>
      </c>
      <c r="EH243">
        <v>912</v>
      </c>
      <c r="EI243">
        <v>949</v>
      </c>
      <c r="EJ243">
        <v>923</v>
      </c>
      <c r="EK243">
        <v>878</v>
      </c>
      <c r="EL243">
        <v>917</v>
      </c>
      <c r="EM243">
        <v>877</v>
      </c>
      <c r="EN243">
        <v>829</v>
      </c>
      <c r="EO243">
        <v>811</v>
      </c>
      <c r="EP243">
        <v>777</v>
      </c>
      <c r="EQ243">
        <v>730</v>
      </c>
      <c r="ER243">
        <v>752</v>
      </c>
      <c r="ES243">
        <v>751</v>
      </c>
      <c r="ET243">
        <v>723</v>
      </c>
      <c r="EU243">
        <v>658</v>
      </c>
      <c r="EV243">
        <v>614</v>
      </c>
      <c r="EW243">
        <v>567</v>
      </c>
      <c r="EX243">
        <v>614</v>
      </c>
      <c r="EY243">
        <v>573</v>
      </c>
      <c r="EZ243">
        <v>637</v>
      </c>
      <c r="FA243">
        <v>613</v>
      </c>
      <c r="FB243">
        <v>656</v>
      </c>
      <c r="FC243">
        <v>675</v>
      </c>
      <c r="FD243">
        <v>655</v>
      </c>
      <c r="FE243">
        <v>648</v>
      </c>
      <c r="FF243">
        <v>651</v>
      </c>
      <c r="FG243">
        <v>669</v>
      </c>
      <c r="FH243">
        <v>686</v>
      </c>
      <c r="FI243">
        <v>615</v>
      </c>
      <c r="FJ243">
        <v>647</v>
      </c>
      <c r="FK243">
        <v>697</v>
      </c>
      <c r="FL243">
        <v>642</v>
      </c>
      <c r="FM243">
        <v>633</v>
      </c>
      <c r="FN243">
        <v>535</v>
      </c>
      <c r="FO243">
        <v>572</v>
      </c>
      <c r="FP243">
        <v>532</v>
      </c>
      <c r="FQ243">
        <v>479</v>
      </c>
      <c r="FR243">
        <v>443</v>
      </c>
      <c r="FS243">
        <v>464</v>
      </c>
      <c r="FT243">
        <v>476</v>
      </c>
      <c r="FU243">
        <v>436</v>
      </c>
      <c r="FV243">
        <v>436</v>
      </c>
      <c r="FW243">
        <v>433</v>
      </c>
      <c r="FX243">
        <v>426</v>
      </c>
      <c r="FY243">
        <v>415</v>
      </c>
      <c r="FZ243">
        <v>436</v>
      </c>
      <c r="GA243">
        <v>422</v>
      </c>
      <c r="GB243">
        <v>339</v>
      </c>
      <c r="GC243">
        <v>364</v>
      </c>
      <c r="GD243">
        <v>321</v>
      </c>
      <c r="GE243">
        <v>301</v>
      </c>
      <c r="GF243">
        <v>212</v>
      </c>
      <c r="GG243">
        <v>216</v>
      </c>
      <c r="GH243">
        <v>226</v>
      </c>
      <c r="GI243">
        <v>176</v>
      </c>
      <c r="GJ243">
        <v>182</v>
      </c>
      <c r="GK243">
        <v>139</v>
      </c>
      <c r="GL243" s="128">
        <v>633</v>
      </c>
    </row>
    <row r="244" spans="1:194" s="1" customFormat="1" ht="14.4" x14ac:dyDescent="0.3">
      <c r="A244" s="30" t="s">
        <v>46</v>
      </c>
      <c r="B244" s="1" t="s">
        <v>283</v>
      </c>
      <c r="C244" s="29" t="str">
        <f t="shared" si="74"/>
        <v>LA England - Liverpool</v>
      </c>
      <c r="D244" s="48">
        <f t="shared" si="75"/>
        <v>19970</v>
      </c>
      <c r="E244" s="48">
        <f t="shared" si="76"/>
        <v>18951</v>
      </c>
      <c r="F244" s="49">
        <f t="shared" si="77"/>
        <v>610193</v>
      </c>
      <c r="G244" s="49">
        <f t="shared" si="78"/>
        <v>311854</v>
      </c>
      <c r="H244" s="50">
        <f t="shared" si="79"/>
        <v>298339</v>
      </c>
      <c r="I244" s="50">
        <f t="shared" si="80"/>
        <v>255056</v>
      </c>
      <c r="J244" s="50">
        <f t="shared" si="81"/>
        <v>244657</v>
      </c>
      <c r="K244" s="47">
        <f t="shared" si="82"/>
        <v>56798</v>
      </c>
      <c r="L244" s="48">
        <f t="shared" si="83"/>
        <v>53682</v>
      </c>
      <c r="M244" s="744">
        <v>2508</v>
      </c>
      <c r="N244" s="184">
        <v>2622</v>
      </c>
      <c r="O244" s="184">
        <v>2785</v>
      </c>
      <c r="P244" s="184">
        <v>2767</v>
      </c>
      <c r="Q244" s="184">
        <v>2983</v>
      </c>
      <c r="R244" s="184">
        <v>2923</v>
      </c>
      <c r="S244" s="184">
        <v>3163</v>
      </c>
      <c r="T244" s="184">
        <v>3335</v>
      </c>
      <c r="U244" s="184">
        <v>3356</v>
      </c>
      <c r="V244" s="184">
        <v>3458</v>
      </c>
      <c r="W244" s="184">
        <v>3478</v>
      </c>
      <c r="X244" s="184">
        <v>3450</v>
      </c>
      <c r="Y244" s="184">
        <v>3349</v>
      </c>
      <c r="Z244" s="184">
        <v>3352</v>
      </c>
      <c r="AA244" s="184">
        <v>3356</v>
      </c>
      <c r="AB244" s="184">
        <v>3403</v>
      </c>
      <c r="AC244" s="184">
        <v>3193</v>
      </c>
      <c r="AD244" s="184">
        <v>3317</v>
      </c>
      <c r="AE244" s="184">
        <v>3815</v>
      </c>
      <c r="AF244" s="184">
        <v>4568</v>
      </c>
      <c r="AG244" s="184">
        <v>4858</v>
      </c>
      <c r="AH244" s="184">
        <v>4865</v>
      </c>
      <c r="AI244" s="184">
        <v>4805</v>
      </c>
      <c r="AJ244" s="184">
        <v>5086</v>
      </c>
      <c r="AK244" s="184">
        <v>5392</v>
      </c>
      <c r="AL244" s="184">
        <v>5875</v>
      </c>
      <c r="AM244" s="184">
        <v>5935</v>
      </c>
      <c r="AN244" s="184">
        <v>6110</v>
      </c>
      <c r="AO244" s="184">
        <v>6162</v>
      </c>
      <c r="AP244" s="184">
        <v>6272</v>
      </c>
      <c r="AQ244" s="184">
        <v>5985</v>
      </c>
      <c r="AR244" s="184">
        <v>5958</v>
      </c>
      <c r="AS244" s="184">
        <v>5905</v>
      </c>
      <c r="AT244" s="184">
        <v>5872</v>
      </c>
      <c r="AU244" s="184">
        <v>5707</v>
      </c>
      <c r="AV244" s="184">
        <v>5658</v>
      </c>
      <c r="AW244" s="184">
        <v>5526</v>
      </c>
      <c r="AX244" s="184">
        <v>5400</v>
      </c>
      <c r="AY244" s="184">
        <v>5349</v>
      </c>
      <c r="AZ244" s="184">
        <v>5067</v>
      </c>
      <c r="BA244" s="184">
        <v>4849</v>
      </c>
      <c r="BB244" s="184">
        <v>4874</v>
      </c>
      <c r="BC244" s="184">
        <v>4568</v>
      </c>
      <c r="BD244" s="184">
        <v>4431</v>
      </c>
      <c r="BE244" s="184">
        <v>4339</v>
      </c>
      <c r="BF244" s="184">
        <v>4193</v>
      </c>
      <c r="BG244" s="184">
        <v>4180</v>
      </c>
      <c r="BH244" s="184">
        <v>3843</v>
      </c>
      <c r="BI244" s="184">
        <v>3458</v>
      </c>
      <c r="BJ244" s="184">
        <v>3203</v>
      </c>
      <c r="BK244" s="184">
        <v>3346</v>
      </c>
      <c r="BL244" s="184">
        <v>3351</v>
      </c>
      <c r="BM244" s="184">
        <v>3237</v>
      </c>
      <c r="BN244" s="184">
        <v>3413</v>
      </c>
      <c r="BO244" s="184">
        <v>3448</v>
      </c>
      <c r="BP244" s="184">
        <v>3505</v>
      </c>
      <c r="BQ244" s="184">
        <v>3348</v>
      </c>
      <c r="BR244" s="184">
        <v>3384</v>
      </c>
      <c r="BS244" s="184">
        <v>3334</v>
      </c>
      <c r="BT244" s="184">
        <v>3264</v>
      </c>
      <c r="BU244" s="184">
        <v>3168</v>
      </c>
      <c r="BV244" s="184">
        <v>3484</v>
      </c>
      <c r="BW244" s="184">
        <v>3402</v>
      </c>
      <c r="BX244" s="184">
        <v>3468</v>
      </c>
      <c r="BY244" s="184">
        <v>3294</v>
      </c>
      <c r="BZ244" s="184">
        <v>3183</v>
      </c>
      <c r="CA244" s="184">
        <v>2951</v>
      </c>
      <c r="CB244" s="184">
        <v>2803</v>
      </c>
      <c r="CC244" s="184">
        <v>2844</v>
      </c>
      <c r="CD244" s="184">
        <v>2575</v>
      </c>
      <c r="CE244" s="184">
        <v>2443</v>
      </c>
      <c r="CF244" s="184">
        <v>2226</v>
      </c>
      <c r="CG244" s="184">
        <v>2199</v>
      </c>
      <c r="CH244" s="184">
        <v>2062</v>
      </c>
      <c r="CI244" s="184">
        <v>1946</v>
      </c>
      <c r="CJ244" s="184">
        <v>1886</v>
      </c>
      <c r="CK244" s="184">
        <v>1701</v>
      </c>
      <c r="CL244" s="184">
        <v>1684</v>
      </c>
      <c r="CM244" s="184">
        <v>1706</v>
      </c>
      <c r="CN244" s="184">
        <v>1686</v>
      </c>
      <c r="CO244" s="184">
        <v>1169</v>
      </c>
      <c r="CP244" s="184">
        <v>1063</v>
      </c>
      <c r="CQ244" s="184">
        <v>1003</v>
      </c>
      <c r="CR244" s="184">
        <v>852</v>
      </c>
      <c r="CS244" s="184">
        <v>705</v>
      </c>
      <c r="CT244" s="184">
        <v>624</v>
      </c>
      <c r="CU244" s="184">
        <v>635</v>
      </c>
      <c r="CV244" s="184">
        <v>555</v>
      </c>
      <c r="CW244" s="184">
        <v>473</v>
      </c>
      <c r="CX244" s="184">
        <v>359</v>
      </c>
      <c r="CY244" s="533">
        <v>1169</v>
      </c>
      <c r="CZ244" s="129">
        <v>2389</v>
      </c>
      <c r="DA244">
        <v>2456</v>
      </c>
      <c r="DB244">
        <v>2479</v>
      </c>
      <c r="DC244">
        <v>2653</v>
      </c>
      <c r="DD244">
        <v>2858</v>
      </c>
      <c r="DE244">
        <v>2837</v>
      </c>
      <c r="DF244">
        <v>2919</v>
      </c>
      <c r="DG244">
        <v>3131</v>
      </c>
      <c r="DH244">
        <v>3194</v>
      </c>
      <c r="DI244">
        <v>3244</v>
      </c>
      <c r="DJ244">
        <v>3264</v>
      </c>
      <c r="DK244">
        <v>3307</v>
      </c>
      <c r="DL244">
        <v>3153</v>
      </c>
      <c r="DM244">
        <v>3266</v>
      </c>
      <c r="DN244">
        <v>3255</v>
      </c>
      <c r="DO244">
        <v>3143</v>
      </c>
      <c r="DP244">
        <v>3027</v>
      </c>
      <c r="DQ244">
        <v>3107</v>
      </c>
      <c r="DR244">
        <v>3897</v>
      </c>
      <c r="DS244">
        <v>5615</v>
      </c>
      <c r="DT244">
        <v>5823</v>
      </c>
      <c r="DU244">
        <v>6025</v>
      </c>
      <c r="DV244">
        <v>5455</v>
      </c>
      <c r="DW244">
        <v>5523</v>
      </c>
      <c r="DX244">
        <v>5551</v>
      </c>
      <c r="DY244">
        <v>5344</v>
      </c>
      <c r="DZ244">
        <v>5224</v>
      </c>
      <c r="EA244">
        <v>5515</v>
      </c>
      <c r="EB244">
        <v>5334</v>
      </c>
      <c r="EC244">
        <v>5372</v>
      </c>
      <c r="ED244">
        <v>4985</v>
      </c>
      <c r="EE244">
        <v>4779</v>
      </c>
      <c r="EF244">
        <v>4770</v>
      </c>
      <c r="EG244">
        <v>4708</v>
      </c>
      <c r="EH244">
        <v>4748</v>
      </c>
      <c r="EI244">
        <v>4674</v>
      </c>
      <c r="EJ244">
        <v>4594</v>
      </c>
      <c r="EK244">
        <v>4667</v>
      </c>
      <c r="EL244">
        <v>4670</v>
      </c>
      <c r="EM244">
        <v>4387</v>
      </c>
      <c r="EN244">
        <v>4378</v>
      </c>
      <c r="EO244">
        <v>4326</v>
      </c>
      <c r="EP244">
        <v>3916</v>
      </c>
      <c r="EQ244">
        <v>3914</v>
      </c>
      <c r="ER244">
        <v>3683</v>
      </c>
      <c r="ES244">
        <v>3646</v>
      </c>
      <c r="ET244">
        <v>3573</v>
      </c>
      <c r="EU244">
        <v>3206</v>
      </c>
      <c r="EV244">
        <v>3023</v>
      </c>
      <c r="EW244">
        <v>2781</v>
      </c>
      <c r="EX244">
        <v>2899</v>
      </c>
      <c r="EY244">
        <v>2826</v>
      </c>
      <c r="EZ244">
        <v>2905</v>
      </c>
      <c r="FA244">
        <v>3034</v>
      </c>
      <c r="FB244">
        <v>3078</v>
      </c>
      <c r="FC244">
        <v>3336</v>
      </c>
      <c r="FD244">
        <v>3240</v>
      </c>
      <c r="FE244">
        <v>3173</v>
      </c>
      <c r="FF244">
        <v>3094</v>
      </c>
      <c r="FG244">
        <v>3205</v>
      </c>
      <c r="FH244">
        <v>3384</v>
      </c>
      <c r="FI244">
        <v>3571</v>
      </c>
      <c r="FJ244">
        <v>3315</v>
      </c>
      <c r="FK244">
        <v>3404</v>
      </c>
      <c r="FL244">
        <v>3420</v>
      </c>
      <c r="FM244">
        <v>3176</v>
      </c>
      <c r="FN244">
        <v>3088</v>
      </c>
      <c r="FO244">
        <v>2961</v>
      </c>
      <c r="FP244">
        <v>2877</v>
      </c>
      <c r="FQ244">
        <v>2759</v>
      </c>
      <c r="FR244">
        <v>2594</v>
      </c>
      <c r="FS244">
        <v>2335</v>
      </c>
      <c r="FT244">
        <v>2363</v>
      </c>
      <c r="FU244">
        <v>2157</v>
      </c>
      <c r="FV244">
        <v>2095</v>
      </c>
      <c r="FW244">
        <v>2070</v>
      </c>
      <c r="FX244">
        <v>2033</v>
      </c>
      <c r="FY244">
        <v>1876</v>
      </c>
      <c r="FZ244">
        <v>1902</v>
      </c>
      <c r="GA244">
        <v>1964</v>
      </c>
      <c r="GB244">
        <v>1377</v>
      </c>
      <c r="GC244">
        <v>1298</v>
      </c>
      <c r="GD244">
        <v>1280</v>
      </c>
      <c r="GE244">
        <v>1172</v>
      </c>
      <c r="GF244">
        <v>957</v>
      </c>
      <c r="GG244">
        <v>887</v>
      </c>
      <c r="GH244">
        <v>871</v>
      </c>
      <c r="GI244">
        <v>834</v>
      </c>
      <c r="GJ244">
        <v>716</v>
      </c>
      <c r="GK244">
        <v>654</v>
      </c>
      <c r="GL244" s="128">
        <v>2371</v>
      </c>
    </row>
    <row r="245" spans="1:194" s="1" customFormat="1" ht="14.4" x14ac:dyDescent="0.3">
      <c r="A245" s="30" t="s">
        <v>46</v>
      </c>
      <c r="B245" s="1" t="s">
        <v>284</v>
      </c>
      <c r="C245" s="29" t="str">
        <f t="shared" si="74"/>
        <v>LA England - Luton</v>
      </c>
      <c r="D245" s="48">
        <f t="shared" si="75"/>
        <v>12258</v>
      </c>
      <c r="E245" s="48">
        <f t="shared" si="76"/>
        <v>11495</v>
      </c>
      <c r="F245" s="49">
        <f t="shared" si="77"/>
        <v>289097</v>
      </c>
      <c r="G245" s="49">
        <f t="shared" si="78"/>
        <v>150855</v>
      </c>
      <c r="H245" s="50">
        <f t="shared" si="79"/>
        <v>138242</v>
      </c>
      <c r="I245" s="50">
        <f t="shared" si="80"/>
        <v>115399</v>
      </c>
      <c r="J245" s="50">
        <f t="shared" si="81"/>
        <v>105151</v>
      </c>
      <c r="K245" s="47">
        <f t="shared" si="82"/>
        <v>35456</v>
      </c>
      <c r="L245" s="48">
        <f t="shared" si="83"/>
        <v>33091</v>
      </c>
      <c r="M245" s="744">
        <v>1709</v>
      </c>
      <c r="N245" s="184">
        <v>1986</v>
      </c>
      <c r="O245" s="184">
        <v>1916</v>
      </c>
      <c r="P245" s="184">
        <v>1849</v>
      </c>
      <c r="Q245" s="184">
        <v>1928</v>
      </c>
      <c r="R245" s="184">
        <v>1856</v>
      </c>
      <c r="S245" s="184">
        <v>1956</v>
      </c>
      <c r="T245" s="184">
        <v>1939</v>
      </c>
      <c r="U245" s="184">
        <v>1915</v>
      </c>
      <c r="V245" s="184">
        <v>2089</v>
      </c>
      <c r="W245" s="184">
        <v>2010</v>
      </c>
      <c r="X245" s="184">
        <v>2045</v>
      </c>
      <c r="Y245" s="184">
        <v>2129</v>
      </c>
      <c r="Z245" s="184">
        <v>2023</v>
      </c>
      <c r="AA245" s="184">
        <v>2044</v>
      </c>
      <c r="AB245" s="184">
        <v>2022</v>
      </c>
      <c r="AC245" s="184">
        <v>2046</v>
      </c>
      <c r="AD245" s="184">
        <v>1994</v>
      </c>
      <c r="AE245" s="184">
        <v>2099</v>
      </c>
      <c r="AF245" s="184">
        <v>1852</v>
      </c>
      <c r="AG245" s="184">
        <v>1884</v>
      </c>
      <c r="AH245" s="184">
        <v>2006</v>
      </c>
      <c r="AI245" s="184">
        <v>2089</v>
      </c>
      <c r="AJ245" s="184">
        <v>2196</v>
      </c>
      <c r="AK245" s="184">
        <v>2421</v>
      </c>
      <c r="AL245" s="184">
        <v>2551</v>
      </c>
      <c r="AM245" s="184">
        <v>2810</v>
      </c>
      <c r="AN245" s="184">
        <v>2750</v>
      </c>
      <c r="AO245" s="184">
        <v>2902</v>
      </c>
      <c r="AP245" s="184">
        <v>2897</v>
      </c>
      <c r="AQ245" s="184">
        <v>2775</v>
      </c>
      <c r="AR245" s="184">
        <v>2588</v>
      </c>
      <c r="AS245" s="184">
        <v>2610</v>
      </c>
      <c r="AT245" s="184">
        <v>2531</v>
      </c>
      <c r="AU245" s="184">
        <v>2518</v>
      </c>
      <c r="AV245" s="184">
        <v>2494</v>
      </c>
      <c r="AW245" s="184">
        <v>2459</v>
      </c>
      <c r="AX245" s="184">
        <v>2488</v>
      </c>
      <c r="AY245" s="184">
        <v>2579</v>
      </c>
      <c r="AZ245" s="184">
        <v>2478</v>
      </c>
      <c r="BA245" s="184">
        <v>2397</v>
      </c>
      <c r="BB245" s="184">
        <v>2420</v>
      </c>
      <c r="BC245" s="184">
        <v>2383</v>
      </c>
      <c r="BD245" s="184">
        <v>2301</v>
      </c>
      <c r="BE245" s="184">
        <v>2228</v>
      </c>
      <c r="BF245" s="184">
        <v>2269</v>
      </c>
      <c r="BG245" s="184">
        <v>2229</v>
      </c>
      <c r="BH245" s="184">
        <v>2176</v>
      </c>
      <c r="BI245" s="184">
        <v>1987</v>
      </c>
      <c r="BJ245" s="184">
        <v>1991</v>
      </c>
      <c r="BK245" s="184">
        <v>1858</v>
      </c>
      <c r="BL245" s="184">
        <v>1843</v>
      </c>
      <c r="BM245" s="184">
        <v>1695</v>
      </c>
      <c r="BN245" s="184">
        <v>1649</v>
      </c>
      <c r="BO245" s="184">
        <v>1716</v>
      </c>
      <c r="BP245" s="184">
        <v>1675</v>
      </c>
      <c r="BQ245" s="184">
        <v>1722</v>
      </c>
      <c r="BR245" s="184">
        <v>1558</v>
      </c>
      <c r="BS245" s="184">
        <v>1534</v>
      </c>
      <c r="BT245" s="184">
        <v>1508</v>
      </c>
      <c r="BU245" s="184">
        <v>1422</v>
      </c>
      <c r="BV245" s="184">
        <v>1413</v>
      </c>
      <c r="BW245" s="184">
        <v>1380</v>
      </c>
      <c r="BX245" s="184">
        <v>1340</v>
      </c>
      <c r="BY245" s="184">
        <v>1249</v>
      </c>
      <c r="BZ245" s="184">
        <v>1158</v>
      </c>
      <c r="CA245" s="184">
        <v>1103</v>
      </c>
      <c r="CB245" s="184">
        <v>1020</v>
      </c>
      <c r="CC245" s="184">
        <v>992</v>
      </c>
      <c r="CD245" s="184">
        <v>941</v>
      </c>
      <c r="CE245" s="184">
        <v>893</v>
      </c>
      <c r="CF245" s="184">
        <v>802</v>
      </c>
      <c r="CG245" s="184">
        <v>730</v>
      </c>
      <c r="CH245" s="184">
        <v>732</v>
      </c>
      <c r="CI245" s="184">
        <v>690</v>
      </c>
      <c r="CJ245" s="184">
        <v>605</v>
      </c>
      <c r="CK245" s="184">
        <v>639</v>
      </c>
      <c r="CL245" s="184">
        <v>573</v>
      </c>
      <c r="CM245" s="184">
        <v>547</v>
      </c>
      <c r="CN245" s="184">
        <v>544</v>
      </c>
      <c r="CO245" s="184">
        <v>436</v>
      </c>
      <c r="CP245" s="184">
        <v>402</v>
      </c>
      <c r="CQ245" s="184">
        <v>370</v>
      </c>
      <c r="CR245" s="184">
        <v>322</v>
      </c>
      <c r="CS245" s="184">
        <v>274</v>
      </c>
      <c r="CT245" s="184">
        <v>266</v>
      </c>
      <c r="CU245" s="184">
        <v>231</v>
      </c>
      <c r="CV245" s="184">
        <v>233</v>
      </c>
      <c r="CW245" s="184">
        <v>215</v>
      </c>
      <c r="CX245" s="184">
        <v>195</v>
      </c>
      <c r="CY245" s="533">
        <v>566</v>
      </c>
      <c r="CZ245" s="129">
        <v>1583</v>
      </c>
      <c r="DA245">
        <v>1730</v>
      </c>
      <c r="DB245">
        <v>1722</v>
      </c>
      <c r="DC245">
        <v>1686</v>
      </c>
      <c r="DD245">
        <v>1802</v>
      </c>
      <c r="DE245">
        <v>1772</v>
      </c>
      <c r="DF245">
        <v>1835</v>
      </c>
      <c r="DG245">
        <v>1877</v>
      </c>
      <c r="DH245">
        <v>1873</v>
      </c>
      <c r="DI245">
        <v>1930</v>
      </c>
      <c r="DJ245">
        <v>1996</v>
      </c>
      <c r="DK245">
        <v>1790</v>
      </c>
      <c r="DL245">
        <v>1871</v>
      </c>
      <c r="DM245">
        <v>1932</v>
      </c>
      <c r="DN245">
        <v>1912</v>
      </c>
      <c r="DO245">
        <v>1994</v>
      </c>
      <c r="DP245">
        <v>1870</v>
      </c>
      <c r="DQ245">
        <v>1916</v>
      </c>
      <c r="DR245">
        <v>1901</v>
      </c>
      <c r="DS245">
        <v>1667</v>
      </c>
      <c r="DT245">
        <v>1651</v>
      </c>
      <c r="DU245">
        <v>1696</v>
      </c>
      <c r="DV245">
        <v>1739</v>
      </c>
      <c r="DW245">
        <v>1908</v>
      </c>
      <c r="DX245">
        <v>2079</v>
      </c>
      <c r="DY245">
        <v>2247</v>
      </c>
      <c r="DZ245">
        <v>2251</v>
      </c>
      <c r="EA245">
        <v>2470</v>
      </c>
      <c r="EB245">
        <v>2583</v>
      </c>
      <c r="EC245">
        <v>2420</v>
      </c>
      <c r="ED245">
        <v>2588</v>
      </c>
      <c r="EE245">
        <v>2402</v>
      </c>
      <c r="EF245">
        <v>2351</v>
      </c>
      <c r="EG245">
        <v>2306</v>
      </c>
      <c r="EH245">
        <v>2163</v>
      </c>
      <c r="EI245">
        <v>2264</v>
      </c>
      <c r="EJ245">
        <v>2339</v>
      </c>
      <c r="EK245">
        <v>2352</v>
      </c>
      <c r="EL245">
        <v>2352</v>
      </c>
      <c r="EM245">
        <v>2288</v>
      </c>
      <c r="EN245">
        <v>2178</v>
      </c>
      <c r="EO245">
        <v>2156</v>
      </c>
      <c r="EP245">
        <v>2052</v>
      </c>
      <c r="EQ245">
        <v>2136</v>
      </c>
      <c r="ER245">
        <v>2009</v>
      </c>
      <c r="ES245">
        <v>2002</v>
      </c>
      <c r="ET245">
        <v>1929</v>
      </c>
      <c r="EU245">
        <v>1777</v>
      </c>
      <c r="EV245">
        <v>1595</v>
      </c>
      <c r="EW245">
        <v>1620</v>
      </c>
      <c r="EX245">
        <v>1506</v>
      </c>
      <c r="EY245">
        <v>1469</v>
      </c>
      <c r="EZ245">
        <v>1449</v>
      </c>
      <c r="FA245">
        <v>1417</v>
      </c>
      <c r="FB245">
        <v>1407</v>
      </c>
      <c r="FC245">
        <v>1417</v>
      </c>
      <c r="FD245">
        <v>1392</v>
      </c>
      <c r="FE245">
        <v>1435</v>
      </c>
      <c r="FF245">
        <v>1403</v>
      </c>
      <c r="FG245">
        <v>1327</v>
      </c>
      <c r="FH245">
        <v>1311</v>
      </c>
      <c r="FI245">
        <v>1301</v>
      </c>
      <c r="FJ245">
        <v>1295</v>
      </c>
      <c r="FK245">
        <v>1223</v>
      </c>
      <c r="FL245">
        <v>1158</v>
      </c>
      <c r="FM245">
        <v>1069</v>
      </c>
      <c r="FN245">
        <v>1079</v>
      </c>
      <c r="FO245">
        <v>1008</v>
      </c>
      <c r="FP245">
        <v>955</v>
      </c>
      <c r="FQ245">
        <v>910</v>
      </c>
      <c r="FR245">
        <v>884</v>
      </c>
      <c r="FS245">
        <v>849</v>
      </c>
      <c r="FT245">
        <v>770</v>
      </c>
      <c r="FU245">
        <v>764</v>
      </c>
      <c r="FV245">
        <v>684</v>
      </c>
      <c r="FW245">
        <v>695</v>
      </c>
      <c r="FX245">
        <v>684</v>
      </c>
      <c r="FY245">
        <v>592</v>
      </c>
      <c r="FZ245">
        <v>632</v>
      </c>
      <c r="GA245">
        <v>644</v>
      </c>
      <c r="GB245">
        <v>507</v>
      </c>
      <c r="GC245">
        <v>525</v>
      </c>
      <c r="GD245">
        <v>451</v>
      </c>
      <c r="GE245">
        <v>431</v>
      </c>
      <c r="GF245">
        <v>405</v>
      </c>
      <c r="GG245">
        <v>336</v>
      </c>
      <c r="GH245">
        <v>381</v>
      </c>
      <c r="GI245">
        <v>315</v>
      </c>
      <c r="GJ245">
        <v>280</v>
      </c>
      <c r="GK245">
        <v>268</v>
      </c>
      <c r="GL245" s="128">
        <v>1052</v>
      </c>
    </row>
    <row r="246" spans="1:194" s="1" customFormat="1" ht="14.4" x14ac:dyDescent="0.3">
      <c r="A246" s="30" t="s">
        <v>46</v>
      </c>
      <c r="B246" s="1" t="s">
        <v>285</v>
      </c>
      <c r="C246" s="29" t="str">
        <f t="shared" si="74"/>
        <v>LA England - Maidstone</v>
      </c>
      <c r="D246" s="48">
        <f t="shared" si="75"/>
        <v>7575</v>
      </c>
      <c r="E246" s="48">
        <f t="shared" si="76"/>
        <v>7105</v>
      </c>
      <c r="F246" s="49">
        <f t="shared" si="77"/>
        <v>192965</v>
      </c>
      <c r="G246" s="49">
        <f t="shared" si="78"/>
        <v>95315</v>
      </c>
      <c r="H246" s="50">
        <f t="shared" si="79"/>
        <v>97650</v>
      </c>
      <c r="I246" s="50">
        <f t="shared" si="80"/>
        <v>74055</v>
      </c>
      <c r="J246" s="50">
        <f t="shared" si="81"/>
        <v>77507</v>
      </c>
      <c r="K246" s="47">
        <f t="shared" si="82"/>
        <v>21260</v>
      </c>
      <c r="L246" s="48">
        <f t="shared" si="83"/>
        <v>20143</v>
      </c>
      <c r="M246" s="744">
        <v>912</v>
      </c>
      <c r="N246" s="184">
        <v>998</v>
      </c>
      <c r="O246" s="184">
        <v>962</v>
      </c>
      <c r="P246" s="184">
        <v>1146</v>
      </c>
      <c r="Q246" s="184">
        <v>1136</v>
      </c>
      <c r="R246" s="184">
        <v>1071</v>
      </c>
      <c r="S246" s="184">
        <v>1208</v>
      </c>
      <c r="T246" s="184">
        <v>1207</v>
      </c>
      <c r="U246" s="184">
        <v>1339</v>
      </c>
      <c r="V246" s="184">
        <v>1220</v>
      </c>
      <c r="W246" s="184">
        <v>1250</v>
      </c>
      <c r="X246" s="184">
        <v>1236</v>
      </c>
      <c r="Y246" s="184">
        <v>1262</v>
      </c>
      <c r="Z246" s="184">
        <v>1296</v>
      </c>
      <c r="AA246" s="184">
        <v>1308</v>
      </c>
      <c r="AB246" s="184">
        <v>1276</v>
      </c>
      <c r="AC246" s="184">
        <v>1197</v>
      </c>
      <c r="AD246" s="184">
        <v>1236</v>
      </c>
      <c r="AE246" s="184">
        <v>1116</v>
      </c>
      <c r="AF246" s="184">
        <v>992</v>
      </c>
      <c r="AG246" s="184">
        <v>962</v>
      </c>
      <c r="AH246" s="184">
        <v>942</v>
      </c>
      <c r="AI246" s="184">
        <v>895</v>
      </c>
      <c r="AJ246" s="184">
        <v>905</v>
      </c>
      <c r="AK246" s="184">
        <v>903</v>
      </c>
      <c r="AL246" s="184">
        <v>963</v>
      </c>
      <c r="AM246" s="184">
        <v>1061</v>
      </c>
      <c r="AN246" s="184">
        <v>1019</v>
      </c>
      <c r="AO246" s="184">
        <v>1107</v>
      </c>
      <c r="AP246" s="184">
        <v>1038</v>
      </c>
      <c r="AQ246" s="184">
        <v>1203</v>
      </c>
      <c r="AR246" s="184">
        <v>1190</v>
      </c>
      <c r="AS246" s="184">
        <v>1370</v>
      </c>
      <c r="AT246" s="184">
        <v>1337</v>
      </c>
      <c r="AU246" s="184">
        <v>1389</v>
      </c>
      <c r="AV246" s="184">
        <v>1415</v>
      </c>
      <c r="AW246" s="184">
        <v>1461</v>
      </c>
      <c r="AX246" s="184">
        <v>1383</v>
      </c>
      <c r="AY246" s="184">
        <v>1465</v>
      </c>
      <c r="AZ246" s="184">
        <v>1427</v>
      </c>
      <c r="BA246" s="184">
        <v>1410</v>
      </c>
      <c r="BB246" s="184">
        <v>1456</v>
      </c>
      <c r="BC246" s="184">
        <v>1285</v>
      </c>
      <c r="BD246" s="184">
        <v>1377</v>
      </c>
      <c r="BE246" s="184">
        <v>1334</v>
      </c>
      <c r="BF246" s="184">
        <v>1361</v>
      </c>
      <c r="BG246" s="184">
        <v>1334</v>
      </c>
      <c r="BH246" s="184">
        <v>1285</v>
      </c>
      <c r="BI246" s="184">
        <v>1181</v>
      </c>
      <c r="BJ246" s="184">
        <v>1186</v>
      </c>
      <c r="BK246" s="184">
        <v>1168</v>
      </c>
      <c r="BL246" s="184">
        <v>1159</v>
      </c>
      <c r="BM246" s="184">
        <v>1207</v>
      </c>
      <c r="BN246" s="184">
        <v>1261</v>
      </c>
      <c r="BO246" s="184">
        <v>1230</v>
      </c>
      <c r="BP246" s="184">
        <v>1290</v>
      </c>
      <c r="BQ246" s="184">
        <v>1325</v>
      </c>
      <c r="BR246" s="184">
        <v>1259</v>
      </c>
      <c r="BS246" s="184">
        <v>1278</v>
      </c>
      <c r="BT246" s="184">
        <v>1257</v>
      </c>
      <c r="BU246" s="184">
        <v>1269</v>
      </c>
      <c r="BV246" s="184">
        <v>1221</v>
      </c>
      <c r="BW246" s="184">
        <v>1211</v>
      </c>
      <c r="BX246" s="184">
        <v>1122</v>
      </c>
      <c r="BY246" s="184">
        <v>1102</v>
      </c>
      <c r="BZ246" s="184">
        <v>996</v>
      </c>
      <c r="CA246" s="184">
        <v>1028</v>
      </c>
      <c r="CB246" s="184">
        <v>989</v>
      </c>
      <c r="CC246" s="184">
        <v>913</v>
      </c>
      <c r="CD246" s="184">
        <v>817</v>
      </c>
      <c r="CE246" s="184">
        <v>780</v>
      </c>
      <c r="CF246" s="184">
        <v>791</v>
      </c>
      <c r="CG246" s="184">
        <v>728</v>
      </c>
      <c r="CH246" s="184">
        <v>748</v>
      </c>
      <c r="CI246" s="184">
        <v>687</v>
      </c>
      <c r="CJ246" s="184">
        <v>722</v>
      </c>
      <c r="CK246" s="184">
        <v>733</v>
      </c>
      <c r="CL246" s="184">
        <v>708</v>
      </c>
      <c r="CM246" s="184">
        <v>825</v>
      </c>
      <c r="CN246" s="184">
        <v>891</v>
      </c>
      <c r="CO246" s="184">
        <v>626</v>
      </c>
      <c r="CP246" s="184">
        <v>586</v>
      </c>
      <c r="CQ246" s="184">
        <v>559</v>
      </c>
      <c r="CR246" s="184">
        <v>447</v>
      </c>
      <c r="CS246" s="184">
        <v>400</v>
      </c>
      <c r="CT246" s="184">
        <v>292</v>
      </c>
      <c r="CU246" s="184">
        <v>312</v>
      </c>
      <c r="CV246" s="184">
        <v>300</v>
      </c>
      <c r="CW246" s="184">
        <v>221</v>
      </c>
      <c r="CX246" s="184">
        <v>205</v>
      </c>
      <c r="CY246" s="533">
        <v>640</v>
      </c>
      <c r="CZ246" s="129">
        <v>890</v>
      </c>
      <c r="DA246">
        <v>956</v>
      </c>
      <c r="DB246">
        <v>925</v>
      </c>
      <c r="DC246">
        <v>1017</v>
      </c>
      <c r="DD246">
        <v>1056</v>
      </c>
      <c r="DE246">
        <v>1077</v>
      </c>
      <c r="DF246">
        <v>1082</v>
      </c>
      <c r="DG246">
        <v>1182</v>
      </c>
      <c r="DH246">
        <v>1218</v>
      </c>
      <c r="DI246">
        <v>1208</v>
      </c>
      <c r="DJ246">
        <v>1232</v>
      </c>
      <c r="DK246">
        <v>1195</v>
      </c>
      <c r="DL246">
        <v>1176</v>
      </c>
      <c r="DM246">
        <v>1247</v>
      </c>
      <c r="DN246">
        <v>1215</v>
      </c>
      <c r="DO246">
        <v>1190</v>
      </c>
      <c r="DP246">
        <v>1151</v>
      </c>
      <c r="DQ246">
        <v>1126</v>
      </c>
      <c r="DR246">
        <v>1062</v>
      </c>
      <c r="DS246">
        <v>902</v>
      </c>
      <c r="DT246">
        <v>843</v>
      </c>
      <c r="DU246">
        <v>786</v>
      </c>
      <c r="DV246">
        <v>930</v>
      </c>
      <c r="DW246">
        <v>907</v>
      </c>
      <c r="DX246">
        <v>926</v>
      </c>
      <c r="DY246">
        <v>1020</v>
      </c>
      <c r="DZ246">
        <v>1053</v>
      </c>
      <c r="EA246">
        <v>1170</v>
      </c>
      <c r="EB246">
        <v>1191</v>
      </c>
      <c r="EC246">
        <v>1234</v>
      </c>
      <c r="ED246">
        <v>1262</v>
      </c>
      <c r="EE246">
        <v>1312</v>
      </c>
      <c r="EF246">
        <v>1396</v>
      </c>
      <c r="EG246">
        <v>1357</v>
      </c>
      <c r="EH246">
        <v>1379</v>
      </c>
      <c r="EI246">
        <v>1419</v>
      </c>
      <c r="EJ246">
        <v>1518</v>
      </c>
      <c r="EK246">
        <v>1536</v>
      </c>
      <c r="EL246">
        <v>1499</v>
      </c>
      <c r="EM246">
        <v>1469</v>
      </c>
      <c r="EN246">
        <v>1467</v>
      </c>
      <c r="EO246">
        <v>1449</v>
      </c>
      <c r="EP246">
        <v>1351</v>
      </c>
      <c r="EQ246">
        <v>1335</v>
      </c>
      <c r="ER246">
        <v>1332</v>
      </c>
      <c r="ES246">
        <v>1384</v>
      </c>
      <c r="ET246">
        <v>1330</v>
      </c>
      <c r="EU246">
        <v>1222</v>
      </c>
      <c r="EV246">
        <v>1191</v>
      </c>
      <c r="EW246">
        <v>1136</v>
      </c>
      <c r="EX246">
        <v>1206</v>
      </c>
      <c r="EY246">
        <v>1190</v>
      </c>
      <c r="EZ246">
        <v>1202</v>
      </c>
      <c r="FA246">
        <v>1270</v>
      </c>
      <c r="FB246">
        <v>1256</v>
      </c>
      <c r="FC246">
        <v>1302</v>
      </c>
      <c r="FD246">
        <v>1195</v>
      </c>
      <c r="FE246">
        <v>1291</v>
      </c>
      <c r="FF246">
        <v>1234</v>
      </c>
      <c r="FG246">
        <v>1194</v>
      </c>
      <c r="FH246">
        <v>1281</v>
      </c>
      <c r="FI246">
        <v>1266</v>
      </c>
      <c r="FJ246">
        <v>1173</v>
      </c>
      <c r="FK246">
        <v>1147</v>
      </c>
      <c r="FL246">
        <v>1094</v>
      </c>
      <c r="FM246">
        <v>1079</v>
      </c>
      <c r="FN246">
        <v>994</v>
      </c>
      <c r="FO246">
        <v>1001</v>
      </c>
      <c r="FP246">
        <v>969</v>
      </c>
      <c r="FQ246">
        <v>896</v>
      </c>
      <c r="FR246">
        <v>884</v>
      </c>
      <c r="FS246">
        <v>848</v>
      </c>
      <c r="FT246">
        <v>867</v>
      </c>
      <c r="FU246">
        <v>818</v>
      </c>
      <c r="FV246">
        <v>823</v>
      </c>
      <c r="FW246">
        <v>782</v>
      </c>
      <c r="FX246">
        <v>846</v>
      </c>
      <c r="FY246">
        <v>931</v>
      </c>
      <c r="FZ246">
        <v>937</v>
      </c>
      <c r="GA246">
        <v>1023</v>
      </c>
      <c r="GB246">
        <v>708</v>
      </c>
      <c r="GC246">
        <v>649</v>
      </c>
      <c r="GD246">
        <v>622</v>
      </c>
      <c r="GE246">
        <v>568</v>
      </c>
      <c r="GF246">
        <v>469</v>
      </c>
      <c r="GG246">
        <v>430</v>
      </c>
      <c r="GH246">
        <v>437</v>
      </c>
      <c r="GI246">
        <v>372</v>
      </c>
      <c r="GJ246">
        <v>323</v>
      </c>
      <c r="GK246">
        <v>317</v>
      </c>
      <c r="GL246" s="128">
        <v>1245</v>
      </c>
    </row>
    <row r="247" spans="1:194" s="1" customFormat="1" ht="14.4" x14ac:dyDescent="0.3">
      <c r="A247" s="30" t="s">
        <v>46</v>
      </c>
      <c r="B247" s="1" t="s">
        <v>286</v>
      </c>
      <c r="C247" s="29" t="str">
        <f t="shared" si="74"/>
        <v>LA England - Maldon</v>
      </c>
      <c r="D247" s="48">
        <f t="shared" si="75"/>
        <v>1931</v>
      </c>
      <c r="E247" s="48">
        <f t="shared" si="76"/>
        <v>1852</v>
      </c>
      <c r="F247" s="49">
        <f t="shared" si="77"/>
        <v>60115</v>
      </c>
      <c r="G247" s="49">
        <f t="shared" si="78"/>
        <v>29590</v>
      </c>
      <c r="H247" s="50">
        <f t="shared" si="79"/>
        <v>30525</v>
      </c>
      <c r="I247" s="50">
        <f t="shared" si="80"/>
        <v>24129</v>
      </c>
      <c r="J247" s="50">
        <f t="shared" si="81"/>
        <v>25468</v>
      </c>
      <c r="K247" s="47">
        <f t="shared" si="82"/>
        <v>5461</v>
      </c>
      <c r="L247" s="48">
        <f t="shared" si="83"/>
        <v>5057</v>
      </c>
      <c r="M247" s="744">
        <v>257</v>
      </c>
      <c r="N247" s="184">
        <v>271</v>
      </c>
      <c r="O247" s="184">
        <v>278</v>
      </c>
      <c r="P247" s="184">
        <v>275</v>
      </c>
      <c r="Q247" s="184">
        <v>281</v>
      </c>
      <c r="R247" s="184">
        <v>282</v>
      </c>
      <c r="S247" s="184">
        <v>282</v>
      </c>
      <c r="T247" s="184">
        <v>270</v>
      </c>
      <c r="U247" s="184">
        <v>341</v>
      </c>
      <c r="V247" s="184">
        <v>322</v>
      </c>
      <c r="W247" s="184">
        <v>348</v>
      </c>
      <c r="X247" s="184">
        <v>323</v>
      </c>
      <c r="Y247" s="184">
        <v>320</v>
      </c>
      <c r="Z247" s="184">
        <v>308</v>
      </c>
      <c r="AA247" s="184">
        <v>340</v>
      </c>
      <c r="AB247" s="184">
        <v>336</v>
      </c>
      <c r="AC247" s="184">
        <v>310</v>
      </c>
      <c r="AD247" s="184">
        <v>317</v>
      </c>
      <c r="AE247" s="184">
        <v>299</v>
      </c>
      <c r="AF247" s="184">
        <v>276</v>
      </c>
      <c r="AG247" s="184">
        <v>287</v>
      </c>
      <c r="AH247" s="184">
        <v>327</v>
      </c>
      <c r="AI247" s="184">
        <v>300</v>
      </c>
      <c r="AJ247" s="184">
        <v>300</v>
      </c>
      <c r="AK247" s="184">
        <v>283</v>
      </c>
      <c r="AL247" s="184">
        <v>294</v>
      </c>
      <c r="AM247" s="184">
        <v>323</v>
      </c>
      <c r="AN247" s="184">
        <v>319</v>
      </c>
      <c r="AO247" s="184">
        <v>305</v>
      </c>
      <c r="AP247" s="184">
        <v>321</v>
      </c>
      <c r="AQ247" s="184">
        <v>326</v>
      </c>
      <c r="AR247" s="184">
        <v>298</v>
      </c>
      <c r="AS247" s="184">
        <v>353</v>
      </c>
      <c r="AT247" s="184">
        <v>312</v>
      </c>
      <c r="AU247" s="184">
        <v>350</v>
      </c>
      <c r="AV247" s="184">
        <v>347</v>
      </c>
      <c r="AW247" s="184">
        <v>345</v>
      </c>
      <c r="AX247" s="184">
        <v>356</v>
      </c>
      <c r="AY247" s="184">
        <v>346</v>
      </c>
      <c r="AZ247" s="184">
        <v>301</v>
      </c>
      <c r="BA247" s="184">
        <v>359</v>
      </c>
      <c r="BB247" s="184">
        <v>339</v>
      </c>
      <c r="BC247" s="184">
        <v>297</v>
      </c>
      <c r="BD247" s="184">
        <v>317</v>
      </c>
      <c r="BE247" s="184">
        <v>312</v>
      </c>
      <c r="BF247" s="184">
        <v>337</v>
      </c>
      <c r="BG247" s="184">
        <v>331</v>
      </c>
      <c r="BH247" s="184">
        <v>316</v>
      </c>
      <c r="BI247" s="184">
        <v>301</v>
      </c>
      <c r="BJ247" s="184">
        <v>295</v>
      </c>
      <c r="BK247" s="184">
        <v>362</v>
      </c>
      <c r="BL247" s="184">
        <v>365</v>
      </c>
      <c r="BM247" s="184">
        <v>326</v>
      </c>
      <c r="BN247" s="184">
        <v>373</v>
      </c>
      <c r="BO247" s="184">
        <v>408</v>
      </c>
      <c r="BP247" s="184">
        <v>446</v>
      </c>
      <c r="BQ247" s="184">
        <v>432</v>
      </c>
      <c r="BR247" s="184">
        <v>431</v>
      </c>
      <c r="BS247" s="184">
        <v>452</v>
      </c>
      <c r="BT247" s="184">
        <v>493</v>
      </c>
      <c r="BU247" s="184">
        <v>482</v>
      </c>
      <c r="BV247" s="184">
        <v>514</v>
      </c>
      <c r="BW247" s="184">
        <v>451</v>
      </c>
      <c r="BX247" s="184">
        <v>420</v>
      </c>
      <c r="BY247" s="184">
        <v>442</v>
      </c>
      <c r="BZ247" s="184">
        <v>422</v>
      </c>
      <c r="CA247" s="184">
        <v>439</v>
      </c>
      <c r="CB247" s="184">
        <v>426</v>
      </c>
      <c r="CC247" s="184">
        <v>380</v>
      </c>
      <c r="CD247" s="184">
        <v>362</v>
      </c>
      <c r="CE247" s="184">
        <v>374</v>
      </c>
      <c r="CF247" s="184">
        <v>340</v>
      </c>
      <c r="CG247" s="184">
        <v>344</v>
      </c>
      <c r="CH247" s="184">
        <v>342</v>
      </c>
      <c r="CI247" s="184">
        <v>319</v>
      </c>
      <c r="CJ247" s="184">
        <v>349</v>
      </c>
      <c r="CK247" s="184">
        <v>344</v>
      </c>
      <c r="CL247" s="184">
        <v>371</v>
      </c>
      <c r="CM247" s="184">
        <v>375</v>
      </c>
      <c r="CN247" s="184">
        <v>378</v>
      </c>
      <c r="CO247" s="184">
        <v>288</v>
      </c>
      <c r="CP247" s="184">
        <v>283</v>
      </c>
      <c r="CQ247" s="184">
        <v>241</v>
      </c>
      <c r="CR247" s="184">
        <v>175</v>
      </c>
      <c r="CS247" s="184">
        <v>163</v>
      </c>
      <c r="CT247" s="184">
        <v>127</v>
      </c>
      <c r="CU247" s="184">
        <v>133</v>
      </c>
      <c r="CV247" s="184">
        <v>119</v>
      </c>
      <c r="CW247" s="184">
        <v>108</v>
      </c>
      <c r="CX247" s="184">
        <v>73</v>
      </c>
      <c r="CY247" s="533">
        <v>285</v>
      </c>
      <c r="CZ247" s="129">
        <v>205</v>
      </c>
      <c r="DA247">
        <v>193</v>
      </c>
      <c r="DB247">
        <v>259</v>
      </c>
      <c r="DC247">
        <v>265</v>
      </c>
      <c r="DD247">
        <v>290</v>
      </c>
      <c r="DE247">
        <v>279</v>
      </c>
      <c r="DF247">
        <v>256</v>
      </c>
      <c r="DG247">
        <v>309</v>
      </c>
      <c r="DH247">
        <v>302</v>
      </c>
      <c r="DI247">
        <v>284</v>
      </c>
      <c r="DJ247">
        <v>297</v>
      </c>
      <c r="DK247">
        <v>266</v>
      </c>
      <c r="DL247">
        <v>306</v>
      </c>
      <c r="DM247">
        <v>334</v>
      </c>
      <c r="DN247">
        <v>290</v>
      </c>
      <c r="DO247">
        <v>313</v>
      </c>
      <c r="DP247">
        <v>300</v>
      </c>
      <c r="DQ247">
        <v>309</v>
      </c>
      <c r="DR247">
        <v>276</v>
      </c>
      <c r="DS247">
        <v>278</v>
      </c>
      <c r="DT247">
        <v>252</v>
      </c>
      <c r="DU247">
        <v>275</v>
      </c>
      <c r="DV247">
        <v>268</v>
      </c>
      <c r="DW247">
        <v>317</v>
      </c>
      <c r="DX247">
        <v>266</v>
      </c>
      <c r="DY247">
        <v>281</v>
      </c>
      <c r="DZ247">
        <v>303</v>
      </c>
      <c r="EA247">
        <v>299</v>
      </c>
      <c r="EB247">
        <v>294</v>
      </c>
      <c r="EC247">
        <v>345</v>
      </c>
      <c r="ED247">
        <v>330</v>
      </c>
      <c r="EE247">
        <v>316</v>
      </c>
      <c r="EF247">
        <v>347</v>
      </c>
      <c r="EG247">
        <v>391</v>
      </c>
      <c r="EH247">
        <v>360</v>
      </c>
      <c r="EI247">
        <v>354</v>
      </c>
      <c r="EJ247">
        <v>361</v>
      </c>
      <c r="EK247">
        <v>371</v>
      </c>
      <c r="EL247">
        <v>367</v>
      </c>
      <c r="EM247">
        <v>346</v>
      </c>
      <c r="EN247">
        <v>307</v>
      </c>
      <c r="EO247">
        <v>339</v>
      </c>
      <c r="EP247">
        <v>346</v>
      </c>
      <c r="EQ247">
        <v>315</v>
      </c>
      <c r="ER247">
        <v>347</v>
      </c>
      <c r="ES247">
        <v>366</v>
      </c>
      <c r="ET247">
        <v>358</v>
      </c>
      <c r="EU247">
        <v>361</v>
      </c>
      <c r="EV247">
        <v>306</v>
      </c>
      <c r="EW247">
        <v>300</v>
      </c>
      <c r="EX247">
        <v>345</v>
      </c>
      <c r="EY247">
        <v>330</v>
      </c>
      <c r="EZ247">
        <v>394</v>
      </c>
      <c r="FA247">
        <v>418</v>
      </c>
      <c r="FB247">
        <v>435</v>
      </c>
      <c r="FC247">
        <v>462</v>
      </c>
      <c r="FD247">
        <v>472</v>
      </c>
      <c r="FE247">
        <v>483</v>
      </c>
      <c r="FF247">
        <v>513</v>
      </c>
      <c r="FG247">
        <v>513</v>
      </c>
      <c r="FH247">
        <v>498</v>
      </c>
      <c r="FI247">
        <v>457</v>
      </c>
      <c r="FJ247">
        <v>473</v>
      </c>
      <c r="FK247">
        <v>445</v>
      </c>
      <c r="FL247">
        <v>420</v>
      </c>
      <c r="FM247">
        <v>432</v>
      </c>
      <c r="FN247">
        <v>451</v>
      </c>
      <c r="FO247">
        <v>390</v>
      </c>
      <c r="FP247">
        <v>436</v>
      </c>
      <c r="FQ247">
        <v>402</v>
      </c>
      <c r="FR247">
        <v>383</v>
      </c>
      <c r="FS247">
        <v>384</v>
      </c>
      <c r="FT247">
        <v>400</v>
      </c>
      <c r="FU247">
        <v>319</v>
      </c>
      <c r="FV247">
        <v>365</v>
      </c>
      <c r="FW247">
        <v>340</v>
      </c>
      <c r="FX247">
        <v>376</v>
      </c>
      <c r="FY247">
        <v>359</v>
      </c>
      <c r="FZ247">
        <v>414</v>
      </c>
      <c r="GA247">
        <v>452</v>
      </c>
      <c r="GB247">
        <v>300</v>
      </c>
      <c r="GC247">
        <v>319</v>
      </c>
      <c r="GD247">
        <v>259</v>
      </c>
      <c r="GE247">
        <v>235</v>
      </c>
      <c r="GF247">
        <v>202</v>
      </c>
      <c r="GG247">
        <v>169</v>
      </c>
      <c r="GH247">
        <v>177</v>
      </c>
      <c r="GI247">
        <v>174</v>
      </c>
      <c r="GJ247">
        <v>149</v>
      </c>
      <c r="GK247">
        <v>124</v>
      </c>
      <c r="GL247" s="128">
        <v>457</v>
      </c>
    </row>
    <row r="248" spans="1:194" s="1" customFormat="1" ht="14.4" x14ac:dyDescent="0.3">
      <c r="A248" s="30" t="s">
        <v>46</v>
      </c>
      <c r="B248" s="1" t="s">
        <v>287</v>
      </c>
      <c r="C248" s="29" t="str">
        <f t="shared" si="74"/>
        <v>LA England - Malvern Hills</v>
      </c>
      <c r="D248" s="48">
        <f t="shared" si="75"/>
        <v>2718</v>
      </c>
      <c r="E248" s="48">
        <f t="shared" si="76"/>
        <v>2626</v>
      </c>
      <c r="F248" s="49">
        <f t="shared" si="77"/>
        <v>75131</v>
      </c>
      <c r="G248" s="49">
        <f t="shared" si="78"/>
        <v>36758</v>
      </c>
      <c r="H248" s="50">
        <f t="shared" si="79"/>
        <v>38373</v>
      </c>
      <c r="I248" s="50">
        <f t="shared" si="80"/>
        <v>30506</v>
      </c>
      <c r="J248" s="50">
        <f t="shared" si="81"/>
        <v>32254</v>
      </c>
      <c r="K248" s="47">
        <f t="shared" si="82"/>
        <v>6252</v>
      </c>
      <c r="L248" s="48">
        <f t="shared" si="83"/>
        <v>6119</v>
      </c>
      <c r="M248" s="744">
        <v>236</v>
      </c>
      <c r="N248" s="184">
        <v>228</v>
      </c>
      <c r="O248" s="184">
        <v>248</v>
      </c>
      <c r="P248" s="184">
        <v>264</v>
      </c>
      <c r="Q248" s="184">
        <v>295</v>
      </c>
      <c r="R248" s="184">
        <v>266</v>
      </c>
      <c r="S248" s="184">
        <v>300</v>
      </c>
      <c r="T248" s="184">
        <v>299</v>
      </c>
      <c r="U248" s="184">
        <v>339</v>
      </c>
      <c r="V248" s="184">
        <v>321</v>
      </c>
      <c r="W248" s="184">
        <v>353</v>
      </c>
      <c r="X248" s="184">
        <v>385</v>
      </c>
      <c r="Y248" s="184">
        <v>413</v>
      </c>
      <c r="Z248" s="184">
        <v>427</v>
      </c>
      <c r="AA248" s="184">
        <v>442</v>
      </c>
      <c r="AB248" s="184">
        <v>461</v>
      </c>
      <c r="AC248" s="184">
        <v>465</v>
      </c>
      <c r="AD248" s="184">
        <v>510</v>
      </c>
      <c r="AE248" s="184">
        <v>480</v>
      </c>
      <c r="AF248" s="184">
        <v>401</v>
      </c>
      <c r="AG248" s="184">
        <v>373</v>
      </c>
      <c r="AH248" s="184">
        <v>352</v>
      </c>
      <c r="AI248" s="184">
        <v>346</v>
      </c>
      <c r="AJ248" s="184">
        <v>338</v>
      </c>
      <c r="AK248" s="184">
        <v>306</v>
      </c>
      <c r="AL248" s="184">
        <v>328</v>
      </c>
      <c r="AM248" s="184">
        <v>324</v>
      </c>
      <c r="AN248" s="184">
        <v>327</v>
      </c>
      <c r="AO248" s="184">
        <v>384</v>
      </c>
      <c r="AP248" s="184">
        <v>354</v>
      </c>
      <c r="AQ248" s="184">
        <v>379</v>
      </c>
      <c r="AR248" s="184">
        <v>337</v>
      </c>
      <c r="AS248" s="184">
        <v>372</v>
      </c>
      <c r="AT248" s="184">
        <v>348</v>
      </c>
      <c r="AU248" s="184">
        <v>368</v>
      </c>
      <c r="AV248" s="184">
        <v>395</v>
      </c>
      <c r="AW248" s="184">
        <v>389</v>
      </c>
      <c r="AX248" s="184">
        <v>417</v>
      </c>
      <c r="AY248" s="184">
        <v>378</v>
      </c>
      <c r="AZ248" s="184">
        <v>372</v>
      </c>
      <c r="BA248" s="184">
        <v>392</v>
      </c>
      <c r="BB248" s="184">
        <v>383</v>
      </c>
      <c r="BC248" s="184">
        <v>337</v>
      </c>
      <c r="BD248" s="184">
        <v>368</v>
      </c>
      <c r="BE248" s="184">
        <v>420</v>
      </c>
      <c r="BF248" s="184">
        <v>412</v>
      </c>
      <c r="BG248" s="184">
        <v>425</v>
      </c>
      <c r="BH248" s="184">
        <v>428</v>
      </c>
      <c r="BI248" s="184">
        <v>371</v>
      </c>
      <c r="BJ248" s="184">
        <v>378</v>
      </c>
      <c r="BK248" s="184">
        <v>383</v>
      </c>
      <c r="BL248" s="184">
        <v>418</v>
      </c>
      <c r="BM248" s="184">
        <v>459</v>
      </c>
      <c r="BN248" s="184">
        <v>449</v>
      </c>
      <c r="BO248" s="184">
        <v>513</v>
      </c>
      <c r="BP248" s="184">
        <v>534</v>
      </c>
      <c r="BQ248" s="184">
        <v>536</v>
      </c>
      <c r="BR248" s="184">
        <v>570</v>
      </c>
      <c r="BS248" s="184">
        <v>563</v>
      </c>
      <c r="BT248" s="184">
        <v>593</v>
      </c>
      <c r="BU248" s="184">
        <v>622</v>
      </c>
      <c r="BV248" s="184">
        <v>662</v>
      </c>
      <c r="BW248" s="184">
        <v>618</v>
      </c>
      <c r="BX248" s="184">
        <v>599</v>
      </c>
      <c r="BY248" s="184">
        <v>639</v>
      </c>
      <c r="BZ248" s="184">
        <v>546</v>
      </c>
      <c r="CA248" s="184">
        <v>609</v>
      </c>
      <c r="CB248" s="184">
        <v>530</v>
      </c>
      <c r="CC248" s="184">
        <v>559</v>
      </c>
      <c r="CD248" s="184">
        <v>518</v>
      </c>
      <c r="CE248" s="184">
        <v>468</v>
      </c>
      <c r="CF248" s="184">
        <v>471</v>
      </c>
      <c r="CG248" s="184">
        <v>475</v>
      </c>
      <c r="CH248" s="184">
        <v>459</v>
      </c>
      <c r="CI248" s="184">
        <v>454</v>
      </c>
      <c r="CJ248" s="184">
        <v>485</v>
      </c>
      <c r="CK248" s="184">
        <v>440</v>
      </c>
      <c r="CL248" s="184">
        <v>478</v>
      </c>
      <c r="CM248" s="184">
        <v>475</v>
      </c>
      <c r="CN248" s="184">
        <v>529</v>
      </c>
      <c r="CO248" s="184">
        <v>341</v>
      </c>
      <c r="CP248" s="184">
        <v>356</v>
      </c>
      <c r="CQ248" s="184">
        <v>345</v>
      </c>
      <c r="CR248" s="184">
        <v>302</v>
      </c>
      <c r="CS248" s="184">
        <v>263</v>
      </c>
      <c r="CT248" s="184">
        <v>193</v>
      </c>
      <c r="CU248" s="184">
        <v>240</v>
      </c>
      <c r="CV248" s="184">
        <v>182</v>
      </c>
      <c r="CW248" s="184">
        <v>144</v>
      </c>
      <c r="CX248" s="184">
        <v>134</v>
      </c>
      <c r="CY248" s="533">
        <v>370</v>
      </c>
      <c r="CZ248" s="129">
        <v>209</v>
      </c>
      <c r="DA248">
        <v>249</v>
      </c>
      <c r="DB248">
        <v>265</v>
      </c>
      <c r="DC248">
        <v>269</v>
      </c>
      <c r="DD248">
        <v>264</v>
      </c>
      <c r="DE248">
        <v>254</v>
      </c>
      <c r="DF248">
        <v>279</v>
      </c>
      <c r="DG248">
        <v>306</v>
      </c>
      <c r="DH248">
        <v>318</v>
      </c>
      <c r="DI248">
        <v>369</v>
      </c>
      <c r="DJ248">
        <v>348</v>
      </c>
      <c r="DK248">
        <v>363</v>
      </c>
      <c r="DL248">
        <v>391</v>
      </c>
      <c r="DM248">
        <v>387</v>
      </c>
      <c r="DN248">
        <v>432</v>
      </c>
      <c r="DO248">
        <v>461</v>
      </c>
      <c r="DP248">
        <v>464</v>
      </c>
      <c r="DQ248">
        <v>491</v>
      </c>
      <c r="DR248">
        <v>450</v>
      </c>
      <c r="DS248">
        <v>391</v>
      </c>
      <c r="DT248">
        <v>358</v>
      </c>
      <c r="DU248">
        <v>312</v>
      </c>
      <c r="DV248">
        <v>324</v>
      </c>
      <c r="DW248">
        <v>323</v>
      </c>
      <c r="DX248">
        <v>306</v>
      </c>
      <c r="DY248">
        <v>295</v>
      </c>
      <c r="DZ248">
        <v>349</v>
      </c>
      <c r="EA248">
        <v>311</v>
      </c>
      <c r="EB248">
        <v>342</v>
      </c>
      <c r="EC248">
        <v>361</v>
      </c>
      <c r="ED248">
        <v>329</v>
      </c>
      <c r="EE248">
        <v>349</v>
      </c>
      <c r="EF248">
        <v>361</v>
      </c>
      <c r="EG248">
        <v>369</v>
      </c>
      <c r="EH248">
        <v>384</v>
      </c>
      <c r="EI248">
        <v>370</v>
      </c>
      <c r="EJ248">
        <v>437</v>
      </c>
      <c r="EK248">
        <v>391</v>
      </c>
      <c r="EL248">
        <v>414</v>
      </c>
      <c r="EM248">
        <v>411</v>
      </c>
      <c r="EN248">
        <v>385</v>
      </c>
      <c r="EO248">
        <v>395</v>
      </c>
      <c r="EP248">
        <v>421</v>
      </c>
      <c r="EQ248">
        <v>403</v>
      </c>
      <c r="ER248">
        <v>360</v>
      </c>
      <c r="ES248">
        <v>402</v>
      </c>
      <c r="ET248">
        <v>448</v>
      </c>
      <c r="EU248">
        <v>447</v>
      </c>
      <c r="EV248">
        <v>397</v>
      </c>
      <c r="EW248">
        <v>444</v>
      </c>
      <c r="EX248">
        <v>404</v>
      </c>
      <c r="EY248">
        <v>433</v>
      </c>
      <c r="EZ248">
        <v>459</v>
      </c>
      <c r="FA248">
        <v>492</v>
      </c>
      <c r="FB248">
        <v>521</v>
      </c>
      <c r="FC248">
        <v>533</v>
      </c>
      <c r="FD248">
        <v>530</v>
      </c>
      <c r="FE248">
        <v>583</v>
      </c>
      <c r="FF248">
        <v>666</v>
      </c>
      <c r="FG248">
        <v>601</v>
      </c>
      <c r="FH248">
        <v>623</v>
      </c>
      <c r="FI248">
        <v>646</v>
      </c>
      <c r="FJ248">
        <v>663</v>
      </c>
      <c r="FK248">
        <v>656</v>
      </c>
      <c r="FL248">
        <v>617</v>
      </c>
      <c r="FM248">
        <v>588</v>
      </c>
      <c r="FN248">
        <v>578</v>
      </c>
      <c r="FO248">
        <v>594</v>
      </c>
      <c r="FP248">
        <v>567</v>
      </c>
      <c r="FQ248">
        <v>568</v>
      </c>
      <c r="FR248">
        <v>510</v>
      </c>
      <c r="FS248">
        <v>501</v>
      </c>
      <c r="FT248">
        <v>497</v>
      </c>
      <c r="FU248">
        <v>519</v>
      </c>
      <c r="FV248">
        <v>484</v>
      </c>
      <c r="FW248">
        <v>502</v>
      </c>
      <c r="FX248">
        <v>535</v>
      </c>
      <c r="FY248">
        <v>495</v>
      </c>
      <c r="FZ248">
        <v>536</v>
      </c>
      <c r="GA248">
        <v>534</v>
      </c>
      <c r="GB248">
        <v>433</v>
      </c>
      <c r="GC248">
        <v>418</v>
      </c>
      <c r="GD248">
        <v>393</v>
      </c>
      <c r="GE248">
        <v>364</v>
      </c>
      <c r="GF248">
        <v>321</v>
      </c>
      <c r="GG248">
        <v>256</v>
      </c>
      <c r="GH248">
        <v>263</v>
      </c>
      <c r="GI248">
        <v>242</v>
      </c>
      <c r="GJ248">
        <v>204</v>
      </c>
      <c r="GK248">
        <v>202</v>
      </c>
      <c r="GL248" s="128">
        <v>684</v>
      </c>
    </row>
    <row r="249" spans="1:194" s="1" customFormat="1" ht="14.4" x14ac:dyDescent="0.3">
      <c r="A249" s="30" t="s">
        <v>46</v>
      </c>
      <c r="B249" s="1" t="s">
        <v>288</v>
      </c>
      <c r="C249" s="29" t="str">
        <f t="shared" si="74"/>
        <v>LA England - Manchester</v>
      </c>
      <c r="D249" s="48">
        <f t="shared" si="75"/>
        <v>28216</v>
      </c>
      <c r="E249" s="48">
        <f t="shared" si="76"/>
        <v>26642</v>
      </c>
      <c r="F249" s="49">
        <f t="shared" si="77"/>
        <v>751080</v>
      </c>
      <c r="G249" s="49">
        <f t="shared" si="78"/>
        <v>388969</v>
      </c>
      <c r="H249" s="50">
        <f t="shared" si="79"/>
        <v>362111</v>
      </c>
      <c r="I249" s="50">
        <f t="shared" si="80"/>
        <v>314218</v>
      </c>
      <c r="J249" s="50">
        <f t="shared" si="81"/>
        <v>291071</v>
      </c>
      <c r="K249" s="47">
        <f t="shared" si="82"/>
        <v>74751</v>
      </c>
      <c r="L249" s="48">
        <f t="shared" si="83"/>
        <v>71040</v>
      </c>
      <c r="M249" s="744">
        <v>3409</v>
      </c>
      <c r="N249" s="184">
        <v>3396</v>
      </c>
      <c r="O249" s="184">
        <v>3300</v>
      </c>
      <c r="P249" s="184">
        <v>3512</v>
      </c>
      <c r="Q249" s="184">
        <v>3630</v>
      </c>
      <c r="R249" s="184">
        <v>3661</v>
      </c>
      <c r="S249" s="184">
        <v>3942</v>
      </c>
      <c r="T249" s="184">
        <v>4113</v>
      </c>
      <c r="U249" s="184">
        <v>4154</v>
      </c>
      <c r="V249" s="184">
        <v>4408</v>
      </c>
      <c r="W249" s="184">
        <v>4490</v>
      </c>
      <c r="X249" s="184">
        <v>4520</v>
      </c>
      <c r="Y249" s="184">
        <v>4622</v>
      </c>
      <c r="Z249" s="184">
        <v>4562</v>
      </c>
      <c r="AA249" s="184">
        <v>4778</v>
      </c>
      <c r="AB249" s="184">
        <v>4677</v>
      </c>
      <c r="AC249" s="184">
        <v>4710</v>
      </c>
      <c r="AD249" s="184">
        <v>4867</v>
      </c>
      <c r="AE249" s="184">
        <v>5587</v>
      </c>
      <c r="AF249" s="184">
        <v>6889</v>
      </c>
      <c r="AG249" s="184">
        <v>7097</v>
      </c>
      <c r="AH249" s="184">
        <v>7523</v>
      </c>
      <c r="AI249" s="184">
        <v>7267</v>
      </c>
      <c r="AJ249" s="184">
        <v>7700</v>
      </c>
      <c r="AK249" s="184">
        <v>7932</v>
      </c>
      <c r="AL249" s="184">
        <v>8428</v>
      </c>
      <c r="AM249" s="184">
        <v>8985</v>
      </c>
      <c r="AN249" s="184">
        <v>8960</v>
      </c>
      <c r="AO249" s="184">
        <v>8771</v>
      </c>
      <c r="AP249" s="184">
        <v>8744</v>
      </c>
      <c r="AQ249" s="184">
        <v>8380</v>
      </c>
      <c r="AR249" s="184">
        <v>8133</v>
      </c>
      <c r="AS249" s="184">
        <v>7694</v>
      </c>
      <c r="AT249" s="184">
        <v>7421</v>
      </c>
      <c r="AU249" s="184">
        <v>7273</v>
      </c>
      <c r="AV249" s="184">
        <v>7197</v>
      </c>
      <c r="AW249" s="184">
        <v>7141</v>
      </c>
      <c r="AX249" s="184">
        <v>6728</v>
      </c>
      <c r="AY249" s="184">
        <v>6793</v>
      </c>
      <c r="AZ249" s="184">
        <v>6497</v>
      </c>
      <c r="BA249" s="184">
        <v>6522</v>
      </c>
      <c r="BB249" s="184">
        <v>6257</v>
      </c>
      <c r="BC249" s="184">
        <v>5947</v>
      </c>
      <c r="BD249" s="184">
        <v>5901</v>
      </c>
      <c r="BE249" s="184">
        <v>5737</v>
      </c>
      <c r="BF249" s="184">
        <v>5756</v>
      </c>
      <c r="BG249" s="184">
        <v>5501</v>
      </c>
      <c r="BH249" s="184">
        <v>5133</v>
      </c>
      <c r="BI249" s="184">
        <v>4856</v>
      </c>
      <c r="BJ249" s="184">
        <v>4573</v>
      </c>
      <c r="BK249" s="184">
        <v>4621</v>
      </c>
      <c r="BL249" s="184">
        <v>4418</v>
      </c>
      <c r="BM249" s="184">
        <v>4226</v>
      </c>
      <c r="BN249" s="184">
        <v>4123</v>
      </c>
      <c r="BO249" s="184">
        <v>4164</v>
      </c>
      <c r="BP249" s="184">
        <v>4042</v>
      </c>
      <c r="BQ249" s="184">
        <v>3923</v>
      </c>
      <c r="BR249" s="184">
        <v>3891</v>
      </c>
      <c r="BS249" s="184">
        <v>3814</v>
      </c>
      <c r="BT249" s="184">
        <v>3678</v>
      </c>
      <c r="BU249" s="184">
        <v>3530</v>
      </c>
      <c r="BV249" s="184">
        <v>3468</v>
      </c>
      <c r="BW249" s="184">
        <v>3305</v>
      </c>
      <c r="BX249" s="184">
        <v>3171</v>
      </c>
      <c r="BY249" s="184">
        <v>2859</v>
      </c>
      <c r="BZ249" s="184">
        <v>2712</v>
      </c>
      <c r="CA249" s="184">
        <v>2516</v>
      </c>
      <c r="CB249" s="184">
        <v>2421</v>
      </c>
      <c r="CC249" s="184">
        <v>2374</v>
      </c>
      <c r="CD249" s="184">
        <v>2213</v>
      </c>
      <c r="CE249" s="184">
        <v>1988</v>
      </c>
      <c r="CF249" s="184">
        <v>1886</v>
      </c>
      <c r="CG249" s="184">
        <v>1737</v>
      </c>
      <c r="CH249" s="184">
        <v>1608</v>
      </c>
      <c r="CI249" s="184">
        <v>1491</v>
      </c>
      <c r="CJ249" s="184">
        <v>1450</v>
      </c>
      <c r="CK249" s="184">
        <v>1324</v>
      </c>
      <c r="CL249" s="184">
        <v>1249</v>
      </c>
      <c r="CM249" s="184">
        <v>1293</v>
      </c>
      <c r="CN249" s="184">
        <v>1141</v>
      </c>
      <c r="CO249" s="184">
        <v>790</v>
      </c>
      <c r="CP249" s="184">
        <v>858</v>
      </c>
      <c r="CQ249" s="184">
        <v>718</v>
      </c>
      <c r="CR249" s="184">
        <v>624</v>
      </c>
      <c r="CS249" s="184">
        <v>553</v>
      </c>
      <c r="CT249" s="184">
        <v>462</v>
      </c>
      <c r="CU249" s="184">
        <v>406</v>
      </c>
      <c r="CV249" s="184">
        <v>374</v>
      </c>
      <c r="CW249" s="184">
        <v>327</v>
      </c>
      <c r="CX249" s="184">
        <v>271</v>
      </c>
      <c r="CY249" s="533">
        <v>876</v>
      </c>
      <c r="CZ249" s="129">
        <v>3126</v>
      </c>
      <c r="DA249">
        <v>3246</v>
      </c>
      <c r="DB249">
        <v>3183</v>
      </c>
      <c r="DC249">
        <v>3380</v>
      </c>
      <c r="DD249">
        <v>3469</v>
      </c>
      <c r="DE249">
        <v>3480</v>
      </c>
      <c r="DF249">
        <v>3741</v>
      </c>
      <c r="DG249">
        <v>3895</v>
      </c>
      <c r="DH249">
        <v>3995</v>
      </c>
      <c r="DI249">
        <v>4289</v>
      </c>
      <c r="DJ249">
        <v>4313</v>
      </c>
      <c r="DK249">
        <v>4281</v>
      </c>
      <c r="DL249">
        <v>4372</v>
      </c>
      <c r="DM249">
        <v>4442</v>
      </c>
      <c r="DN249">
        <v>4507</v>
      </c>
      <c r="DO249">
        <v>4496</v>
      </c>
      <c r="DP249">
        <v>4422</v>
      </c>
      <c r="DQ249">
        <v>4403</v>
      </c>
      <c r="DR249">
        <v>5632</v>
      </c>
      <c r="DS249">
        <v>7831</v>
      </c>
      <c r="DT249">
        <v>8280</v>
      </c>
      <c r="DU249">
        <v>8162</v>
      </c>
      <c r="DV249">
        <v>8246</v>
      </c>
      <c r="DW249">
        <v>9352</v>
      </c>
      <c r="DX249">
        <v>9435</v>
      </c>
      <c r="DY249">
        <v>9555</v>
      </c>
      <c r="DZ249">
        <v>9210</v>
      </c>
      <c r="EA249">
        <v>8791</v>
      </c>
      <c r="EB249">
        <v>7916</v>
      </c>
      <c r="EC249">
        <v>7515</v>
      </c>
      <c r="ED249">
        <v>7194</v>
      </c>
      <c r="EE249">
        <v>6774</v>
      </c>
      <c r="EF249">
        <v>6362</v>
      </c>
      <c r="EG249">
        <v>6250</v>
      </c>
      <c r="EH249">
        <v>6078</v>
      </c>
      <c r="EI249">
        <v>5783</v>
      </c>
      <c r="EJ249">
        <v>5812</v>
      </c>
      <c r="EK249">
        <v>5693</v>
      </c>
      <c r="EL249">
        <v>5513</v>
      </c>
      <c r="EM249">
        <v>5425</v>
      </c>
      <c r="EN249">
        <v>5278</v>
      </c>
      <c r="EO249">
        <v>5183</v>
      </c>
      <c r="EP249">
        <v>4892</v>
      </c>
      <c r="EQ249">
        <v>4900</v>
      </c>
      <c r="ER249">
        <v>4793</v>
      </c>
      <c r="ES249">
        <v>4563</v>
      </c>
      <c r="ET249">
        <v>4531</v>
      </c>
      <c r="EU249">
        <v>4184</v>
      </c>
      <c r="EV249">
        <v>3821</v>
      </c>
      <c r="EW249">
        <v>3678</v>
      </c>
      <c r="EX249">
        <v>3594</v>
      </c>
      <c r="EY249">
        <v>3511</v>
      </c>
      <c r="EZ249">
        <v>3276</v>
      </c>
      <c r="FA249">
        <v>3346</v>
      </c>
      <c r="FB249">
        <v>3401</v>
      </c>
      <c r="FC249">
        <v>3384</v>
      </c>
      <c r="FD249">
        <v>3317</v>
      </c>
      <c r="FE249">
        <v>3276</v>
      </c>
      <c r="FF249">
        <v>3134</v>
      </c>
      <c r="FG249">
        <v>3162</v>
      </c>
      <c r="FH249">
        <v>3100</v>
      </c>
      <c r="FI249">
        <v>3109</v>
      </c>
      <c r="FJ249">
        <v>2947</v>
      </c>
      <c r="FK249">
        <v>2854</v>
      </c>
      <c r="FL249">
        <v>2733</v>
      </c>
      <c r="FM249">
        <v>2585</v>
      </c>
      <c r="FN249">
        <v>2533</v>
      </c>
      <c r="FO249">
        <v>2270</v>
      </c>
      <c r="FP249">
        <v>2215</v>
      </c>
      <c r="FQ249">
        <v>2147</v>
      </c>
      <c r="FR249">
        <v>1887</v>
      </c>
      <c r="FS249">
        <v>1802</v>
      </c>
      <c r="FT249">
        <v>1663</v>
      </c>
      <c r="FU249">
        <v>1676</v>
      </c>
      <c r="FV249">
        <v>1604</v>
      </c>
      <c r="FW249">
        <v>1528</v>
      </c>
      <c r="FX249">
        <v>1436</v>
      </c>
      <c r="FY249">
        <v>1317</v>
      </c>
      <c r="FZ249">
        <v>1345</v>
      </c>
      <c r="GA249">
        <v>1293</v>
      </c>
      <c r="GB249">
        <v>1054</v>
      </c>
      <c r="GC249">
        <v>972</v>
      </c>
      <c r="GD249">
        <v>954</v>
      </c>
      <c r="GE249">
        <v>795</v>
      </c>
      <c r="GF249">
        <v>700</v>
      </c>
      <c r="GG249">
        <v>700</v>
      </c>
      <c r="GH249">
        <v>610</v>
      </c>
      <c r="GI249">
        <v>538</v>
      </c>
      <c r="GJ249">
        <v>532</v>
      </c>
      <c r="GK249">
        <v>422</v>
      </c>
      <c r="GL249" s="128">
        <v>1717</v>
      </c>
    </row>
    <row r="250" spans="1:194" s="1" customFormat="1" ht="14.4" x14ac:dyDescent="0.3">
      <c r="A250" s="30" t="s">
        <v>46</v>
      </c>
      <c r="B250" s="1" t="s">
        <v>289</v>
      </c>
      <c r="C250" s="29" t="str">
        <f t="shared" si="74"/>
        <v>LA England - Mansfield</v>
      </c>
      <c r="D250" s="48">
        <f t="shared" si="75"/>
        <v>4578</v>
      </c>
      <c r="E250" s="48">
        <f t="shared" si="76"/>
        <v>4477</v>
      </c>
      <c r="F250" s="49">
        <f t="shared" si="77"/>
        <v>119831</v>
      </c>
      <c r="G250" s="49">
        <f t="shared" si="78"/>
        <v>59890</v>
      </c>
      <c r="H250" s="50">
        <f t="shared" si="79"/>
        <v>59941</v>
      </c>
      <c r="I250" s="50">
        <f t="shared" si="80"/>
        <v>47562</v>
      </c>
      <c r="J250" s="50">
        <f t="shared" si="81"/>
        <v>48036</v>
      </c>
      <c r="K250" s="47">
        <f t="shared" si="82"/>
        <v>12328</v>
      </c>
      <c r="L250" s="48">
        <f t="shared" si="83"/>
        <v>11905</v>
      </c>
      <c r="M250" s="744">
        <v>453</v>
      </c>
      <c r="N250" s="184">
        <v>527</v>
      </c>
      <c r="O250" s="184">
        <v>559</v>
      </c>
      <c r="P250" s="184">
        <v>615</v>
      </c>
      <c r="Q250" s="184">
        <v>646</v>
      </c>
      <c r="R250" s="184">
        <v>631</v>
      </c>
      <c r="S250" s="184">
        <v>681</v>
      </c>
      <c r="T250" s="184">
        <v>708</v>
      </c>
      <c r="U250" s="184">
        <v>751</v>
      </c>
      <c r="V250" s="184">
        <v>727</v>
      </c>
      <c r="W250" s="184">
        <v>696</v>
      </c>
      <c r="X250" s="184">
        <v>756</v>
      </c>
      <c r="Y250" s="184">
        <v>781</v>
      </c>
      <c r="Z250" s="184">
        <v>768</v>
      </c>
      <c r="AA250" s="184">
        <v>803</v>
      </c>
      <c r="AB250" s="184">
        <v>740</v>
      </c>
      <c r="AC250" s="184">
        <v>723</v>
      </c>
      <c r="AD250" s="184">
        <v>763</v>
      </c>
      <c r="AE250" s="184">
        <v>761</v>
      </c>
      <c r="AF250" s="184">
        <v>657</v>
      </c>
      <c r="AG250" s="184">
        <v>590</v>
      </c>
      <c r="AH250" s="184">
        <v>602</v>
      </c>
      <c r="AI250" s="184">
        <v>605</v>
      </c>
      <c r="AJ250" s="184">
        <v>564</v>
      </c>
      <c r="AK250" s="184">
        <v>594</v>
      </c>
      <c r="AL250" s="184">
        <v>603</v>
      </c>
      <c r="AM250" s="184">
        <v>639</v>
      </c>
      <c r="AN250" s="184">
        <v>649</v>
      </c>
      <c r="AO250" s="184">
        <v>708</v>
      </c>
      <c r="AP250" s="184">
        <v>727</v>
      </c>
      <c r="AQ250" s="184">
        <v>811</v>
      </c>
      <c r="AR250" s="184">
        <v>839</v>
      </c>
      <c r="AS250" s="184">
        <v>855</v>
      </c>
      <c r="AT250" s="184">
        <v>943</v>
      </c>
      <c r="AU250" s="184">
        <v>999</v>
      </c>
      <c r="AV250" s="184">
        <v>938</v>
      </c>
      <c r="AW250" s="184">
        <v>981</v>
      </c>
      <c r="AX250" s="184">
        <v>905</v>
      </c>
      <c r="AY250" s="184">
        <v>1006</v>
      </c>
      <c r="AZ250" s="184">
        <v>928</v>
      </c>
      <c r="BA250" s="184">
        <v>956</v>
      </c>
      <c r="BB250" s="184">
        <v>954</v>
      </c>
      <c r="BC250" s="184">
        <v>934</v>
      </c>
      <c r="BD250" s="184">
        <v>905</v>
      </c>
      <c r="BE250" s="184">
        <v>830</v>
      </c>
      <c r="BF250" s="184">
        <v>822</v>
      </c>
      <c r="BG250" s="184">
        <v>864</v>
      </c>
      <c r="BH250" s="184">
        <v>728</v>
      </c>
      <c r="BI250" s="184">
        <v>689</v>
      </c>
      <c r="BJ250" s="184">
        <v>721</v>
      </c>
      <c r="BK250" s="184">
        <v>688</v>
      </c>
      <c r="BL250" s="184">
        <v>722</v>
      </c>
      <c r="BM250" s="184">
        <v>716</v>
      </c>
      <c r="BN250" s="184">
        <v>773</v>
      </c>
      <c r="BO250" s="184">
        <v>814</v>
      </c>
      <c r="BP250" s="184">
        <v>804</v>
      </c>
      <c r="BQ250" s="184">
        <v>780</v>
      </c>
      <c r="BR250" s="184">
        <v>826</v>
      </c>
      <c r="BS250" s="184">
        <v>793</v>
      </c>
      <c r="BT250" s="184">
        <v>849</v>
      </c>
      <c r="BU250" s="184">
        <v>849</v>
      </c>
      <c r="BV250" s="184">
        <v>806</v>
      </c>
      <c r="BW250" s="184">
        <v>755</v>
      </c>
      <c r="BX250" s="184">
        <v>774</v>
      </c>
      <c r="BY250" s="184">
        <v>739</v>
      </c>
      <c r="BZ250" s="184">
        <v>743</v>
      </c>
      <c r="CA250" s="184">
        <v>656</v>
      </c>
      <c r="CB250" s="184">
        <v>684</v>
      </c>
      <c r="CC250" s="184">
        <v>612</v>
      </c>
      <c r="CD250" s="184">
        <v>604</v>
      </c>
      <c r="CE250" s="184">
        <v>520</v>
      </c>
      <c r="CF250" s="184">
        <v>539</v>
      </c>
      <c r="CG250" s="184">
        <v>504</v>
      </c>
      <c r="CH250" s="184">
        <v>500</v>
      </c>
      <c r="CI250" s="184">
        <v>475</v>
      </c>
      <c r="CJ250" s="184">
        <v>488</v>
      </c>
      <c r="CK250" s="184">
        <v>463</v>
      </c>
      <c r="CL250" s="184">
        <v>470</v>
      </c>
      <c r="CM250" s="184">
        <v>447</v>
      </c>
      <c r="CN250" s="184">
        <v>420</v>
      </c>
      <c r="CO250" s="184">
        <v>341</v>
      </c>
      <c r="CP250" s="184">
        <v>320</v>
      </c>
      <c r="CQ250" s="184">
        <v>315</v>
      </c>
      <c r="CR250" s="184">
        <v>242</v>
      </c>
      <c r="CS250" s="184">
        <v>198</v>
      </c>
      <c r="CT250" s="184">
        <v>182</v>
      </c>
      <c r="CU250" s="184">
        <v>156</v>
      </c>
      <c r="CV250" s="184">
        <v>123</v>
      </c>
      <c r="CW250" s="184">
        <v>120</v>
      </c>
      <c r="CX250" s="184">
        <v>119</v>
      </c>
      <c r="CY250" s="533">
        <v>326</v>
      </c>
      <c r="CZ250" s="129">
        <v>438</v>
      </c>
      <c r="DA250">
        <v>520</v>
      </c>
      <c r="DB250">
        <v>511</v>
      </c>
      <c r="DC250">
        <v>545</v>
      </c>
      <c r="DD250">
        <v>616</v>
      </c>
      <c r="DE250">
        <v>608</v>
      </c>
      <c r="DF250">
        <v>627</v>
      </c>
      <c r="DG250">
        <v>634</v>
      </c>
      <c r="DH250">
        <v>687</v>
      </c>
      <c r="DI250">
        <v>757</v>
      </c>
      <c r="DJ250">
        <v>776</v>
      </c>
      <c r="DK250">
        <v>709</v>
      </c>
      <c r="DL250">
        <v>721</v>
      </c>
      <c r="DM250">
        <v>736</v>
      </c>
      <c r="DN250">
        <v>767</v>
      </c>
      <c r="DO250">
        <v>795</v>
      </c>
      <c r="DP250">
        <v>714</v>
      </c>
      <c r="DQ250">
        <v>744</v>
      </c>
      <c r="DR250">
        <v>632</v>
      </c>
      <c r="DS250">
        <v>586</v>
      </c>
      <c r="DT250">
        <v>609</v>
      </c>
      <c r="DU250">
        <v>573</v>
      </c>
      <c r="DV250">
        <v>546</v>
      </c>
      <c r="DW250">
        <v>554</v>
      </c>
      <c r="DX250">
        <v>583</v>
      </c>
      <c r="DY250">
        <v>596</v>
      </c>
      <c r="DZ250">
        <v>679</v>
      </c>
      <c r="EA250">
        <v>709</v>
      </c>
      <c r="EB250">
        <v>741</v>
      </c>
      <c r="EC250">
        <v>809</v>
      </c>
      <c r="ED250">
        <v>815</v>
      </c>
      <c r="EE250">
        <v>783</v>
      </c>
      <c r="EF250">
        <v>904</v>
      </c>
      <c r="EG250">
        <v>859</v>
      </c>
      <c r="EH250">
        <v>954</v>
      </c>
      <c r="EI250">
        <v>954</v>
      </c>
      <c r="EJ250">
        <v>929</v>
      </c>
      <c r="EK250">
        <v>870</v>
      </c>
      <c r="EL250">
        <v>939</v>
      </c>
      <c r="EM250">
        <v>938</v>
      </c>
      <c r="EN250">
        <v>889</v>
      </c>
      <c r="EO250">
        <v>878</v>
      </c>
      <c r="EP250">
        <v>813</v>
      </c>
      <c r="EQ250">
        <v>808</v>
      </c>
      <c r="ER250">
        <v>811</v>
      </c>
      <c r="ES250">
        <v>769</v>
      </c>
      <c r="ET250">
        <v>795</v>
      </c>
      <c r="EU250">
        <v>732</v>
      </c>
      <c r="EV250">
        <v>635</v>
      </c>
      <c r="EW250">
        <v>649</v>
      </c>
      <c r="EX250">
        <v>655</v>
      </c>
      <c r="EY250">
        <v>702</v>
      </c>
      <c r="EZ250">
        <v>690</v>
      </c>
      <c r="FA250">
        <v>718</v>
      </c>
      <c r="FB250">
        <v>737</v>
      </c>
      <c r="FC250">
        <v>780</v>
      </c>
      <c r="FD250">
        <v>770</v>
      </c>
      <c r="FE250">
        <v>814</v>
      </c>
      <c r="FF250">
        <v>758</v>
      </c>
      <c r="FG250">
        <v>875</v>
      </c>
      <c r="FH250">
        <v>776</v>
      </c>
      <c r="FI250">
        <v>814</v>
      </c>
      <c r="FJ250">
        <v>832</v>
      </c>
      <c r="FK250">
        <v>788</v>
      </c>
      <c r="FL250">
        <v>757</v>
      </c>
      <c r="FM250">
        <v>709</v>
      </c>
      <c r="FN250">
        <v>760</v>
      </c>
      <c r="FO250">
        <v>691</v>
      </c>
      <c r="FP250">
        <v>631</v>
      </c>
      <c r="FQ250">
        <v>574</v>
      </c>
      <c r="FR250">
        <v>622</v>
      </c>
      <c r="FS250">
        <v>568</v>
      </c>
      <c r="FT250">
        <v>544</v>
      </c>
      <c r="FU250">
        <v>497</v>
      </c>
      <c r="FV250">
        <v>538</v>
      </c>
      <c r="FW250">
        <v>517</v>
      </c>
      <c r="FX250">
        <v>506</v>
      </c>
      <c r="FY250">
        <v>529</v>
      </c>
      <c r="FZ250">
        <v>500</v>
      </c>
      <c r="GA250">
        <v>496</v>
      </c>
      <c r="GB250">
        <v>388</v>
      </c>
      <c r="GC250">
        <v>450</v>
      </c>
      <c r="GD250">
        <v>373</v>
      </c>
      <c r="GE250">
        <v>330</v>
      </c>
      <c r="GF250">
        <v>268</v>
      </c>
      <c r="GG250">
        <v>256</v>
      </c>
      <c r="GH250">
        <v>250</v>
      </c>
      <c r="GI250">
        <v>214</v>
      </c>
      <c r="GJ250">
        <v>207</v>
      </c>
      <c r="GK250">
        <v>171</v>
      </c>
      <c r="GL250" s="128">
        <v>640</v>
      </c>
    </row>
    <row r="251" spans="1:194" s="1" customFormat="1" ht="14.4" x14ac:dyDescent="0.3">
      <c r="A251" s="30" t="s">
        <v>46</v>
      </c>
      <c r="B251" s="1" t="s">
        <v>290</v>
      </c>
      <c r="C251" s="29" t="str">
        <f t="shared" si="74"/>
        <v>LA England - Medway</v>
      </c>
      <c r="D251" s="48">
        <f t="shared" si="75"/>
        <v>13992</v>
      </c>
      <c r="E251" s="48">
        <f t="shared" si="76"/>
        <v>13265</v>
      </c>
      <c r="F251" s="49">
        <f t="shared" si="77"/>
        <v>331571</v>
      </c>
      <c r="G251" s="49">
        <f t="shared" si="78"/>
        <v>164622</v>
      </c>
      <c r="H251" s="50">
        <f t="shared" si="79"/>
        <v>166949</v>
      </c>
      <c r="I251" s="50">
        <f t="shared" si="80"/>
        <v>126558</v>
      </c>
      <c r="J251" s="50">
        <f t="shared" si="81"/>
        <v>130703</v>
      </c>
      <c r="K251" s="47">
        <f t="shared" si="82"/>
        <v>38064</v>
      </c>
      <c r="L251" s="48">
        <f t="shared" si="83"/>
        <v>36246</v>
      </c>
      <c r="M251" s="744">
        <v>1561</v>
      </c>
      <c r="N251" s="184">
        <v>1725</v>
      </c>
      <c r="O251" s="184">
        <v>1769</v>
      </c>
      <c r="P251" s="184">
        <v>1900</v>
      </c>
      <c r="Q251" s="184">
        <v>1978</v>
      </c>
      <c r="R251" s="184">
        <v>1917</v>
      </c>
      <c r="S251" s="184">
        <v>2068</v>
      </c>
      <c r="T251" s="184">
        <v>2103</v>
      </c>
      <c r="U251" s="184">
        <v>2274</v>
      </c>
      <c r="V251" s="184">
        <v>2203</v>
      </c>
      <c r="W251" s="184">
        <v>2291</v>
      </c>
      <c r="X251" s="184">
        <v>2283</v>
      </c>
      <c r="Y251" s="184">
        <v>2322</v>
      </c>
      <c r="Z251" s="184">
        <v>2263</v>
      </c>
      <c r="AA251" s="184">
        <v>2380</v>
      </c>
      <c r="AB251" s="184">
        <v>2355</v>
      </c>
      <c r="AC251" s="184">
        <v>2345</v>
      </c>
      <c r="AD251" s="184">
        <v>2327</v>
      </c>
      <c r="AE251" s="184">
        <v>2208</v>
      </c>
      <c r="AF251" s="184">
        <v>1975</v>
      </c>
      <c r="AG251" s="184">
        <v>1844</v>
      </c>
      <c r="AH251" s="184">
        <v>1811</v>
      </c>
      <c r="AI251" s="184">
        <v>1764</v>
      </c>
      <c r="AJ251" s="184">
        <v>1824</v>
      </c>
      <c r="AK251" s="184">
        <v>1846</v>
      </c>
      <c r="AL251" s="184">
        <v>1918</v>
      </c>
      <c r="AM251" s="184">
        <v>1998</v>
      </c>
      <c r="AN251" s="184">
        <v>2070</v>
      </c>
      <c r="AO251" s="184">
        <v>2103</v>
      </c>
      <c r="AP251" s="184">
        <v>2106</v>
      </c>
      <c r="AQ251" s="184">
        <v>2076</v>
      </c>
      <c r="AR251" s="184">
        <v>2152</v>
      </c>
      <c r="AS251" s="184">
        <v>2275</v>
      </c>
      <c r="AT251" s="184">
        <v>2226</v>
      </c>
      <c r="AU251" s="184">
        <v>2408</v>
      </c>
      <c r="AV251" s="184">
        <v>2526</v>
      </c>
      <c r="AW251" s="184">
        <v>2524</v>
      </c>
      <c r="AX251" s="184">
        <v>2524</v>
      </c>
      <c r="AY251" s="184">
        <v>2588</v>
      </c>
      <c r="AZ251" s="184">
        <v>2493</v>
      </c>
      <c r="BA251" s="184">
        <v>2572</v>
      </c>
      <c r="BB251" s="184">
        <v>2490</v>
      </c>
      <c r="BC251" s="184">
        <v>2405</v>
      </c>
      <c r="BD251" s="184">
        <v>2329</v>
      </c>
      <c r="BE251" s="184">
        <v>2346</v>
      </c>
      <c r="BF251" s="184">
        <v>2341</v>
      </c>
      <c r="BG251" s="184">
        <v>2355</v>
      </c>
      <c r="BH251" s="184">
        <v>2273</v>
      </c>
      <c r="BI251" s="184">
        <v>2002</v>
      </c>
      <c r="BJ251" s="184">
        <v>2013</v>
      </c>
      <c r="BK251" s="184">
        <v>1977</v>
      </c>
      <c r="BL251" s="184">
        <v>2050</v>
      </c>
      <c r="BM251" s="184">
        <v>1988</v>
      </c>
      <c r="BN251" s="184">
        <v>2123</v>
      </c>
      <c r="BO251" s="184">
        <v>2062</v>
      </c>
      <c r="BP251" s="184">
        <v>2155</v>
      </c>
      <c r="BQ251" s="184">
        <v>2097</v>
      </c>
      <c r="BR251" s="184">
        <v>2155</v>
      </c>
      <c r="BS251" s="184">
        <v>2029</v>
      </c>
      <c r="BT251" s="184">
        <v>2051</v>
      </c>
      <c r="BU251" s="184">
        <v>2116</v>
      </c>
      <c r="BV251" s="184">
        <v>2011</v>
      </c>
      <c r="BW251" s="184">
        <v>1943</v>
      </c>
      <c r="BX251" s="184">
        <v>1942</v>
      </c>
      <c r="BY251" s="184">
        <v>1817</v>
      </c>
      <c r="BZ251" s="184">
        <v>1748</v>
      </c>
      <c r="CA251" s="184">
        <v>1552</v>
      </c>
      <c r="CB251" s="184">
        <v>1512</v>
      </c>
      <c r="CC251" s="184">
        <v>1507</v>
      </c>
      <c r="CD251" s="184">
        <v>1436</v>
      </c>
      <c r="CE251" s="184">
        <v>1351</v>
      </c>
      <c r="CF251" s="184">
        <v>1279</v>
      </c>
      <c r="CG251" s="184">
        <v>1249</v>
      </c>
      <c r="CH251" s="184">
        <v>1204</v>
      </c>
      <c r="CI251" s="184">
        <v>1118</v>
      </c>
      <c r="CJ251" s="184">
        <v>1015</v>
      </c>
      <c r="CK251" s="184">
        <v>1147</v>
      </c>
      <c r="CL251" s="184">
        <v>1107</v>
      </c>
      <c r="CM251" s="184">
        <v>1191</v>
      </c>
      <c r="CN251" s="184">
        <v>1236</v>
      </c>
      <c r="CO251" s="184">
        <v>828</v>
      </c>
      <c r="CP251" s="184">
        <v>815</v>
      </c>
      <c r="CQ251" s="184">
        <v>700</v>
      </c>
      <c r="CR251" s="184">
        <v>632</v>
      </c>
      <c r="CS251" s="184">
        <v>514</v>
      </c>
      <c r="CT251" s="184">
        <v>452</v>
      </c>
      <c r="CU251" s="184">
        <v>405</v>
      </c>
      <c r="CV251" s="184">
        <v>373</v>
      </c>
      <c r="CW251" s="184">
        <v>318</v>
      </c>
      <c r="CX251" s="184">
        <v>261</v>
      </c>
      <c r="CY251" s="533">
        <v>707</v>
      </c>
      <c r="CZ251" s="129">
        <v>1473</v>
      </c>
      <c r="DA251">
        <v>1648</v>
      </c>
      <c r="DB251">
        <v>1706</v>
      </c>
      <c r="DC251">
        <v>1800</v>
      </c>
      <c r="DD251">
        <v>1804</v>
      </c>
      <c r="DE251">
        <v>1815</v>
      </c>
      <c r="DF251">
        <v>1962</v>
      </c>
      <c r="DG251">
        <v>2050</v>
      </c>
      <c r="DH251">
        <v>2077</v>
      </c>
      <c r="DI251">
        <v>2222</v>
      </c>
      <c r="DJ251">
        <v>2236</v>
      </c>
      <c r="DK251">
        <v>2188</v>
      </c>
      <c r="DL251">
        <v>2147</v>
      </c>
      <c r="DM251">
        <v>2230</v>
      </c>
      <c r="DN251">
        <v>2239</v>
      </c>
      <c r="DO251">
        <v>2276</v>
      </c>
      <c r="DP251">
        <v>2197</v>
      </c>
      <c r="DQ251">
        <v>2176</v>
      </c>
      <c r="DR251">
        <v>2120</v>
      </c>
      <c r="DS251">
        <v>1803</v>
      </c>
      <c r="DT251">
        <v>1710</v>
      </c>
      <c r="DU251">
        <v>1740</v>
      </c>
      <c r="DV251">
        <v>1796</v>
      </c>
      <c r="DW251">
        <v>1784</v>
      </c>
      <c r="DX251">
        <v>1782</v>
      </c>
      <c r="DY251">
        <v>1830</v>
      </c>
      <c r="DZ251">
        <v>1881</v>
      </c>
      <c r="EA251">
        <v>2003</v>
      </c>
      <c r="EB251">
        <v>2116</v>
      </c>
      <c r="EC251">
        <v>2144</v>
      </c>
      <c r="ED251">
        <v>2194</v>
      </c>
      <c r="EE251">
        <v>2338</v>
      </c>
      <c r="EF251">
        <v>2402</v>
      </c>
      <c r="EG251">
        <v>2391</v>
      </c>
      <c r="EH251">
        <v>2479</v>
      </c>
      <c r="EI251">
        <v>2613</v>
      </c>
      <c r="EJ251">
        <v>2666</v>
      </c>
      <c r="EK251">
        <v>2691</v>
      </c>
      <c r="EL251">
        <v>2628</v>
      </c>
      <c r="EM251">
        <v>2524</v>
      </c>
      <c r="EN251">
        <v>2526</v>
      </c>
      <c r="EO251">
        <v>2477</v>
      </c>
      <c r="EP251">
        <v>2353</v>
      </c>
      <c r="EQ251">
        <v>2416</v>
      </c>
      <c r="ER251">
        <v>2371</v>
      </c>
      <c r="ES251">
        <v>2359</v>
      </c>
      <c r="ET251">
        <v>2299</v>
      </c>
      <c r="EU251">
        <v>2228</v>
      </c>
      <c r="EV251">
        <v>2016</v>
      </c>
      <c r="EW251">
        <v>2095</v>
      </c>
      <c r="EX251">
        <v>1948</v>
      </c>
      <c r="EY251">
        <v>2002</v>
      </c>
      <c r="EZ251">
        <v>1929</v>
      </c>
      <c r="FA251">
        <v>1908</v>
      </c>
      <c r="FB251">
        <v>2054</v>
      </c>
      <c r="FC251">
        <v>2066</v>
      </c>
      <c r="FD251">
        <v>1994</v>
      </c>
      <c r="FE251">
        <v>2060</v>
      </c>
      <c r="FF251">
        <v>1992</v>
      </c>
      <c r="FG251">
        <v>2040</v>
      </c>
      <c r="FH251">
        <v>2018</v>
      </c>
      <c r="FI251">
        <v>2010</v>
      </c>
      <c r="FJ251">
        <v>1989</v>
      </c>
      <c r="FK251">
        <v>1983</v>
      </c>
      <c r="FL251">
        <v>1854</v>
      </c>
      <c r="FM251">
        <v>1825</v>
      </c>
      <c r="FN251">
        <v>1743</v>
      </c>
      <c r="FO251">
        <v>1672</v>
      </c>
      <c r="FP251">
        <v>1582</v>
      </c>
      <c r="FQ251">
        <v>1512</v>
      </c>
      <c r="FR251">
        <v>1415</v>
      </c>
      <c r="FS251">
        <v>1355</v>
      </c>
      <c r="FT251">
        <v>1351</v>
      </c>
      <c r="FU251">
        <v>1309</v>
      </c>
      <c r="FV251">
        <v>1253</v>
      </c>
      <c r="FW251">
        <v>1256</v>
      </c>
      <c r="FX251">
        <v>1229</v>
      </c>
      <c r="FY251">
        <v>1324</v>
      </c>
      <c r="FZ251">
        <v>1410</v>
      </c>
      <c r="GA251">
        <v>1478</v>
      </c>
      <c r="GB251">
        <v>994</v>
      </c>
      <c r="GC251">
        <v>954</v>
      </c>
      <c r="GD251">
        <v>853</v>
      </c>
      <c r="GE251">
        <v>798</v>
      </c>
      <c r="GF251">
        <v>712</v>
      </c>
      <c r="GG251">
        <v>530</v>
      </c>
      <c r="GH251">
        <v>581</v>
      </c>
      <c r="GI251">
        <v>546</v>
      </c>
      <c r="GJ251">
        <v>475</v>
      </c>
      <c r="GK251">
        <v>397</v>
      </c>
      <c r="GL251" s="128">
        <v>1527</v>
      </c>
    </row>
    <row r="252" spans="1:194" s="1" customFormat="1" ht="14.4" x14ac:dyDescent="0.3">
      <c r="A252" s="30" t="s">
        <v>46</v>
      </c>
      <c r="B252" s="1" t="s">
        <v>291</v>
      </c>
      <c r="C252" s="29" t="str">
        <f t="shared" si="74"/>
        <v>LA England - Melton</v>
      </c>
      <c r="D252" s="48">
        <f t="shared" si="75"/>
        <v>2009</v>
      </c>
      <c r="E252" s="48">
        <f t="shared" si="76"/>
        <v>1932</v>
      </c>
      <c r="F252" s="49">
        <f t="shared" si="77"/>
        <v>55201</v>
      </c>
      <c r="G252" s="49">
        <f t="shared" si="78"/>
        <v>27237</v>
      </c>
      <c r="H252" s="50">
        <f t="shared" si="79"/>
        <v>27964</v>
      </c>
      <c r="I252" s="50">
        <f t="shared" si="80"/>
        <v>22083</v>
      </c>
      <c r="J252" s="50">
        <f t="shared" si="81"/>
        <v>23026</v>
      </c>
      <c r="K252" s="47">
        <f t="shared" si="82"/>
        <v>5154</v>
      </c>
      <c r="L252" s="48">
        <f t="shared" si="83"/>
        <v>4938</v>
      </c>
      <c r="M252" s="744">
        <v>212</v>
      </c>
      <c r="N252" s="184">
        <v>208</v>
      </c>
      <c r="O252" s="184">
        <v>221</v>
      </c>
      <c r="P252" s="184">
        <v>242</v>
      </c>
      <c r="Q252" s="184">
        <v>253</v>
      </c>
      <c r="R252" s="184">
        <v>244</v>
      </c>
      <c r="S252" s="184">
        <v>275</v>
      </c>
      <c r="T252" s="184">
        <v>271</v>
      </c>
      <c r="U252" s="184">
        <v>307</v>
      </c>
      <c r="V252" s="184">
        <v>286</v>
      </c>
      <c r="W252" s="184">
        <v>316</v>
      </c>
      <c r="X252" s="184">
        <v>310</v>
      </c>
      <c r="Y252" s="184">
        <v>326</v>
      </c>
      <c r="Z252" s="184">
        <v>338</v>
      </c>
      <c r="AA252" s="184">
        <v>350</v>
      </c>
      <c r="AB252" s="184">
        <v>350</v>
      </c>
      <c r="AC252" s="184">
        <v>336</v>
      </c>
      <c r="AD252" s="184">
        <v>309</v>
      </c>
      <c r="AE252" s="184">
        <v>332</v>
      </c>
      <c r="AF252" s="184">
        <v>264</v>
      </c>
      <c r="AG252" s="184">
        <v>272</v>
      </c>
      <c r="AH252" s="184">
        <v>236</v>
      </c>
      <c r="AI252" s="184">
        <v>277</v>
      </c>
      <c r="AJ252" s="184">
        <v>225</v>
      </c>
      <c r="AK252" s="184">
        <v>228</v>
      </c>
      <c r="AL252" s="184">
        <v>255</v>
      </c>
      <c r="AM252" s="184">
        <v>257</v>
      </c>
      <c r="AN252" s="184">
        <v>268</v>
      </c>
      <c r="AO252" s="184">
        <v>286</v>
      </c>
      <c r="AP252" s="184">
        <v>278</v>
      </c>
      <c r="AQ252" s="184">
        <v>288</v>
      </c>
      <c r="AR252" s="184">
        <v>312</v>
      </c>
      <c r="AS252" s="184">
        <v>312</v>
      </c>
      <c r="AT252" s="184">
        <v>334</v>
      </c>
      <c r="AU252" s="184">
        <v>313</v>
      </c>
      <c r="AV252" s="184">
        <v>334</v>
      </c>
      <c r="AW252" s="184">
        <v>366</v>
      </c>
      <c r="AX252" s="184">
        <v>323</v>
      </c>
      <c r="AY252" s="184">
        <v>338</v>
      </c>
      <c r="AZ252" s="184">
        <v>327</v>
      </c>
      <c r="BA252" s="184">
        <v>337</v>
      </c>
      <c r="BB252" s="184">
        <v>308</v>
      </c>
      <c r="BC252" s="184">
        <v>287</v>
      </c>
      <c r="BD252" s="184">
        <v>326</v>
      </c>
      <c r="BE252" s="184">
        <v>323</v>
      </c>
      <c r="BF252" s="184">
        <v>376</v>
      </c>
      <c r="BG252" s="184">
        <v>358</v>
      </c>
      <c r="BH252" s="184">
        <v>312</v>
      </c>
      <c r="BI252" s="184">
        <v>308</v>
      </c>
      <c r="BJ252" s="184">
        <v>297</v>
      </c>
      <c r="BK252" s="184">
        <v>289</v>
      </c>
      <c r="BL252" s="184">
        <v>319</v>
      </c>
      <c r="BM252" s="184">
        <v>347</v>
      </c>
      <c r="BN252" s="184">
        <v>326</v>
      </c>
      <c r="BO252" s="184">
        <v>388</v>
      </c>
      <c r="BP252" s="184">
        <v>420</v>
      </c>
      <c r="BQ252" s="184">
        <v>404</v>
      </c>
      <c r="BR252" s="184">
        <v>448</v>
      </c>
      <c r="BS252" s="184">
        <v>444</v>
      </c>
      <c r="BT252" s="184">
        <v>408</v>
      </c>
      <c r="BU252" s="184">
        <v>433</v>
      </c>
      <c r="BV252" s="184">
        <v>496</v>
      </c>
      <c r="BW252" s="184">
        <v>445</v>
      </c>
      <c r="BX252" s="184">
        <v>450</v>
      </c>
      <c r="BY252" s="184">
        <v>375</v>
      </c>
      <c r="BZ252" s="184">
        <v>386</v>
      </c>
      <c r="CA252" s="184">
        <v>363</v>
      </c>
      <c r="CB252" s="184">
        <v>342</v>
      </c>
      <c r="CC252" s="184">
        <v>348</v>
      </c>
      <c r="CD252" s="184">
        <v>325</v>
      </c>
      <c r="CE252" s="184">
        <v>333</v>
      </c>
      <c r="CF252" s="184">
        <v>322</v>
      </c>
      <c r="CG252" s="184">
        <v>300</v>
      </c>
      <c r="CH252" s="184">
        <v>297</v>
      </c>
      <c r="CI252" s="184">
        <v>296</v>
      </c>
      <c r="CJ252" s="184">
        <v>291</v>
      </c>
      <c r="CK252" s="184">
        <v>295</v>
      </c>
      <c r="CL252" s="184">
        <v>304</v>
      </c>
      <c r="CM252" s="184">
        <v>311</v>
      </c>
      <c r="CN252" s="184">
        <v>301</v>
      </c>
      <c r="CO252" s="184">
        <v>215</v>
      </c>
      <c r="CP252" s="184">
        <v>207</v>
      </c>
      <c r="CQ252" s="184">
        <v>199</v>
      </c>
      <c r="CR252" s="184">
        <v>174</v>
      </c>
      <c r="CS252" s="184">
        <v>129</v>
      </c>
      <c r="CT252" s="184">
        <v>119</v>
      </c>
      <c r="CU252" s="184">
        <v>121</v>
      </c>
      <c r="CV252" s="184">
        <v>104</v>
      </c>
      <c r="CW252" s="184">
        <v>91</v>
      </c>
      <c r="CX252" s="184">
        <v>50</v>
      </c>
      <c r="CY252" s="533">
        <v>211</v>
      </c>
      <c r="CZ252" s="129">
        <v>190</v>
      </c>
      <c r="DA252">
        <v>192</v>
      </c>
      <c r="DB252">
        <v>207</v>
      </c>
      <c r="DC252">
        <v>220</v>
      </c>
      <c r="DD252">
        <v>260</v>
      </c>
      <c r="DE252">
        <v>249</v>
      </c>
      <c r="DF252">
        <v>245</v>
      </c>
      <c r="DG252">
        <v>271</v>
      </c>
      <c r="DH252">
        <v>297</v>
      </c>
      <c r="DI252">
        <v>284</v>
      </c>
      <c r="DJ252">
        <v>306</v>
      </c>
      <c r="DK252">
        <v>285</v>
      </c>
      <c r="DL252">
        <v>292</v>
      </c>
      <c r="DM252">
        <v>335</v>
      </c>
      <c r="DN252">
        <v>329</v>
      </c>
      <c r="DO252">
        <v>356</v>
      </c>
      <c r="DP252">
        <v>308</v>
      </c>
      <c r="DQ252">
        <v>312</v>
      </c>
      <c r="DR252">
        <v>285</v>
      </c>
      <c r="DS252">
        <v>243</v>
      </c>
      <c r="DT252">
        <v>254</v>
      </c>
      <c r="DU252">
        <v>228</v>
      </c>
      <c r="DV252">
        <v>225</v>
      </c>
      <c r="DW252">
        <v>251</v>
      </c>
      <c r="DX252">
        <v>279</v>
      </c>
      <c r="DY252">
        <v>245</v>
      </c>
      <c r="DZ252">
        <v>255</v>
      </c>
      <c r="EA252">
        <v>277</v>
      </c>
      <c r="EB252">
        <v>293</v>
      </c>
      <c r="EC252">
        <v>301</v>
      </c>
      <c r="ED252">
        <v>302</v>
      </c>
      <c r="EE252">
        <v>318</v>
      </c>
      <c r="EF252">
        <v>313</v>
      </c>
      <c r="EG252">
        <v>344</v>
      </c>
      <c r="EH252">
        <v>312</v>
      </c>
      <c r="EI252">
        <v>368</v>
      </c>
      <c r="EJ252">
        <v>358</v>
      </c>
      <c r="EK252">
        <v>325</v>
      </c>
      <c r="EL252">
        <v>349</v>
      </c>
      <c r="EM252">
        <v>329</v>
      </c>
      <c r="EN252">
        <v>324</v>
      </c>
      <c r="EO252">
        <v>337</v>
      </c>
      <c r="EP252">
        <v>337</v>
      </c>
      <c r="EQ252">
        <v>334</v>
      </c>
      <c r="ER252">
        <v>330</v>
      </c>
      <c r="ES252">
        <v>346</v>
      </c>
      <c r="ET252">
        <v>367</v>
      </c>
      <c r="EU252">
        <v>321</v>
      </c>
      <c r="EV252">
        <v>326</v>
      </c>
      <c r="EW252">
        <v>308</v>
      </c>
      <c r="EX252">
        <v>317</v>
      </c>
      <c r="EY252">
        <v>349</v>
      </c>
      <c r="EZ252">
        <v>337</v>
      </c>
      <c r="FA252">
        <v>386</v>
      </c>
      <c r="FB252">
        <v>379</v>
      </c>
      <c r="FC252">
        <v>407</v>
      </c>
      <c r="FD252">
        <v>437</v>
      </c>
      <c r="FE252">
        <v>424</v>
      </c>
      <c r="FF252">
        <v>406</v>
      </c>
      <c r="FG252">
        <v>478</v>
      </c>
      <c r="FH252">
        <v>477</v>
      </c>
      <c r="FI252">
        <v>426</v>
      </c>
      <c r="FJ252">
        <v>447</v>
      </c>
      <c r="FK252">
        <v>430</v>
      </c>
      <c r="FL252">
        <v>415</v>
      </c>
      <c r="FM252">
        <v>409</v>
      </c>
      <c r="FN252">
        <v>354</v>
      </c>
      <c r="FO252">
        <v>365</v>
      </c>
      <c r="FP252">
        <v>381</v>
      </c>
      <c r="FQ252">
        <v>358</v>
      </c>
      <c r="FR252">
        <v>307</v>
      </c>
      <c r="FS252">
        <v>319</v>
      </c>
      <c r="FT252">
        <v>317</v>
      </c>
      <c r="FU252">
        <v>326</v>
      </c>
      <c r="FV252">
        <v>325</v>
      </c>
      <c r="FW252">
        <v>335</v>
      </c>
      <c r="FX252">
        <v>304</v>
      </c>
      <c r="FY252">
        <v>320</v>
      </c>
      <c r="FZ252">
        <v>362</v>
      </c>
      <c r="GA252">
        <v>300</v>
      </c>
      <c r="GB252">
        <v>255</v>
      </c>
      <c r="GC252">
        <v>244</v>
      </c>
      <c r="GD252">
        <v>211</v>
      </c>
      <c r="GE252">
        <v>216</v>
      </c>
      <c r="GF252">
        <v>154</v>
      </c>
      <c r="GG252">
        <v>117</v>
      </c>
      <c r="GH252">
        <v>149</v>
      </c>
      <c r="GI252">
        <v>126</v>
      </c>
      <c r="GJ252">
        <v>102</v>
      </c>
      <c r="GK252">
        <v>87</v>
      </c>
      <c r="GL252" s="128">
        <v>384</v>
      </c>
    </row>
    <row r="253" spans="1:194" s="1" customFormat="1" ht="14.4" x14ac:dyDescent="0.3">
      <c r="A253" s="30" t="s">
        <v>46</v>
      </c>
      <c r="B253" s="1" t="s">
        <v>292</v>
      </c>
      <c r="C253" s="29" t="str">
        <f t="shared" si="74"/>
        <v>LA England - Merton</v>
      </c>
      <c r="D253" s="48">
        <f t="shared" si="75"/>
        <v>8963</v>
      </c>
      <c r="E253" s="48">
        <f t="shared" si="76"/>
        <v>8572</v>
      </c>
      <c r="F253" s="49">
        <f t="shared" si="77"/>
        <v>234733</v>
      </c>
      <c r="G253" s="49">
        <f t="shared" si="78"/>
        <v>119085</v>
      </c>
      <c r="H253" s="50">
        <f t="shared" si="79"/>
        <v>115648</v>
      </c>
      <c r="I253" s="50">
        <f t="shared" si="80"/>
        <v>95809</v>
      </c>
      <c r="J253" s="50">
        <f t="shared" si="81"/>
        <v>93425</v>
      </c>
      <c r="K253" s="47">
        <f t="shared" si="82"/>
        <v>23276</v>
      </c>
      <c r="L253" s="48">
        <f t="shared" si="83"/>
        <v>22223</v>
      </c>
      <c r="M253" s="744">
        <v>980</v>
      </c>
      <c r="N253" s="184">
        <v>1073</v>
      </c>
      <c r="O253" s="184">
        <v>1071</v>
      </c>
      <c r="P253" s="184">
        <v>1035</v>
      </c>
      <c r="Q253" s="184">
        <v>1144</v>
      </c>
      <c r="R253" s="184">
        <v>1158</v>
      </c>
      <c r="S253" s="184">
        <v>1134</v>
      </c>
      <c r="T253" s="184">
        <v>1229</v>
      </c>
      <c r="U253" s="184">
        <v>1317</v>
      </c>
      <c r="V253" s="184">
        <v>1376</v>
      </c>
      <c r="W253" s="184">
        <v>1403</v>
      </c>
      <c r="X253" s="184">
        <v>1393</v>
      </c>
      <c r="Y253" s="184">
        <v>1406</v>
      </c>
      <c r="Z253" s="184">
        <v>1449</v>
      </c>
      <c r="AA253" s="184">
        <v>1471</v>
      </c>
      <c r="AB253" s="184">
        <v>1572</v>
      </c>
      <c r="AC253" s="184">
        <v>1564</v>
      </c>
      <c r="AD253" s="184">
        <v>1501</v>
      </c>
      <c r="AE253" s="184">
        <v>1480</v>
      </c>
      <c r="AF253" s="184">
        <v>1334</v>
      </c>
      <c r="AG253" s="184">
        <v>1167</v>
      </c>
      <c r="AH253" s="184">
        <v>1227</v>
      </c>
      <c r="AI253" s="184">
        <v>1208</v>
      </c>
      <c r="AJ253" s="184">
        <v>1285</v>
      </c>
      <c r="AK253" s="184">
        <v>1418</v>
      </c>
      <c r="AL253" s="184">
        <v>1487</v>
      </c>
      <c r="AM253" s="184">
        <v>1622</v>
      </c>
      <c r="AN253" s="184">
        <v>1729</v>
      </c>
      <c r="AO253" s="184">
        <v>1813</v>
      </c>
      <c r="AP253" s="184">
        <v>1810</v>
      </c>
      <c r="AQ253" s="184">
        <v>1931</v>
      </c>
      <c r="AR253" s="184">
        <v>1914</v>
      </c>
      <c r="AS253" s="184">
        <v>1905</v>
      </c>
      <c r="AT253" s="184">
        <v>1996</v>
      </c>
      <c r="AU253" s="184">
        <v>2039</v>
      </c>
      <c r="AV253" s="184">
        <v>1996</v>
      </c>
      <c r="AW253" s="184">
        <v>2012</v>
      </c>
      <c r="AX253" s="184">
        <v>2119</v>
      </c>
      <c r="AY253" s="184">
        <v>2136</v>
      </c>
      <c r="AZ253" s="184">
        <v>2127</v>
      </c>
      <c r="BA253" s="184">
        <v>2082</v>
      </c>
      <c r="BB253" s="184">
        <v>2178</v>
      </c>
      <c r="BC253" s="184">
        <v>2206</v>
      </c>
      <c r="BD253" s="184">
        <v>2256</v>
      </c>
      <c r="BE253" s="184">
        <v>2207</v>
      </c>
      <c r="BF253" s="184">
        <v>2195</v>
      </c>
      <c r="BG253" s="184">
        <v>2232</v>
      </c>
      <c r="BH253" s="184">
        <v>2124</v>
      </c>
      <c r="BI253" s="184">
        <v>1975</v>
      </c>
      <c r="BJ253" s="184">
        <v>2052</v>
      </c>
      <c r="BK253" s="184">
        <v>1809</v>
      </c>
      <c r="BL253" s="184">
        <v>1812</v>
      </c>
      <c r="BM253" s="184">
        <v>1715</v>
      </c>
      <c r="BN253" s="184">
        <v>1768</v>
      </c>
      <c r="BO253" s="184">
        <v>1607</v>
      </c>
      <c r="BP253" s="184">
        <v>1539</v>
      </c>
      <c r="BQ253" s="184">
        <v>1447</v>
      </c>
      <c r="BR253" s="184">
        <v>1492</v>
      </c>
      <c r="BS253" s="184">
        <v>1496</v>
      </c>
      <c r="BT253" s="184">
        <v>1399</v>
      </c>
      <c r="BU253" s="184">
        <v>1323</v>
      </c>
      <c r="BV253" s="184">
        <v>1293</v>
      </c>
      <c r="BW253" s="184">
        <v>1185</v>
      </c>
      <c r="BX253" s="184">
        <v>1179</v>
      </c>
      <c r="BY253" s="184">
        <v>1104</v>
      </c>
      <c r="BZ253" s="184">
        <v>1088</v>
      </c>
      <c r="CA253" s="184">
        <v>997</v>
      </c>
      <c r="CB253" s="184">
        <v>909</v>
      </c>
      <c r="CC253" s="184">
        <v>868</v>
      </c>
      <c r="CD253" s="184">
        <v>891</v>
      </c>
      <c r="CE253" s="184">
        <v>780</v>
      </c>
      <c r="CF253" s="184">
        <v>726</v>
      </c>
      <c r="CG253" s="184">
        <v>703</v>
      </c>
      <c r="CH253" s="184">
        <v>645</v>
      </c>
      <c r="CI253" s="184">
        <v>648</v>
      </c>
      <c r="CJ253" s="184">
        <v>609</v>
      </c>
      <c r="CK253" s="184">
        <v>548</v>
      </c>
      <c r="CL253" s="184">
        <v>597</v>
      </c>
      <c r="CM253" s="184">
        <v>560</v>
      </c>
      <c r="CN253" s="184">
        <v>540</v>
      </c>
      <c r="CO253" s="184">
        <v>381</v>
      </c>
      <c r="CP253" s="184">
        <v>411</v>
      </c>
      <c r="CQ253" s="184">
        <v>325</v>
      </c>
      <c r="CR253" s="184">
        <v>307</v>
      </c>
      <c r="CS253" s="184">
        <v>267</v>
      </c>
      <c r="CT253" s="184">
        <v>278</v>
      </c>
      <c r="CU253" s="184">
        <v>247</v>
      </c>
      <c r="CV253" s="184">
        <v>228</v>
      </c>
      <c r="CW253" s="184">
        <v>189</v>
      </c>
      <c r="CX253" s="184">
        <v>144</v>
      </c>
      <c r="CY253" s="533">
        <v>493</v>
      </c>
      <c r="CZ253" s="129">
        <v>990</v>
      </c>
      <c r="DA253">
        <v>1034</v>
      </c>
      <c r="DB253">
        <v>995</v>
      </c>
      <c r="DC253">
        <v>988</v>
      </c>
      <c r="DD253">
        <v>1107</v>
      </c>
      <c r="DE253">
        <v>1124</v>
      </c>
      <c r="DF253">
        <v>1137</v>
      </c>
      <c r="DG253">
        <v>1201</v>
      </c>
      <c r="DH253">
        <v>1287</v>
      </c>
      <c r="DI253">
        <v>1234</v>
      </c>
      <c r="DJ253">
        <v>1332</v>
      </c>
      <c r="DK253">
        <v>1222</v>
      </c>
      <c r="DL253">
        <v>1405</v>
      </c>
      <c r="DM253">
        <v>1471</v>
      </c>
      <c r="DN253">
        <v>1399</v>
      </c>
      <c r="DO253">
        <v>1404</v>
      </c>
      <c r="DP253">
        <v>1437</v>
      </c>
      <c r="DQ253">
        <v>1456</v>
      </c>
      <c r="DR253">
        <v>1363</v>
      </c>
      <c r="DS253">
        <v>1161</v>
      </c>
      <c r="DT253">
        <v>1107</v>
      </c>
      <c r="DU253">
        <v>1127</v>
      </c>
      <c r="DV253">
        <v>1245</v>
      </c>
      <c r="DW253">
        <v>1243</v>
      </c>
      <c r="DX253">
        <v>1427</v>
      </c>
      <c r="DY253">
        <v>1627</v>
      </c>
      <c r="DZ253">
        <v>1762</v>
      </c>
      <c r="EA253">
        <v>1798</v>
      </c>
      <c r="EB253">
        <v>1904</v>
      </c>
      <c r="EC253">
        <v>1874</v>
      </c>
      <c r="ED253">
        <v>1914</v>
      </c>
      <c r="EE253">
        <v>1958</v>
      </c>
      <c r="EF253">
        <v>1928</v>
      </c>
      <c r="EG253">
        <v>2004</v>
      </c>
      <c r="EH253">
        <v>1980</v>
      </c>
      <c r="EI253">
        <v>2014</v>
      </c>
      <c r="EJ253">
        <v>2035</v>
      </c>
      <c r="EK253">
        <v>1993</v>
      </c>
      <c r="EL253">
        <v>1950</v>
      </c>
      <c r="EM253">
        <v>1920</v>
      </c>
      <c r="EN253">
        <v>1930</v>
      </c>
      <c r="EO253">
        <v>1928</v>
      </c>
      <c r="EP253">
        <v>1910</v>
      </c>
      <c r="EQ253">
        <v>1921</v>
      </c>
      <c r="ER253">
        <v>1952</v>
      </c>
      <c r="ES253">
        <v>1823</v>
      </c>
      <c r="ET253">
        <v>1817</v>
      </c>
      <c r="EU253">
        <v>1814</v>
      </c>
      <c r="EV253">
        <v>1692</v>
      </c>
      <c r="EW253">
        <v>1684</v>
      </c>
      <c r="EX253">
        <v>1542</v>
      </c>
      <c r="EY253">
        <v>1490</v>
      </c>
      <c r="EZ253">
        <v>1470</v>
      </c>
      <c r="FA253">
        <v>1561</v>
      </c>
      <c r="FB253">
        <v>1498</v>
      </c>
      <c r="FC253">
        <v>1409</v>
      </c>
      <c r="FD253">
        <v>1364</v>
      </c>
      <c r="FE253">
        <v>1376</v>
      </c>
      <c r="FF253">
        <v>1374</v>
      </c>
      <c r="FG253">
        <v>1333</v>
      </c>
      <c r="FH253">
        <v>1303</v>
      </c>
      <c r="FI253">
        <v>1209</v>
      </c>
      <c r="FJ253">
        <v>1239</v>
      </c>
      <c r="FK253">
        <v>1193</v>
      </c>
      <c r="FL253">
        <v>1144</v>
      </c>
      <c r="FM253">
        <v>1115</v>
      </c>
      <c r="FN253">
        <v>1080</v>
      </c>
      <c r="FO253">
        <v>960</v>
      </c>
      <c r="FP253">
        <v>906</v>
      </c>
      <c r="FQ253">
        <v>957</v>
      </c>
      <c r="FR253">
        <v>873</v>
      </c>
      <c r="FS253">
        <v>848</v>
      </c>
      <c r="FT253">
        <v>811</v>
      </c>
      <c r="FU253">
        <v>801</v>
      </c>
      <c r="FV253">
        <v>684</v>
      </c>
      <c r="FW253">
        <v>717</v>
      </c>
      <c r="FX253">
        <v>696</v>
      </c>
      <c r="FY253">
        <v>617</v>
      </c>
      <c r="FZ253">
        <v>698</v>
      </c>
      <c r="GA253">
        <v>581</v>
      </c>
      <c r="GB253">
        <v>509</v>
      </c>
      <c r="GC253">
        <v>487</v>
      </c>
      <c r="GD253">
        <v>479</v>
      </c>
      <c r="GE253">
        <v>393</v>
      </c>
      <c r="GF253">
        <v>352</v>
      </c>
      <c r="GG253">
        <v>351</v>
      </c>
      <c r="GH253">
        <v>348</v>
      </c>
      <c r="GI253">
        <v>307</v>
      </c>
      <c r="GJ253">
        <v>271</v>
      </c>
      <c r="GK253">
        <v>246</v>
      </c>
      <c r="GL253" s="128">
        <v>1028</v>
      </c>
    </row>
    <row r="254" spans="1:194" s="1" customFormat="1" ht="14.4" x14ac:dyDescent="0.3">
      <c r="A254" s="30" t="s">
        <v>46</v>
      </c>
      <c r="B254" s="1" t="s">
        <v>293</v>
      </c>
      <c r="C254" s="29" t="str">
        <f t="shared" si="74"/>
        <v>LA England - Mid Devon</v>
      </c>
      <c r="D254" s="48">
        <f t="shared" si="75"/>
        <v>3680</v>
      </c>
      <c r="E254" s="48">
        <f t="shared" si="76"/>
        <v>3436</v>
      </c>
      <c r="F254" s="49">
        <f t="shared" si="77"/>
        <v>97706</v>
      </c>
      <c r="G254" s="49">
        <f t="shared" si="78"/>
        <v>48106</v>
      </c>
      <c r="H254" s="50">
        <f t="shared" si="79"/>
        <v>49600</v>
      </c>
      <c r="I254" s="50">
        <f t="shared" si="80"/>
        <v>38900</v>
      </c>
      <c r="J254" s="50">
        <f t="shared" si="81"/>
        <v>40899</v>
      </c>
      <c r="K254" s="47">
        <f t="shared" si="82"/>
        <v>9206</v>
      </c>
      <c r="L254" s="48">
        <f t="shared" si="83"/>
        <v>8701</v>
      </c>
      <c r="M254" s="744">
        <v>340</v>
      </c>
      <c r="N254" s="184">
        <v>385</v>
      </c>
      <c r="O254" s="184">
        <v>392</v>
      </c>
      <c r="P254" s="184">
        <v>381</v>
      </c>
      <c r="Q254" s="184">
        <v>443</v>
      </c>
      <c r="R254" s="184">
        <v>475</v>
      </c>
      <c r="S254" s="184">
        <v>476</v>
      </c>
      <c r="T254" s="184">
        <v>522</v>
      </c>
      <c r="U254" s="184">
        <v>535</v>
      </c>
      <c r="V254" s="184">
        <v>511</v>
      </c>
      <c r="W254" s="184">
        <v>548</v>
      </c>
      <c r="X254" s="184">
        <v>518</v>
      </c>
      <c r="Y254" s="184">
        <v>565</v>
      </c>
      <c r="Z254" s="184">
        <v>629</v>
      </c>
      <c r="AA254" s="184">
        <v>602</v>
      </c>
      <c r="AB254" s="184">
        <v>635</v>
      </c>
      <c r="AC254" s="184">
        <v>613</v>
      </c>
      <c r="AD254" s="184">
        <v>636</v>
      </c>
      <c r="AE254" s="184">
        <v>637</v>
      </c>
      <c r="AF254" s="184">
        <v>560</v>
      </c>
      <c r="AG254" s="184">
        <v>520</v>
      </c>
      <c r="AH254" s="184">
        <v>476</v>
      </c>
      <c r="AI254" s="184">
        <v>438</v>
      </c>
      <c r="AJ254" s="184">
        <v>468</v>
      </c>
      <c r="AK254" s="184">
        <v>456</v>
      </c>
      <c r="AL254" s="184">
        <v>458</v>
      </c>
      <c r="AM254" s="184">
        <v>426</v>
      </c>
      <c r="AN254" s="184">
        <v>454</v>
      </c>
      <c r="AO254" s="184">
        <v>450</v>
      </c>
      <c r="AP254" s="184">
        <v>471</v>
      </c>
      <c r="AQ254" s="184">
        <v>512</v>
      </c>
      <c r="AR254" s="184">
        <v>484</v>
      </c>
      <c r="AS254" s="184">
        <v>556</v>
      </c>
      <c r="AT254" s="184">
        <v>506</v>
      </c>
      <c r="AU254" s="184">
        <v>542</v>
      </c>
      <c r="AV254" s="184">
        <v>518</v>
      </c>
      <c r="AW254" s="184">
        <v>551</v>
      </c>
      <c r="AX254" s="184">
        <v>543</v>
      </c>
      <c r="AY254" s="184">
        <v>566</v>
      </c>
      <c r="AZ254" s="184">
        <v>579</v>
      </c>
      <c r="BA254" s="184">
        <v>573</v>
      </c>
      <c r="BB254" s="184">
        <v>567</v>
      </c>
      <c r="BC254" s="184">
        <v>591</v>
      </c>
      <c r="BD254" s="184">
        <v>565</v>
      </c>
      <c r="BE254" s="184">
        <v>566</v>
      </c>
      <c r="BF254" s="184">
        <v>600</v>
      </c>
      <c r="BG254" s="184">
        <v>573</v>
      </c>
      <c r="BH254" s="184">
        <v>545</v>
      </c>
      <c r="BI254" s="184">
        <v>505</v>
      </c>
      <c r="BJ254" s="184">
        <v>537</v>
      </c>
      <c r="BK254" s="184">
        <v>565</v>
      </c>
      <c r="BL254" s="184">
        <v>601</v>
      </c>
      <c r="BM254" s="184">
        <v>599</v>
      </c>
      <c r="BN254" s="184">
        <v>634</v>
      </c>
      <c r="BO254" s="184">
        <v>655</v>
      </c>
      <c r="BP254" s="184">
        <v>688</v>
      </c>
      <c r="BQ254" s="184">
        <v>673</v>
      </c>
      <c r="BR254" s="184">
        <v>715</v>
      </c>
      <c r="BS254" s="184">
        <v>713</v>
      </c>
      <c r="BT254" s="184">
        <v>711</v>
      </c>
      <c r="BU254" s="184">
        <v>706</v>
      </c>
      <c r="BV254" s="184">
        <v>765</v>
      </c>
      <c r="BW254" s="184">
        <v>722</v>
      </c>
      <c r="BX254" s="184">
        <v>734</v>
      </c>
      <c r="BY254" s="184">
        <v>687</v>
      </c>
      <c r="BZ254" s="184">
        <v>666</v>
      </c>
      <c r="CA254" s="184">
        <v>657</v>
      </c>
      <c r="CB254" s="184">
        <v>656</v>
      </c>
      <c r="CC254" s="184">
        <v>644</v>
      </c>
      <c r="CD254" s="184">
        <v>577</v>
      </c>
      <c r="CE254" s="184">
        <v>580</v>
      </c>
      <c r="CF254" s="184">
        <v>559</v>
      </c>
      <c r="CG254" s="184">
        <v>579</v>
      </c>
      <c r="CH254" s="184">
        <v>541</v>
      </c>
      <c r="CI254" s="184">
        <v>535</v>
      </c>
      <c r="CJ254" s="184">
        <v>555</v>
      </c>
      <c r="CK254" s="184">
        <v>543</v>
      </c>
      <c r="CL254" s="184">
        <v>521</v>
      </c>
      <c r="CM254" s="184">
        <v>526</v>
      </c>
      <c r="CN254" s="184">
        <v>593</v>
      </c>
      <c r="CO254" s="184">
        <v>459</v>
      </c>
      <c r="CP254" s="184">
        <v>392</v>
      </c>
      <c r="CQ254" s="184">
        <v>404</v>
      </c>
      <c r="CR254" s="184">
        <v>350</v>
      </c>
      <c r="CS254" s="184">
        <v>287</v>
      </c>
      <c r="CT254" s="184">
        <v>197</v>
      </c>
      <c r="CU254" s="184">
        <v>212</v>
      </c>
      <c r="CV254" s="184">
        <v>162</v>
      </c>
      <c r="CW254" s="184">
        <v>156</v>
      </c>
      <c r="CX254" s="184">
        <v>160</v>
      </c>
      <c r="CY254" s="533">
        <v>428</v>
      </c>
      <c r="CZ254" s="129">
        <v>325</v>
      </c>
      <c r="DA254">
        <v>352</v>
      </c>
      <c r="DB254">
        <v>399</v>
      </c>
      <c r="DC254">
        <v>382</v>
      </c>
      <c r="DD254">
        <v>398</v>
      </c>
      <c r="DE254">
        <v>441</v>
      </c>
      <c r="DF254">
        <v>453</v>
      </c>
      <c r="DG254">
        <v>468</v>
      </c>
      <c r="DH254">
        <v>500</v>
      </c>
      <c r="DI254">
        <v>504</v>
      </c>
      <c r="DJ254">
        <v>524</v>
      </c>
      <c r="DK254">
        <v>519</v>
      </c>
      <c r="DL254">
        <v>521</v>
      </c>
      <c r="DM254">
        <v>562</v>
      </c>
      <c r="DN254">
        <v>556</v>
      </c>
      <c r="DO254">
        <v>598</v>
      </c>
      <c r="DP254">
        <v>617</v>
      </c>
      <c r="DQ254">
        <v>582</v>
      </c>
      <c r="DR254">
        <v>559</v>
      </c>
      <c r="DS254">
        <v>514</v>
      </c>
      <c r="DT254">
        <v>416</v>
      </c>
      <c r="DU254">
        <v>396</v>
      </c>
      <c r="DV254">
        <v>425</v>
      </c>
      <c r="DW254">
        <v>406</v>
      </c>
      <c r="DX254">
        <v>386</v>
      </c>
      <c r="DY254">
        <v>401</v>
      </c>
      <c r="DZ254">
        <v>433</v>
      </c>
      <c r="EA254">
        <v>466</v>
      </c>
      <c r="EB254">
        <v>448</v>
      </c>
      <c r="EC254">
        <v>494</v>
      </c>
      <c r="ED254">
        <v>513</v>
      </c>
      <c r="EE254">
        <v>489</v>
      </c>
      <c r="EF254">
        <v>498</v>
      </c>
      <c r="EG254">
        <v>534</v>
      </c>
      <c r="EH254">
        <v>577</v>
      </c>
      <c r="EI254">
        <v>594</v>
      </c>
      <c r="EJ254">
        <v>629</v>
      </c>
      <c r="EK254">
        <v>538</v>
      </c>
      <c r="EL254">
        <v>621</v>
      </c>
      <c r="EM254">
        <v>564</v>
      </c>
      <c r="EN254">
        <v>596</v>
      </c>
      <c r="EO254">
        <v>599</v>
      </c>
      <c r="EP254">
        <v>601</v>
      </c>
      <c r="EQ254">
        <v>629</v>
      </c>
      <c r="ER254">
        <v>599</v>
      </c>
      <c r="ES254">
        <v>579</v>
      </c>
      <c r="ET254">
        <v>584</v>
      </c>
      <c r="EU254">
        <v>590</v>
      </c>
      <c r="EV254">
        <v>591</v>
      </c>
      <c r="EW254">
        <v>521</v>
      </c>
      <c r="EX254">
        <v>556</v>
      </c>
      <c r="EY254">
        <v>605</v>
      </c>
      <c r="EZ254">
        <v>591</v>
      </c>
      <c r="FA254">
        <v>646</v>
      </c>
      <c r="FB254">
        <v>673</v>
      </c>
      <c r="FC254">
        <v>719</v>
      </c>
      <c r="FD254">
        <v>724</v>
      </c>
      <c r="FE254">
        <v>769</v>
      </c>
      <c r="FF254">
        <v>762</v>
      </c>
      <c r="FG254">
        <v>770</v>
      </c>
      <c r="FH254">
        <v>767</v>
      </c>
      <c r="FI254">
        <v>854</v>
      </c>
      <c r="FJ254">
        <v>789</v>
      </c>
      <c r="FK254">
        <v>810</v>
      </c>
      <c r="FL254">
        <v>719</v>
      </c>
      <c r="FM254">
        <v>710</v>
      </c>
      <c r="FN254">
        <v>681</v>
      </c>
      <c r="FO254">
        <v>678</v>
      </c>
      <c r="FP254">
        <v>673</v>
      </c>
      <c r="FQ254">
        <v>614</v>
      </c>
      <c r="FR254">
        <v>642</v>
      </c>
      <c r="FS254">
        <v>617</v>
      </c>
      <c r="FT254">
        <v>625</v>
      </c>
      <c r="FU254">
        <v>536</v>
      </c>
      <c r="FV254">
        <v>588</v>
      </c>
      <c r="FW254">
        <v>586</v>
      </c>
      <c r="FX254">
        <v>554</v>
      </c>
      <c r="FY254">
        <v>573</v>
      </c>
      <c r="FZ254">
        <v>634</v>
      </c>
      <c r="GA254">
        <v>588</v>
      </c>
      <c r="GB254">
        <v>456</v>
      </c>
      <c r="GC254">
        <v>467</v>
      </c>
      <c r="GD254">
        <v>444</v>
      </c>
      <c r="GE254">
        <v>396</v>
      </c>
      <c r="GF254">
        <v>334</v>
      </c>
      <c r="GG254">
        <v>296</v>
      </c>
      <c r="GH254">
        <v>252</v>
      </c>
      <c r="GI254">
        <v>240</v>
      </c>
      <c r="GJ254">
        <v>222</v>
      </c>
      <c r="GK254">
        <v>202</v>
      </c>
      <c r="GL254" s="128">
        <v>747</v>
      </c>
    </row>
    <row r="255" spans="1:194" s="1" customFormat="1" ht="14.4" x14ac:dyDescent="0.3">
      <c r="A255" s="30" t="s">
        <v>46</v>
      </c>
      <c r="B255" s="1" t="s">
        <v>294</v>
      </c>
      <c r="C255" s="29" t="str">
        <f t="shared" si="74"/>
        <v>LA England - Mid Suffolk</v>
      </c>
      <c r="D255" s="48">
        <f t="shared" si="75"/>
        <v>3478</v>
      </c>
      <c r="E255" s="48">
        <f t="shared" si="76"/>
        <v>3273</v>
      </c>
      <c r="F255" s="49">
        <f t="shared" si="77"/>
        <v>103696</v>
      </c>
      <c r="G255" s="49">
        <f t="shared" si="78"/>
        <v>51312</v>
      </c>
      <c r="H255" s="50">
        <f t="shared" si="79"/>
        <v>52384</v>
      </c>
      <c r="I255" s="50">
        <f t="shared" si="80"/>
        <v>42105</v>
      </c>
      <c r="J255" s="50">
        <f t="shared" si="81"/>
        <v>43743</v>
      </c>
      <c r="K255" s="47">
        <f t="shared" si="82"/>
        <v>9207</v>
      </c>
      <c r="L255" s="48">
        <f t="shared" si="83"/>
        <v>8641</v>
      </c>
      <c r="M255" s="744">
        <v>421</v>
      </c>
      <c r="N255" s="184">
        <v>435</v>
      </c>
      <c r="O255" s="184">
        <v>442</v>
      </c>
      <c r="P255" s="184">
        <v>472</v>
      </c>
      <c r="Q255" s="184">
        <v>461</v>
      </c>
      <c r="R255" s="184">
        <v>480</v>
      </c>
      <c r="S255" s="184">
        <v>477</v>
      </c>
      <c r="T255" s="184">
        <v>453</v>
      </c>
      <c r="U255" s="184">
        <v>515</v>
      </c>
      <c r="V255" s="184">
        <v>509</v>
      </c>
      <c r="W255" s="184">
        <v>545</v>
      </c>
      <c r="X255" s="184">
        <v>519</v>
      </c>
      <c r="Y255" s="184">
        <v>566</v>
      </c>
      <c r="Z255" s="184">
        <v>573</v>
      </c>
      <c r="AA255" s="184">
        <v>575</v>
      </c>
      <c r="AB255" s="184">
        <v>597</v>
      </c>
      <c r="AC255" s="184">
        <v>595</v>
      </c>
      <c r="AD255" s="184">
        <v>572</v>
      </c>
      <c r="AE255" s="184">
        <v>573</v>
      </c>
      <c r="AF255" s="184">
        <v>480</v>
      </c>
      <c r="AG255" s="184">
        <v>495</v>
      </c>
      <c r="AH255" s="184">
        <v>489</v>
      </c>
      <c r="AI255" s="184">
        <v>484</v>
      </c>
      <c r="AJ255" s="184">
        <v>470</v>
      </c>
      <c r="AK255" s="184">
        <v>496</v>
      </c>
      <c r="AL255" s="184">
        <v>512</v>
      </c>
      <c r="AM255" s="184">
        <v>562</v>
      </c>
      <c r="AN255" s="184">
        <v>555</v>
      </c>
      <c r="AO255" s="184">
        <v>548</v>
      </c>
      <c r="AP255" s="184">
        <v>588</v>
      </c>
      <c r="AQ255" s="184">
        <v>567</v>
      </c>
      <c r="AR255" s="184">
        <v>575</v>
      </c>
      <c r="AS255" s="184">
        <v>618</v>
      </c>
      <c r="AT255" s="184">
        <v>580</v>
      </c>
      <c r="AU255" s="184">
        <v>627</v>
      </c>
      <c r="AV255" s="184">
        <v>571</v>
      </c>
      <c r="AW255" s="184">
        <v>612</v>
      </c>
      <c r="AX255" s="184">
        <v>609</v>
      </c>
      <c r="AY255" s="184">
        <v>623</v>
      </c>
      <c r="AZ255" s="184">
        <v>577</v>
      </c>
      <c r="BA255" s="184">
        <v>598</v>
      </c>
      <c r="BB255" s="184">
        <v>610</v>
      </c>
      <c r="BC255" s="184">
        <v>554</v>
      </c>
      <c r="BD255" s="184">
        <v>620</v>
      </c>
      <c r="BE255" s="184">
        <v>607</v>
      </c>
      <c r="BF255" s="184">
        <v>642</v>
      </c>
      <c r="BG255" s="184">
        <v>556</v>
      </c>
      <c r="BH255" s="184">
        <v>590</v>
      </c>
      <c r="BI255" s="184">
        <v>511</v>
      </c>
      <c r="BJ255" s="184">
        <v>535</v>
      </c>
      <c r="BK255" s="184">
        <v>574</v>
      </c>
      <c r="BL255" s="184">
        <v>581</v>
      </c>
      <c r="BM255" s="184">
        <v>649</v>
      </c>
      <c r="BN255" s="184">
        <v>689</v>
      </c>
      <c r="BO255" s="184">
        <v>774</v>
      </c>
      <c r="BP255" s="184">
        <v>683</v>
      </c>
      <c r="BQ255" s="184">
        <v>753</v>
      </c>
      <c r="BR255" s="184">
        <v>759</v>
      </c>
      <c r="BS255" s="184">
        <v>764</v>
      </c>
      <c r="BT255" s="184">
        <v>797</v>
      </c>
      <c r="BU255" s="184">
        <v>808</v>
      </c>
      <c r="BV255" s="184">
        <v>809</v>
      </c>
      <c r="BW255" s="184">
        <v>810</v>
      </c>
      <c r="BX255" s="184">
        <v>777</v>
      </c>
      <c r="BY255" s="184">
        <v>798</v>
      </c>
      <c r="BZ255" s="184">
        <v>816</v>
      </c>
      <c r="CA255" s="184">
        <v>698</v>
      </c>
      <c r="CB255" s="184">
        <v>739</v>
      </c>
      <c r="CC255" s="184">
        <v>700</v>
      </c>
      <c r="CD255" s="184">
        <v>660</v>
      </c>
      <c r="CE255" s="184">
        <v>607</v>
      </c>
      <c r="CF255" s="184">
        <v>573</v>
      </c>
      <c r="CG255" s="184">
        <v>646</v>
      </c>
      <c r="CH255" s="184">
        <v>606</v>
      </c>
      <c r="CI255" s="184">
        <v>580</v>
      </c>
      <c r="CJ255" s="184">
        <v>553</v>
      </c>
      <c r="CK255" s="184">
        <v>581</v>
      </c>
      <c r="CL255" s="184">
        <v>604</v>
      </c>
      <c r="CM255" s="184">
        <v>658</v>
      </c>
      <c r="CN255" s="184">
        <v>626</v>
      </c>
      <c r="CO255" s="184">
        <v>476</v>
      </c>
      <c r="CP255" s="184">
        <v>466</v>
      </c>
      <c r="CQ255" s="184">
        <v>391</v>
      </c>
      <c r="CR255" s="184">
        <v>356</v>
      </c>
      <c r="CS255" s="184">
        <v>297</v>
      </c>
      <c r="CT255" s="184">
        <v>235</v>
      </c>
      <c r="CU255" s="184">
        <v>260</v>
      </c>
      <c r="CV255" s="184">
        <v>192</v>
      </c>
      <c r="CW255" s="184">
        <v>157</v>
      </c>
      <c r="CX255" s="184">
        <v>136</v>
      </c>
      <c r="CY255" s="533">
        <v>433</v>
      </c>
      <c r="CZ255" s="129">
        <v>385</v>
      </c>
      <c r="DA255">
        <v>378</v>
      </c>
      <c r="DB255">
        <v>391</v>
      </c>
      <c r="DC255">
        <v>445</v>
      </c>
      <c r="DD255">
        <v>477</v>
      </c>
      <c r="DE255">
        <v>455</v>
      </c>
      <c r="DF255">
        <v>481</v>
      </c>
      <c r="DG255">
        <v>435</v>
      </c>
      <c r="DH255">
        <v>470</v>
      </c>
      <c r="DI255">
        <v>460</v>
      </c>
      <c r="DJ255">
        <v>494</v>
      </c>
      <c r="DK255">
        <v>497</v>
      </c>
      <c r="DL255">
        <v>523</v>
      </c>
      <c r="DM255">
        <v>557</v>
      </c>
      <c r="DN255">
        <v>554</v>
      </c>
      <c r="DO255">
        <v>543</v>
      </c>
      <c r="DP255">
        <v>532</v>
      </c>
      <c r="DQ255">
        <v>564</v>
      </c>
      <c r="DR255">
        <v>522</v>
      </c>
      <c r="DS255">
        <v>448</v>
      </c>
      <c r="DT255">
        <v>432</v>
      </c>
      <c r="DU255">
        <v>426</v>
      </c>
      <c r="DV255">
        <v>467</v>
      </c>
      <c r="DW255">
        <v>426</v>
      </c>
      <c r="DX255">
        <v>466</v>
      </c>
      <c r="DY255">
        <v>477</v>
      </c>
      <c r="DZ255">
        <v>542</v>
      </c>
      <c r="EA255">
        <v>561</v>
      </c>
      <c r="EB255">
        <v>586</v>
      </c>
      <c r="EC255">
        <v>597</v>
      </c>
      <c r="ED255">
        <v>591</v>
      </c>
      <c r="EE255">
        <v>603</v>
      </c>
      <c r="EF255">
        <v>592</v>
      </c>
      <c r="EG255">
        <v>560</v>
      </c>
      <c r="EH255">
        <v>637</v>
      </c>
      <c r="EI255">
        <v>652</v>
      </c>
      <c r="EJ255">
        <v>660</v>
      </c>
      <c r="EK255">
        <v>655</v>
      </c>
      <c r="EL255">
        <v>608</v>
      </c>
      <c r="EM255">
        <v>590</v>
      </c>
      <c r="EN255">
        <v>631</v>
      </c>
      <c r="EO255">
        <v>596</v>
      </c>
      <c r="EP255">
        <v>552</v>
      </c>
      <c r="EQ255">
        <v>588</v>
      </c>
      <c r="ER255">
        <v>607</v>
      </c>
      <c r="ES255">
        <v>614</v>
      </c>
      <c r="ET255">
        <v>628</v>
      </c>
      <c r="EU255">
        <v>585</v>
      </c>
      <c r="EV255">
        <v>538</v>
      </c>
      <c r="EW255">
        <v>540</v>
      </c>
      <c r="EX255">
        <v>560</v>
      </c>
      <c r="EY255">
        <v>657</v>
      </c>
      <c r="EZ255">
        <v>665</v>
      </c>
      <c r="FA255">
        <v>700</v>
      </c>
      <c r="FB255">
        <v>706</v>
      </c>
      <c r="FC255">
        <v>728</v>
      </c>
      <c r="FD255">
        <v>730</v>
      </c>
      <c r="FE255">
        <v>840</v>
      </c>
      <c r="FF255">
        <v>788</v>
      </c>
      <c r="FG255">
        <v>867</v>
      </c>
      <c r="FH255">
        <v>912</v>
      </c>
      <c r="FI255">
        <v>875</v>
      </c>
      <c r="FJ255">
        <v>860</v>
      </c>
      <c r="FK255">
        <v>817</v>
      </c>
      <c r="FL255">
        <v>749</v>
      </c>
      <c r="FM255">
        <v>787</v>
      </c>
      <c r="FN255">
        <v>730</v>
      </c>
      <c r="FO255">
        <v>761</v>
      </c>
      <c r="FP255">
        <v>710</v>
      </c>
      <c r="FQ255">
        <v>706</v>
      </c>
      <c r="FR255">
        <v>617</v>
      </c>
      <c r="FS255">
        <v>628</v>
      </c>
      <c r="FT255">
        <v>640</v>
      </c>
      <c r="FU255">
        <v>631</v>
      </c>
      <c r="FV255">
        <v>648</v>
      </c>
      <c r="FW255">
        <v>605</v>
      </c>
      <c r="FX255">
        <v>647</v>
      </c>
      <c r="FY255">
        <v>629</v>
      </c>
      <c r="FZ255">
        <v>684</v>
      </c>
      <c r="GA255">
        <v>666</v>
      </c>
      <c r="GB255">
        <v>512</v>
      </c>
      <c r="GC255">
        <v>486</v>
      </c>
      <c r="GD255">
        <v>417</v>
      </c>
      <c r="GE255">
        <v>389</v>
      </c>
      <c r="GF255">
        <v>354</v>
      </c>
      <c r="GG255">
        <v>302</v>
      </c>
      <c r="GH255">
        <v>290</v>
      </c>
      <c r="GI255">
        <v>274</v>
      </c>
      <c r="GJ255">
        <v>220</v>
      </c>
      <c r="GK255">
        <v>190</v>
      </c>
      <c r="GL255" s="128">
        <v>789</v>
      </c>
    </row>
    <row r="256" spans="1:194" s="1" customFormat="1" ht="14.4" x14ac:dyDescent="0.3">
      <c r="A256" s="30" t="s">
        <v>46</v>
      </c>
      <c r="B256" s="1" t="s">
        <v>295</v>
      </c>
      <c r="C256" s="29" t="str">
        <f t="shared" si="74"/>
        <v>LA England - Mid Sussex</v>
      </c>
      <c r="D256" s="48">
        <f t="shared" si="75"/>
        <v>6726</v>
      </c>
      <c r="E256" s="48">
        <f t="shared" si="76"/>
        <v>6559</v>
      </c>
      <c r="F256" s="49">
        <f t="shared" si="77"/>
        <v>168902</v>
      </c>
      <c r="G256" s="49">
        <f t="shared" si="78"/>
        <v>82559</v>
      </c>
      <c r="H256" s="50">
        <f t="shared" si="79"/>
        <v>86343</v>
      </c>
      <c r="I256" s="50">
        <f t="shared" si="80"/>
        <v>64714</v>
      </c>
      <c r="J256" s="50">
        <f t="shared" si="81"/>
        <v>69097</v>
      </c>
      <c r="K256" s="47">
        <f t="shared" si="82"/>
        <v>17845</v>
      </c>
      <c r="L256" s="48">
        <f t="shared" si="83"/>
        <v>17246</v>
      </c>
      <c r="M256" s="744">
        <v>794</v>
      </c>
      <c r="N256" s="184">
        <v>759</v>
      </c>
      <c r="O256" s="184">
        <v>825</v>
      </c>
      <c r="P256" s="184">
        <v>809</v>
      </c>
      <c r="Q256" s="184">
        <v>945</v>
      </c>
      <c r="R256" s="184">
        <v>889</v>
      </c>
      <c r="S256" s="184">
        <v>923</v>
      </c>
      <c r="T256" s="184">
        <v>971</v>
      </c>
      <c r="U256" s="184">
        <v>1001</v>
      </c>
      <c r="V256" s="184">
        <v>1024</v>
      </c>
      <c r="W256" s="184">
        <v>1060</v>
      </c>
      <c r="X256" s="184">
        <v>1119</v>
      </c>
      <c r="Y256" s="184">
        <v>1071</v>
      </c>
      <c r="Z256" s="184">
        <v>1118</v>
      </c>
      <c r="AA256" s="184">
        <v>1125</v>
      </c>
      <c r="AB256" s="184">
        <v>1153</v>
      </c>
      <c r="AC256" s="184">
        <v>1149</v>
      </c>
      <c r="AD256" s="184">
        <v>1110</v>
      </c>
      <c r="AE256" s="184">
        <v>1021</v>
      </c>
      <c r="AF256" s="184">
        <v>908</v>
      </c>
      <c r="AG256" s="184">
        <v>763</v>
      </c>
      <c r="AH256" s="184">
        <v>763</v>
      </c>
      <c r="AI256" s="184">
        <v>792</v>
      </c>
      <c r="AJ256" s="184">
        <v>775</v>
      </c>
      <c r="AK256" s="184">
        <v>734</v>
      </c>
      <c r="AL256" s="184">
        <v>793</v>
      </c>
      <c r="AM256" s="184">
        <v>792</v>
      </c>
      <c r="AN256" s="184">
        <v>848</v>
      </c>
      <c r="AO256" s="184">
        <v>838</v>
      </c>
      <c r="AP256" s="184">
        <v>867</v>
      </c>
      <c r="AQ256" s="184">
        <v>903</v>
      </c>
      <c r="AR256" s="184">
        <v>920</v>
      </c>
      <c r="AS256" s="184">
        <v>976</v>
      </c>
      <c r="AT256" s="184">
        <v>962</v>
      </c>
      <c r="AU256" s="184">
        <v>987</v>
      </c>
      <c r="AV256" s="184">
        <v>1074</v>
      </c>
      <c r="AW256" s="184">
        <v>1102</v>
      </c>
      <c r="AX256" s="184">
        <v>1123</v>
      </c>
      <c r="AY256" s="184">
        <v>1239</v>
      </c>
      <c r="AZ256" s="184">
        <v>1176</v>
      </c>
      <c r="BA256" s="184">
        <v>1180</v>
      </c>
      <c r="BB256" s="184">
        <v>1036</v>
      </c>
      <c r="BC256" s="184">
        <v>1154</v>
      </c>
      <c r="BD256" s="184">
        <v>1105</v>
      </c>
      <c r="BE256" s="184">
        <v>1173</v>
      </c>
      <c r="BF256" s="184">
        <v>1159</v>
      </c>
      <c r="BG256" s="184">
        <v>1246</v>
      </c>
      <c r="BH256" s="184">
        <v>1145</v>
      </c>
      <c r="BI256" s="184">
        <v>1126</v>
      </c>
      <c r="BJ256" s="184">
        <v>1101</v>
      </c>
      <c r="BK256" s="184">
        <v>1084</v>
      </c>
      <c r="BL256" s="184">
        <v>1125</v>
      </c>
      <c r="BM256" s="184">
        <v>1189</v>
      </c>
      <c r="BN256" s="184">
        <v>1159</v>
      </c>
      <c r="BO256" s="184">
        <v>1140</v>
      </c>
      <c r="BP256" s="184">
        <v>1172</v>
      </c>
      <c r="BQ256" s="184">
        <v>1138</v>
      </c>
      <c r="BR256" s="184">
        <v>1081</v>
      </c>
      <c r="BS256" s="184">
        <v>1145</v>
      </c>
      <c r="BT256" s="184">
        <v>1101</v>
      </c>
      <c r="BU256" s="184">
        <v>1148</v>
      </c>
      <c r="BV256" s="184">
        <v>1143</v>
      </c>
      <c r="BW256" s="184">
        <v>1074</v>
      </c>
      <c r="BX256" s="184">
        <v>992</v>
      </c>
      <c r="BY256" s="184">
        <v>986</v>
      </c>
      <c r="BZ256" s="184">
        <v>908</v>
      </c>
      <c r="CA256" s="184">
        <v>873</v>
      </c>
      <c r="CB256" s="184">
        <v>893</v>
      </c>
      <c r="CC256" s="184">
        <v>810</v>
      </c>
      <c r="CD256" s="184">
        <v>796</v>
      </c>
      <c r="CE256" s="184">
        <v>763</v>
      </c>
      <c r="CF256" s="184">
        <v>815</v>
      </c>
      <c r="CG256" s="184">
        <v>708</v>
      </c>
      <c r="CH256" s="184">
        <v>697</v>
      </c>
      <c r="CI256" s="184">
        <v>686</v>
      </c>
      <c r="CJ256" s="184">
        <v>658</v>
      </c>
      <c r="CK256" s="184">
        <v>679</v>
      </c>
      <c r="CL256" s="184">
        <v>682</v>
      </c>
      <c r="CM256" s="184">
        <v>786</v>
      </c>
      <c r="CN256" s="184">
        <v>794</v>
      </c>
      <c r="CO256" s="184">
        <v>590</v>
      </c>
      <c r="CP256" s="184">
        <v>582</v>
      </c>
      <c r="CQ256" s="184">
        <v>553</v>
      </c>
      <c r="CR256" s="184">
        <v>511</v>
      </c>
      <c r="CS256" s="184">
        <v>378</v>
      </c>
      <c r="CT256" s="184">
        <v>283</v>
      </c>
      <c r="CU256" s="184">
        <v>288</v>
      </c>
      <c r="CV256" s="184">
        <v>276</v>
      </c>
      <c r="CW256" s="184">
        <v>276</v>
      </c>
      <c r="CX256" s="184">
        <v>206</v>
      </c>
      <c r="CY256" s="533">
        <v>765</v>
      </c>
      <c r="CZ256" s="129">
        <v>751</v>
      </c>
      <c r="DA256">
        <v>746</v>
      </c>
      <c r="DB256">
        <v>757</v>
      </c>
      <c r="DC256">
        <v>830</v>
      </c>
      <c r="DD256">
        <v>891</v>
      </c>
      <c r="DE256">
        <v>869</v>
      </c>
      <c r="DF256">
        <v>940</v>
      </c>
      <c r="DG256">
        <v>888</v>
      </c>
      <c r="DH256">
        <v>993</v>
      </c>
      <c r="DI256">
        <v>1015</v>
      </c>
      <c r="DJ256">
        <v>1021</v>
      </c>
      <c r="DK256">
        <v>986</v>
      </c>
      <c r="DL256">
        <v>1068</v>
      </c>
      <c r="DM256">
        <v>1059</v>
      </c>
      <c r="DN256">
        <v>1075</v>
      </c>
      <c r="DO256">
        <v>1146</v>
      </c>
      <c r="DP256">
        <v>1123</v>
      </c>
      <c r="DQ256">
        <v>1088</v>
      </c>
      <c r="DR256">
        <v>989</v>
      </c>
      <c r="DS256">
        <v>793</v>
      </c>
      <c r="DT256">
        <v>653</v>
      </c>
      <c r="DU256">
        <v>684</v>
      </c>
      <c r="DV256">
        <v>713</v>
      </c>
      <c r="DW256">
        <v>721</v>
      </c>
      <c r="DX256">
        <v>680</v>
      </c>
      <c r="DY256">
        <v>738</v>
      </c>
      <c r="DZ256">
        <v>798</v>
      </c>
      <c r="EA256">
        <v>822</v>
      </c>
      <c r="EB256">
        <v>862</v>
      </c>
      <c r="EC256">
        <v>882</v>
      </c>
      <c r="ED256">
        <v>971</v>
      </c>
      <c r="EE256">
        <v>1004</v>
      </c>
      <c r="EF256">
        <v>1046</v>
      </c>
      <c r="EG256">
        <v>1030</v>
      </c>
      <c r="EH256">
        <v>1131</v>
      </c>
      <c r="EI256">
        <v>1141</v>
      </c>
      <c r="EJ256">
        <v>1257</v>
      </c>
      <c r="EK256">
        <v>1284</v>
      </c>
      <c r="EL256">
        <v>1231</v>
      </c>
      <c r="EM256">
        <v>1170</v>
      </c>
      <c r="EN256">
        <v>1190</v>
      </c>
      <c r="EO256">
        <v>1190</v>
      </c>
      <c r="EP256">
        <v>1123</v>
      </c>
      <c r="EQ256">
        <v>1176</v>
      </c>
      <c r="ER256">
        <v>1241</v>
      </c>
      <c r="ES256">
        <v>1205</v>
      </c>
      <c r="ET256">
        <v>1251</v>
      </c>
      <c r="EU256">
        <v>1216</v>
      </c>
      <c r="EV256">
        <v>1059</v>
      </c>
      <c r="EW256">
        <v>1034</v>
      </c>
      <c r="EX256">
        <v>1114</v>
      </c>
      <c r="EY256">
        <v>1174</v>
      </c>
      <c r="EZ256">
        <v>1182</v>
      </c>
      <c r="FA256">
        <v>1197</v>
      </c>
      <c r="FB256">
        <v>1169</v>
      </c>
      <c r="FC256">
        <v>1217</v>
      </c>
      <c r="FD256">
        <v>1170</v>
      </c>
      <c r="FE256">
        <v>1111</v>
      </c>
      <c r="FF256">
        <v>1150</v>
      </c>
      <c r="FG256">
        <v>1157</v>
      </c>
      <c r="FH256">
        <v>1030</v>
      </c>
      <c r="FI256">
        <v>1117</v>
      </c>
      <c r="FJ256">
        <v>1119</v>
      </c>
      <c r="FK256">
        <v>1084</v>
      </c>
      <c r="FL256">
        <v>1017</v>
      </c>
      <c r="FM256">
        <v>950</v>
      </c>
      <c r="FN256">
        <v>943</v>
      </c>
      <c r="FO256">
        <v>958</v>
      </c>
      <c r="FP256">
        <v>916</v>
      </c>
      <c r="FQ256">
        <v>835</v>
      </c>
      <c r="FR256">
        <v>850</v>
      </c>
      <c r="FS256">
        <v>808</v>
      </c>
      <c r="FT256">
        <v>833</v>
      </c>
      <c r="FU256">
        <v>804</v>
      </c>
      <c r="FV256">
        <v>805</v>
      </c>
      <c r="FW256">
        <v>800</v>
      </c>
      <c r="FX256">
        <v>798</v>
      </c>
      <c r="FY256">
        <v>838</v>
      </c>
      <c r="FZ256">
        <v>970</v>
      </c>
      <c r="GA256">
        <v>924</v>
      </c>
      <c r="GB256">
        <v>725</v>
      </c>
      <c r="GC256">
        <v>770</v>
      </c>
      <c r="GD256">
        <v>726</v>
      </c>
      <c r="GE256">
        <v>594</v>
      </c>
      <c r="GF256">
        <v>501</v>
      </c>
      <c r="GG256">
        <v>403</v>
      </c>
      <c r="GH256">
        <v>491</v>
      </c>
      <c r="GI256">
        <v>416</v>
      </c>
      <c r="GJ256">
        <v>338</v>
      </c>
      <c r="GK256">
        <v>283</v>
      </c>
      <c r="GL256" s="128">
        <v>1525</v>
      </c>
    </row>
    <row r="257" spans="1:194" s="1" customFormat="1" ht="14.4" x14ac:dyDescent="0.3">
      <c r="A257" s="30" t="s">
        <v>46</v>
      </c>
      <c r="B257" s="1" t="s">
        <v>296</v>
      </c>
      <c r="C257" s="29" t="str">
        <f t="shared" si="74"/>
        <v>LA England - Middlesbrough</v>
      </c>
      <c r="D257" s="48">
        <f t="shared" si="75"/>
        <v>6966</v>
      </c>
      <c r="E257" s="48">
        <f t="shared" si="76"/>
        <v>6660</v>
      </c>
      <c r="F257" s="49">
        <f t="shared" si="77"/>
        <v>168812</v>
      </c>
      <c r="G257" s="49">
        <f t="shared" si="78"/>
        <v>86127</v>
      </c>
      <c r="H257" s="50">
        <f t="shared" si="79"/>
        <v>82685</v>
      </c>
      <c r="I257" s="50">
        <f t="shared" si="80"/>
        <v>66968</v>
      </c>
      <c r="J257" s="50">
        <f t="shared" si="81"/>
        <v>64393</v>
      </c>
      <c r="K257" s="47">
        <f t="shared" si="82"/>
        <v>19159</v>
      </c>
      <c r="L257" s="48">
        <f t="shared" si="83"/>
        <v>18292</v>
      </c>
      <c r="M257" s="744">
        <v>878</v>
      </c>
      <c r="N257" s="184">
        <v>945</v>
      </c>
      <c r="O257" s="184">
        <v>902</v>
      </c>
      <c r="P257" s="184">
        <v>938</v>
      </c>
      <c r="Q257" s="184">
        <v>1005</v>
      </c>
      <c r="R257" s="184">
        <v>906</v>
      </c>
      <c r="S257" s="184">
        <v>1013</v>
      </c>
      <c r="T257" s="184">
        <v>1080</v>
      </c>
      <c r="U257" s="184">
        <v>1112</v>
      </c>
      <c r="V257" s="184">
        <v>1120</v>
      </c>
      <c r="W257" s="184">
        <v>1134</v>
      </c>
      <c r="X257" s="184">
        <v>1160</v>
      </c>
      <c r="Y257" s="184">
        <v>1189</v>
      </c>
      <c r="Z257" s="184">
        <v>1208</v>
      </c>
      <c r="AA257" s="184">
        <v>1159</v>
      </c>
      <c r="AB257" s="184">
        <v>1197</v>
      </c>
      <c r="AC257" s="184">
        <v>1154</v>
      </c>
      <c r="AD257" s="184">
        <v>1059</v>
      </c>
      <c r="AE257" s="184">
        <v>1086</v>
      </c>
      <c r="AF257" s="184">
        <v>997</v>
      </c>
      <c r="AG257" s="184">
        <v>1012</v>
      </c>
      <c r="AH257" s="184">
        <v>1029</v>
      </c>
      <c r="AI257" s="184">
        <v>1017</v>
      </c>
      <c r="AJ257" s="184">
        <v>1066</v>
      </c>
      <c r="AK257" s="184">
        <v>1107</v>
      </c>
      <c r="AL257" s="184">
        <v>1256</v>
      </c>
      <c r="AM257" s="184">
        <v>1387</v>
      </c>
      <c r="AN257" s="184">
        <v>1336</v>
      </c>
      <c r="AO257" s="184">
        <v>1419</v>
      </c>
      <c r="AP257" s="184">
        <v>1480</v>
      </c>
      <c r="AQ257" s="184">
        <v>1456</v>
      </c>
      <c r="AR257" s="184">
        <v>1394</v>
      </c>
      <c r="AS257" s="184">
        <v>1425</v>
      </c>
      <c r="AT257" s="184">
        <v>1447</v>
      </c>
      <c r="AU257" s="184">
        <v>1496</v>
      </c>
      <c r="AV257" s="184">
        <v>1337</v>
      </c>
      <c r="AW257" s="184">
        <v>1468</v>
      </c>
      <c r="AX257" s="184">
        <v>1446</v>
      </c>
      <c r="AY257" s="184">
        <v>1413</v>
      </c>
      <c r="AZ257" s="184">
        <v>1375</v>
      </c>
      <c r="BA257" s="184">
        <v>1417</v>
      </c>
      <c r="BB257" s="184">
        <v>1215</v>
      </c>
      <c r="BC257" s="184">
        <v>1238</v>
      </c>
      <c r="BD257" s="184">
        <v>1180</v>
      </c>
      <c r="BE257" s="184">
        <v>1106</v>
      </c>
      <c r="BF257" s="184">
        <v>1097</v>
      </c>
      <c r="BG257" s="184">
        <v>1127</v>
      </c>
      <c r="BH257" s="184">
        <v>1046</v>
      </c>
      <c r="BI257" s="184">
        <v>909</v>
      </c>
      <c r="BJ257" s="184">
        <v>865</v>
      </c>
      <c r="BK257" s="184">
        <v>902</v>
      </c>
      <c r="BL257" s="184">
        <v>933</v>
      </c>
      <c r="BM257" s="184">
        <v>930</v>
      </c>
      <c r="BN257" s="184">
        <v>916</v>
      </c>
      <c r="BO257" s="184">
        <v>968</v>
      </c>
      <c r="BP257" s="184">
        <v>946</v>
      </c>
      <c r="BQ257" s="184">
        <v>929</v>
      </c>
      <c r="BR257" s="184">
        <v>904</v>
      </c>
      <c r="BS257" s="184">
        <v>926</v>
      </c>
      <c r="BT257" s="184">
        <v>926</v>
      </c>
      <c r="BU257" s="184">
        <v>1009</v>
      </c>
      <c r="BV257" s="184">
        <v>1031</v>
      </c>
      <c r="BW257" s="184">
        <v>905</v>
      </c>
      <c r="BX257" s="184">
        <v>979</v>
      </c>
      <c r="BY257" s="184">
        <v>985</v>
      </c>
      <c r="BZ257" s="184">
        <v>908</v>
      </c>
      <c r="CA257" s="184">
        <v>875</v>
      </c>
      <c r="CB257" s="184">
        <v>853</v>
      </c>
      <c r="CC257" s="184">
        <v>897</v>
      </c>
      <c r="CD257" s="184">
        <v>798</v>
      </c>
      <c r="CE257" s="184">
        <v>747</v>
      </c>
      <c r="CF257" s="184">
        <v>692</v>
      </c>
      <c r="CG257" s="184">
        <v>659</v>
      </c>
      <c r="CH257" s="184">
        <v>664</v>
      </c>
      <c r="CI257" s="184">
        <v>582</v>
      </c>
      <c r="CJ257" s="184">
        <v>537</v>
      </c>
      <c r="CK257" s="184">
        <v>553</v>
      </c>
      <c r="CL257" s="184">
        <v>504</v>
      </c>
      <c r="CM257" s="184">
        <v>529</v>
      </c>
      <c r="CN257" s="184">
        <v>555</v>
      </c>
      <c r="CO257" s="184">
        <v>386</v>
      </c>
      <c r="CP257" s="184">
        <v>350</v>
      </c>
      <c r="CQ257" s="184">
        <v>308</v>
      </c>
      <c r="CR257" s="184">
        <v>271</v>
      </c>
      <c r="CS257" s="184">
        <v>254</v>
      </c>
      <c r="CT257" s="184">
        <v>220</v>
      </c>
      <c r="CU257" s="184">
        <v>180</v>
      </c>
      <c r="CV257" s="184">
        <v>164</v>
      </c>
      <c r="CW257" s="184">
        <v>149</v>
      </c>
      <c r="CX257" s="184">
        <v>115</v>
      </c>
      <c r="CY257" s="533">
        <v>380</v>
      </c>
      <c r="CZ257" s="129">
        <v>867</v>
      </c>
      <c r="DA257">
        <v>939</v>
      </c>
      <c r="DB257">
        <v>881</v>
      </c>
      <c r="DC257">
        <v>909</v>
      </c>
      <c r="DD257">
        <v>886</v>
      </c>
      <c r="DE257">
        <v>943</v>
      </c>
      <c r="DF257">
        <v>938</v>
      </c>
      <c r="DG257">
        <v>972</v>
      </c>
      <c r="DH257">
        <v>1095</v>
      </c>
      <c r="DI257">
        <v>1099</v>
      </c>
      <c r="DJ257">
        <v>1031</v>
      </c>
      <c r="DK257">
        <v>1072</v>
      </c>
      <c r="DL257">
        <v>1128</v>
      </c>
      <c r="DM257">
        <v>1113</v>
      </c>
      <c r="DN257">
        <v>1137</v>
      </c>
      <c r="DO257">
        <v>1154</v>
      </c>
      <c r="DP257">
        <v>1047</v>
      </c>
      <c r="DQ257">
        <v>1081</v>
      </c>
      <c r="DR257">
        <v>1015</v>
      </c>
      <c r="DS257">
        <v>987</v>
      </c>
      <c r="DT257">
        <v>961</v>
      </c>
      <c r="DU257">
        <v>942</v>
      </c>
      <c r="DV257">
        <v>1005</v>
      </c>
      <c r="DW257">
        <v>943</v>
      </c>
      <c r="DX257">
        <v>991</v>
      </c>
      <c r="DY257">
        <v>1060</v>
      </c>
      <c r="DZ257">
        <v>1124</v>
      </c>
      <c r="EA257">
        <v>1146</v>
      </c>
      <c r="EB257">
        <v>1267</v>
      </c>
      <c r="EC257">
        <v>1270</v>
      </c>
      <c r="ED257">
        <v>1234</v>
      </c>
      <c r="EE257">
        <v>1234</v>
      </c>
      <c r="EF257">
        <v>1291</v>
      </c>
      <c r="EG257">
        <v>1251</v>
      </c>
      <c r="EH257">
        <v>1244</v>
      </c>
      <c r="EI257">
        <v>1226</v>
      </c>
      <c r="EJ257">
        <v>1221</v>
      </c>
      <c r="EK257">
        <v>1232</v>
      </c>
      <c r="EL257">
        <v>1273</v>
      </c>
      <c r="EM257">
        <v>1238</v>
      </c>
      <c r="EN257">
        <v>1260</v>
      </c>
      <c r="EO257">
        <v>1171</v>
      </c>
      <c r="EP257">
        <v>1116</v>
      </c>
      <c r="EQ257">
        <v>1078</v>
      </c>
      <c r="ER257">
        <v>960</v>
      </c>
      <c r="ES257">
        <v>1028</v>
      </c>
      <c r="ET257">
        <v>951</v>
      </c>
      <c r="EU257">
        <v>924</v>
      </c>
      <c r="EV257">
        <v>772</v>
      </c>
      <c r="EW257">
        <v>797</v>
      </c>
      <c r="EX257">
        <v>837</v>
      </c>
      <c r="EY257">
        <v>784</v>
      </c>
      <c r="EZ257">
        <v>805</v>
      </c>
      <c r="FA257">
        <v>864</v>
      </c>
      <c r="FB257">
        <v>909</v>
      </c>
      <c r="FC257">
        <v>987</v>
      </c>
      <c r="FD257">
        <v>922</v>
      </c>
      <c r="FE257">
        <v>924</v>
      </c>
      <c r="FF257">
        <v>966</v>
      </c>
      <c r="FG257">
        <v>934</v>
      </c>
      <c r="FH257">
        <v>982</v>
      </c>
      <c r="FI257">
        <v>995</v>
      </c>
      <c r="FJ257">
        <v>992</v>
      </c>
      <c r="FK257">
        <v>969</v>
      </c>
      <c r="FL257">
        <v>991</v>
      </c>
      <c r="FM257">
        <v>977</v>
      </c>
      <c r="FN257">
        <v>890</v>
      </c>
      <c r="FO257">
        <v>907</v>
      </c>
      <c r="FP257">
        <v>892</v>
      </c>
      <c r="FQ257">
        <v>860</v>
      </c>
      <c r="FR257">
        <v>807</v>
      </c>
      <c r="FS257">
        <v>754</v>
      </c>
      <c r="FT257">
        <v>715</v>
      </c>
      <c r="FU257">
        <v>698</v>
      </c>
      <c r="FV257">
        <v>617</v>
      </c>
      <c r="FW257">
        <v>668</v>
      </c>
      <c r="FX257">
        <v>601</v>
      </c>
      <c r="FY257">
        <v>615</v>
      </c>
      <c r="FZ257">
        <v>616</v>
      </c>
      <c r="GA257">
        <v>628</v>
      </c>
      <c r="GB257">
        <v>478</v>
      </c>
      <c r="GC257">
        <v>426</v>
      </c>
      <c r="GD257">
        <v>391</v>
      </c>
      <c r="GE257">
        <v>364</v>
      </c>
      <c r="GF257">
        <v>340</v>
      </c>
      <c r="GG257">
        <v>300</v>
      </c>
      <c r="GH257">
        <v>275</v>
      </c>
      <c r="GI257">
        <v>272</v>
      </c>
      <c r="GJ257">
        <v>271</v>
      </c>
      <c r="GK257">
        <v>182</v>
      </c>
      <c r="GL257" s="128">
        <v>776</v>
      </c>
    </row>
    <row r="258" spans="1:194" s="1" customFormat="1" ht="14.4" x14ac:dyDescent="0.3">
      <c r="A258" s="30" t="s">
        <v>46</v>
      </c>
      <c r="B258" s="1" t="s">
        <v>297</v>
      </c>
      <c r="C258" s="29" t="str">
        <f t="shared" si="74"/>
        <v>LA England - Milton Keynes</v>
      </c>
      <c r="D258" s="48">
        <f t="shared" si="75"/>
        <v>15083</v>
      </c>
      <c r="E258" s="48">
        <f t="shared" si="76"/>
        <v>14264</v>
      </c>
      <c r="F258" s="49">
        <f t="shared" si="77"/>
        <v>348991</v>
      </c>
      <c r="G258" s="49">
        <f t="shared" si="78"/>
        <v>175077</v>
      </c>
      <c r="H258" s="50">
        <f t="shared" si="79"/>
        <v>173914</v>
      </c>
      <c r="I258" s="50">
        <f t="shared" si="80"/>
        <v>135673</v>
      </c>
      <c r="J258" s="50">
        <f t="shared" si="81"/>
        <v>136159</v>
      </c>
      <c r="K258" s="47">
        <f t="shared" si="82"/>
        <v>39404</v>
      </c>
      <c r="L258" s="48">
        <f t="shared" si="83"/>
        <v>37755</v>
      </c>
      <c r="M258" s="744">
        <v>1542</v>
      </c>
      <c r="N258" s="184">
        <v>1758</v>
      </c>
      <c r="O258" s="184">
        <v>1786</v>
      </c>
      <c r="P258" s="184">
        <v>1679</v>
      </c>
      <c r="Q258" s="184">
        <v>1966</v>
      </c>
      <c r="R258" s="184">
        <v>1993</v>
      </c>
      <c r="S258" s="184">
        <v>2085</v>
      </c>
      <c r="T258" s="184">
        <v>2160</v>
      </c>
      <c r="U258" s="184">
        <v>2299</v>
      </c>
      <c r="V258" s="184">
        <v>2267</v>
      </c>
      <c r="W258" s="184">
        <v>2364</v>
      </c>
      <c r="X258" s="184">
        <v>2422</v>
      </c>
      <c r="Y258" s="184">
        <v>2393</v>
      </c>
      <c r="Z258" s="184">
        <v>2549</v>
      </c>
      <c r="AA258" s="184">
        <v>2623</v>
      </c>
      <c r="AB258" s="184">
        <v>2578</v>
      </c>
      <c r="AC258" s="184">
        <v>2517</v>
      </c>
      <c r="AD258" s="184">
        <v>2423</v>
      </c>
      <c r="AE258" s="184">
        <v>2373</v>
      </c>
      <c r="AF258" s="184">
        <v>2016</v>
      </c>
      <c r="AG258" s="184">
        <v>1917</v>
      </c>
      <c r="AH258" s="184">
        <v>1783</v>
      </c>
      <c r="AI258" s="184">
        <v>1896</v>
      </c>
      <c r="AJ258" s="184">
        <v>1876</v>
      </c>
      <c r="AK258" s="184">
        <v>1927</v>
      </c>
      <c r="AL258" s="184">
        <v>1990</v>
      </c>
      <c r="AM258" s="184">
        <v>2222</v>
      </c>
      <c r="AN258" s="184">
        <v>2176</v>
      </c>
      <c r="AO258" s="184">
        <v>2300</v>
      </c>
      <c r="AP258" s="184">
        <v>2316</v>
      </c>
      <c r="AQ258" s="184">
        <v>2400</v>
      </c>
      <c r="AR258" s="184">
        <v>2414</v>
      </c>
      <c r="AS258" s="184">
        <v>2481</v>
      </c>
      <c r="AT258" s="184">
        <v>2590</v>
      </c>
      <c r="AU258" s="184">
        <v>2697</v>
      </c>
      <c r="AV258" s="184">
        <v>2824</v>
      </c>
      <c r="AW258" s="184">
        <v>2923</v>
      </c>
      <c r="AX258" s="184">
        <v>2902</v>
      </c>
      <c r="AY258" s="184">
        <v>2978</v>
      </c>
      <c r="AZ258" s="184">
        <v>2857</v>
      </c>
      <c r="BA258" s="184">
        <v>2953</v>
      </c>
      <c r="BB258" s="184">
        <v>2993</v>
      </c>
      <c r="BC258" s="184">
        <v>2919</v>
      </c>
      <c r="BD258" s="184">
        <v>3008</v>
      </c>
      <c r="BE258" s="184">
        <v>2875</v>
      </c>
      <c r="BF258" s="184">
        <v>3001</v>
      </c>
      <c r="BG258" s="184">
        <v>2847</v>
      </c>
      <c r="BH258" s="184">
        <v>2850</v>
      </c>
      <c r="BI258" s="184">
        <v>2542</v>
      </c>
      <c r="BJ258" s="184">
        <v>2548</v>
      </c>
      <c r="BK258" s="184">
        <v>2456</v>
      </c>
      <c r="BL258" s="184">
        <v>2433</v>
      </c>
      <c r="BM258" s="184">
        <v>2368</v>
      </c>
      <c r="BN258" s="184">
        <v>2304</v>
      </c>
      <c r="BO258" s="184">
        <v>2249</v>
      </c>
      <c r="BP258" s="184">
        <v>2319</v>
      </c>
      <c r="BQ258" s="184">
        <v>2182</v>
      </c>
      <c r="BR258" s="184">
        <v>2098</v>
      </c>
      <c r="BS258" s="184">
        <v>2116</v>
      </c>
      <c r="BT258" s="184">
        <v>2010</v>
      </c>
      <c r="BU258" s="184">
        <v>1950</v>
      </c>
      <c r="BV258" s="184">
        <v>1973</v>
      </c>
      <c r="BW258" s="184">
        <v>1886</v>
      </c>
      <c r="BX258" s="184">
        <v>1761</v>
      </c>
      <c r="BY258" s="184">
        <v>1637</v>
      </c>
      <c r="BZ258" s="184">
        <v>1595</v>
      </c>
      <c r="CA258" s="184">
        <v>1589</v>
      </c>
      <c r="CB258" s="184">
        <v>1468</v>
      </c>
      <c r="CC258" s="184">
        <v>1440</v>
      </c>
      <c r="CD258" s="184">
        <v>1337</v>
      </c>
      <c r="CE258" s="184">
        <v>1267</v>
      </c>
      <c r="CF258" s="184">
        <v>1260</v>
      </c>
      <c r="CG258" s="184">
        <v>1147</v>
      </c>
      <c r="CH258" s="184">
        <v>1129</v>
      </c>
      <c r="CI258" s="184">
        <v>1064</v>
      </c>
      <c r="CJ258" s="184">
        <v>1086</v>
      </c>
      <c r="CK258" s="184">
        <v>988</v>
      </c>
      <c r="CL258" s="184">
        <v>982</v>
      </c>
      <c r="CM258" s="184">
        <v>1010</v>
      </c>
      <c r="CN258" s="184">
        <v>980</v>
      </c>
      <c r="CO258" s="184">
        <v>724</v>
      </c>
      <c r="CP258" s="184">
        <v>639</v>
      </c>
      <c r="CQ258" s="184">
        <v>673</v>
      </c>
      <c r="CR258" s="184">
        <v>520</v>
      </c>
      <c r="CS258" s="184">
        <v>450</v>
      </c>
      <c r="CT258" s="184">
        <v>371</v>
      </c>
      <c r="CU258" s="184">
        <v>329</v>
      </c>
      <c r="CV258" s="184">
        <v>331</v>
      </c>
      <c r="CW258" s="184">
        <v>255</v>
      </c>
      <c r="CX258" s="184">
        <v>221</v>
      </c>
      <c r="CY258" s="533">
        <v>682</v>
      </c>
      <c r="CZ258" s="129">
        <v>1534</v>
      </c>
      <c r="DA258">
        <v>1621</v>
      </c>
      <c r="DB258">
        <v>1753</v>
      </c>
      <c r="DC258">
        <v>1763</v>
      </c>
      <c r="DD258">
        <v>1892</v>
      </c>
      <c r="DE258">
        <v>1925</v>
      </c>
      <c r="DF258">
        <v>2002</v>
      </c>
      <c r="DG258">
        <v>2031</v>
      </c>
      <c r="DH258">
        <v>2163</v>
      </c>
      <c r="DI258">
        <v>2244</v>
      </c>
      <c r="DJ258">
        <v>2295</v>
      </c>
      <c r="DK258">
        <v>2268</v>
      </c>
      <c r="DL258">
        <v>2363</v>
      </c>
      <c r="DM258">
        <v>2324</v>
      </c>
      <c r="DN258">
        <v>2433</v>
      </c>
      <c r="DO258">
        <v>2349</v>
      </c>
      <c r="DP258">
        <v>2391</v>
      </c>
      <c r="DQ258">
        <v>2404</v>
      </c>
      <c r="DR258">
        <v>2168</v>
      </c>
      <c r="DS258">
        <v>1777</v>
      </c>
      <c r="DT258">
        <v>1571</v>
      </c>
      <c r="DU258">
        <v>1678</v>
      </c>
      <c r="DV258">
        <v>1750</v>
      </c>
      <c r="DW258">
        <v>1715</v>
      </c>
      <c r="DX258">
        <v>1863</v>
      </c>
      <c r="DY258">
        <v>1967</v>
      </c>
      <c r="DZ258">
        <v>2018</v>
      </c>
      <c r="EA258">
        <v>2276</v>
      </c>
      <c r="EB258">
        <v>2288</v>
      </c>
      <c r="EC258">
        <v>2320</v>
      </c>
      <c r="ED258">
        <v>2336</v>
      </c>
      <c r="EE258">
        <v>2367</v>
      </c>
      <c r="EF258">
        <v>2560</v>
      </c>
      <c r="EG258">
        <v>2743</v>
      </c>
      <c r="EH258">
        <v>2759</v>
      </c>
      <c r="EI258">
        <v>2849</v>
      </c>
      <c r="EJ258">
        <v>3016</v>
      </c>
      <c r="EK258">
        <v>3015</v>
      </c>
      <c r="EL258">
        <v>2952</v>
      </c>
      <c r="EM258">
        <v>2898</v>
      </c>
      <c r="EN258">
        <v>2968</v>
      </c>
      <c r="EO258">
        <v>2894</v>
      </c>
      <c r="EP258">
        <v>2783</v>
      </c>
      <c r="EQ258">
        <v>2795</v>
      </c>
      <c r="ER258">
        <v>2804</v>
      </c>
      <c r="ES258">
        <v>2875</v>
      </c>
      <c r="ET258">
        <v>2676</v>
      </c>
      <c r="EU258">
        <v>2587</v>
      </c>
      <c r="EV258">
        <v>2405</v>
      </c>
      <c r="EW258">
        <v>2385</v>
      </c>
      <c r="EX258">
        <v>2280</v>
      </c>
      <c r="EY258">
        <v>2327</v>
      </c>
      <c r="EZ258">
        <v>2159</v>
      </c>
      <c r="FA258">
        <v>2245</v>
      </c>
      <c r="FB258">
        <v>2098</v>
      </c>
      <c r="FC258">
        <v>2153</v>
      </c>
      <c r="FD258">
        <v>2063</v>
      </c>
      <c r="FE258">
        <v>2093</v>
      </c>
      <c r="FF258">
        <v>1936</v>
      </c>
      <c r="FG258">
        <v>2032</v>
      </c>
      <c r="FH258">
        <v>1940</v>
      </c>
      <c r="FI258">
        <v>1840</v>
      </c>
      <c r="FJ258">
        <v>1937</v>
      </c>
      <c r="FK258">
        <v>1791</v>
      </c>
      <c r="FL258">
        <v>1702</v>
      </c>
      <c r="FM258">
        <v>1665</v>
      </c>
      <c r="FN258">
        <v>1578</v>
      </c>
      <c r="FO258">
        <v>1653</v>
      </c>
      <c r="FP258">
        <v>1461</v>
      </c>
      <c r="FQ258">
        <v>1468</v>
      </c>
      <c r="FR258">
        <v>1368</v>
      </c>
      <c r="FS258">
        <v>1372</v>
      </c>
      <c r="FT258">
        <v>1314</v>
      </c>
      <c r="FU258">
        <v>1279</v>
      </c>
      <c r="FV258">
        <v>1239</v>
      </c>
      <c r="FW258">
        <v>1230</v>
      </c>
      <c r="FX258">
        <v>1201</v>
      </c>
      <c r="FY258">
        <v>1192</v>
      </c>
      <c r="FZ258">
        <v>1158</v>
      </c>
      <c r="GA258">
        <v>1201</v>
      </c>
      <c r="GB258">
        <v>874</v>
      </c>
      <c r="GC258">
        <v>783</v>
      </c>
      <c r="GD258">
        <v>745</v>
      </c>
      <c r="GE258">
        <v>686</v>
      </c>
      <c r="GF258">
        <v>600</v>
      </c>
      <c r="GG258">
        <v>486</v>
      </c>
      <c r="GH258">
        <v>488</v>
      </c>
      <c r="GI258">
        <v>439</v>
      </c>
      <c r="GJ258">
        <v>385</v>
      </c>
      <c r="GK258">
        <v>326</v>
      </c>
      <c r="GL258" s="128">
        <v>1314</v>
      </c>
    </row>
    <row r="259" spans="1:194" s="1" customFormat="1" ht="14.4" x14ac:dyDescent="0.3">
      <c r="A259" s="30" t="s">
        <v>46</v>
      </c>
      <c r="B259" s="1" t="s">
        <v>298</v>
      </c>
      <c r="C259" s="29" t="str">
        <f t="shared" si="74"/>
        <v>LA England - Mole Valley</v>
      </c>
      <c r="D259" s="48">
        <f t="shared" si="75"/>
        <v>3580</v>
      </c>
      <c r="E259" s="48">
        <f t="shared" si="76"/>
        <v>3419</v>
      </c>
      <c r="F259" s="49">
        <f t="shared" si="77"/>
        <v>96270</v>
      </c>
      <c r="G259" s="49">
        <f t="shared" si="78"/>
        <v>47501</v>
      </c>
      <c r="H259" s="50">
        <f t="shared" si="79"/>
        <v>48769</v>
      </c>
      <c r="I259" s="50">
        <f t="shared" si="80"/>
        <v>38592</v>
      </c>
      <c r="J259" s="50">
        <f t="shared" si="81"/>
        <v>40116</v>
      </c>
      <c r="K259" s="47">
        <f t="shared" si="82"/>
        <v>8909</v>
      </c>
      <c r="L259" s="48">
        <f t="shared" si="83"/>
        <v>8653</v>
      </c>
      <c r="M259" s="744">
        <v>377</v>
      </c>
      <c r="N259" s="184">
        <v>371</v>
      </c>
      <c r="O259" s="184">
        <v>374</v>
      </c>
      <c r="P259" s="184">
        <v>407</v>
      </c>
      <c r="Q259" s="184">
        <v>429</v>
      </c>
      <c r="R259" s="184">
        <v>420</v>
      </c>
      <c r="S259" s="184">
        <v>434</v>
      </c>
      <c r="T259" s="184">
        <v>469</v>
      </c>
      <c r="U259" s="184">
        <v>478</v>
      </c>
      <c r="V259" s="184">
        <v>488</v>
      </c>
      <c r="W259" s="184">
        <v>533</v>
      </c>
      <c r="X259" s="184">
        <v>549</v>
      </c>
      <c r="Y259" s="184">
        <v>534</v>
      </c>
      <c r="Z259" s="184">
        <v>578</v>
      </c>
      <c r="AA259" s="184">
        <v>589</v>
      </c>
      <c r="AB259" s="184">
        <v>640</v>
      </c>
      <c r="AC259" s="184">
        <v>619</v>
      </c>
      <c r="AD259" s="184">
        <v>620</v>
      </c>
      <c r="AE259" s="184">
        <v>597</v>
      </c>
      <c r="AF259" s="184">
        <v>520</v>
      </c>
      <c r="AG259" s="184">
        <v>457</v>
      </c>
      <c r="AH259" s="184">
        <v>472</v>
      </c>
      <c r="AI259" s="184">
        <v>458</v>
      </c>
      <c r="AJ259" s="184">
        <v>467</v>
      </c>
      <c r="AK259" s="184">
        <v>454</v>
      </c>
      <c r="AL259" s="184">
        <v>516</v>
      </c>
      <c r="AM259" s="184">
        <v>519</v>
      </c>
      <c r="AN259" s="184">
        <v>511</v>
      </c>
      <c r="AO259" s="184">
        <v>501</v>
      </c>
      <c r="AP259" s="184">
        <v>478</v>
      </c>
      <c r="AQ259" s="184">
        <v>465</v>
      </c>
      <c r="AR259" s="184">
        <v>515</v>
      </c>
      <c r="AS259" s="184">
        <v>478</v>
      </c>
      <c r="AT259" s="184">
        <v>507</v>
      </c>
      <c r="AU259" s="184">
        <v>535</v>
      </c>
      <c r="AV259" s="184">
        <v>528</v>
      </c>
      <c r="AW259" s="184">
        <v>567</v>
      </c>
      <c r="AX259" s="184">
        <v>569</v>
      </c>
      <c r="AY259" s="184">
        <v>558</v>
      </c>
      <c r="AZ259" s="184">
        <v>576</v>
      </c>
      <c r="BA259" s="184">
        <v>566</v>
      </c>
      <c r="BB259" s="184">
        <v>558</v>
      </c>
      <c r="BC259" s="184">
        <v>612</v>
      </c>
      <c r="BD259" s="184">
        <v>569</v>
      </c>
      <c r="BE259" s="184">
        <v>602</v>
      </c>
      <c r="BF259" s="184">
        <v>666</v>
      </c>
      <c r="BG259" s="184">
        <v>612</v>
      </c>
      <c r="BH259" s="184">
        <v>613</v>
      </c>
      <c r="BI259" s="184">
        <v>636</v>
      </c>
      <c r="BJ259" s="184">
        <v>604</v>
      </c>
      <c r="BK259" s="184">
        <v>650</v>
      </c>
      <c r="BL259" s="184">
        <v>639</v>
      </c>
      <c r="BM259" s="184">
        <v>704</v>
      </c>
      <c r="BN259" s="184">
        <v>663</v>
      </c>
      <c r="BO259" s="184">
        <v>747</v>
      </c>
      <c r="BP259" s="184">
        <v>723</v>
      </c>
      <c r="BQ259" s="184">
        <v>669</v>
      </c>
      <c r="BR259" s="184">
        <v>695</v>
      </c>
      <c r="BS259" s="184">
        <v>759</v>
      </c>
      <c r="BT259" s="184">
        <v>763</v>
      </c>
      <c r="BU259" s="184">
        <v>748</v>
      </c>
      <c r="BV259" s="184">
        <v>752</v>
      </c>
      <c r="BW259" s="184">
        <v>743</v>
      </c>
      <c r="BX259" s="184">
        <v>664</v>
      </c>
      <c r="BY259" s="184">
        <v>629</v>
      </c>
      <c r="BZ259" s="184">
        <v>633</v>
      </c>
      <c r="CA259" s="184">
        <v>616</v>
      </c>
      <c r="CB259" s="184">
        <v>601</v>
      </c>
      <c r="CC259" s="184">
        <v>531</v>
      </c>
      <c r="CD259" s="184">
        <v>533</v>
      </c>
      <c r="CE259" s="184">
        <v>531</v>
      </c>
      <c r="CF259" s="184">
        <v>480</v>
      </c>
      <c r="CG259" s="184">
        <v>485</v>
      </c>
      <c r="CH259" s="184">
        <v>499</v>
      </c>
      <c r="CI259" s="184">
        <v>472</v>
      </c>
      <c r="CJ259" s="184">
        <v>407</v>
      </c>
      <c r="CK259" s="184">
        <v>482</v>
      </c>
      <c r="CL259" s="184">
        <v>442</v>
      </c>
      <c r="CM259" s="184">
        <v>457</v>
      </c>
      <c r="CN259" s="184">
        <v>506</v>
      </c>
      <c r="CO259" s="184">
        <v>376</v>
      </c>
      <c r="CP259" s="184">
        <v>360</v>
      </c>
      <c r="CQ259" s="184">
        <v>350</v>
      </c>
      <c r="CR259" s="184">
        <v>331</v>
      </c>
      <c r="CS259" s="184">
        <v>240</v>
      </c>
      <c r="CT259" s="184">
        <v>190</v>
      </c>
      <c r="CU259" s="184">
        <v>191</v>
      </c>
      <c r="CV259" s="184">
        <v>194</v>
      </c>
      <c r="CW259" s="184">
        <v>189</v>
      </c>
      <c r="CX259" s="184">
        <v>134</v>
      </c>
      <c r="CY259" s="533">
        <v>528</v>
      </c>
      <c r="CZ259" s="129">
        <v>349</v>
      </c>
      <c r="DA259">
        <v>333</v>
      </c>
      <c r="DB259">
        <v>366</v>
      </c>
      <c r="DC259">
        <v>432</v>
      </c>
      <c r="DD259">
        <v>408</v>
      </c>
      <c r="DE259">
        <v>448</v>
      </c>
      <c r="DF259">
        <v>430</v>
      </c>
      <c r="DG259">
        <v>464</v>
      </c>
      <c r="DH259">
        <v>486</v>
      </c>
      <c r="DI259">
        <v>483</v>
      </c>
      <c r="DJ259">
        <v>478</v>
      </c>
      <c r="DK259">
        <v>557</v>
      </c>
      <c r="DL259">
        <v>546</v>
      </c>
      <c r="DM259">
        <v>502</v>
      </c>
      <c r="DN259">
        <v>600</v>
      </c>
      <c r="DO259">
        <v>597</v>
      </c>
      <c r="DP259">
        <v>564</v>
      </c>
      <c r="DQ259">
        <v>610</v>
      </c>
      <c r="DR259">
        <v>538</v>
      </c>
      <c r="DS259">
        <v>405</v>
      </c>
      <c r="DT259">
        <v>398</v>
      </c>
      <c r="DU259">
        <v>423</v>
      </c>
      <c r="DV259">
        <v>537</v>
      </c>
      <c r="DW259">
        <v>462</v>
      </c>
      <c r="DX259">
        <v>485</v>
      </c>
      <c r="DY259">
        <v>452</v>
      </c>
      <c r="DZ259">
        <v>483</v>
      </c>
      <c r="EA259">
        <v>486</v>
      </c>
      <c r="EB259">
        <v>444</v>
      </c>
      <c r="EC259">
        <v>436</v>
      </c>
      <c r="ED259">
        <v>480</v>
      </c>
      <c r="EE259">
        <v>461</v>
      </c>
      <c r="EF259">
        <v>577</v>
      </c>
      <c r="EG259">
        <v>513</v>
      </c>
      <c r="EH259">
        <v>524</v>
      </c>
      <c r="EI259">
        <v>568</v>
      </c>
      <c r="EJ259">
        <v>581</v>
      </c>
      <c r="EK259">
        <v>565</v>
      </c>
      <c r="EL259">
        <v>565</v>
      </c>
      <c r="EM259">
        <v>537</v>
      </c>
      <c r="EN259">
        <v>598</v>
      </c>
      <c r="EO259">
        <v>555</v>
      </c>
      <c r="EP259">
        <v>578</v>
      </c>
      <c r="EQ259">
        <v>581</v>
      </c>
      <c r="ER259">
        <v>609</v>
      </c>
      <c r="ES259">
        <v>613</v>
      </c>
      <c r="ET259">
        <v>644</v>
      </c>
      <c r="EU259">
        <v>657</v>
      </c>
      <c r="EV259">
        <v>660</v>
      </c>
      <c r="EW259">
        <v>698</v>
      </c>
      <c r="EX259">
        <v>674</v>
      </c>
      <c r="EY259">
        <v>718</v>
      </c>
      <c r="EZ259">
        <v>634</v>
      </c>
      <c r="FA259">
        <v>707</v>
      </c>
      <c r="FB259">
        <v>696</v>
      </c>
      <c r="FC259">
        <v>755</v>
      </c>
      <c r="FD259">
        <v>648</v>
      </c>
      <c r="FE259">
        <v>682</v>
      </c>
      <c r="FF259">
        <v>708</v>
      </c>
      <c r="FG259">
        <v>757</v>
      </c>
      <c r="FH259">
        <v>721</v>
      </c>
      <c r="FI259">
        <v>690</v>
      </c>
      <c r="FJ259">
        <v>756</v>
      </c>
      <c r="FK259">
        <v>697</v>
      </c>
      <c r="FL259">
        <v>673</v>
      </c>
      <c r="FM259">
        <v>648</v>
      </c>
      <c r="FN259">
        <v>606</v>
      </c>
      <c r="FO259">
        <v>563</v>
      </c>
      <c r="FP259">
        <v>555</v>
      </c>
      <c r="FQ259">
        <v>541</v>
      </c>
      <c r="FR259">
        <v>586</v>
      </c>
      <c r="FS259">
        <v>526</v>
      </c>
      <c r="FT259">
        <v>502</v>
      </c>
      <c r="FU259">
        <v>523</v>
      </c>
      <c r="FV259">
        <v>510</v>
      </c>
      <c r="FW259">
        <v>465</v>
      </c>
      <c r="FX259">
        <v>516</v>
      </c>
      <c r="FY259">
        <v>495</v>
      </c>
      <c r="FZ259">
        <v>544</v>
      </c>
      <c r="GA259">
        <v>610</v>
      </c>
      <c r="GB259">
        <v>483</v>
      </c>
      <c r="GC259">
        <v>441</v>
      </c>
      <c r="GD259">
        <v>411</v>
      </c>
      <c r="GE259">
        <v>382</v>
      </c>
      <c r="GF259">
        <v>338</v>
      </c>
      <c r="GG259">
        <v>274</v>
      </c>
      <c r="GH259">
        <v>307</v>
      </c>
      <c r="GI259">
        <v>275</v>
      </c>
      <c r="GJ259">
        <v>255</v>
      </c>
      <c r="GK259">
        <v>211</v>
      </c>
      <c r="GL259" s="128">
        <v>920</v>
      </c>
    </row>
    <row r="260" spans="1:194" s="1" customFormat="1" ht="14.4" x14ac:dyDescent="0.3">
      <c r="A260" s="30" t="s">
        <v>46</v>
      </c>
      <c r="B260" s="1" t="s">
        <v>299</v>
      </c>
      <c r="C260" s="29" t="str">
        <f t="shared" si="74"/>
        <v>LA England - New Forest</v>
      </c>
      <c r="D260" s="48">
        <f t="shared" si="75"/>
        <v>6134</v>
      </c>
      <c r="E260" s="48">
        <f t="shared" si="76"/>
        <v>5770</v>
      </c>
      <c r="F260" s="49">
        <f t="shared" si="77"/>
        <v>188065</v>
      </c>
      <c r="G260" s="49">
        <f t="shared" si="78"/>
        <v>91599</v>
      </c>
      <c r="H260" s="50">
        <f t="shared" si="79"/>
        <v>96466</v>
      </c>
      <c r="I260" s="50">
        <f t="shared" si="80"/>
        <v>76236</v>
      </c>
      <c r="J260" s="50">
        <f t="shared" si="81"/>
        <v>81991</v>
      </c>
      <c r="K260" s="47">
        <f t="shared" si="82"/>
        <v>15363</v>
      </c>
      <c r="L260" s="48">
        <f t="shared" si="83"/>
        <v>14475</v>
      </c>
      <c r="M260" s="744">
        <v>571</v>
      </c>
      <c r="N260" s="184">
        <v>612</v>
      </c>
      <c r="O260" s="184">
        <v>657</v>
      </c>
      <c r="P260" s="184">
        <v>673</v>
      </c>
      <c r="Q260" s="184">
        <v>718</v>
      </c>
      <c r="R260" s="184">
        <v>710</v>
      </c>
      <c r="S260" s="184">
        <v>789</v>
      </c>
      <c r="T260" s="184">
        <v>800</v>
      </c>
      <c r="U260" s="184">
        <v>828</v>
      </c>
      <c r="V260" s="184">
        <v>931</v>
      </c>
      <c r="W260" s="184">
        <v>973</v>
      </c>
      <c r="X260" s="184">
        <v>967</v>
      </c>
      <c r="Y260" s="184">
        <v>939</v>
      </c>
      <c r="Z260" s="184">
        <v>1071</v>
      </c>
      <c r="AA260" s="184">
        <v>1021</v>
      </c>
      <c r="AB260" s="184">
        <v>1052</v>
      </c>
      <c r="AC260" s="184">
        <v>1026</v>
      </c>
      <c r="AD260" s="184">
        <v>1025</v>
      </c>
      <c r="AE260" s="184">
        <v>978</v>
      </c>
      <c r="AF260" s="184">
        <v>921</v>
      </c>
      <c r="AG260" s="184">
        <v>851</v>
      </c>
      <c r="AH260" s="184">
        <v>834</v>
      </c>
      <c r="AI260" s="184">
        <v>885</v>
      </c>
      <c r="AJ260" s="184">
        <v>822</v>
      </c>
      <c r="AK260" s="184">
        <v>793</v>
      </c>
      <c r="AL260" s="184">
        <v>837</v>
      </c>
      <c r="AM260" s="184">
        <v>840</v>
      </c>
      <c r="AN260" s="184">
        <v>888</v>
      </c>
      <c r="AO260" s="184">
        <v>890</v>
      </c>
      <c r="AP260" s="184">
        <v>852</v>
      </c>
      <c r="AQ260" s="184">
        <v>889</v>
      </c>
      <c r="AR260" s="184">
        <v>868</v>
      </c>
      <c r="AS260" s="184">
        <v>902</v>
      </c>
      <c r="AT260" s="184">
        <v>903</v>
      </c>
      <c r="AU260" s="184">
        <v>1028</v>
      </c>
      <c r="AV260" s="184">
        <v>1036</v>
      </c>
      <c r="AW260" s="184">
        <v>985</v>
      </c>
      <c r="AX260" s="184">
        <v>992</v>
      </c>
      <c r="AY260" s="184">
        <v>995</v>
      </c>
      <c r="AZ260" s="184">
        <v>1020</v>
      </c>
      <c r="BA260" s="184">
        <v>904</v>
      </c>
      <c r="BB260" s="184">
        <v>974</v>
      </c>
      <c r="BC260" s="184">
        <v>963</v>
      </c>
      <c r="BD260" s="184">
        <v>1001</v>
      </c>
      <c r="BE260" s="184">
        <v>998</v>
      </c>
      <c r="BF260" s="184">
        <v>1073</v>
      </c>
      <c r="BG260" s="184">
        <v>1079</v>
      </c>
      <c r="BH260" s="184">
        <v>990</v>
      </c>
      <c r="BI260" s="184">
        <v>976</v>
      </c>
      <c r="BJ260" s="184">
        <v>980</v>
      </c>
      <c r="BK260" s="184">
        <v>973</v>
      </c>
      <c r="BL260" s="184">
        <v>1018</v>
      </c>
      <c r="BM260" s="184">
        <v>1106</v>
      </c>
      <c r="BN260" s="184">
        <v>1122</v>
      </c>
      <c r="BO260" s="184">
        <v>1198</v>
      </c>
      <c r="BP260" s="184">
        <v>1247</v>
      </c>
      <c r="BQ260" s="184">
        <v>1278</v>
      </c>
      <c r="BR260" s="184">
        <v>1373</v>
      </c>
      <c r="BS260" s="184">
        <v>1351</v>
      </c>
      <c r="BT260" s="184">
        <v>1390</v>
      </c>
      <c r="BU260" s="184">
        <v>1444</v>
      </c>
      <c r="BV260" s="184">
        <v>1493</v>
      </c>
      <c r="BW260" s="184">
        <v>1500</v>
      </c>
      <c r="BX260" s="184">
        <v>1448</v>
      </c>
      <c r="BY260" s="184">
        <v>1451</v>
      </c>
      <c r="BZ260" s="184">
        <v>1414</v>
      </c>
      <c r="CA260" s="184">
        <v>1325</v>
      </c>
      <c r="CB260" s="184">
        <v>1365</v>
      </c>
      <c r="CC260" s="184">
        <v>1305</v>
      </c>
      <c r="CD260" s="184">
        <v>1261</v>
      </c>
      <c r="CE260" s="184">
        <v>1172</v>
      </c>
      <c r="CF260" s="184">
        <v>1210</v>
      </c>
      <c r="CG260" s="184">
        <v>1226</v>
      </c>
      <c r="CH260" s="184">
        <v>1195</v>
      </c>
      <c r="CI260" s="184">
        <v>1151</v>
      </c>
      <c r="CJ260" s="184">
        <v>1141</v>
      </c>
      <c r="CK260" s="184">
        <v>1200</v>
      </c>
      <c r="CL260" s="184">
        <v>1175</v>
      </c>
      <c r="CM260" s="184">
        <v>1342</v>
      </c>
      <c r="CN260" s="184">
        <v>1379</v>
      </c>
      <c r="CO260" s="184">
        <v>988</v>
      </c>
      <c r="CP260" s="184">
        <v>1029</v>
      </c>
      <c r="CQ260" s="184">
        <v>931</v>
      </c>
      <c r="CR260" s="184">
        <v>772</v>
      </c>
      <c r="CS260" s="184">
        <v>659</v>
      </c>
      <c r="CT260" s="184">
        <v>592</v>
      </c>
      <c r="CU260" s="184">
        <v>533</v>
      </c>
      <c r="CV260" s="184">
        <v>454</v>
      </c>
      <c r="CW260" s="184">
        <v>412</v>
      </c>
      <c r="CX260" s="184">
        <v>384</v>
      </c>
      <c r="CY260" s="533">
        <v>1282</v>
      </c>
      <c r="CZ260" s="129">
        <v>534</v>
      </c>
      <c r="DA260">
        <v>572</v>
      </c>
      <c r="DB260">
        <v>578</v>
      </c>
      <c r="DC260">
        <v>609</v>
      </c>
      <c r="DD260">
        <v>702</v>
      </c>
      <c r="DE260">
        <v>710</v>
      </c>
      <c r="DF260">
        <v>736</v>
      </c>
      <c r="DG260">
        <v>834</v>
      </c>
      <c r="DH260">
        <v>825</v>
      </c>
      <c r="DI260">
        <v>855</v>
      </c>
      <c r="DJ260">
        <v>838</v>
      </c>
      <c r="DK260">
        <v>912</v>
      </c>
      <c r="DL260">
        <v>935</v>
      </c>
      <c r="DM260">
        <v>975</v>
      </c>
      <c r="DN260">
        <v>957</v>
      </c>
      <c r="DO260">
        <v>991</v>
      </c>
      <c r="DP260">
        <v>941</v>
      </c>
      <c r="DQ260">
        <v>971</v>
      </c>
      <c r="DR260">
        <v>969</v>
      </c>
      <c r="DS260">
        <v>821</v>
      </c>
      <c r="DT260">
        <v>754</v>
      </c>
      <c r="DU260">
        <v>698</v>
      </c>
      <c r="DV260">
        <v>750</v>
      </c>
      <c r="DW260">
        <v>792</v>
      </c>
      <c r="DX260">
        <v>769</v>
      </c>
      <c r="DY260">
        <v>769</v>
      </c>
      <c r="DZ260">
        <v>777</v>
      </c>
      <c r="EA260">
        <v>760</v>
      </c>
      <c r="EB260">
        <v>862</v>
      </c>
      <c r="EC260">
        <v>816</v>
      </c>
      <c r="ED260">
        <v>881</v>
      </c>
      <c r="EE260">
        <v>935</v>
      </c>
      <c r="EF260">
        <v>900</v>
      </c>
      <c r="EG260">
        <v>981</v>
      </c>
      <c r="EH260">
        <v>1005</v>
      </c>
      <c r="EI260">
        <v>1023</v>
      </c>
      <c r="EJ260">
        <v>978</v>
      </c>
      <c r="EK260">
        <v>1036</v>
      </c>
      <c r="EL260">
        <v>1075</v>
      </c>
      <c r="EM260">
        <v>1025</v>
      </c>
      <c r="EN260">
        <v>1026</v>
      </c>
      <c r="EO260">
        <v>1028</v>
      </c>
      <c r="EP260">
        <v>990</v>
      </c>
      <c r="EQ260">
        <v>1069</v>
      </c>
      <c r="ER260">
        <v>1001</v>
      </c>
      <c r="ES260">
        <v>1066</v>
      </c>
      <c r="ET260">
        <v>1078</v>
      </c>
      <c r="EU260">
        <v>1051</v>
      </c>
      <c r="EV260">
        <v>997</v>
      </c>
      <c r="EW260">
        <v>1002</v>
      </c>
      <c r="EX260">
        <v>998</v>
      </c>
      <c r="EY260">
        <v>1139</v>
      </c>
      <c r="EZ260">
        <v>1149</v>
      </c>
      <c r="FA260">
        <v>1178</v>
      </c>
      <c r="FB260">
        <v>1282</v>
      </c>
      <c r="FC260">
        <v>1368</v>
      </c>
      <c r="FD260">
        <v>1295</v>
      </c>
      <c r="FE260">
        <v>1451</v>
      </c>
      <c r="FF260">
        <v>1507</v>
      </c>
      <c r="FG260">
        <v>1509</v>
      </c>
      <c r="FH260">
        <v>1544</v>
      </c>
      <c r="FI260">
        <v>1621</v>
      </c>
      <c r="FJ260">
        <v>1553</v>
      </c>
      <c r="FK260">
        <v>1620</v>
      </c>
      <c r="FL260">
        <v>1478</v>
      </c>
      <c r="FM260">
        <v>1505</v>
      </c>
      <c r="FN260">
        <v>1380</v>
      </c>
      <c r="FO260">
        <v>1480</v>
      </c>
      <c r="FP260">
        <v>1407</v>
      </c>
      <c r="FQ260">
        <v>1324</v>
      </c>
      <c r="FR260">
        <v>1328</v>
      </c>
      <c r="FS260">
        <v>1289</v>
      </c>
      <c r="FT260">
        <v>1308</v>
      </c>
      <c r="FU260">
        <v>1309</v>
      </c>
      <c r="FV260">
        <v>1369</v>
      </c>
      <c r="FW260">
        <v>1343</v>
      </c>
      <c r="FX260">
        <v>1376</v>
      </c>
      <c r="FY260">
        <v>1319</v>
      </c>
      <c r="FZ260">
        <v>1550</v>
      </c>
      <c r="GA260">
        <v>1630</v>
      </c>
      <c r="GB260">
        <v>1178</v>
      </c>
      <c r="GC260">
        <v>1109</v>
      </c>
      <c r="GD260">
        <v>1092</v>
      </c>
      <c r="GE260">
        <v>965</v>
      </c>
      <c r="GF260">
        <v>797</v>
      </c>
      <c r="GG260">
        <v>699</v>
      </c>
      <c r="GH260">
        <v>740</v>
      </c>
      <c r="GI260">
        <v>644</v>
      </c>
      <c r="GJ260">
        <v>647</v>
      </c>
      <c r="GK260">
        <v>527</v>
      </c>
      <c r="GL260" s="128">
        <v>2300</v>
      </c>
    </row>
    <row r="261" spans="1:194" s="1" customFormat="1" ht="14.4" x14ac:dyDescent="0.3">
      <c r="A261" s="30" t="s">
        <v>46</v>
      </c>
      <c r="B261" s="1" t="s">
        <v>300</v>
      </c>
      <c r="C261" s="29" t="str">
        <f t="shared" si="74"/>
        <v>LA England - Newark and Sherwood</v>
      </c>
      <c r="D261" s="48">
        <f t="shared" si="75"/>
        <v>4646</v>
      </c>
      <c r="E261" s="48">
        <f t="shared" si="76"/>
        <v>4452</v>
      </c>
      <c r="F261" s="49">
        <f t="shared" si="77"/>
        <v>131773</v>
      </c>
      <c r="G261" s="49">
        <f t="shared" si="78"/>
        <v>65200</v>
      </c>
      <c r="H261" s="50">
        <f t="shared" si="79"/>
        <v>66573</v>
      </c>
      <c r="I261" s="50">
        <f t="shared" si="80"/>
        <v>52758</v>
      </c>
      <c r="J261" s="50">
        <f t="shared" si="81"/>
        <v>54791</v>
      </c>
      <c r="K261" s="47">
        <f t="shared" si="82"/>
        <v>12442</v>
      </c>
      <c r="L261" s="48">
        <f t="shared" si="83"/>
        <v>11782</v>
      </c>
      <c r="M261" s="744">
        <v>530</v>
      </c>
      <c r="N261" s="184">
        <v>566</v>
      </c>
      <c r="O261" s="184">
        <v>567</v>
      </c>
      <c r="P261" s="184">
        <v>575</v>
      </c>
      <c r="Q261" s="184">
        <v>640</v>
      </c>
      <c r="R261" s="184">
        <v>653</v>
      </c>
      <c r="S261" s="184">
        <v>672</v>
      </c>
      <c r="T261" s="184">
        <v>678</v>
      </c>
      <c r="U261" s="184">
        <v>697</v>
      </c>
      <c r="V261" s="184">
        <v>764</v>
      </c>
      <c r="W261" s="184">
        <v>700</v>
      </c>
      <c r="X261" s="184">
        <v>754</v>
      </c>
      <c r="Y261" s="184">
        <v>716</v>
      </c>
      <c r="Z261" s="184">
        <v>844</v>
      </c>
      <c r="AA261" s="184">
        <v>814</v>
      </c>
      <c r="AB261" s="184">
        <v>765</v>
      </c>
      <c r="AC261" s="184">
        <v>799</v>
      </c>
      <c r="AD261" s="184">
        <v>708</v>
      </c>
      <c r="AE261" s="184">
        <v>694</v>
      </c>
      <c r="AF261" s="184">
        <v>646</v>
      </c>
      <c r="AG261" s="184">
        <v>624</v>
      </c>
      <c r="AH261" s="184">
        <v>595</v>
      </c>
      <c r="AI261" s="184">
        <v>637</v>
      </c>
      <c r="AJ261" s="184">
        <v>642</v>
      </c>
      <c r="AK261" s="184">
        <v>619</v>
      </c>
      <c r="AL261" s="184">
        <v>672</v>
      </c>
      <c r="AM261" s="184">
        <v>681</v>
      </c>
      <c r="AN261" s="184">
        <v>706</v>
      </c>
      <c r="AO261" s="184">
        <v>727</v>
      </c>
      <c r="AP261" s="184">
        <v>687</v>
      </c>
      <c r="AQ261" s="184">
        <v>742</v>
      </c>
      <c r="AR261" s="184">
        <v>803</v>
      </c>
      <c r="AS261" s="184">
        <v>827</v>
      </c>
      <c r="AT261" s="184">
        <v>876</v>
      </c>
      <c r="AU261" s="184">
        <v>881</v>
      </c>
      <c r="AV261" s="184">
        <v>889</v>
      </c>
      <c r="AW261" s="184">
        <v>860</v>
      </c>
      <c r="AX261" s="184">
        <v>909</v>
      </c>
      <c r="AY261" s="184">
        <v>963</v>
      </c>
      <c r="AZ261" s="184">
        <v>874</v>
      </c>
      <c r="BA261" s="184">
        <v>795</v>
      </c>
      <c r="BB261" s="184">
        <v>870</v>
      </c>
      <c r="BC261" s="184">
        <v>825</v>
      </c>
      <c r="BD261" s="184">
        <v>838</v>
      </c>
      <c r="BE261" s="184">
        <v>805</v>
      </c>
      <c r="BF261" s="184">
        <v>816</v>
      </c>
      <c r="BG261" s="184">
        <v>828</v>
      </c>
      <c r="BH261" s="184">
        <v>779</v>
      </c>
      <c r="BI261" s="184">
        <v>741</v>
      </c>
      <c r="BJ261" s="184">
        <v>721</v>
      </c>
      <c r="BK261" s="184">
        <v>758</v>
      </c>
      <c r="BL261" s="184">
        <v>778</v>
      </c>
      <c r="BM261" s="184">
        <v>767</v>
      </c>
      <c r="BN261" s="184">
        <v>884</v>
      </c>
      <c r="BO261" s="184">
        <v>896</v>
      </c>
      <c r="BP261" s="184">
        <v>954</v>
      </c>
      <c r="BQ261" s="184">
        <v>904</v>
      </c>
      <c r="BR261" s="184">
        <v>1037</v>
      </c>
      <c r="BS261" s="184">
        <v>1036</v>
      </c>
      <c r="BT261" s="184">
        <v>944</v>
      </c>
      <c r="BU261" s="184">
        <v>965</v>
      </c>
      <c r="BV261" s="184">
        <v>950</v>
      </c>
      <c r="BW261" s="184">
        <v>947</v>
      </c>
      <c r="BX261" s="184">
        <v>1009</v>
      </c>
      <c r="BY261" s="184">
        <v>923</v>
      </c>
      <c r="BZ261" s="184">
        <v>884</v>
      </c>
      <c r="CA261" s="184">
        <v>787</v>
      </c>
      <c r="CB261" s="184">
        <v>828</v>
      </c>
      <c r="CC261" s="184">
        <v>793</v>
      </c>
      <c r="CD261" s="184">
        <v>737</v>
      </c>
      <c r="CE261" s="184">
        <v>676</v>
      </c>
      <c r="CF261" s="184">
        <v>698</v>
      </c>
      <c r="CG261" s="184">
        <v>730</v>
      </c>
      <c r="CH261" s="184">
        <v>618</v>
      </c>
      <c r="CI261" s="184">
        <v>638</v>
      </c>
      <c r="CJ261" s="184">
        <v>662</v>
      </c>
      <c r="CK261" s="184">
        <v>667</v>
      </c>
      <c r="CL261" s="184">
        <v>625</v>
      </c>
      <c r="CM261" s="184">
        <v>695</v>
      </c>
      <c r="CN261" s="184">
        <v>710</v>
      </c>
      <c r="CO261" s="184">
        <v>488</v>
      </c>
      <c r="CP261" s="184">
        <v>502</v>
      </c>
      <c r="CQ261" s="184">
        <v>450</v>
      </c>
      <c r="CR261" s="184">
        <v>398</v>
      </c>
      <c r="CS261" s="184">
        <v>314</v>
      </c>
      <c r="CT261" s="184">
        <v>261</v>
      </c>
      <c r="CU261" s="184">
        <v>253</v>
      </c>
      <c r="CV261" s="184">
        <v>210</v>
      </c>
      <c r="CW261" s="184">
        <v>167</v>
      </c>
      <c r="CX261" s="184">
        <v>161</v>
      </c>
      <c r="CY261" s="533">
        <v>482</v>
      </c>
      <c r="CZ261" s="129">
        <v>506</v>
      </c>
      <c r="DA261">
        <v>525</v>
      </c>
      <c r="DB261">
        <v>533</v>
      </c>
      <c r="DC261">
        <v>533</v>
      </c>
      <c r="DD261">
        <v>595</v>
      </c>
      <c r="DE261">
        <v>602</v>
      </c>
      <c r="DF261">
        <v>625</v>
      </c>
      <c r="DG261">
        <v>618</v>
      </c>
      <c r="DH261">
        <v>656</v>
      </c>
      <c r="DI261">
        <v>691</v>
      </c>
      <c r="DJ261">
        <v>735</v>
      </c>
      <c r="DK261">
        <v>711</v>
      </c>
      <c r="DL261">
        <v>737</v>
      </c>
      <c r="DM261">
        <v>716</v>
      </c>
      <c r="DN261">
        <v>749</v>
      </c>
      <c r="DO261">
        <v>773</v>
      </c>
      <c r="DP261">
        <v>719</v>
      </c>
      <c r="DQ261">
        <v>758</v>
      </c>
      <c r="DR261">
        <v>719</v>
      </c>
      <c r="DS261">
        <v>631</v>
      </c>
      <c r="DT261">
        <v>628</v>
      </c>
      <c r="DU261">
        <v>604</v>
      </c>
      <c r="DV261">
        <v>590</v>
      </c>
      <c r="DW261">
        <v>590</v>
      </c>
      <c r="DX261">
        <v>595</v>
      </c>
      <c r="DY261">
        <v>641</v>
      </c>
      <c r="DZ261">
        <v>644</v>
      </c>
      <c r="EA261">
        <v>701</v>
      </c>
      <c r="EB261">
        <v>689</v>
      </c>
      <c r="EC261">
        <v>727</v>
      </c>
      <c r="ED261">
        <v>782</v>
      </c>
      <c r="EE261">
        <v>767</v>
      </c>
      <c r="EF261">
        <v>806</v>
      </c>
      <c r="EG261">
        <v>892</v>
      </c>
      <c r="EH261">
        <v>913</v>
      </c>
      <c r="EI261">
        <v>888</v>
      </c>
      <c r="EJ261">
        <v>903</v>
      </c>
      <c r="EK261">
        <v>903</v>
      </c>
      <c r="EL261">
        <v>843</v>
      </c>
      <c r="EM261">
        <v>865</v>
      </c>
      <c r="EN261">
        <v>849</v>
      </c>
      <c r="EO261">
        <v>827</v>
      </c>
      <c r="EP261">
        <v>813</v>
      </c>
      <c r="EQ261">
        <v>815</v>
      </c>
      <c r="ER261">
        <v>792</v>
      </c>
      <c r="ES261">
        <v>801</v>
      </c>
      <c r="ET261">
        <v>840</v>
      </c>
      <c r="EU261">
        <v>739</v>
      </c>
      <c r="EV261">
        <v>728</v>
      </c>
      <c r="EW261">
        <v>702</v>
      </c>
      <c r="EX261">
        <v>774</v>
      </c>
      <c r="EY261">
        <v>755</v>
      </c>
      <c r="EZ261">
        <v>856</v>
      </c>
      <c r="FA261">
        <v>875</v>
      </c>
      <c r="FB261">
        <v>926</v>
      </c>
      <c r="FC261">
        <v>984</v>
      </c>
      <c r="FD261">
        <v>922</v>
      </c>
      <c r="FE261">
        <v>1012</v>
      </c>
      <c r="FF261">
        <v>974</v>
      </c>
      <c r="FG261">
        <v>1002</v>
      </c>
      <c r="FH261">
        <v>990</v>
      </c>
      <c r="FI261">
        <v>1021</v>
      </c>
      <c r="FJ261">
        <v>969</v>
      </c>
      <c r="FK261">
        <v>937</v>
      </c>
      <c r="FL261">
        <v>957</v>
      </c>
      <c r="FM261">
        <v>895</v>
      </c>
      <c r="FN261">
        <v>875</v>
      </c>
      <c r="FO261">
        <v>860</v>
      </c>
      <c r="FP261">
        <v>850</v>
      </c>
      <c r="FQ261">
        <v>793</v>
      </c>
      <c r="FR261">
        <v>729</v>
      </c>
      <c r="FS261">
        <v>738</v>
      </c>
      <c r="FT261">
        <v>736</v>
      </c>
      <c r="FU261">
        <v>710</v>
      </c>
      <c r="FV261">
        <v>725</v>
      </c>
      <c r="FW261">
        <v>689</v>
      </c>
      <c r="FX261">
        <v>725</v>
      </c>
      <c r="FY261">
        <v>744</v>
      </c>
      <c r="FZ261">
        <v>804</v>
      </c>
      <c r="GA261">
        <v>764</v>
      </c>
      <c r="GB261">
        <v>598</v>
      </c>
      <c r="GC261">
        <v>609</v>
      </c>
      <c r="GD261">
        <v>530</v>
      </c>
      <c r="GE261">
        <v>483</v>
      </c>
      <c r="GF261">
        <v>392</v>
      </c>
      <c r="GG261">
        <v>340</v>
      </c>
      <c r="GH261">
        <v>340</v>
      </c>
      <c r="GI261">
        <v>307</v>
      </c>
      <c r="GJ261">
        <v>280</v>
      </c>
      <c r="GK261">
        <v>206</v>
      </c>
      <c r="GL261" s="128">
        <v>888</v>
      </c>
    </row>
    <row r="262" spans="1:194" s="1" customFormat="1" ht="14.4" x14ac:dyDescent="0.3">
      <c r="A262" s="30" t="s">
        <v>46</v>
      </c>
      <c r="B262" s="1" t="s">
        <v>301</v>
      </c>
      <c r="C262" s="29" t="str">
        <f t="shared" si="74"/>
        <v>LA England - Newcastle upon Tyne</v>
      </c>
      <c r="D262" s="48">
        <f t="shared" si="75"/>
        <v>11261</v>
      </c>
      <c r="E262" s="48">
        <f t="shared" si="76"/>
        <v>10782</v>
      </c>
      <c r="F262" s="49">
        <f t="shared" si="77"/>
        <v>351072</v>
      </c>
      <c r="G262" s="49">
        <f t="shared" si="78"/>
        <v>182443</v>
      </c>
      <c r="H262" s="50">
        <f t="shared" si="79"/>
        <v>168629</v>
      </c>
      <c r="I262" s="50">
        <f t="shared" si="80"/>
        <v>150906</v>
      </c>
      <c r="J262" s="50">
        <f t="shared" si="81"/>
        <v>138657</v>
      </c>
      <c r="K262" s="47">
        <f t="shared" si="82"/>
        <v>31537</v>
      </c>
      <c r="L262" s="48">
        <f t="shared" si="83"/>
        <v>29972</v>
      </c>
      <c r="M262" s="744">
        <v>1416</v>
      </c>
      <c r="N262" s="184">
        <v>1529</v>
      </c>
      <c r="O262" s="184">
        <v>1529</v>
      </c>
      <c r="P262" s="184">
        <v>1576</v>
      </c>
      <c r="Q262" s="184">
        <v>1658</v>
      </c>
      <c r="R262" s="184">
        <v>1650</v>
      </c>
      <c r="S262" s="184">
        <v>1661</v>
      </c>
      <c r="T262" s="184">
        <v>1792</v>
      </c>
      <c r="U262" s="184">
        <v>1847</v>
      </c>
      <c r="V262" s="184">
        <v>1814</v>
      </c>
      <c r="W262" s="184">
        <v>1939</v>
      </c>
      <c r="X262" s="184">
        <v>1865</v>
      </c>
      <c r="Y262" s="184">
        <v>1829</v>
      </c>
      <c r="Z262" s="184">
        <v>1881</v>
      </c>
      <c r="AA262" s="184">
        <v>1895</v>
      </c>
      <c r="AB262" s="184">
        <v>1934</v>
      </c>
      <c r="AC262" s="184">
        <v>1854</v>
      </c>
      <c r="AD262" s="184">
        <v>1868</v>
      </c>
      <c r="AE262" s="184">
        <v>2099</v>
      </c>
      <c r="AF262" s="184">
        <v>2861</v>
      </c>
      <c r="AG262" s="184">
        <v>3175</v>
      </c>
      <c r="AH262" s="184">
        <v>3250</v>
      </c>
      <c r="AI262" s="184">
        <v>3273</v>
      </c>
      <c r="AJ262" s="184">
        <v>3314</v>
      </c>
      <c r="AK262" s="184">
        <v>3705</v>
      </c>
      <c r="AL262" s="184">
        <v>3711</v>
      </c>
      <c r="AM262" s="184">
        <v>3950</v>
      </c>
      <c r="AN262" s="184">
        <v>3899</v>
      </c>
      <c r="AO262" s="184">
        <v>4107</v>
      </c>
      <c r="AP262" s="184">
        <v>3949</v>
      </c>
      <c r="AQ262" s="184">
        <v>3862</v>
      </c>
      <c r="AR262" s="184">
        <v>3737</v>
      </c>
      <c r="AS262" s="184">
        <v>3687</v>
      </c>
      <c r="AT262" s="184">
        <v>3631</v>
      </c>
      <c r="AU262" s="184">
        <v>3708</v>
      </c>
      <c r="AV262" s="184">
        <v>3686</v>
      </c>
      <c r="AW262" s="184">
        <v>3638</v>
      </c>
      <c r="AX262" s="184">
        <v>3422</v>
      </c>
      <c r="AY262" s="184">
        <v>3364</v>
      </c>
      <c r="AZ262" s="184">
        <v>3056</v>
      </c>
      <c r="BA262" s="184">
        <v>2987</v>
      </c>
      <c r="BB262" s="184">
        <v>2738</v>
      </c>
      <c r="BC262" s="184">
        <v>2682</v>
      </c>
      <c r="BD262" s="184">
        <v>2529</v>
      </c>
      <c r="BE262" s="184">
        <v>2500</v>
      </c>
      <c r="BF262" s="184">
        <v>2407</v>
      </c>
      <c r="BG262" s="184">
        <v>2316</v>
      </c>
      <c r="BH262" s="184">
        <v>2207</v>
      </c>
      <c r="BI262" s="184">
        <v>1909</v>
      </c>
      <c r="BJ262" s="184">
        <v>1905</v>
      </c>
      <c r="BK262" s="184">
        <v>1868</v>
      </c>
      <c r="BL262" s="184">
        <v>1809</v>
      </c>
      <c r="BM262" s="184">
        <v>1794</v>
      </c>
      <c r="BN262" s="184">
        <v>1791</v>
      </c>
      <c r="BO262" s="184">
        <v>1858</v>
      </c>
      <c r="BP262" s="184">
        <v>1907</v>
      </c>
      <c r="BQ262" s="184">
        <v>1742</v>
      </c>
      <c r="BR262" s="184">
        <v>1759</v>
      </c>
      <c r="BS262" s="184">
        <v>1709</v>
      </c>
      <c r="BT262" s="184">
        <v>1689</v>
      </c>
      <c r="BU262" s="184">
        <v>1806</v>
      </c>
      <c r="BV262" s="184">
        <v>1807</v>
      </c>
      <c r="BW262" s="184">
        <v>1770</v>
      </c>
      <c r="BX262" s="184">
        <v>1700</v>
      </c>
      <c r="BY262" s="184">
        <v>1735</v>
      </c>
      <c r="BZ262" s="184">
        <v>1548</v>
      </c>
      <c r="CA262" s="184">
        <v>1554</v>
      </c>
      <c r="CB262" s="184">
        <v>1458</v>
      </c>
      <c r="CC262" s="184">
        <v>1535</v>
      </c>
      <c r="CD262" s="184">
        <v>1338</v>
      </c>
      <c r="CE262" s="184">
        <v>1258</v>
      </c>
      <c r="CF262" s="184">
        <v>1166</v>
      </c>
      <c r="CG262" s="184">
        <v>1112</v>
      </c>
      <c r="CH262" s="184">
        <v>1090</v>
      </c>
      <c r="CI262" s="184">
        <v>1004</v>
      </c>
      <c r="CJ262" s="184">
        <v>998</v>
      </c>
      <c r="CK262" s="184">
        <v>929</v>
      </c>
      <c r="CL262" s="184">
        <v>950</v>
      </c>
      <c r="CM262" s="184">
        <v>933</v>
      </c>
      <c r="CN262" s="184">
        <v>983</v>
      </c>
      <c r="CO262" s="184">
        <v>687</v>
      </c>
      <c r="CP262" s="184">
        <v>653</v>
      </c>
      <c r="CQ262" s="184">
        <v>587</v>
      </c>
      <c r="CR262" s="184">
        <v>493</v>
      </c>
      <c r="CS262" s="184">
        <v>383</v>
      </c>
      <c r="CT262" s="184">
        <v>318</v>
      </c>
      <c r="CU262" s="184">
        <v>318</v>
      </c>
      <c r="CV262" s="184">
        <v>335</v>
      </c>
      <c r="CW262" s="184">
        <v>252</v>
      </c>
      <c r="CX262" s="184">
        <v>225</v>
      </c>
      <c r="CY262" s="533">
        <v>791</v>
      </c>
      <c r="CZ262" s="129">
        <v>1352</v>
      </c>
      <c r="DA262">
        <v>1421</v>
      </c>
      <c r="DB262">
        <v>1473</v>
      </c>
      <c r="DC262">
        <v>1474</v>
      </c>
      <c r="DD262">
        <v>1534</v>
      </c>
      <c r="DE262">
        <v>1535</v>
      </c>
      <c r="DF262">
        <v>1608</v>
      </c>
      <c r="DG262">
        <v>1746</v>
      </c>
      <c r="DH262">
        <v>1710</v>
      </c>
      <c r="DI262">
        <v>1767</v>
      </c>
      <c r="DJ262">
        <v>1860</v>
      </c>
      <c r="DK262">
        <v>1710</v>
      </c>
      <c r="DL262">
        <v>1768</v>
      </c>
      <c r="DM262">
        <v>1864</v>
      </c>
      <c r="DN262">
        <v>1793</v>
      </c>
      <c r="DO262">
        <v>1827</v>
      </c>
      <c r="DP262">
        <v>1778</v>
      </c>
      <c r="DQ262">
        <v>1752</v>
      </c>
      <c r="DR262">
        <v>2321</v>
      </c>
      <c r="DS262">
        <v>3320</v>
      </c>
      <c r="DT262">
        <v>3882</v>
      </c>
      <c r="DU262">
        <v>3805</v>
      </c>
      <c r="DV262">
        <v>3658</v>
      </c>
      <c r="DW262">
        <v>3556</v>
      </c>
      <c r="DX262">
        <v>3696</v>
      </c>
      <c r="DY262">
        <v>3773</v>
      </c>
      <c r="DZ262">
        <v>3574</v>
      </c>
      <c r="EA262">
        <v>3472</v>
      </c>
      <c r="EB262">
        <v>3335</v>
      </c>
      <c r="EC262">
        <v>3178</v>
      </c>
      <c r="ED262">
        <v>3107</v>
      </c>
      <c r="EE262">
        <v>2871</v>
      </c>
      <c r="EF262">
        <v>2744</v>
      </c>
      <c r="EG262">
        <v>2694</v>
      </c>
      <c r="EH262">
        <v>2550</v>
      </c>
      <c r="EI262">
        <v>2463</v>
      </c>
      <c r="EJ262">
        <v>2483</v>
      </c>
      <c r="EK262">
        <v>2452</v>
      </c>
      <c r="EL262">
        <v>2495</v>
      </c>
      <c r="EM262">
        <v>2384</v>
      </c>
      <c r="EN262">
        <v>2328</v>
      </c>
      <c r="EO262">
        <v>2220</v>
      </c>
      <c r="EP262">
        <v>2077</v>
      </c>
      <c r="EQ262">
        <v>2138</v>
      </c>
      <c r="ER262">
        <v>2102</v>
      </c>
      <c r="ES262">
        <v>2011</v>
      </c>
      <c r="ET262">
        <v>1900</v>
      </c>
      <c r="EU262">
        <v>1775</v>
      </c>
      <c r="EV262">
        <v>1527</v>
      </c>
      <c r="EW262">
        <v>1549</v>
      </c>
      <c r="EX262">
        <v>1612</v>
      </c>
      <c r="EY262">
        <v>1585</v>
      </c>
      <c r="EZ262">
        <v>1547</v>
      </c>
      <c r="FA262">
        <v>1611</v>
      </c>
      <c r="FB262">
        <v>1635</v>
      </c>
      <c r="FC262">
        <v>1698</v>
      </c>
      <c r="FD262">
        <v>1585</v>
      </c>
      <c r="FE262">
        <v>1598</v>
      </c>
      <c r="FF262">
        <v>1670</v>
      </c>
      <c r="FG262">
        <v>1651</v>
      </c>
      <c r="FH262">
        <v>1663</v>
      </c>
      <c r="FI262">
        <v>1664</v>
      </c>
      <c r="FJ262">
        <v>1754</v>
      </c>
      <c r="FK262">
        <v>1733</v>
      </c>
      <c r="FL262">
        <v>1645</v>
      </c>
      <c r="FM262">
        <v>1540</v>
      </c>
      <c r="FN262">
        <v>1592</v>
      </c>
      <c r="FO262">
        <v>1578</v>
      </c>
      <c r="FP262">
        <v>1452</v>
      </c>
      <c r="FQ262">
        <v>1398</v>
      </c>
      <c r="FR262">
        <v>1349</v>
      </c>
      <c r="FS262">
        <v>1247</v>
      </c>
      <c r="FT262">
        <v>1263</v>
      </c>
      <c r="FU262">
        <v>1170</v>
      </c>
      <c r="FV262">
        <v>1050</v>
      </c>
      <c r="FW262">
        <v>1036</v>
      </c>
      <c r="FX262">
        <v>1116</v>
      </c>
      <c r="FY262">
        <v>1035</v>
      </c>
      <c r="FZ262">
        <v>1095</v>
      </c>
      <c r="GA262">
        <v>1096</v>
      </c>
      <c r="GB262">
        <v>776</v>
      </c>
      <c r="GC262">
        <v>803</v>
      </c>
      <c r="GD262">
        <v>690</v>
      </c>
      <c r="GE262">
        <v>633</v>
      </c>
      <c r="GF262">
        <v>560</v>
      </c>
      <c r="GG262">
        <v>519</v>
      </c>
      <c r="GH262">
        <v>540</v>
      </c>
      <c r="GI262">
        <v>514</v>
      </c>
      <c r="GJ262">
        <v>500</v>
      </c>
      <c r="GK262">
        <v>409</v>
      </c>
      <c r="GL262" s="128">
        <v>1605</v>
      </c>
    </row>
    <row r="263" spans="1:194" s="1" customFormat="1" ht="14.4" x14ac:dyDescent="0.3">
      <c r="A263" s="30" t="s">
        <v>46</v>
      </c>
      <c r="B263" s="1" t="s">
        <v>302</v>
      </c>
      <c r="C263" s="29" t="str">
        <f t="shared" si="74"/>
        <v>LA England - Newcastle-under-Lyme</v>
      </c>
      <c r="D263" s="48">
        <f t="shared" si="75"/>
        <v>4906</v>
      </c>
      <c r="E263" s="48">
        <f t="shared" si="76"/>
        <v>4602</v>
      </c>
      <c r="F263" s="49">
        <f t="shared" si="77"/>
        <v>143531</v>
      </c>
      <c r="G263" s="49">
        <f t="shared" si="78"/>
        <v>71288</v>
      </c>
      <c r="H263" s="50">
        <f t="shared" si="79"/>
        <v>72243</v>
      </c>
      <c r="I263" s="50">
        <f t="shared" si="80"/>
        <v>58029</v>
      </c>
      <c r="J263" s="50">
        <f t="shared" si="81"/>
        <v>59706</v>
      </c>
      <c r="K263" s="47">
        <f t="shared" si="82"/>
        <v>13259</v>
      </c>
      <c r="L263" s="48">
        <f t="shared" si="83"/>
        <v>12537</v>
      </c>
      <c r="M263" s="744">
        <v>557</v>
      </c>
      <c r="N263" s="184">
        <v>603</v>
      </c>
      <c r="O263" s="184">
        <v>663</v>
      </c>
      <c r="P263" s="184">
        <v>647</v>
      </c>
      <c r="Q263" s="184">
        <v>687</v>
      </c>
      <c r="R263" s="184">
        <v>690</v>
      </c>
      <c r="S263" s="184">
        <v>710</v>
      </c>
      <c r="T263" s="184">
        <v>666</v>
      </c>
      <c r="U263" s="184">
        <v>775</v>
      </c>
      <c r="V263" s="184">
        <v>781</v>
      </c>
      <c r="W263" s="184">
        <v>761</v>
      </c>
      <c r="X263" s="184">
        <v>813</v>
      </c>
      <c r="Y263" s="184">
        <v>810</v>
      </c>
      <c r="Z263" s="184">
        <v>774</v>
      </c>
      <c r="AA263" s="184">
        <v>848</v>
      </c>
      <c r="AB263" s="184">
        <v>778</v>
      </c>
      <c r="AC263" s="184">
        <v>830</v>
      </c>
      <c r="AD263" s="184">
        <v>866</v>
      </c>
      <c r="AE263" s="184">
        <v>862</v>
      </c>
      <c r="AF263" s="184">
        <v>943</v>
      </c>
      <c r="AG263" s="184">
        <v>1015</v>
      </c>
      <c r="AH263" s="184">
        <v>1127</v>
      </c>
      <c r="AI263" s="184">
        <v>959</v>
      </c>
      <c r="AJ263" s="184">
        <v>878</v>
      </c>
      <c r="AK263" s="184">
        <v>821</v>
      </c>
      <c r="AL263" s="184">
        <v>855</v>
      </c>
      <c r="AM263" s="184">
        <v>916</v>
      </c>
      <c r="AN263" s="184">
        <v>843</v>
      </c>
      <c r="AO263" s="184">
        <v>915</v>
      </c>
      <c r="AP263" s="184">
        <v>918</v>
      </c>
      <c r="AQ263" s="184">
        <v>917</v>
      </c>
      <c r="AR263" s="184">
        <v>931</v>
      </c>
      <c r="AS263" s="184">
        <v>912</v>
      </c>
      <c r="AT263" s="184">
        <v>919</v>
      </c>
      <c r="AU263" s="184">
        <v>958</v>
      </c>
      <c r="AV263" s="184">
        <v>965</v>
      </c>
      <c r="AW263" s="184">
        <v>964</v>
      </c>
      <c r="AX263" s="184">
        <v>1006</v>
      </c>
      <c r="AY263" s="184">
        <v>948</v>
      </c>
      <c r="AZ263" s="184">
        <v>983</v>
      </c>
      <c r="BA263" s="184">
        <v>1006</v>
      </c>
      <c r="BB263" s="184">
        <v>947</v>
      </c>
      <c r="BC263" s="184">
        <v>917</v>
      </c>
      <c r="BD263" s="184">
        <v>889</v>
      </c>
      <c r="BE263" s="184">
        <v>898</v>
      </c>
      <c r="BF263" s="184">
        <v>926</v>
      </c>
      <c r="BG263" s="184">
        <v>953</v>
      </c>
      <c r="BH263" s="184">
        <v>821</v>
      </c>
      <c r="BI263" s="184">
        <v>815</v>
      </c>
      <c r="BJ263" s="184">
        <v>774</v>
      </c>
      <c r="BK263" s="184">
        <v>792</v>
      </c>
      <c r="BL263" s="184">
        <v>834</v>
      </c>
      <c r="BM263" s="184">
        <v>850</v>
      </c>
      <c r="BN263" s="184">
        <v>879</v>
      </c>
      <c r="BO263" s="184">
        <v>993</v>
      </c>
      <c r="BP263" s="184">
        <v>1023</v>
      </c>
      <c r="BQ263" s="184">
        <v>1007</v>
      </c>
      <c r="BR263" s="184">
        <v>985</v>
      </c>
      <c r="BS263" s="184">
        <v>932</v>
      </c>
      <c r="BT263" s="184">
        <v>995</v>
      </c>
      <c r="BU263" s="184">
        <v>947</v>
      </c>
      <c r="BV263" s="184">
        <v>968</v>
      </c>
      <c r="BW263" s="184">
        <v>1015</v>
      </c>
      <c r="BX263" s="184">
        <v>885</v>
      </c>
      <c r="BY263" s="184">
        <v>1005</v>
      </c>
      <c r="BZ263" s="184">
        <v>924</v>
      </c>
      <c r="CA263" s="184">
        <v>791</v>
      </c>
      <c r="CB263" s="184">
        <v>790</v>
      </c>
      <c r="CC263" s="184">
        <v>844</v>
      </c>
      <c r="CD263" s="184">
        <v>778</v>
      </c>
      <c r="CE263" s="184">
        <v>670</v>
      </c>
      <c r="CF263" s="184">
        <v>701</v>
      </c>
      <c r="CG263" s="184">
        <v>720</v>
      </c>
      <c r="CH263" s="184">
        <v>641</v>
      </c>
      <c r="CI263" s="184">
        <v>615</v>
      </c>
      <c r="CJ263" s="184">
        <v>633</v>
      </c>
      <c r="CK263" s="184">
        <v>637</v>
      </c>
      <c r="CL263" s="184">
        <v>651</v>
      </c>
      <c r="CM263" s="184">
        <v>648</v>
      </c>
      <c r="CN263" s="184">
        <v>659</v>
      </c>
      <c r="CO263" s="184">
        <v>460</v>
      </c>
      <c r="CP263" s="184">
        <v>488</v>
      </c>
      <c r="CQ263" s="184">
        <v>439</v>
      </c>
      <c r="CR263" s="184">
        <v>380</v>
      </c>
      <c r="CS263" s="184">
        <v>329</v>
      </c>
      <c r="CT263" s="184">
        <v>274</v>
      </c>
      <c r="CU263" s="184">
        <v>237</v>
      </c>
      <c r="CV263" s="184">
        <v>229</v>
      </c>
      <c r="CW263" s="184">
        <v>206</v>
      </c>
      <c r="CX263" s="184">
        <v>165</v>
      </c>
      <c r="CY263" s="533">
        <v>509</v>
      </c>
      <c r="CZ263" s="129">
        <v>508</v>
      </c>
      <c r="DA263">
        <v>599</v>
      </c>
      <c r="DB263">
        <v>572</v>
      </c>
      <c r="DC263">
        <v>643</v>
      </c>
      <c r="DD263">
        <v>677</v>
      </c>
      <c r="DE263">
        <v>653</v>
      </c>
      <c r="DF263">
        <v>685</v>
      </c>
      <c r="DG263">
        <v>688</v>
      </c>
      <c r="DH263">
        <v>738</v>
      </c>
      <c r="DI263">
        <v>709</v>
      </c>
      <c r="DJ263">
        <v>762</v>
      </c>
      <c r="DK263">
        <v>701</v>
      </c>
      <c r="DL263">
        <v>798</v>
      </c>
      <c r="DM263">
        <v>789</v>
      </c>
      <c r="DN263">
        <v>775</v>
      </c>
      <c r="DO263">
        <v>767</v>
      </c>
      <c r="DP263">
        <v>693</v>
      </c>
      <c r="DQ263">
        <v>780</v>
      </c>
      <c r="DR263">
        <v>868</v>
      </c>
      <c r="DS263">
        <v>1073</v>
      </c>
      <c r="DT263">
        <v>1210</v>
      </c>
      <c r="DU263">
        <v>1200</v>
      </c>
      <c r="DV263">
        <v>1107</v>
      </c>
      <c r="DW263">
        <v>922</v>
      </c>
      <c r="DX263">
        <v>874</v>
      </c>
      <c r="DY263">
        <v>796</v>
      </c>
      <c r="DZ263">
        <v>800</v>
      </c>
      <c r="EA263">
        <v>884</v>
      </c>
      <c r="EB263">
        <v>864</v>
      </c>
      <c r="EC263">
        <v>895</v>
      </c>
      <c r="ED263">
        <v>896</v>
      </c>
      <c r="EE263">
        <v>880</v>
      </c>
      <c r="EF263">
        <v>892</v>
      </c>
      <c r="EG263">
        <v>897</v>
      </c>
      <c r="EH263">
        <v>936</v>
      </c>
      <c r="EI263">
        <v>963</v>
      </c>
      <c r="EJ263">
        <v>965</v>
      </c>
      <c r="EK263">
        <v>941</v>
      </c>
      <c r="EL263">
        <v>923</v>
      </c>
      <c r="EM263">
        <v>976</v>
      </c>
      <c r="EN263">
        <v>931</v>
      </c>
      <c r="EO263">
        <v>939</v>
      </c>
      <c r="EP263">
        <v>854</v>
      </c>
      <c r="EQ263">
        <v>908</v>
      </c>
      <c r="ER263">
        <v>863</v>
      </c>
      <c r="ES263">
        <v>852</v>
      </c>
      <c r="ET263">
        <v>843</v>
      </c>
      <c r="EU263">
        <v>834</v>
      </c>
      <c r="EV263">
        <v>748</v>
      </c>
      <c r="EW263">
        <v>756</v>
      </c>
      <c r="EX263">
        <v>772</v>
      </c>
      <c r="EY263">
        <v>824</v>
      </c>
      <c r="EZ263">
        <v>850</v>
      </c>
      <c r="FA263">
        <v>844</v>
      </c>
      <c r="FB263">
        <v>975</v>
      </c>
      <c r="FC263">
        <v>943</v>
      </c>
      <c r="FD263">
        <v>978</v>
      </c>
      <c r="FE263">
        <v>977</v>
      </c>
      <c r="FF263">
        <v>916</v>
      </c>
      <c r="FG263">
        <v>1023</v>
      </c>
      <c r="FH263">
        <v>991</v>
      </c>
      <c r="FI263">
        <v>929</v>
      </c>
      <c r="FJ263">
        <v>992</v>
      </c>
      <c r="FK263">
        <v>923</v>
      </c>
      <c r="FL263">
        <v>953</v>
      </c>
      <c r="FM263">
        <v>918</v>
      </c>
      <c r="FN263">
        <v>868</v>
      </c>
      <c r="FO263">
        <v>858</v>
      </c>
      <c r="FP263">
        <v>787</v>
      </c>
      <c r="FQ263">
        <v>729</v>
      </c>
      <c r="FR263">
        <v>784</v>
      </c>
      <c r="FS263">
        <v>734</v>
      </c>
      <c r="FT263">
        <v>734</v>
      </c>
      <c r="FU263">
        <v>723</v>
      </c>
      <c r="FV263">
        <v>658</v>
      </c>
      <c r="FW263">
        <v>722</v>
      </c>
      <c r="FX263">
        <v>681</v>
      </c>
      <c r="FY263">
        <v>688</v>
      </c>
      <c r="FZ263">
        <v>783</v>
      </c>
      <c r="GA263">
        <v>729</v>
      </c>
      <c r="GB263">
        <v>536</v>
      </c>
      <c r="GC263">
        <v>603</v>
      </c>
      <c r="GD263">
        <v>533</v>
      </c>
      <c r="GE263">
        <v>469</v>
      </c>
      <c r="GF263">
        <v>386</v>
      </c>
      <c r="GG263">
        <v>360</v>
      </c>
      <c r="GH263">
        <v>354</v>
      </c>
      <c r="GI263">
        <v>291</v>
      </c>
      <c r="GJ263">
        <v>295</v>
      </c>
      <c r="GK263">
        <v>273</v>
      </c>
      <c r="GL263" s="128">
        <v>1030</v>
      </c>
    </row>
    <row r="264" spans="1:194" s="1" customFormat="1" ht="14.4" x14ac:dyDescent="0.3">
      <c r="A264" s="30" t="s">
        <v>46</v>
      </c>
      <c r="B264" s="1" t="s">
        <v>303</v>
      </c>
      <c r="C264" s="29" t="str">
        <f t="shared" si="74"/>
        <v>LA England - Newham</v>
      </c>
      <c r="D264" s="48">
        <f t="shared" si="75"/>
        <v>16286</v>
      </c>
      <c r="E264" s="48">
        <f t="shared" si="76"/>
        <v>15698</v>
      </c>
      <c r="F264" s="49">
        <f t="shared" si="77"/>
        <v>468590</v>
      </c>
      <c r="G264" s="49">
        <f t="shared" si="78"/>
        <v>247968</v>
      </c>
      <c r="H264" s="50">
        <f t="shared" si="79"/>
        <v>220622</v>
      </c>
      <c r="I264" s="50">
        <f t="shared" si="80"/>
        <v>200497</v>
      </c>
      <c r="J264" s="50">
        <f t="shared" si="81"/>
        <v>174904</v>
      </c>
      <c r="K264" s="47">
        <f t="shared" si="82"/>
        <v>47471</v>
      </c>
      <c r="L264" s="48">
        <f t="shared" si="83"/>
        <v>45718</v>
      </c>
      <c r="M264" s="744">
        <v>2559</v>
      </c>
      <c r="N264" s="184">
        <v>2645</v>
      </c>
      <c r="O264" s="184">
        <v>2639</v>
      </c>
      <c r="P264" s="184">
        <v>2585</v>
      </c>
      <c r="Q264" s="184">
        <v>2573</v>
      </c>
      <c r="R264" s="184">
        <v>2556</v>
      </c>
      <c r="S264" s="184">
        <v>2545</v>
      </c>
      <c r="T264" s="184">
        <v>2527</v>
      </c>
      <c r="U264" s="184">
        <v>2650</v>
      </c>
      <c r="V264" s="184">
        <v>2624</v>
      </c>
      <c r="W264" s="184">
        <v>2662</v>
      </c>
      <c r="X264" s="184">
        <v>2620</v>
      </c>
      <c r="Y264" s="184">
        <v>2685</v>
      </c>
      <c r="Z264" s="184">
        <v>2665</v>
      </c>
      <c r="AA264" s="184">
        <v>2680</v>
      </c>
      <c r="AB264" s="184">
        <v>2747</v>
      </c>
      <c r="AC264" s="184">
        <v>2715</v>
      </c>
      <c r="AD264" s="184">
        <v>2794</v>
      </c>
      <c r="AE264" s="184">
        <v>2806</v>
      </c>
      <c r="AF264" s="184">
        <v>2840</v>
      </c>
      <c r="AG264" s="184">
        <v>2959</v>
      </c>
      <c r="AH264" s="184">
        <v>3265</v>
      </c>
      <c r="AI264" s="184">
        <v>3712</v>
      </c>
      <c r="AJ264" s="184">
        <v>4249</v>
      </c>
      <c r="AK264" s="184">
        <v>4933</v>
      </c>
      <c r="AL264" s="184">
        <v>5632</v>
      </c>
      <c r="AM264" s="184">
        <v>5921</v>
      </c>
      <c r="AN264" s="184">
        <v>6231</v>
      </c>
      <c r="AO264" s="184">
        <v>6201</v>
      </c>
      <c r="AP264" s="184">
        <v>6049</v>
      </c>
      <c r="AQ264" s="184">
        <v>6036</v>
      </c>
      <c r="AR264" s="184">
        <v>5672</v>
      </c>
      <c r="AS264" s="184">
        <v>5489</v>
      </c>
      <c r="AT264" s="184">
        <v>5314</v>
      </c>
      <c r="AU264" s="184">
        <v>5145</v>
      </c>
      <c r="AV264" s="184">
        <v>5166</v>
      </c>
      <c r="AW264" s="184">
        <v>5385</v>
      </c>
      <c r="AX264" s="184">
        <v>5288</v>
      </c>
      <c r="AY264" s="184">
        <v>5396</v>
      </c>
      <c r="AZ264" s="184">
        <v>5228</v>
      </c>
      <c r="BA264" s="184">
        <v>4960</v>
      </c>
      <c r="BB264" s="184">
        <v>4778</v>
      </c>
      <c r="BC264" s="184">
        <v>4450</v>
      </c>
      <c r="BD264" s="184">
        <v>4258</v>
      </c>
      <c r="BE264" s="184">
        <v>4063</v>
      </c>
      <c r="BF264" s="184">
        <v>4041</v>
      </c>
      <c r="BG264" s="184">
        <v>3772</v>
      </c>
      <c r="BH264" s="184">
        <v>3738</v>
      </c>
      <c r="BI264" s="184">
        <v>3408</v>
      </c>
      <c r="BJ264" s="184">
        <v>3200</v>
      </c>
      <c r="BK264" s="184">
        <v>3082</v>
      </c>
      <c r="BL264" s="184">
        <v>2949</v>
      </c>
      <c r="BM264" s="184">
        <v>2755</v>
      </c>
      <c r="BN264" s="184">
        <v>2588</v>
      </c>
      <c r="BO264" s="184">
        <v>2568</v>
      </c>
      <c r="BP264" s="184">
        <v>2517</v>
      </c>
      <c r="BQ264" s="184">
        <v>2474</v>
      </c>
      <c r="BR264" s="184">
        <v>2400</v>
      </c>
      <c r="BS264" s="184">
        <v>2233</v>
      </c>
      <c r="BT264" s="184">
        <v>2121</v>
      </c>
      <c r="BU264" s="184">
        <v>1987</v>
      </c>
      <c r="BV264" s="184">
        <v>1885</v>
      </c>
      <c r="BW264" s="184">
        <v>1847</v>
      </c>
      <c r="BX264" s="184">
        <v>1754</v>
      </c>
      <c r="BY264" s="184">
        <v>1580</v>
      </c>
      <c r="BZ264" s="184">
        <v>1595</v>
      </c>
      <c r="CA264" s="184">
        <v>1454</v>
      </c>
      <c r="CB264" s="184">
        <v>1282</v>
      </c>
      <c r="CC264" s="184">
        <v>1260</v>
      </c>
      <c r="CD264" s="184">
        <v>1146</v>
      </c>
      <c r="CE264" s="184">
        <v>1033</v>
      </c>
      <c r="CF264" s="184">
        <v>988</v>
      </c>
      <c r="CG264" s="184">
        <v>807</v>
      </c>
      <c r="CH264" s="184">
        <v>710</v>
      </c>
      <c r="CI264" s="184">
        <v>746</v>
      </c>
      <c r="CJ264" s="184">
        <v>659</v>
      </c>
      <c r="CK264" s="184">
        <v>549</v>
      </c>
      <c r="CL264" s="184">
        <v>514</v>
      </c>
      <c r="CM264" s="184">
        <v>419</v>
      </c>
      <c r="CN264" s="184">
        <v>389</v>
      </c>
      <c r="CO264" s="184">
        <v>317</v>
      </c>
      <c r="CP264" s="184">
        <v>324</v>
      </c>
      <c r="CQ264" s="184">
        <v>249</v>
      </c>
      <c r="CR264" s="184">
        <v>242</v>
      </c>
      <c r="CS264" s="184">
        <v>240</v>
      </c>
      <c r="CT264" s="184">
        <v>207</v>
      </c>
      <c r="CU264" s="184">
        <v>198</v>
      </c>
      <c r="CV264" s="184">
        <v>167</v>
      </c>
      <c r="CW264" s="184">
        <v>124</v>
      </c>
      <c r="CX264" s="184">
        <v>131</v>
      </c>
      <c r="CY264" s="533">
        <v>422</v>
      </c>
      <c r="CZ264" s="129">
        <v>2403</v>
      </c>
      <c r="DA264">
        <v>2520</v>
      </c>
      <c r="DB264">
        <v>2454</v>
      </c>
      <c r="DC264">
        <v>2512</v>
      </c>
      <c r="DD264">
        <v>2565</v>
      </c>
      <c r="DE264">
        <v>2387</v>
      </c>
      <c r="DF264">
        <v>2485</v>
      </c>
      <c r="DG264">
        <v>2495</v>
      </c>
      <c r="DH264">
        <v>2639</v>
      </c>
      <c r="DI264">
        <v>2524</v>
      </c>
      <c r="DJ264">
        <v>2568</v>
      </c>
      <c r="DK264">
        <v>2468</v>
      </c>
      <c r="DL264">
        <v>2559</v>
      </c>
      <c r="DM264">
        <v>2617</v>
      </c>
      <c r="DN264">
        <v>2654</v>
      </c>
      <c r="DO264">
        <v>2605</v>
      </c>
      <c r="DP264">
        <v>2705</v>
      </c>
      <c r="DQ264">
        <v>2558</v>
      </c>
      <c r="DR264">
        <v>2764</v>
      </c>
      <c r="DS264">
        <v>2739</v>
      </c>
      <c r="DT264">
        <v>2791</v>
      </c>
      <c r="DU264">
        <v>3061</v>
      </c>
      <c r="DV264">
        <v>3505</v>
      </c>
      <c r="DW264">
        <v>4139</v>
      </c>
      <c r="DX264">
        <v>4701</v>
      </c>
      <c r="DY264">
        <v>5013</v>
      </c>
      <c r="DZ264">
        <v>5493</v>
      </c>
      <c r="EA264">
        <v>5459</v>
      </c>
      <c r="EB264">
        <v>5363</v>
      </c>
      <c r="EC264">
        <v>5484</v>
      </c>
      <c r="ED264">
        <v>5262</v>
      </c>
      <c r="EE264">
        <v>4909</v>
      </c>
      <c r="EF264">
        <v>4632</v>
      </c>
      <c r="EG264">
        <v>4509</v>
      </c>
      <c r="EH264">
        <v>4310</v>
      </c>
      <c r="EI264">
        <v>4230</v>
      </c>
      <c r="EJ264">
        <v>4253</v>
      </c>
      <c r="EK264">
        <v>4101</v>
      </c>
      <c r="EL264">
        <v>4034</v>
      </c>
      <c r="EM264">
        <v>3935</v>
      </c>
      <c r="EN264">
        <v>3660</v>
      </c>
      <c r="EO264">
        <v>3656</v>
      </c>
      <c r="EP264">
        <v>3410</v>
      </c>
      <c r="EQ264">
        <v>3227</v>
      </c>
      <c r="ER264">
        <v>3175</v>
      </c>
      <c r="ES264">
        <v>3054</v>
      </c>
      <c r="ET264">
        <v>3031</v>
      </c>
      <c r="EU264">
        <v>2818</v>
      </c>
      <c r="EV264">
        <v>2574</v>
      </c>
      <c r="EW264">
        <v>2528</v>
      </c>
      <c r="EX264">
        <v>2485</v>
      </c>
      <c r="EY264">
        <v>2370</v>
      </c>
      <c r="EZ264">
        <v>2221</v>
      </c>
      <c r="FA264">
        <v>2172</v>
      </c>
      <c r="FB264">
        <v>2227</v>
      </c>
      <c r="FC264">
        <v>2203</v>
      </c>
      <c r="FD264">
        <v>2074</v>
      </c>
      <c r="FE264">
        <v>2067</v>
      </c>
      <c r="FF264">
        <v>2005</v>
      </c>
      <c r="FG264">
        <v>1928</v>
      </c>
      <c r="FH264">
        <v>1876</v>
      </c>
      <c r="FI264">
        <v>1774</v>
      </c>
      <c r="FJ264">
        <v>1756</v>
      </c>
      <c r="FK264">
        <v>1786</v>
      </c>
      <c r="FL264">
        <v>1515</v>
      </c>
      <c r="FM264">
        <v>1531</v>
      </c>
      <c r="FN264">
        <v>1439</v>
      </c>
      <c r="FO264">
        <v>1345</v>
      </c>
      <c r="FP264">
        <v>1262</v>
      </c>
      <c r="FQ264">
        <v>1167</v>
      </c>
      <c r="FR264">
        <v>1118</v>
      </c>
      <c r="FS264">
        <v>983</v>
      </c>
      <c r="FT264">
        <v>876</v>
      </c>
      <c r="FU264">
        <v>916</v>
      </c>
      <c r="FV264">
        <v>857</v>
      </c>
      <c r="FW264">
        <v>722</v>
      </c>
      <c r="FX264">
        <v>717</v>
      </c>
      <c r="FY264">
        <v>616</v>
      </c>
      <c r="FZ264">
        <v>647</v>
      </c>
      <c r="GA264">
        <v>556</v>
      </c>
      <c r="GB264">
        <v>417</v>
      </c>
      <c r="GC264">
        <v>392</v>
      </c>
      <c r="GD264">
        <v>389</v>
      </c>
      <c r="GE264">
        <v>363</v>
      </c>
      <c r="GF264">
        <v>328</v>
      </c>
      <c r="GG264">
        <v>296</v>
      </c>
      <c r="GH264">
        <v>291</v>
      </c>
      <c r="GI264">
        <v>257</v>
      </c>
      <c r="GJ264">
        <v>234</v>
      </c>
      <c r="GK264">
        <v>201</v>
      </c>
      <c r="GL264" s="128">
        <v>705</v>
      </c>
    </row>
    <row r="265" spans="1:194" s="1" customFormat="1" ht="14.4" x14ac:dyDescent="0.3">
      <c r="A265" s="30" t="s">
        <v>46</v>
      </c>
      <c r="B265" s="1" t="s">
        <v>304</v>
      </c>
      <c r="C265" s="29" t="str">
        <f t="shared" si="74"/>
        <v>LA England - North Devon</v>
      </c>
      <c r="D265" s="48">
        <f t="shared" si="75"/>
        <v>3954</v>
      </c>
      <c r="E265" s="48">
        <f t="shared" si="76"/>
        <v>3903</v>
      </c>
      <c r="F265" s="49">
        <f t="shared" si="77"/>
        <v>112655</v>
      </c>
      <c r="G265" s="49">
        <f t="shared" si="78"/>
        <v>55164</v>
      </c>
      <c r="H265" s="50">
        <f t="shared" si="79"/>
        <v>57491</v>
      </c>
      <c r="I265" s="50">
        <f t="shared" si="80"/>
        <v>45185</v>
      </c>
      <c r="J265" s="50">
        <f t="shared" si="81"/>
        <v>47746</v>
      </c>
      <c r="K265" s="47">
        <f t="shared" si="82"/>
        <v>9979</v>
      </c>
      <c r="L265" s="48">
        <f t="shared" si="83"/>
        <v>9745</v>
      </c>
      <c r="M265" s="744">
        <v>386</v>
      </c>
      <c r="N265" s="184">
        <v>417</v>
      </c>
      <c r="O265" s="184">
        <v>404</v>
      </c>
      <c r="P265" s="184">
        <v>435</v>
      </c>
      <c r="Q265" s="184">
        <v>473</v>
      </c>
      <c r="R265" s="184">
        <v>463</v>
      </c>
      <c r="S265" s="184">
        <v>509</v>
      </c>
      <c r="T265" s="184">
        <v>556</v>
      </c>
      <c r="U265" s="184">
        <v>560</v>
      </c>
      <c r="V265" s="184">
        <v>626</v>
      </c>
      <c r="W265" s="184">
        <v>580</v>
      </c>
      <c r="X265" s="184">
        <v>616</v>
      </c>
      <c r="Y265" s="184">
        <v>629</v>
      </c>
      <c r="Z265" s="184">
        <v>681</v>
      </c>
      <c r="AA265" s="184">
        <v>677</v>
      </c>
      <c r="AB265" s="184">
        <v>687</v>
      </c>
      <c r="AC265" s="184">
        <v>659</v>
      </c>
      <c r="AD265" s="184">
        <v>621</v>
      </c>
      <c r="AE265" s="184">
        <v>629</v>
      </c>
      <c r="AF265" s="184">
        <v>573</v>
      </c>
      <c r="AG265" s="184">
        <v>502</v>
      </c>
      <c r="AH265" s="184">
        <v>506</v>
      </c>
      <c r="AI265" s="184">
        <v>521</v>
      </c>
      <c r="AJ265" s="184">
        <v>509</v>
      </c>
      <c r="AK265" s="184">
        <v>499</v>
      </c>
      <c r="AL265" s="184">
        <v>490</v>
      </c>
      <c r="AM265" s="184">
        <v>559</v>
      </c>
      <c r="AN265" s="184">
        <v>527</v>
      </c>
      <c r="AO265" s="184">
        <v>572</v>
      </c>
      <c r="AP265" s="184">
        <v>616</v>
      </c>
      <c r="AQ265" s="184">
        <v>562</v>
      </c>
      <c r="AR265" s="184">
        <v>626</v>
      </c>
      <c r="AS265" s="184">
        <v>661</v>
      </c>
      <c r="AT265" s="184">
        <v>642</v>
      </c>
      <c r="AU265" s="184">
        <v>628</v>
      </c>
      <c r="AV265" s="184">
        <v>692</v>
      </c>
      <c r="AW265" s="184">
        <v>648</v>
      </c>
      <c r="AX265" s="184">
        <v>673</v>
      </c>
      <c r="AY265" s="184">
        <v>674</v>
      </c>
      <c r="AZ265" s="184">
        <v>618</v>
      </c>
      <c r="BA265" s="184">
        <v>620</v>
      </c>
      <c r="BB265" s="184">
        <v>597</v>
      </c>
      <c r="BC265" s="184">
        <v>612</v>
      </c>
      <c r="BD265" s="184">
        <v>592</v>
      </c>
      <c r="BE265" s="184">
        <v>631</v>
      </c>
      <c r="BF265" s="184">
        <v>635</v>
      </c>
      <c r="BG265" s="184">
        <v>674</v>
      </c>
      <c r="BH265" s="184">
        <v>656</v>
      </c>
      <c r="BI265" s="184">
        <v>588</v>
      </c>
      <c r="BJ265" s="184">
        <v>613</v>
      </c>
      <c r="BK265" s="184">
        <v>562</v>
      </c>
      <c r="BL265" s="184">
        <v>634</v>
      </c>
      <c r="BM265" s="184">
        <v>688</v>
      </c>
      <c r="BN265" s="184">
        <v>721</v>
      </c>
      <c r="BO265" s="184">
        <v>752</v>
      </c>
      <c r="BP265" s="184">
        <v>826</v>
      </c>
      <c r="BQ265" s="184">
        <v>803</v>
      </c>
      <c r="BR265" s="184">
        <v>829</v>
      </c>
      <c r="BS265" s="184">
        <v>820</v>
      </c>
      <c r="BT265" s="184">
        <v>878</v>
      </c>
      <c r="BU265" s="184">
        <v>873</v>
      </c>
      <c r="BV265" s="184">
        <v>877</v>
      </c>
      <c r="BW265" s="184">
        <v>903</v>
      </c>
      <c r="BX265" s="184">
        <v>871</v>
      </c>
      <c r="BY265" s="184">
        <v>807</v>
      </c>
      <c r="BZ265" s="184">
        <v>876</v>
      </c>
      <c r="CA265" s="184">
        <v>788</v>
      </c>
      <c r="CB265" s="184">
        <v>768</v>
      </c>
      <c r="CC265" s="184">
        <v>746</v>
      </c>
      <c r="CD265" s="184">
        <v>759</v>
      </c>
      <c r="CE265" s="184">
        <v>698</v>
      </c>
      <c r="CF265" s="184">
        <v>643</v>
      </c>
      <c r="CG265" s="184">
        <v>651</v>
      </c>
      <c r="CH265" s="184">
        <v>646</v>
      </c>
      <c r="CI265" s="184">
        <v>645</v>
      </c>
      <c r="CJ265" s="184">
        <v>603</v>
      </c>
      <c r="CK265" s="184">
        <v>623</v>
      </c>
      <c r="CL265" s="184">
        <v>644</v>
      </c>
      <c r="CM265" s="184">
        <v>650</v>
      </c>
      <c r="CN265" s="184">
        <v>722</v>
      </c>
      <c r="CO265" s="184">
        <v>505</v>
      </c>
      <c r="CP265" s="184">
        <v>479</v>
      </c>
      <c r="CQ265" s="184">
        <v>432</v>
      </c>
      <c r="CR265" s="184">
        <v>429</v>
      </c>
      <c r="CS265" s="184">
        <v>314</v>
      </c>
      <c r="CT265" s="184">
        <v>246</v>
      </c>
      <c r="CU265" s="184">
        <v>236</v>
      </c>
      <c r="CV265" s="184">
        <v>204</v>
      </c>
      <c r="CW265" s="184">
        <v>193</v>
      </c>
      <c r="CX265" s="184">
        <v>165</v>
      </c>
      <c r="CY265" s="533">
        <v>531</v>
      </c>
      <c r="CZ265" s="129">
        <v>355</v>
      </c>
      <c r="DA265">
        <v>414</v>
      </c>
      <c r="DB265">
        <v>435</v>
      </c>
      <c r="DC265">
        <v>420</v>
      </c>
      <c r="DD265">
        <v>446</v>
      </c>
      <c r="DE265">
        <v>461</v>
      </c>
      <c r="DF265">
        <v>489</v>
      </c>
      <c r="DG265">
        <v>496</v>
      </c>
      <c r="DH265">
        <v>573</v>
      </c>
      <c r="DI265">
        <v>590</v>
      </c>
      <c r="DJ265">
        <v>575</v>
      </c>
      <c r="DK265">
        <v>588</v>
      </c>
      <c r="DL265">
        <v>598</v>
      </c>
      <c r="DM265">
        <v>621</v>
      </c>
      <c r="DN265">
        <v>655</v>
      </c>
      <c r="DO265">
        <v>713</v>
      </c>
      <c r="DP265">
        <v>677</v>
      </c>
      <c r="DQ265">
        <v>639</v>
      </c>
      <c r="DR265">
        <v>618</v>
      </c>
      <c r="DS265">
        <v>573</v>
      </c>
      <c r="DT265">
        <v>493</v>
      </c>
      <c r="DU265">
        <v>472</v>
      </c>
      <c r="DV265">
        <v>490</v>
      </c>
      <c r="DW265">
        <v>470</v>
      </c>
      <c r="DX265">
        <v>443</v>
      </c>
      <c r="DY265">
        <v>514</v>
      </c>
      <c r="DZ265">
        <v>489</v>
      </c>
      <c r="EA265">
        <v>558</v>
      </c>
      <c r="EB265">
        <v>553</v>
      </c>
      <c r="EC265">
        <v>584</v>
      </c>
      <c r="ED265">
        <v>605</v>
      </c>
      <c r="EE265">
        <v>629</v>
      </c>
      <c r="EF265">
        <v>642</v>
      </c>
      <c r="EG265">
        <v>635</v>
      </c>
      <c r="EH265">
        <v>613</v>
      </c>
      <c r="EI265">
        <v>686</v>
      </c>
      <c r="EJ265">
        <v>687</v>
      </c>
      <c r="EK265">
        <v>682</v>
      </c>
      <c r="EL265">
        <v>688</v>
      </c>
      <c r="EM265">
        <v>647</v>
      </c>
      <c r="EN265">
        <v>652</v>
      </c>
      <c r="EO265">
        <v>658</v>
      </c>
      <c r="EP265">
        <v>634</v>
      </c>
      <c r="EQ265">
        <v>643</v>
      </c>
      <c r="ER265">
        <v>644</v>
      </c>
      <c r="ES265">
        <v>720</v>
      </c>
      <c r="ET265">
        <v>672</v>
      </c>
      <c r="EU265">
        <v>631</v>
      </c>
      <c r="EV265">
        <v>610</v>
      </c>
      <c r="EW265">
        <v>589</v>
      </c>
      <c r="EX265">
        <v>681</v>
      </c>
      <c r="EY265">
        <v>620</v>
      </c>
      <c r="EZ265">
        <v>714</v>
      </c>
      <c r="FA265">
        <v>774</v>
      </c>
      <c r="FB265">
        <v>816</v>
      </c>
      <c r="FC265">
        <v>863</v>
      </c>
      <c r="FD265">
        <v>818</v>
      </c>
      <c r="FE265">
        <v>836</v>
      </c>
      <c r="FF265">
        <v>856</v>
      </c>
      <c r="FG265">
        <v>896</v>
      </c>
      <c r="FH265">
        <v>954</v>
      </c>
      <c r="FI265">
        <v>879</v>
      </c>
      <c r="FJ265">
        <v>951</v>
      </c>
      <c r="FK265">
        <v>886</v>
      </c>
      <c r="FL265">
        <v>883</v>
      </c>
      <c r="FM265">
        <v>865</v>
      </c>
      <c r="FN265">
        <v>829</v>
      </c>
      <c r="FO265">
        <v>836</v>
      </c>
      <c r="FP265">
        <v>782</v>
      </c>
      <c r="FQ265">
        <v>791</v>
      </c>
      <c r="FR265">
        <v>709</v>
      </c>
      <c r="FS265">
        <v>708</v>
      </c>
      <c r="FT265">
        <v>724</v>
      </c>
      <c r="FU265">
        <v>677</v>
      </c>
      <c r="FV265">
        <v>689</v>
      </c>
      <c r="FW265">
        <v>676</v>
      </c>
      <c r="FX265">
        <v>669</v>
      </c>
      <c r="FY265">
        <v>676</v>
      </c>
      <c r="FZ265">
        <v>764</v>
      </c>
      <c r="GA265">
        <v>762</v>
      </c>
      <c r="GB265">
        <v>550</v>
      </c>
      <c r="GC265">
        <v>618</v>
      </c>
      <c r="GD265">
        <v>521</v>
      </c>
      <c r="GE265">
        <v>497</v>
      </c>
      <c r="GF265">
        <v>392</v>
      </c>
      <c r="GG265">
        <v>359</v>
      </c>
      <c r="GH265">
        <v>359</v>
      </c>
      <c r="GI265">
        <v>283</v>
      </c>
      <c r="GJ265">
        <v>255</v>
      </c>
      <c r="GK265">
        <v>232</v>
      </c>
      <c r="GL265" s="128">
        <v>872</v>
      </c>
    </row>
    <row r="266" spans="1:194" s="1" customFormat="1" ht="14.4" x14ac:dyDescent="0.3">
      <c r="A266" s="30" t="s">
        <v>46</v>
      </c>
      <c r="B266" s="1" t="s">
        <v>305</v>
      </c>
      <c r="C266" s="29" t="str">
        <f t="shared" si="74"/>
        <v>LA England - North East Derbyshire</v>
      </c>
      <c r="D266" s="48">
        <f t="shared" si="75"/>
        <v>2924</v>
      </c>
      <c r="E266" s="48">
        <f t="shared" si="76"/>
        <v>2744</v>
      </c>
      <c r="F266" s="49">
        <f t="shared" si="77"/>
        <v>89445</v>
      </c>
      <c r="G266" s="49">
        <f t="shared" si="78"/>
        <v>43801</v>
      </c>
      <c r="H266" s="50">
        <f t="shared" si="79"/>
        <v>45644</v>
      </c>
      <c r="I266" s="50">
        <f t="shared" si="80"/>
        <v>35682</v>
      </c>
      <c r="J266" s="50">
        <f t="shared" si="81"/>
        <v>37965</v>
      </c>
      <c r="K266" s="47">
        <f t="shared" si="82"/>
        <v>8119</v>
      </c>
      <c r="L266" s="48">
        <f t="shared" si="83"/>
        <v>7679</v>
      </c>
      <c r="M266" s="744">
        <v>332</v>
      </c>
      <c r="N266" s="184">
        <v>401</v>
      </c>
      <c r="O266" s="184">
        <v>391</v>
      </c>
      <c r="P266" s="184">
        <v>415</v>
      </c>
      <c r="Q266" s="184">
        <v>431</v>
      </c>
      <c r="R266" s="184">
        <v>420</v>
      </c>
      <c r="S266" s="184">
        <v>436</v>
      </c>
      <c r="T266" s="184">
        <v>449</v>
      </c>
      <c r="U266" s="184">
        <v>447</v>
      </c>
      <c r="V266" s="184">
        <v>518</v>
      </c>
      <c r="W266" s="184">
        <v>455</v>
      </c>
      <c r="X266" s="184">
        <v>500</v>
      </c>
      <c r="Y266" s="184">
        <v>469</v>
      </c>
      <c r="Z266" s="184">
        <v>498</v>
      </c>
      <c r="AA266" s="184">
        <v>519</v>
      </c>
      <c r="AB266" s="184">
        <v>475</v>
      </c>
      <c r="AC266" s="184">
        <v>494</v>
      </c>
      <c r="AD266" s="184">
        <v>469</v>
      </c>
      <c r="AE266" s="184">
        <v>459</v>
      </c>
      <c r="AF266" s="184">
        <v>452</v>
      </c>
      <c r="AG266" s="184">
        <v>399</v>
      </c>
      <c r="AH266" s="184">
        <v>393</v>
      </c>
      <c r="AI266" s="184">
        <v>432</v>
      </c>
      <c r="AJ266" s="184">
        <v>362</v>
      </c>
      <c r="AK266" s="184">
        <v>402</v>
      </c>
      <c r="AL266" s="184">
        <v>417</v>
      </c>
      <c r="AM266" s="184">
        <v>374</v>
      </c>
      <c r="AN266" s="184">
        <v>447</v>
      </c>
      <c r="AO266" s="184">
        <v>446</v>
      </c>
      <c r="AP266" s="184">
        <v>481</v>
      </c>
      <c r="AQ266" s="184">
        <v>518</v>
      </c>
      <c r="AR266" s="184">
        <v>538</v>
      </c>
      <c r="AS266" s="184">
        <v>520</v>
      </c>
      <c r="AT266" s="184">
        <v>549</v>
      </c>
      <c r="AU266" s="184">
        <v>556</v>
      </c>
      <c r="AV266" s="184">
        <v>579</v>
      </c>
      <c r="AW266" s="184">
        <v>532</v>
      </c>
      <c r="AX266" s="184">
        <v>522</v>
      </c>
      <c r="AY266" s="184">
        <v>576</v>
      </c>
      <c r="AZ266" s="184">
        <v>524</v>
      </c>
      <c r="BA266" s="184">
        <v>525</v>
      </c>
      <c r="BB266" s="184">
        <v>524</v>
      </c>
      <c r="BC266" s="184">
        <v>532</v>
      </c>
      <c r="BD266" s="184">
        <v>526</v>
      </c>
      <c r="BE266" s="184">
        <v>552</v>
      </c>
      <c r="BF266" s="184">
        <v>584</v>
      </c>
      <c r="BG266" s="184">
        <v>547</v>
      </c>
      <c r="BH266" s="184">
        <v>470</v>
      </c>
      <c r="BI266" s="184">
        <v>481</v>
      </c>
      <c r="BJ266" s="184">
        <v>475</v>
      </c>
      <c r="BK266" s="184">
        <v>539</v>
      </c>
      <c r="BL266" s="184">
        <v>490</v>
      </c>
      <c r="BM266" s="184">
        <v>529</v>
      </c>
      <c r="BN266" s="184">
        <v>564</v>
      </c>
      <c r="BO266" s="184">
        <v>643</v>
      </c>
      <c r="BP266" s="184">
        <v>666</v>
      </c>
      <c r="BQ266" s="184">
        <v>603</v>
      </c>
      <c r="BR266" s="184">
        <v>693</v>
      </c>
      <c r="BS266" s="184">
        <v>639</v>
      </c>
      <c r="BT266" s="184">
        <v>671</v>
      </c>
      <c r="BU266" s="184">
        <v>658</v>
      </c>
      <c r="BV266" s="184">
        <v>678</v>
      </c>
      <c r="BW266" s="184">
        <v>599</v>
      </c>
      <c r="BX266" s="184">
        <v>643</v>
      </c>
      <c r="BY266" s="184">
        <v>657</v>
      </c>
      <c r="BZ266" s="184">
        <v>633</v>
      </c>
      <c r="CA266" s="184">
        <v>558</v>
      </c>
      <c r="CB266" s="184">
        <v>559</v>
      </c>
      <c r="CC266" s="184">
        <v>562</v>
      </c>
      <c r="CD266" s="184">
        <v>526</v>
      </c>
      <c r="CE266" s="184">
        <v>536</v>
      </c>
      <c r="CF266" s="184">
        <v>509</v>
      </c>
      <c r="CG266" s="184">
        <v>514</v>
      </c>
      <c r="CH266" s="184">
        <v>456</v>
      </c>
      <c r="CI266" s="184">
        <v>405</v>
      </c>
      <c r="CJ266" s="184">
        <v>471</v>
      </c>
      <c r="CK266" s="184">
        <v>489</v>
      </c>
      <c r="CL266" s="184">
        <v>479</v>
      </c>
      <c r="CM266" s="184">
        <v>509</v>
      </c>
      <c r="CN266" s="184">
        <v>527</v>
      </c>
      <c r="CO266" s="184">
        <v>407</v>
      </c>
      <c r="CP266" s="184">
        <v>424</v>
      </c>
      <c r="CQ266" s="184">
        <v>369</v>
      </c>
      <c r="CR266" s="184">
        <v>303</v>
      </c>
      <c r="CS266" s="184">
        <v>254</v>
      </c>
      <c r="CT266" s="184">
        <v>198</v>
      </c>
      <c r="CU266" s="184">
        <v>204</v>
      </c>
      <c r="CV266" s="184">
        <v>189</v>
      </c>
      <c r="CW266" s="184">
        <v>142</v>
      </c>
      <c r="CX266" s="184">
        <v>122</v>
      </c>
      <c r="CY266" s="533">
        <v>371</v>
      </c>
      <c r="CZ266" s="129">
        <v>353</v>
      </c>
      <c r="DA266">
        <v>357</v>
      </c>
      <c r="DB266">
        <v>390</v>
      </c>
      <c r="DC266">
        <v>344</v>
      </c>
      <c r="DD266">
        <v>413</v>
      </c>
      <c r="DE266">
        <v>424</v>
      </c>
      <c r="DF266">
        <v>387</v>
      </c>
      <c r="DG266">
        <v>434</v>
      </c>
      <c r="DH266">
        <v>427</v>
      </c>
      <c r="DI266">
        <v>462</v>
      </c>
      <c r="DJ266">
        <v>456</v>
      </c>
      <c r="DK266">
        <v>488</v>
      </c>
      <c r="DL266">
        <v>475</v>
      </c>
      <c r="DM266">
        <v>415</v>
      </c>
      <c r="DN266">
        <v>523</v>
      </c>
      <c r="DO266">
        <v>438</v>
      </c>
      <c r="DP266">
        <v>483</v>
      </c>
      <c r="DQ266">
        <v>410</v>
      </c>
      <c r="DR266">
        <v>444</v>
      </c>
      <c r="DS266">
        <v>378</v>
      </c>
      <c r="DT266">
        <v>371</v>
      </c>
      <c r="DU266">
        <v>373</v>
      </c>
      <c r="DV266">
        <v>389</v>
      </c>
      <c r="DW266">
        <v>394</v>
      </c>
      <c r="DX266">
        <v>424</v>
      </c>
      <c r="DY266">
        <v>426</v>
      </c>
      <c r="DZ266">
        <v>413</v>
      </c>
      <c r="EA266">
        <v>439</v>
      </c>
      <c r="EB266">
        <v>466</v>
      </c>
      <c r="EC266">
        <v>544</v>
      </c>
      <c r="ED266">
        <v>494</v>
      </c>
      <c r="EE266">
        <v>542</v>
      </c>
      <c r="EF266">
        <v>541</v>
      </c>
      <c r="EG266">
        <v>597</v>
      </c>
      <c r="EH266">
        <v>596</v>
      </c>
      <c r="EI266">
        <v>594</v>
      </c>
      <c r="EJ266">
        <v>528</v>
      </c>
      <c r="EK266">
        <v>548</v>
      </c>
      <c r="EL266">
        <v>600</v>
      </c>
      <c r="EM266">
        <v>564</v>
      </c>
      <c r="EN266">
        <v>547</v>
      </c>
      <c r="EO266">
        <v>566</v>
      </c>
      <c r="EP266">
        <v>531</v>
      </c>
      <c r="EQ266">
        <v>536</v>
      </c>
      <c r="ER266">
        <v>517</v>
      </c>
      <c r="ES266">
        <v>541</v>
      </c>
      <c r="ET266">
        <v>572</v>
      </c>
      <c r="EU266">
        <v>456</v>
      </c>
      <c r="EV266">
        <v>491</v>
      </c>
      <c r="EW266">
        <v>484</v>
      </c>
      <c r="EX266">
        <v>510</v>
      </c>
      <c r="EY266">
        <v>509</v>
      </c>
      <c r="EZ266">
        <v>529</v>
      </c>
      <c r="FA266">
        <v>596</v>
      </c>
      <c r="FB266">
        <v>606</v>
      </c>
      <c r="FC266">
        <v>652</v>
      </c>
      <c r="FD266">
        <v>706</v>
      </c>
      <c r="FE266">
        <v>686</v>
      </c>
      <c r="FF266">
        <v>674</v>
      </c>
      <c r="FG266">
        <v>697</v>
      </c>
      <c r="FH266">
        <v>669</v>
      </c>
      <c r="FI266">
        <v>688</v>
      </c>
      <c r="FJ266">
        <v>764</v>
      </c>
      <c r="FK266">
        <v>662</v>
      </c>
      <c r="FL266">
        <v>612</v>
      </c>
      <c r="FM266">
        <v>594</v>
      </c>
      <c r="FN266">
        <v>617</v>
      </c>
      <c r="FO266">
        <v>636</v>
      </c>
      <c r="FP266">
        <v>616</v>
      </c>
      <c r="FQ266">
        <v>564</v>
      </c>
      <c r="FR266">
        <v>580</v>
      </c>
      <c r="FS266">
        <v>545</v>
      </c>
      <c r="FT266">
        <v>576</v>
      </c>
      <c r="FU266">
        <v>486</v>
      </c>
      <c r="FV266">
        <v>572</v>
      </c>
      <c r="FW266">
        <v>515</v>
      </c>
      <c r="FX266">
        <v>550</v>
      </c>
      <c r="FY266">
        <v>572</v>
      </c>
      <c r="FZ266">
        <v>620</v>
      </c>
      <c r="GA266">
        <v>565</v>
      </c>
      <c r="GB266">
        <v>470</v>
      </c>
      <c r="GC266">
        <v>507</v>
      </c>
      <c r="GD266">
        <v>410</v>
      </c>
      <c r="GE266">
        <v>387</v>
      </c>
      <c r="GF266">
        <v>273</v>
      </c>
      <c r="GG266">
        <v>303</v>
      </c>
      <c r="GH266">
        <v>267</v>
      </c>
      <c r="GI266">
        <v>215</v>
      </c>
      <c r="GJ266">
        <v>225</v>
      </c>
      <c r="GK266">
        <v>152</v>
      </c>
      <c r="GL266" s="128">
        <v>682</v>
      </c>
    </row>
    <row r="267" spans="1:194" s="1" customFormat="1" ht="14.4" x14ac:dyDescent="0.3">
      <c r="A267" s="30" t="s">
        <v>46</v>
      </c>
      <c r="B267" s="1" t="s">
        <v>306</v>
      </c>
      <c r="C267" s="29" t="str">
        <f t="shared" si="74"/>
        <v>LA England - North East Lincolnshire</v>
      </c>
      <c r="D267" s="48">
        <f t="shared" si="75"/>
        <v>6595</v>
      </c>
      <c r="E267" s="48">
        <f t="shared" si="76"/>
        <v>6434</v>
      </c>
      <c r="F267" s="49">
        <f t="shared" si="77"/>
        <v>174650</v>
      </c>
      <c r="G267" s="49">
        <f t="shared" si="78"/>
        <v>87358</v>
      </c>
      <c r="H267" s="50">
        <f t="shared" si="79"/>
        <v>87292</v>
      </c>
      <c r="I267" s="50">
        <f t="shared" si="80"/>
        <v>69850</v>
      </c>
      <c r="J267" s="50">
        <f t="shared" si="81"/>
        <v>70438</v>
      </c>
      <c r="K267" s="47">
        <f t="shared" si="82"/>
        <v>17508</v>
      </c>
      <c r="L267" s="48">
        <f t="shared" si="83"/>
        <v>16854</v>
      </c>
      <c r="M267" s="744">
        <v>712</v>
      </c>
      <c r="N267" s="184">
        <v>749</v>
      </c>
      <c r="O267" s="184">
        <v>767</v>
      </c>
      <c r="P267" s="184">
        <v>840</v>
      </c>
      <c r="Q267" s="184">
        <v>833</v>
      </c>
      <c r="R267" s="184">
        <v>871</v>
      </c>
      <c r="S267" s="184">
        <v>989</v>
      </c>
      <c r="T267" s="184">
        <v>914</v>
      </c>
      <c r="U267" s="184">
        <v>1018</v>
      </c>
      <c r="V267" s="184">
        <v>1085</v>
      </c>
      <c r="W267" s="184">
        <v>1039</v>
      </c>
      <c r="X267" s="184">
        <v>1096</v>
      </c>
      <c r="Y267" s="184">
        <v>1070</v>
      </c>
      <c r="Z267" s="184">
        <v>1048</v>
      </c>
      <c r="AA267" s="184">
        <v>1131</v>
      </c>
      <c r="AB267" s="184">
        <v>1153</v>
      </c>
      <c r="AC267" s="184">
        <v>1086</v>
      </c>
      <c r="AD267" s="184">
        <v>1107</v>
      </c>
      <c r="AE267" s="184">
        <v>1070</v>
      </c>
      <c r="AF267" s="184">
        <v>1033</v>
      </c>
      <c r="AG267" s="184">
        <v>984</v>
      </c>
      <c r="AH267" s="184">
        <v>965</v>
      </c>
      <c r="AI267" s="184">
        <v>922</v>
      </c>
      <c r="AJ267" s="184">
        <v>868</v>
      </c>
      <c r="AK267" s="184">
        <v>832</v>
      </c>
      <c r="AL267" s="184">
        <v>913</v>
      </c>
      <c r="AM267" s="184">
        <v>951</v>
      </c>
      <c r="AN267" s="184">
        <v>1021</v>
      </c>
      <c r="AO267" s="184">
        <v>978</v>
      </c>
      <c r="AP267" s="184">
        <v>1033</v>
      </c>
      <c r="AQ267" s="184">
        <v>1028</v>
      </c>
      <c r="AR267" s="184">
        <v>1085</v>
      </c>
      <c r="AS267" s="184">
        <v>1056</v>
      </c>
      <c r="AT267" s="184">
        <v>1162</v>
      </c>
      <c r="AU267" s="184">
        <v>1247</v>
      </c>
      <c r="AV267" s="184">
        <v>1266</v>
      </c>
      <c r="AW267" s="184">
        <v>1263</v>
      </c>
      <c r="AX267" s="184">
        <v>1311</v>
      </c>
      <c r="AY267" s="184">
        <v>1292</v>
      </c>
      <c r="AZ267" s="184">
        <v>1249</v>
      </c>
      <c r="BA267" s="184">
        <v>1241</v>
      </c>
      <c r="BB267" s="184">
        <v>1226</v>
      </c>
      <c r="BC267" s="184">
        <v>1123</v>
      </c>
      <c r="BD267" s="184">
        <v>1097</v>
      </c>
      <c r="BE267" s="184">
        <v>1092</v>
      </c>
      <c r="BF267" s="184">
        <v>1127</v>
      </c>
      <c r="BG267" s="184">
        <v>1068</v>
      </c>
      <c r="BH267" s="184">
        <v>1022</v>
      </c>
      <c r="BI267" s="184">
        <v>907</v>
      </c>
      <c r="BJ267" s="184">
        <v>938</v>
      </c>
      <c r="BK267" s="184">
        <v>1006</v>
      </c>
      <c r="BL267" s="184">
        <v>1042</v>
      </c>
      <c r="BM267" s="184">
        <v>1069</v>
      </c>
      <c r="BN267" s="184">
        <v>1084</v>
      </c>
      <c r="BO267" s="184">
        <v>1234</v>
      </c>
      <c r="BP267" s="184">
        <v>1227</v>
      </c>
      <c r="BQ267" s="184">
        <v>1226</v>
      </c>
      <c r="BR267" s="184">
        <v>1207</v>
      </c>
      <c r="BS267" s="184">
        <v>1236</v>
      </c>
      <c r="BT267" s="184">
        <v>1239</v>
      </c>
      <c r="BU267" s="184">
        <v>1230</v>
      </c>
      <c r="BV267" s="184">
        <v>1263</v>
      </c>
      <c r="BW267" s="184">
        <v>1228</v>
      </c>
      <c r="BX267" s="184">
        <v>1275</v>
      </c>
      <c r="BY267" s="184">
        <v>1253</v>
      </c>
      <c r="BZ267" s="184">
        <v>1161</v>
      </c>
      <c r="CA267" s="184">
        <v>1070</v>
      </c>
      <c r="CB267" s="184">
        <v>1023</v>
      </c>
      <c r="CC267" s="184">
        <v>1010</v>
      </c>
      <c r="CD267" s="184">
        <v>997</v>
      </c>
      <c r="CE267" s="184">
        <v>925</v>
      </c>
      <c r="CF267" s="184">
        <v>872</v>
      </c>
      <c r="CG267" s="184">
        <v>857</v>
      </c>
      <c r="CH267" s="184">
        <v>811</v>
      </c>
      <c r="CI267" s="184">
        <v>764</v>
      </c>
      <c r="CJ267" s="184">
        <v>782</v>
      </c>
      <c r="CK267" s="184">
        <v>756</v>
      </c>
      <c r="CL267" s="184">
        <v>746</v>
      </c>
      <c r="CM267" s="184">
        <v>813</v>
      </c>
      <c r="CN267" s="184">
        <v>849</v>
      </c>
      <c r="CO267" s="184">
        <v>533</v>
      </c>
      <c r="CP267" s="184">
        <v>517</v>
      </c>
      <c r="CQ267" s="184">
        <v>489</v>
      </c>
      <c r="CR267" s="184">
        <v>418</v>
      </c>
      <c r="CS267" s="184">
        <v>368</v>
      </c>
      <c r="CT267" s="184">
        <v>333</v>
      </c>
      <c r="CU267" s="184">
        <v>274</v>
      </c>
      <c r="CV267" s="184">
        <v>237</v>
      </c>
      <c r="CW267" s="184">
        <v>234</v>
      </c>
      <c r="CX267" s="184">
        <v>190</v>
      </c>
      <c r="CY267" s="533">
        <v>632</v>
      </c>
      <c r="CZ267" s="129">
        <v>684</v>
      </c>
      <c r="DA267">
        <v>735</v>
      </c>
      <c r="DB267">
        <v>757</v>
      </c>
      <c r="DC267">
        <v>792</v>
      </c>
      <c r="DD267">
        <v>799</v>
      </c>
      <c r="DE267">
        <v>807</v>
      </c>
      <c r="DF267">
        <v>887</v>
      </c>
      <c r="DG267">
        <v>907</v>
      </c>
      <c r="DH267">
        <v>986</v>
      </c>
      <c r="DI267">
        <v>955</v>
      </c>
      <c r="DJ267">
        <v>1021</v>
      </c>
      <c r="DK267">
        <v>1090</v>
      </c>
      <c r="DL267">
        <v>1008</v>
      </c>
      <c r="DM267">
        <v>1124</v>
      </c>
      <c r="DN267">
        <v>1090</v>
      </c>
      <c r="DO267">
        <v>1054</v>
      </c>
      <c r="DP267">
        <v>1093</v>
      </c>
      <c r="DQ267">
        <v>1065</v>
      </c>
      <c r="DR267">
        <v>1011</v>
      </c>
      <c r="DS267">
        <v>883</v>
      </c>
      <c r="DT267">
        <v>888</v>
      </c>
      <c r="DU267">
        <v>875</v>
      </c>
      <c r="DV267">
        <v>869</v>
      </c>
      <c r="DW267">
        <v>752</v>
      </c>
      <c r="DX267">
        <v>841</v>
      </c>
      <c r="DY267">
        <v>854</v>
      </c>
      <c r="DZ267">
        <v>900</v>
      </c>
      <c r="EA267">
        <v>936</v>
      </c>
      <c r="EB267">
        <v>996</v>
      </c>
      <c r="EC267">
        <v>1033</v>
      </c>
      <c r="ED267">
        <v>977</v>
      </c>
      <c r="EE267">
        <v>1048</v>
      </c>
      <c r="EF267">
        <v>1167</v>
      </c>
      <c r="EG267">
        <v>1163</v>
      </c>
      <c r="EH267">
        <v>1178</v>
      </c>
      <c r="EI267">
        <v>1189</v>
      </c>
      <c r="EJ267">
        <v>1246</v>
      </c>
      <c r="EK267">
        <v>1245</v>
      </c>
      <c r="EL267">
        <v>1251</v>
      </c>
      <c r="EM267">
        <v>1190</v>
      </c>
      <c r="EN267">
        <v>1188</v>
      </c>
      <c r="EO267">
        <v>1121</v>
      </c>
      <c r="EP267">
        <v>1135</v>
      </c>
      <c r="EQ267">
        <v>1086</v>
      </c>
      <c r="ER267">
        <v>1063</v>
      </c>
      <c r="ES267">
        <v>1086</v>
      </c>
      <c r="ET267">
        <v>1030</v>
      </c>
      <c r="EU267">
        <v>906</v>
      </c>
      <c r="EV267">
        <v>934</v>
      </c>
      <c r="EW267">
        <v>888</v>
      </c>
      <c r="EX267">
        <v>905</v>
      </c>
      <c r="EY267">
        <v>972</v>
      </c>
      <c r="EZ267">
        <v>941</v>
      </c>
      <c r="FA267">
        <v>1018</v>
      </c>
      <c r="FB267">
        <v>1248</v>
      </c>
      <c r="FC267">
        <v>1178</v>
      </c>
      <c r="FD267">
        <v>1164</v>
      </c>
      <c r="FE267">
        <v>1275</v>
      </c>
      <c r="FF267">
        <v>1225</v>
      </c>
      <c r="FG267">
        <v>1247</v>
      </c>
      <c r="FH267">
        <v>1307</v>
      </c>
      <c r="FI267">
        <v>1277</v>
      </c>
      <c r="FJ267">
        <v>1269</v>
      </c>
      <c r="FK267">
        <v>1272</v>
      </c>
      <c r="FL267">
        <v>1240</v>
      </c>
      <c r="FM267">
        <v>1147</v>
      </c>
      <c r="FN267">
        <v>1084</v>
      </c>
      <c r="FO267">
        <v>1118</v>
      </c>
      <c r="FP267">
        <v>1060</v>
      </c>
      <c r="FQ267">
        <v>936</v>
      </c>
      <c r="FR267">
        <v>971</v>
      </c>
      <c r="FS267">
        <v>900</v>
      </c>
      <c r="FT267">
        <v>895</v>
      </c>
      <c r="FU267">
        <v>854</v>
      </c>
      <c r="FV267">
        <v>853</v>
      </c>
      <c r="FW267">
        <v>823</v>
      </c>
      <c r="FX267">
        <v>813</v>
      </c>
      <c r="FY267">
        <v>810</v>
      </c>
      <c r="FZ267">
        <v>888</v>
      </c>
      <c r="GA267">
        <v>917</v>
      </c>
      <c r="GB267">
        <v>701</v>
      </c>
      <c r="GC267">
        <v>639</v>
      </c>
      <c r="GD267">
        <v>586</v>
      </c>
      <c r="GE267">
        <v>514</v>
      </c>
      <c r="GF267">
        <v>453</v>
      </c>
      <c r="GG267">
        <v>404</v>
      </c>
      <c r="GH267">
        <v>428</v>
      </c>
      <c r="GI267">
        <v>415</v>
      </c>
      <c r="GJ267">
        <v>361</v>
      </c>
      <c r="GK267">
        <v>303</v>
      </c>
      <c r="GL267" s="128">
        <v>1098</v>
      </c>
    </row>
    <row r="268" spans="1:194" s="1" customFormat="1" ht="14.4" x14ac:dyDescent="0.3">
      <c r="A268" s="30" t="s">
        <v>46</v>
      </c>
      <c r="B268" s="1" t="s">
        <v>307</v>
      </c>
      <c r="C268" s="29" t="str">
        <f t="shared" si="74"/>
        <v>LA England - North Hertfordshire</v>
      </c>
      <c r="D268" s="48">
        <f t="shared" si="75"/>
        <v>4749</v>
      </c>
      <c r="E268" s="48">
        <f t="shared" si="76"/>
        <v>4521</v>
      </c>
      <c r="F268" s="49">
        <f t="shared" si="77"/>
        <v>124906</v>
      </c>
      <c r="G268" s="49">
        <f t="shared" si="78"/>
        <v>61441</v>
      </c>
      <c r="H268" s="50">
        <f t="shared" si="79"/>
        <v>63465</v>
      </c>
      <c r="I268" s="50">
        <f t="shared" si="80"/>
        <v>48676</v>
      </c>
      <c r="J268" s="50">
        <f t="shared" si="81"/>
        <v>51178</v>
      </c>
      <c r="K268" s="47">
        <f t="shared" si="82"/>
        <v>12765</v>
      </c>
      <c r="L268" s="48">
        <f t="shared" si="83"/>
        <v>12287</v>
      </c>
      <c r="M268" s="744">
        <v>536</v>
      </c>
      <c r="N268" s="184">
        <v>607</v>
      </c>
      <c r="O268" s="184">
        <v>620</v>
      </c>
      <c r="P268" s="184">
        <v>598</v>
      </c>
      <c r="Q268" s="184">
        <v>670</v>
      </c>
      <c r="R268" s="184">
        <v>633</v>
      </c>
      <c r="S268" s="184">
        <v>734</v>
      </c>
      <c r="T268" s="184">
        <v>700</v>
      </c>
      <c r="U268" s="184">
        <v>714</v>
      </c>
      <c r="V268" s="184">
        <v>749</v>
      </c>
      <c r="W268" s="184">
        <v>736</v>
      </c>
      <c r="X268" s="184">
        <v>719</v>
      </c>
      <c r="Y268" s="184">
        <v>786</v>
      </c>
      <c r="Z268" s="184">
        <v>860</v>
      </c>
      <c r="AA268" s="184">
        <v>797</v>
      </c>
      <c r="AB268" s="184">
        <v>770</v>
      </c>
      <c r="AC268" s="184">
        <v>800</v>
      </c>
      <c r="AD268" s="184">
        <v>736</v>
      </c>
      <c r="AE268" s="184">
        <v>719</v>
      </c>
      <c r="AF268" s="184">
        <v>644</v>
      </c>
      <c r="AG268" s="184">
        <v>567</v>
      </c>
      <c r="AH268" s="184">
        <v>578</v>
      </c>
      <c r="AI268" s="184">
        <v>617</v>
      </c>
      <c r="AJ268" s="184">
        <v>542</v>
      </c>
      <c r="AK268" s="184">
        <v>581</v>
      </c>
      <c r="AL268" s="184">
        <v>627</v>
      </c>
      <c r="AM268" s="184">
        <v>606</v>
      </c>
      <c r="AN268" s="184">
        <v>686</v>
      </c>
      <c r="AO268" s="184">
        <v>685</v>
      </c>
      <c r="AP268" s="184">
        <v>732</v>
      </c>
      <c r="AQ268" s="184">
        <v>793</v>
      </c>
      <c r="AR268" s="184">
        <v>756</v>
      </c>
      <c r="AS268" s="184">
        <v>864</v>
      </c>
      <c r="AT268" s="184">
        <v>799</v>
      </c>
      <c r="AU268" s="184">
        <v>827</v>
      </c>
      <c r="AV268" s="184">
        <v>888</v>
      </c>
      <c r="AW268" s="184">
        <v>917</v>
      </c>
      <c r="AX268" s="184">
        <v>860</v>
      </c>
      <c r="AY268" s="184">
        <v>852</v>
      </c>
      <c r="AZ268" s="184">
        <v>893</v>
      </c>
      <c r="BA268" s="184">
        <v>869</v>
      </c>
      <c r="BB268" s="184">
        <v>855</v>
      </c>
      <c r="BC268" s="184">
        <v>837</v>
      </c>
      <c r="BD268" s="184">
        <v>852</v>
      </c>
      <c r="BE268" s="184">
        <v>887</v>
      </c>
      <c r="BF268" s="184">
        <v>883</v>
      </c>
      <c r="BG268" s="184">
        <v>930</v>
      </c>
      <c r="BH268" s="184">
        <v>875</v>
      </c>
      <c r="BI268" s="184">
        <v>843</v>
      </c>
      <c r="BJ268" s="184">
        <v>772</v>
      </c>
      <c r="BK268" s="184">
        <v>836</v>
      </c>
      <c r="BL268" s="184">
        <v>853</v>
      </c>
      <c r="BM268" s="184">
        <v>846</v>
      </c>
      <c r="BN268" s="184">
        <v>866</v>
      </c>
      <c r="BO268" s="184">
        <v>861</v>
      </c>
      <c r="BP268" s="184">
        <v>816</v>
      </c>
      <c r="BQ268" s="184">
        <v>819</v>
      </c>
      <c r="BR268" s="184">
        <v>833</v>
      </c>
      <c r="BS268" s="184">
        <v>853</v>
      </c>
      <c r="BT268" s="184">
        <v>829</v>
      </c>
      <c r="BU268" s="184">
        <v>855</v>
      </c>
      <c r="BV268" s="184">
        <v>847</v>
      </c>
      <c r="BW268" s="184">
        <v>835</v>
      </c>
      <c r="BX268" s="184">
        <v>798</v>
      </c>
      <c r="BY268" s="184">
        <v>746</v>
      </c>
      <c r="BZ268" s="184">
        <v>741</v>
      </c>
      <c r="CA268" s="184">
        <v>669</v>
      </c>
      <c r="CB268" s="184">
        <v>702</v>
      </c>
      <c r="CC268" s="184">
        <v>600</v>
      </c>
      <c r="CD268" s="184">
        <v>558</v>
      </c>
      <c r="CE268" s="184">
        <v>547</v>
      </c>
      <c r="CF268" s="184">
        <v>534</v>
      </c>
      <c r="CG268" s="184">
        <v>514</v>
      </c>
      <c r="CH268" s="184">
        <v>510</v>
      </c>
      <c r="CI268" s="184">
        <v>481</v>
      </c>
      <c r="CJ268" s="184">
        <v>470</v>
      </c>
      <c r="CK268" s="184">
        <v>525</v>
      </c>
      <c r="CL268" s="184">
        <v>440</v>
      </c>
      <c r="CM268" s="184">
        <v>540</v>
      </c>
      <c r="CN268" s="184">
        <v>524</v>
      </c>
      <c r="CO268" s="184">
        <v>376</v>
      </c>
      <c r="CP268" s="184">
        <v>383</v>
      </c>
      <c r="CQ268" s="184">
        <v>314</v>
      </c>
      <c r="CR268" s="184">
        <v>345</v>
      </c>
      <c r="CS268" s="184">
        <v>261</v>
      </c>
      <c r="CT268" s="184">
        <v>217</v>
      </c>
      <c r="CU268" s="184">
        <v>218</v>
      </c>
      <c r="CV268" s="184">
        <v>201</v>
      </c>
      <c r="CW268" s="184">
        <v>176</v>
      </c>
      <c r="CX268" s="184">
        <v>142</v>
      </c>
      <c r="CY268" s="533">
        <v>559</v>
      </c>
      <c r="CZ268" s="129">
        <v>513</v>
      </c>
      <c r="DA268">
        <v>562</v>
      </c>
      <c r="DB268">
        <v>568</v>
      </c>
      <c r="DC268">
        <v>569</v>
      </c>
      <c r="DD268">
        <v>659</v>
      </c>
      <c r="DE268">
        <v>670</v>
      </c>
      <c r="DF268">
        <v>668</v>
      </c>
      <c r="DG268">
        <v>698</v>
      </c>
      <c r="DH268">
        <v>732</v>
      </c>
      <c r="DI268">
        <v>693</v>
      </c>
      <c r="DJ268">
        <v>750</v>
      </c>
      <c r="DK268">
        <v>684</v>
      </c>
      <c r="DL268">
        <v>748</v>
      </c>
      <c r="DM268">
        <v>715</v>
      </c>
      <c r="DN268">
        <v>767</v>
      </c>
      <c r="DO268">
        <v>764</v>
      </c>
      <c r="DP268">
        <v>764</v>
      </c>
      <c r="DQ268">
        <v>763</v>
      </c>
      <c r="DR268">
        <v>734</v>
      </c>
      <c r="DS268">
        <v>586</v>
      </c>
      <c r="DT268">
        <v>517</v>
      </c>
      <c r="DU268">
        <v>527</v>
      </c>
      <c r="DV268">
        <v>578</v>
      </c>
      <c r="DW268">
        <v>537</v>
      </c>
      <c r="DX268">
        <v>549</v>
      </c>
      <c r="DY268">
        <v>655</v>
      </c>
      <c r="DZ268">
        <v>648</v>
      </c>
      <c r="EA268">
        <v>696</v>
      </c>
      <c r="EB268">
        <v>702</v>
      </c>
      <c r="EC268">
        <v>744</v>
      </c>
      <c r="ED268">
        <v>744</v>
      </c>
      <c r="EE268">
        <v>805</v>
      </c>
      <c r="EF268">
        <v>783</v>
      </c>
      <c r="EG268">
        <v>840</v>
      </c>
      <c r="EH268">
        <v>903</v>
      </c>
      <c r="EI268">
        <v>939</v>
      </c>
      <c r="EJ268">
        <v>890</v>
      </c>
      <c r="EK268">
        <v>918</v>
      </c>
      <c r="EL268">
        <v>951</v>
      </c>
      <c r="EM268">
        <v>911</v>
      </c>
      <c r="EN268">
        <v>901</v>
      </c>
      <c r="EO268">
        <v>928</v>
      </c>
      <c r="EP268">
        <v>913</v>
      </c>
      <c r="EQ268">
        <v>897</v>
      </c>
      <c r="ER268">
        <v>898</v>
      </c>
      <c r="ES268">
        <v>948</v>
      </c>
      <c r="ET268">
        <v>938</v>
      </c>
      <c r="EU268">
        <v>854</v>
      </c>
      <c r="EV268">
        <v>835</v>
      </c>
      <c r="EW268">
        <v>819</v>
      </c>
      <c r="EX268">
        <v>760</v>
      </c>
      <c r="EY268">
        <v>875</v>
      </c>
      <c r="EZ268">
        <v>813</v>
      </c>
      <c r="FA268">
        <v>842</v>
      </c>
      <c r="FB268">
        <v>855</v>
      </c>
      <c r="FC268">
        <v>874</v>
      </c>
      <c r="FD268">
        <v>807</v>
      </c>
      <c r="FE268">
        <v>845</v>
      </c>
      <c r="FF268">
        <v>811</v>
      </c>
      <c r="FG268">
        <v>839</v>
      </c>
      <c r="FH268">
        <v>891</v>
      </c>
      <c r="FI268">
        <v>857</v>
      </c>
      <c r="FJ268">
        <v>819</v>
      </c>
      <c r="FK268">
        <v>799</v>
      </c>
      <c r="FL268">
        <v>758</v>
      </c>
      <c r="FM268">
        <v>747</v>
      </c>
      <c r="FN268">
        <v>718</v>
      </c>
      <c r="FO268">
        <v>658</v>
      </c>
      <c r="FP268">
        <v>619</v>
      </c>
      <c r="FQ268">
        <v>636</v>
      </c>
      <c r="FR268">
        <v>565</v>
      </c>
      <c r="FS268">
        <v>616</v>
      </c>
      <c r="FT268">
        <v>528</v>
      </c>
      <c r="FU268">
        <v>548</v>
      </c>
      <c r="FV268">
        <v>550</v>
      </c>
      <c r="FW268">
        <v>544</v>
      </c>
      <c r="FX268">
        <v>566</v>
      </c>
      <c r="FY268">
        <v>575</v>
      </c>
      <c r="FZ268">
        <v>599</v>
      </c>
      <c r="GA268">
        <v>661</v>
      </c>
      <c r="GB268">
        <v>422</v>
      </c>
      <c r="GC268">
        <v>464</v>
      </c>
      <c r="GD268">
        <v>465</v>
      </c>
      <c r="GE268">
        <v>390</v>
      </c>
      <c r="GF268">
        <v>353</v>
      </c>
      <c r="GG268">
        <v>305</v>
      </c>
      <c r="GH268">
        <v>313</v>
      </c>
      <c r="GI268">
        <v>283</v>
      </c>
      <c r="GJ268">
        <v>274</v>
      </c>
      <c r="GK268">
        <v>237</v>
      </c>
      <c r="GL268" s="128">
        <v>1009</v>
      </c>
    </row>
    <row r="269" spans="1:194" s="1" customFormat="1" ht="14.4" x14ac:dyDescent="0.3">
      <c r="A269" s="30" t="s">
        <v>46</v>
      </c>
      <c r="B269" s="1" t="s">
        <v>308</v>
      </c>
      <c r="C269" s="29" t="str">
        <f t="shared" si="74"/>
        <v>LA England - North Kesteven</v>
      </c>
      <c r="D269" s="48">
        <f t="shared" si="75"/>
        <v>3900</v>
      </c>
      <c r="E269" s="48">
        <f t="shared" si="76"/>
        <v>3740</v>
      </c>
      <c r="F269" s="49">
        <f t="shared" si="77"/>
        <v>103668</v>
      </c>
      <c r="G269" s="49">
        <f t="shared" si="78"/>
        <v>50119</v>
      </c>
      <c r="H269" s="50">
        <f t="shared" si="79"/>
        <v>53549</v>
      </c>
      <c r="I269" s="50">
        <f t="shared" si="80"/>
        <v>40267</v>
      </c>
      <c r="J269" s="50">
        <f t="shared" si="81"/>
        <v>43894</v>
      </c>
      <c r="K269" s="47">
        <f t="shared" si="82"/>
        <v>9852</v>
      </c>
      <c r="L269" s="48">
        <f t="shared" si="83"/>
        <v>9655</v>
      </c>
      <c r="M269" s="744">
        <v>388</v>
      </c>
      <c r="N269" s="184">
        <v>400</v>
      </c>
      <c r="O269" s="184">
        <v>420</v>
      </c>
      <c r="P269" s="184">
        <v>450</v>
      </c>
      <c r="Q269" s="184">
        <v>446</v>
      </c>
      <c r="R269" s="184">
        <v>463</v>
      </c>
      <c r="S269" s="184">
        <v>475</v>
      </c>
      <c r="T269" s="184">
        <v>524</v>
      </c>
      <c r="U269" s="184">
        <v>550</v>
      </c>
      <c r="V269" s="184">
        <v>620</v>
      </c>
      <c r="W269" s="184">
        <v>606</v>
      </c>
      <c r="X269" s="184">
        <v>610</v>
      </c>
      <c r="Y269" s="184">
        <v>607</v>
      </c>
      <c r="Z269" s="184">
        <v>626</v>
      </c>
      <c r="AA269" s="184">
        <v>703</v>
      </c>
      <c r="AB269" s="184">
        <v>663</v>
      </c>
      <c r="AC269" s="184">
        <v>648</v>
      </c>
      <c r="AD269" s="184">
        <v>653</v>
      </c>
      <c r="AE269" s="184">
        <v>541</v>
      </c>
      <c r="AF269" s="184">
        <v>550</v>
      </c>
      <c r="AG269" s="184">
        <v>515</v>
      </c>
      <c r="AH269" s="184">
        <v>464</v>
      </c>
      <c r="AI269" s="184">
        <v>495</v>
      </c>
      <c r="AJ269" s="184">
        <v>483</v>
      </c>
      <c r="AK269" s="184">
        <v>499</v>
      </c>
      <c r="AL269" s="184">
        <v>467</v>
      </c>
      <c r="AM269" s="184">
        <v>519</v>
      </c>
      <c r="AN269" s="184">
        <v>497</v>
      </c>
      <c r="AO269" s="184">
        <v>525</v>
      </c>
      <c r="AP269" s="184">
        <v>528</v>
      </c>
      <c r="AQ269" s="184">
        <v>564</v>
      </c>
      <c r="AR269" s="184">
        <v>597</v>
      </c>
      <c r="AS269" s="184">
        <v>576</v>
      </c>
      <c r="AT269" s="184">
        <v>543</v>
      </c>
      <c r="AU269" s="184">
        <v>580</v>
      </c>
      <c r="AV269" s="184">
        <v>619</v>
      </c>
      <c r="AW269" s="184">
        <v>589</v>
      </c>
      <c r="AX269" s="184">
        <v>577</v>
      </c>
      <c r="AY269" s="184">
        <v>614</v>
      </c>
      <c r="AZ269" s="184">
        <v>551</v>
      </c>
      <c r="BA269" s="184">
        <v>575</v>
      </c>
      <c r="BB269" s="184">
        <v>575</v>
      </c>
      <c r="BC269" s="184">
        <v>570</v>
      </c>
      <c r="BD269" s="184">
        <v>582</v>
      </c>
      <c r="BE269" s="184">
        <v>544</v>
      </c>
      <c r="BF269" s="184">
        <v>572</v>
      </c>
      <c r="BG269" s="184">
        <v>637</v>
      </c>
      <c r="BH269" s="184">
        <v>565</v>
      </c>
      <c r="BI269" s="184">
        <v>489</v>
      </c>
      <c r="BJ269" s="184">
        <v>503</v>
      </c>
      <c r="BK269" s="184">
        <v>536</v>
      </c>
      <c r="BL269" s="184">
        <v>584</v>
      </c>
      <c r="BM269" s="184">
        <v>591</v>
      </c>
      <c r="BN269" s="184">
        <v>623</v>
      </c>
      <c r="BO269" s="184">
        <v>747</v>
      </c>
      <c r="BP269" s="184">
        <v>723</v>
      </c>
      <c r="BQ269" s="184">
        <v>692</v>
      </c>
      <c r="BR269" s="184">
        <v>750</v>
      </c>
      <c r="BS269" s="184">
        <v>841</v>
      </c>
      <c r="BT269" s="184">
        <v>787</v>
      </c>
      <c r="BU269" s="184">
        <v>775</v>
      </c>
      <c r="BV269" s="184">
        <v>772</v>
      </c>
      <c r="BW269" s="184">
        <v>799</v>
      </c>
      <c r="BX269" s="184">
        <v>788</v>
      </c>
      <c r="BY269" s="184">
        <v>797</v>
      </c>
      <c r="BZ269" s="184">
        <v>712</v>
      </c>
      <c r="CA269" s="184">
        <v>646</v>
      </c>
      <c r="CB269" s="184">
        <v>624</v>
      </c>
      <c r="CC269" s="184">
        <v>610</v>
      </c>
      <c r="CD269" s="184">
        <v>584</v>
      </c>
      <c r="CE269" s="184">
        <v>532</v>
      </c>
      <c r="CF269" s="184">
        <v>555</v>
      </c>
      <c r="CG269" s="184">
        <v>544</v>
      </c>
      <c r="CH269" s="184">
        <v>493</v>
      </c>
      <c r="CI269" s="184">
        <v>543</v>
      </c>
      <c r="CJ269" s="184">
        <v>522</v>
      </c>
      <c r="CK269" s="184">
        <v>530</v>
      </c>
      <c r="CL269" s="184">
        <v>497</v>
      </c>
      <c r="CM269" s="184">
        <v>574</v>
      </c>
      <c r="CN269" s="184">
        <v>617</v>
      </c>
      <c r="CO269" s="184">
        <v>453</v>
      </c>
      <c r="CP269" s="184">
        <v>426</v>
      </c>
      <c r="CQ269" s="184">
        <v>396</v>
      </c>
      <c r="CR269" s="184">
        <v>325</v>
      </c>
      <c r="CS269" s="184">
        <v>310</v>
      </c>
      <c r="CT269" s="184">
        <v>249</v>
      </c>
      <c r="CU269" s="184">
        <v>252</v>
      </c>
      <c r="CV269" s="184">
        <v>213</v>
      </c>
      <c r="CW269" s="184">
        <v>168</v>
      </c>
      <c r="CX269" s="184">
        <v>133</v>
      </c>
      <c r="CY269" s="533">
        <v>449</v>
      </c>
      <c r="CZ269" s="129">
        <v>329</v>
      </c>
      <c r="DA269">
        <v>400</v>
      </c>
      <c r="DB269">
        <v>426</v>
      </c>
      <c r="DC269">
        <v>422</v>
      </c>
      <c r="DD269">
        <v>490</v>
      </c>
      <c r="DE269">
        <v>490</v>
      </c>
      <c r="DF269">
        <v>530</v>
      </c>
      <c r="DG269">
        <v>490</v>
      </c>
      <c r="DH269">
        <v>538</v>
      </c>
      <c r="DI269">
        <v>586</v>
      </c>
      <c r="DJ269">
        <v>609</v>
      </c>
      <c r="DK269">
        <v>605</v>
      </c>
      <c r="DL269">
        <v>579</v>
      </c>
      <c r="DM269">
        <v>642</v>
      </c>
      <c r="DN269">
        <v>637</v>
      </c>
      <c r="DO269">
        <v>654</v>
      </c>
      <c r="DP269">
        <v>578</v>
      </c>
      <c r="DQ269">
        <v>650</v>
      </c>
      <c r="DR269">
        <v>599</v>
      </c>
      <c r="DS269">
        <v>471</v>
      </c>
      <c r="DT269">
        <v>441</v>
      </c>
      <c r="DU269">
        <v>428</v>
      </c>
      <c r="DV269">
        <v>494</v>
      </c>
      <c r="DW269">
        <v>462</v>
      </c>
      <c r="DX269">
        <v>489</v>
      </c>
      <c r="DY269">
        <v>501</v>
      </c>
      <c r="DZ269">
        <v>534</v>
      </c>
      <c r="EA269">
        <v>550</v>
      </c>
      <c r="EB269">
        <v>559</v>
      </c>
      <c r="EC269">
        <v>524</v>
      </c>
      <c r="ED269">
        <v>582</v>
      </c>
      <c r="EE269">
        <v>566</v>
      </c>
      <c r="EF269">
        <v>654</v>
      </c>
      <c r="EG269">
        <v>617</v>
      </c>
      <c r="EH269">
        <v>665</v>
      </c>
      <c r="EI269">
        <v>721</v>
      </c>
      <c r="EJ269">
        <v>638</v>
      </c>
      <c r="EK269">
        <v>637</v>
      </c>
      <c r="EL269">
        <v>725</v>
      </c>
      <c r="EM269">
        <v>665</v>
      </c>
      <c r="EN269">
        <v>665</v>
      </c>
      <c r="EO269">
        <v>672</v>
      </c>
      <c r="EP269">
        <v>670</v>
      </c>
      <c r="EQ269">
        <v>649</v>
      </c>
      <c r="ER269">
        <v>627</v>
      </c>
      <c r="ES269">
        <v>625</v>
      </c>
      <c r="ET269">
        <v>646</v>
      </c>
      <c r="EU269">
        <v>613</v>
      </c>
      <c r="EV269">
        <v>603</v>
      </c>
      <c r="EW269">
        <v>553</v>
      </c>
      <c r="EX269">
        <v>583</v>
      </c>
      <c r="EY269">
        <v>595</v>
      </c>
      <c r="EZ269">
        <v>634</v>
      </c>
      <c r="FA269">
        <v>719</v>
      </c>
      <c r="FB269">
        <v>803</v>
      </c>
      <c r="FC269">
        <v>778</v>
      </c>
      <c r="FD269">
        <v>839</v>
      </c>
      <c r="FE269">
        <v>812</v>
      </c>
      <c r="FF269">
        <v>851</v>
      </c>
      <c r="FG269">
        <v>828</v>
      </c>
      <c r="FH269">
        <v>824</v>
      </c>
      <c r="FI269">
        <v>828</v>
      </c>
      <c r="FJ269">
        <v>785</v>
      </c>
      <c r="FK269">
        <v>820</v>
      </c>
      <c r="FL269">
        <v>759</v>
      </c>
      <c r="FM269">
        <v>726</v>
      </c>
      <c r="FN269">
        <v>695</v>
      </c>
      <c r="FO269">
        <v>681</v>
      </c>
      <c r="FP269">
        <v>639</v>
      </c>
      <c r="FQ269">
        <v>630</v>
      </c>
      <c r="FR269">
        <v>553</v>
      </c>
      <c r="FS269">
        <v>562</v>
      </c>
      <c r="FT269">
        <v>574</v>
      </c>
      <c r="FU269">
        <v>572</v>
      </c>
      <c r="FV269">
        <v>547</v>
      </c>
      <c r="FW269">
        <v>567</v>
      </c>
      <c r="FX269">
        <v>632</v>
      </c>
      <c r="FY269">
        <v>588</v>
      </c>
      <c r="FZ269">
        <v>683</v>
      </c>
      <c r="GA269">
        <v>671</v>
      </c>
      <c r="GB269">
        <v>443</v>
      </c>
      <c r="GC269">
        <v>520</v>
      </c>
      <c r="GD269">
        <v>473</v>
      </c>
      <c r="GE269">
        <v>397</v>
      </c>
      <c r="GF269">
        <v>365</v>
      </c>
      <c r="GG269">
        <v>300</v>
      </c>
      <c r="GH269">
        <v>307</v>
      </c>
      <c r="GI269">
        <v>270</v>
      </c>
      <c r="GJ269">
        <v>241</v>
      </c>
      <c r="GK269">
        <v>197</v>
      </c>
      <c r="GL269" s="128">
        <v>758</v>
      </c>
    </row>
    <row r="270" spans="1:194" s="1" customFormat="1" ht="14.4" x14ac:dyDescent="0.3">
      <c r="A270" s="30" t="s">
        <v>46</v>
      </c>
      <c r="B270" s="1" t="s">
        <v>309</v>
      </c>
      <c r="C270" s="29" t="str">
        <f t="shared" si="74"/>
        <v>LA England - North Lincolnshire</v>
      </c>
      <c r="D270" s="48">
        <f t="shared" si="75"/>
        <v>6956</v>
      </c>
      <c r="E270" s="48">
        <f t="shared" si="76"/>
        <v>6689</v>
      </c>
      <c r="F270" s="49">
        <f t="shared" si="77"/>
        <v>188513</v>
      </c>
      <c r="G270" s="49">
        <f t="shared" si="78"/>
        <v>94245</v>
      </c>
      <c r="H270" s="50">
        <f t="shared" si="79"/>
        <v>94268</v>
      </c>
      <c r="I270" s="50">
        <f t="shared" si="80"/>
        <v>76240</v>
      </c>
      <c r="J270" s="50">
        <f t="shared" si="81"/>
        <v>76769</v>
      </c>
      <c r="K270" s="47">
        <f t="shared" si="82"/>
        <v>18005</v>
      </c>
      <c r="L270" s="48">
        <f t="shared" si="83"/>
        <v>17499</v>
      </c>
      <c r="M270" s="744">
        <v>734</v>
      </c>
      <c r="N270" s="184">
        <v>793</v>
      </c>
      <c r="O270" s="184">
        <v>826</v>
      </c>
      <c r="P270" s="184">
        <v>850</v>
      </c>
      <c r="Q270" s="184">
        <v>930</v>
      </c>
      <c r="R270" s="184">
        <v>881</v>
      </c>
      <c r="S270" s="184">
        <v>930</v>
      </c>
      <c r="T270" s="184">
        <v>914</v>
      </c>
      <c r="U270" s="184">
        <v>1020</v>
      </c>
      <c r="V270" s="184">
        <v>1062</v>
      </c>
      <c r="W270" s="184">
        <v>1055</v>
      </c>
      <c r="X270" s="184">
        <v>1054</v>
      </c>
      <c r="Y270" s="184">
        <v>1126</v>
      </c>
      <c r="Z270" s="184">
        <v>1159</v>
      </c>
      <c r="AA270" s="184">
        <v>1197</v>
      </c>
      <c r="AB270" s="184">
        <v>1113</v>
      </c>
      <c r="AC270" s="184">
        <v>1190</v>
      </c>
      <c r="AD270" s="184">
        <v>1171</v>
      </c>
      <c r="AE270" s="184">
        <v>1143</v>
      </c>
      <c r="AF270" s="184">
        <v>1089</v>
      </c>
      <c r="AG270" s="184">
        <v>1039</v>
      </c>
      <c r="AH270" s="184">
        <v>1020</v>
      </c>
      <c r="AI270" s="184">
        <v>958</v>
      </c>
      <c r="AJ270" s="184">
        <v>920</v>
      </c>
      <c r="AK270" s="184">
        <v>918</v>
      </c>
      <c r="AL270" s="184">
        <v>955</v>
      </c>
      <c r="AM270" s="184">
        <v>1017</v>
      </c>
      <c r="AN270" s="184">
        <v>1001</v>
      </c>
      <c r="AO270" s="184">
        <v>1037</v>
      </c>
      <c r="AP270" s="184">
        <v>1083</v>
      </c>
      <c r="AQ270" s="184">
        <v>1168</v>
      </c>
      <c r="AR270" s="184">
        <v>1167</v>
      </c>
      <c r="AS270" s="184">
        <v>1129</v>
      </c>
      <c r="AT270" s="184">
        <v>1275</v>
      </c>
      <c r="AU270" s="184">
        <v>1295</v>
      </c>
      <c r="AV270" s="184">
        <v>1278</v>
      </c>
      <c r="AW270" s="184">
        <v>1318</v>
      </c>
      <c r="AX270" s="184">
        <v>1262</v>
      </c>
      <c r="AY270" s="184">
        <v>1274</v>
      </c>
      <c r="AZ270" s="184">
        <v>1256</v>
      </c>
      <c r="BA270" s="184">
        <v>1277</v>
      </c>
      <c r="BB270" s="184">
        <v>1278</v>
      </c>
      <c r="BC270" s="184">
        <v>1269</v>
      </c>
      <c r="BD270" s="184">
        <v>1254</v>
      </c>
      <c r="BE270" s="184">
        <v>1126</v>
      </c>
      <c r="BF270" s="184">
        <v>1175</v>
      </c>
      <c r="BG270" s="184">
        <v>1188</v>
      </c>
      <c r="BH270" s="184">
        <v>1081</v>
      </c>
      <c r="BI270" s="184">
        <v>987</v>
      </c>
      <c r="BJ270" s="184">
        <v>1054</v>
      </c>
      <c r="BK270" s="184">
        <v>1047</v>
      </c>
      <c r="BL270" s="184">
        <v>1158</v>
      </c>
      <c r="BM270" s="184">
        <v>1107</v>
      </c>
      <c r="BN270" s="184">
        <v>1179</v>
      </c>
      <c r="BO270" s="184">
        <v>1261</v>
      </c>
      <c r="BP270" s="184">
        <v>1336</v>
      </c>
      <c r="BQ270" s="184">
        <v>1308</v>
      </c>
      <c r="BR270" s="184">
        <v>1425</v>
      </c>
      <c r="BS270" s="184">
        <v>1421</v>
      </c>
      <c r="BT270" s="184">
        <v>1387</v>
      </c>
      <c r="BU270" s="184">
        <v>1413</v>
      </c>
      <c r="BV270" s="184">
        <v>1446</v>
      </c>
      <c r="BW270" s="184">
        <v>1416</v>
      </c>
      <c r="BX270" s="184">
        <v>1421</v>
      </c>
      <c r="BY270" s="184">
        <v>1307</v>
      </c>
      <c r="BZ270" s="184">
        <v>1334</v>
      </c>
      <c r="CA270" s="184">
        <v>1258</v>
      </c>
      <c r="CB270" s="184">
        <v>1164</v>
      </c>
      <c r="CC270" s="184">
        <v>1184</v>
      </c>
      <c r="CD270" s="184">
        <v>1064</v>
      </c>
      <c r="CE270" s="184">
        <v>1054</v>
      </c>
      <c r="CF270" s="184">
        <v>930</v>
      </c>
      <c r="CG270" s="184">
        <v>959</v>
      </c>
      <c r="CH270" s="184">
        <v>924</v>
      </c>
      <c r="CI270" s="184">
        <v>937</v>
      </c>
      <c r="CJ270" s="184">
        <v>873</v>
      </c>
      <c r="CK270" s="184">
        <v>902</v>
      </c>
      <c r="CL270" s="184">
        <v>911</v>
      </c>
      <c r="CM270" s="184">
        <v>940</v>
      </c>
      <c r="CN270" s="184">
        <v>967</v>
      </c>
      <c r="CO270" s="184">
        <v>650</v>
      </c>
      <c r="CP270" s="184">
        <v>654</v>
      </c>
      <c r="CQ270" s="184">
        <v>611</v>
      </c>
      <c r="CR270" s="184">
        <v>524</v>
      </c>
      <c r="CS270" s="184">
        <v>426</v>
      </c>
      <c r="CT270" s="184">
        <v>352</v>
      </c>
      <c r="CU270" s="184">
        <v>331</v>
      </c>
      <c r="CV270" s="184">
        <v>288</v>
      </c>
      <c r="CW270" s="184">
        <v>256</v>
      </c>
      <c r="CX270" s="184">
        <v>192</v>
      </c>
      <c r="CY270" s="533">
        <v>632</v>
      </c>
      <c r="CZ270" s="129">
        <v>684</v>
      </c>
      <c r="DA270">
        <v>730</v>
      </c>
      <c r="DB270">
        <v>805</v>
      </c>
      <c r="DC270">
        <v>813</v>
      </c>
      <c r="DD270">
        <v>885</v>
      </c>
      <c r="DE270">
        <v>864</v>
      </c>
      <c r="DF270">
        <v>892</v>
      </c>
      <c r="DG270">
        <v>982</v>
      </c>
      <c r="DH270">
        <v>970</v>
      </c>
      <c r="DI270">
        <v>1029</v>
      </c>
      <c r="DJ270">
        <v>1082</v>
      </c>
      <c r="DK270">
        <v>1074</v>
      </c>
      <c r="DL270">
        <v>1096</v>
      </c>
      <c r="DM270">
        <v>1150</v>
      </c>
      <c r="DN270">
        <v>1109</v>
      </c>
      <c r="DO270">
        <v>1157</v>
      </c>
      <c r="DP270">
        <v>1072</v>
      </c>
      <c r="DQ270">
        <v>1105</v>
      </c>
      <c r="DR270">
        <v>1086</v>
      </c>
      <c r="DS270">
        <v>932</v>
      </c>
      <c r="DT270">
        <v>931</v>
      </c>
      <c r="DU270">
        <v>904</v>
      </c>
      <c r="DV270">
        <v>950</v>
      </c>
      <c r="DW270">
        <v>889</v>
      </c>
      <c r="DX270">
        <v>901</v>
      </c>
      <c r="DY270">
        <v>930</v>
      </c>
      <c r="DZ270">
        <v>962</v>
      </c>
      <c r="EA270">
        <v>976</v>
      </c>
      <c r="EB270">
        <v>982</v>
      </c>
      <c r="EC270">
        <v>1069</v>
      </c>
      <c r="ED270">
        <v>1062</v>
      </c>
      <c r="EE270">
        <v>1112</v>
      </c>
      <c r="EF270">
        <v>1169</v>
      </c>
      <c r="EG270">
        <v>1120</v>
      </c>
      <c r="EH270">
        <v>1189</v>
      </c>
      <c r="EI270">
        <v>1196</v>
      </c>
      <c r="EJ270">
        <v>1225</v>
      </c>
      <c r="EK270">
        <v>1268</v>
      </c>
      <c r="EL270">
        <v>1243</v>
      </c>
      <c r="EM270">
        <v>1245</v>
      </c>
      <c r="EN270">
        <v>1228</v>
      </c>
      <c r="EO270">
        <v>1176</v>
      </c>
      <c r="EP270">
        <v>1219</v>
      </c>
      <c r="EQ270">
        <v>1136</v>
      </c>
      <c r="ER270">
        <v>1076</v>
      </c>
      <c r="ES270">
        <v>1182</v>
      </c>
      <c r="ET270">
        <v>1120</v>
      </c>
      <c r="EU270">
        <v>1071</v>
      </c>
      <c r="EV270">
        <v>974</v>
      </c>
      <c r="EW270">
        <v>948</v>
      </c>
      <c r="EX270">
        <v>1078</v>
      </c>
      <c r="EY270">
        <v>1089</v>
      </c>
      <c r="EZ270">
        <v>1125</v>
      </c>
      <c r="FA270">
        <v>1184</v>
      </c>
      <c r="FB270">
        <v>1275</v>
      </c>
      <c r="FC270">
        <v>1281</v>
      </c>
      <c r="FD270">
        <v>1397</v>
      </c>
      <c r="FE270">
        <v>1441</v>
      </c>
      <c r="FF270">
        <v>1323</v>
      </c>
      <c r="FG270">
        <v>1356</v>
      </c>
      <c r="FH270">
        <v>1417</v>
      </c>
      <c r="FI270">
        <v>1353</v>
      </c>
      <c r="FJ270">
        <v>1403</v>
      </c>
      <c r="FK270">
        <v>1399</v>
      </c>
      <c r="FL270">
        <v>1350</v>
      </c>
      <c r="FM270">
        <v>1280</v>
      </c>
      <c r="FN270">
        <v>1231</v>
      </c>
      <c r="FO270">
        <v>1222</v>
      </c>
      <c r="FP270">
        <v>1169</v>
      </c>
      <c r="FQ270">
        <v>1127</v>
      </c>
      <c r="FR270">
        <v>1092</v>
      </c>
      <c r="FS270">
        <v>1043</v>
      </c>
      <c r="FT270">
        <v>1070</v>
      </c>
      <c r="FU270">
        <v>964</v>
      </c>
      <c r="FV270">
        <v>939</v>
      </c>
      <c r="FW270">
        <v>974</v>
      </c>
      <c r="FX270">
        <v>1039</v>
      </c>
      <c r="FY270">
        <v>976</v>
      </c>
      <c r="FZ270">
        <v>999</v>
      </c>
      <c r="GA270">
        <v>1037</v>
      </c>
      <c r="GB270">
        <v>781</v>
      </c>
      <c r="GC270">
        <v>789</v>
      </c>
      <c r="GD270">
        <v>703</v>
      </c>
      <c r="GE270">
        <v>621</v>
      </c>
      <c r="GF270">
        <v>555</v>
      </c>
      <c r="GG270">
        <v>461</v>
      </c>
      <c r="GH270">
        <v>473</v>
      </c>
      <c r="GI270">
        <v>417</v>
      </c>
      <c r="GJ270">
        <v>340</v>
      </c>
      <c r="GK270">
        <v>319</v>
      </c>
      <c r="GL270" s="128">
        <v>1206</v>
      </c>
    </row>
    <row r="271" spans="1:194" s="1" customFormat="1" ht="14.4" x14ac:dyDescent="0.3">
      <c r="A271" s="30" t="s">
        <v>46</v>
      </c>
      <c r="B271" s="1" t="s">
        <v>310</v>
      </c>
      <c r="C271" s="29" t="str">
        <f t="shared" si="74"/>
        <v>LA England - North Norfolk</v>
      </c>
      <c r="D271" s="48">
        <f t="shared" si="75"/>
        <v>3107</v>
      </c>
      <c r="E271" s="48">
        <f t="shared" si="76"/>
        <v>2915</v>
      </c>
      <c r="F271" s="49">
        <f t="shared" si="77"/>
        <v>106255</v>
      </c>
      <c r="G271" s="49">
        <f t="shared" si="78"/>
        <v>51945</v>
      </c>
      <c r="H271" s="50">
        <f t="shared" si="79"/>
        <v>54310</v>
      </c>
      <c r="I271" s="50">
        <f t="shared" si="80"/>
        <v>44133</v>
      </c>
      <c r="J271" s="50">
        <f t="shared" si="81"/>
        <v>47081</v>
      </c>
      <c r="K271" s="47">
        <f t="shared" si="82"/>
        <v>7812</v>
      </c>
      <c r="L271" s="48">
        <f t="shared" si="83"/>
        <v>7229</v>
      </c>
      <c r="M271" s="744">
        <v>301</v>
      </c>
      <c r="N271" s="184">
        <v>291</v>
      </c>
      <c r="O271" s="184">
        <v>353</v>
      </c>
      <c r="P271" s="184">
        <v>315</v>
      </c>
      <c r="Q271" s="184">
        <v>361</v>
      </c>
      <c r="R271" s="184">
        <v>351</v>
      </c>
      <c r="S271" s="184">
        <v>413</v>
      </c>
      <c r="T271" s="184">
        <v>435</v>
      </c>
      <c r="U271" s="184">
        <v>409</v>
      </c>
      <c r="V271" s="184">
        <v>485</v>
      </c>
      <c r="W271" s="184">
        <v>502</v>
      </c>
      <c r="X271" s="184">
        <v>489</v>
      </c>
      <c r="Y271" s="184">
        <v>514</v>
      </c>
      <c r="Z271" s="184">
        <v>469</v>
      </c>
      <c r="AA271" s="184">
        <v>559</v>
      </c>
      <c r="AB271" s="184">
        <v>512</v>
      </c>
      <c r="AC271" s="184">
        <v>510</v>
      </c>
      <c r="AD271" s="184">
        <v>543</v>
      </c>
      <c r="AE271" s="184">
        <v>517</v>
      </c>
      <c r="AF271" s="184">
        <v>474</v>
      </c>
      <c r="AG271" s="184">
        <v>406</v>
      </c>
      <c r="AH271" s="184">
        <v>451</v>
      </c>
      <c r="AI271" s="184">
        <v>435</v>
      </c>
      <c r="AJ271" s="184">
        <v>431</v>
      </c>
      <c r="AK271" s="184">
        <v>395</v>
      </c>
      <c r="AL271" s="184">
        <v>402</v>
      </c>
      <c r="AM271" s="184">
        <v>438</v>
      </c>
      <c r="AN271" s="184">
        <v>442</v>
      </c>
      <c r="AO271" s="184">
        <v>485</v>
      </c>
      <c r="AP271" s="184">
        <v>432</v>
      </c>
      <c r="AQ271" s="184">
        <v>475</v>
      </c>
      <c r="AR271" s="184">
        <v>530</v>
      </c>
      <c r="AS271" s="184">
        <v>510</v>
      </c>
      <c r="AT271" s="184">
        <v>491</v>
      </c>
      <c r="AU271" s="184">
        <v>474</v>
      </c>
      <c r="AV271" s="184">
        <v>502</v>
      </c>
      <c r="AW271" s="184">
        <v>521</v>
      </c>
      <c r="AX271" s="184">
        <v>500</v>
      </c>
      <c r="AY271" s="184">
        <v>515</v>
      </c>
      <c r="AZ271" s="184">
        <v>530</v>
      </c>
      <c r="BA271" s="184">
        <v>529</v>
      </c>
      <c r="BB271" s="184">
        <v>550</v>
      </c>
      <c r="BC271" s="184">
        <v>499</v>
      </c>
      <c r="BD271" s="184">
        <v>489</v>
      </c>
      <c r="BE271" s="184">
        <v>523</v>
      </c>
      <c r="BF271" s="184">
        <v>509</v>
      </c>
      <c r="BG271" s="184">
        <v>514</v>
      </c>
      <c r="BH271" s="184">
        <v>486</v>
      </c>
      <c r="BI271" s="184">
        <v>445</v>
      </c>
      <c r="BJ271" s="184">
        <v>526</v>
      </c>
      <c r="BK271" s="184">
        <v>486</v>
      </c>
      <c r="BL271" s="184">
        <v>572</v>
      </c>
      <c r="BM271" s="184">
        <v>575</v>
      </c>
      <c r="BN271" s="184">
        <v>627</v>
      </c>
      <c r="BO271" s="184">
        <v>707</v>
      </c>
      <c r="BP271" s="184">
        <v>722</v>
      </c>
      <c r="BQ271" s="184">
        <v>783</v>
      </c>
      <c r="BR271" s="184">
        <v>739</v>
      </c>
      <c r="BS271" s="184">
        <v>751</v>
      </c>
      <c r="BT271" s="184">
        <v>835</v>
      </c>
      <c r="BU271" s="184">
        <v>839</v>
      </c>
      <c r="BV271" s="184">
        <v>853</v>
      </c>
      <c r="BW271" s="184">
        <v>890</v>
      </c>
      <c r="BX271" s="184">
        <v>852</v>
      </c>
      <c r="BY271" s="184">
        <v>871</v>
      </c>
      <c r="BZ271" s="184">
        <v>910</v>
      </c>
      <c r="CA271" s="184">
        <v>833</v>
      </c>
      <c r="CB271" s="184">
        <v>906</v>
      </c>
      <c r="CC271" s="184">
        <v>895</v>
      </c>
      <c r="CD271" s="184">
        <v>855</v>
      </c>
      <c r="CE271" s="184">
        <v>782</v>
      </c>
      <c r="CF271" s="184">
        <v>850</v>
      </c>
      <c r="CG271" s="184">
        <v>783</v>
      </c>
      <c r="CH271" s="184">
        <v>761</v>
      </c>
      <c r="CI271" s="184">
        <v>804</v>
      </c>
      <c r="CJ271" s="184">
        <v>806</v>
      </c>
      <c r="CK271" s="184">
        <v>840</v>
      </c>
      <c r="CL271" s="184">
        <v>774</v>
      </c>
      <c r="CM271" s="184">
        <v>879</v>
      </c>
      <c r="CN271" s="184">
        <v>910</v>
      </c>
      <c r="CO271" s="184">
        <v>663</v>
      </c>
      <c r="CP271" s="184">
        <v>603</v>
      </c>
      <c r="CQ271" s="184">
        <v>631</v>
      </c>
      <c r="CR271" s="184">
        <v>497</v>
      </c>
      <c r="CS271" s="184">
        <v>419</v>
      </c>
      <c r="CT271" s="184">
        <v>339</v>
      </c>
      <c r="CU271" s="184">
        <v>334</v>
      </c>
      <c r="CV271" s="184">
        <v>279</v>
      </c>
      <c r="CW271" s="184">
        <v>272</v>
      </c>
      <c r="CX271" s="184">
        <v>221</v>
      </c>
      <c r="CY271" s="533">
        <v>759</v>
      </c>
      <c r="CZ271" s="129">
        <v>255</v>
      </c>
      <c r="DA271">
        <v>277</v>
      </c>
      <c r="DB271">
        <v>270</v>
      </c>
      <c r="DC271">
        <v>332</v>
      </c>
      <c r="DD271">
        <v>321</v>
      </c>
      <c r="DE271">
        <v>343</v>
      </c>
      <c r="DF271">
        <v>333</v>
      </c>
      <c r="DG271">
        <v>396</v>
      </c>
      <c r="DH271">
        <v>421</v>
      </c>
      <c r="DI271">
        <v>432</v>
      </c>
      <c r="DJ271">
        <v>430</v>
      </c>
      <c r="DK271">
        <v>504</v>
      </c>
      <c r="DL271">
        <v>456</v>
      </c>
      <c r="DM271">
        <v>470</v>
      </c>
      <c r="DN271">
        <v>502</v>
      </c>
      <c r="DO271">
        <v>509</v>
      </c>
      <c r="DP271">
        <v>481</v>
      </c>
      <c r="DQ271">
        <v>497</v>
      </c>
      <c r="DR271">
        <v>468</v>
      </c>
      <c r="DS271">
        <v>399</v>
      </c>
      <c r="DT271">
        <v>386</v>
      </c>
      <c r="DU271">
        <v>377</v>
      </c>
      <c r="DV271">
        <v>373</v>
      </c>
      <c r="DW271">
        <v>396</v>
      </c>
      <c r="DX271">
        <v>372</v>
      </c>
      <c r="DY271">
        <v>346</v>
      </c>
      <c r="DZ271">
        <v>392</v>
      </c>
      <c r="EA271">
        <v>417</v>
      </c>
      <c r="EB271">
        <v>402</v>
      </c>
      <c r="EC271">
        <v>462</v>
      </c>
      <c r="ED271">
        <v>495</v>
      </c>
      <c r="EE271">
        <v>462</v>
      </c>
      <c r="EF271">
        <v>462</v>
      </c>
      <c r="EG271">
        <v>474</v>
      </c>
      <c r="EH271">
        <v>493</v>
      </c>
      <c r="EI271">
        <v>494</v>
      </c>
      <c r="EJ271">
        <v>520</v>
      </c>
      <c r="EK271">
        <v>513</v>
      </c>
      <c r="EL271">
        <v>526</v>
      </c>
      <c r="EM271">
        <v>533</v>
      </c>
      <c r="EN271">
        <v>527</v>
      </c>
      <c r="EO271">
        <v>546</v>
      </c>
      <c r="EP271">
        <v>536</v>
      </c>
      <c r="EQ271">
        <v>499</v>
      </c>
      <c r="ER271">
        <v>502</v>
      </c>
      <c r="ES271">
        <v>529</v>
      </c>
      <c r="ET271">
        <v>544</v>
      </c>
      <c r="EU271">
        <v>512</v>
      </c>
      <c r="EV271">
        <v>489</v>
      </c>
      <c r="EW271">
        <v>499</v>
      </c>
      <c r="EX271">
        <v>540</v>
      </c>
      <c r="EY271">
        <v>528</v>
      </c>
      <c r="EZ271">
        <v>618</v>
      </c>
      <c r="FA271">
        <v>678</v>
      </c>
      <c r="FB271">
        <v>727</v>
      </c>
      <c r="FC271">
        <v>755</v>
      </c>
      <c r="FD271">
        <v>771</v>
      </c>
      <c r="FE271">
        <v>792</v>
      </c>
      <c r="FF271">
        <v>852</v>
      </c>
      <c r="FG271">
        <v>915</v>
      </c>
      <c r="FH271">
        <v>931</v>
      </c>
      <c r="FI271">
        <v>930</v>
      </c>
      <c r="FJ271">
        <v>976</v>
      </c>
      <c r="FK271">
        <v>926</v>
      </c>
      <c r="FL271">
        <v>967</v>
      </c>
      <c r="FM271">
        <v>1021</v>
      </c>
      <c r="FN271">
        <v>975</v>
      </c>
      <c r="FO271">
        <v>956</v>
      </c>
      <c r="FP271">
        <v>937</v>
      </c>
      <c r="FQ271">
        <v>889</v>
      </c>
      <c r="FR271">
        <v>877</v>
      </c>
      <c r="FS271">
        <v>874</v>
      </c>
      <c r="FT271">
        <v>857</v>
      </c>
      <c r="FU271">
        <v>894</v>
      </c>
      <c r="FV271">
        <v>838</v>
      </c>
      <c r="FW271">
        <v>846</v>
      </c>
      <c r="FX271">
        <v>862</v>
      </c>
      <c r="FY271">
        <v>855</v>
      </c>
      <c r="FZ271">
        <v>985</v>
      </c>
      <c r="GA271">
        <v>1043</v>
      </c>
      <c r="GB271">
        <v>743</v>
      </c>
      <c r="GC271">
        <v>690</v>
      </c>
      <c r="GD271">
        <v>666</v>
      </c>
      <c r="GE271">
        <v>612</v>
      </c>
      <c r="GF271">
        <v>500</v>
      </c>
      <c r="GG271">
        <v>433</v>
      </c>
      <c r="GH271">
        <v>424</v>
      </c>
      <c r="GI271">
        <v>408</v>
      </c>
      <c r="GJ271">
        <v>367</v>
      </c>
      <c r="GK271">
        <v>340</v>
      </c>
      <c r="GL271" s="128">
        <v>1338</v>
      </c>
    </row>
    <row r="272" spans="1:194" s="1" customFormat="1" ht="14.4" x14ac:dyDescent="0.3">
      <c r="A272" s="30" t="s">
        <v>46</v>
      </c>
      <c r="B272" s="1" t="s">
        <v>311</v>
      </c>
      <c r="C272" s="29" t="str">
        <f t="shared" si="74"/>
        <v>LA England - North Northamptonshire</v>
      </c>
      <c r="D272" s="48">
        <f t="shared" si="75"/>
        <v>16650</v>
      </c>
      <c r="E272" s="48">
        <f t="shared" si="76"/>
        <v>15691</v>
      </c>
      <c r="F272" s="49">
        <f t="shared" si="77"/>
        <v>402449</v>
      </c>
      <c r="G272" s="49">
        <f t="shared" si="78"/>
        <v>200993</v>
      </c>
      <c r="H272" s="50">
        <f t="shared" si="79"/>
        <v>201456</v>
      </c>
      <c r="I272" s="50">
        <f t="shared" si="80"/>
        <v>157324</v>
      </c>
      <c r="J272" s="50">
        <f t="shared" si="81"/>
        <v>160408</v>
      </c>
      <c r="K272" s="47">
        <f t="shared" si="82"/>
        <v>43669</v>
      </c>
      <c r="L272" s="48">
        <f t="shared" si="83"/>
        <v>41048</v>
      </c>
      <c r="M272" s="744">
        <v>1749</v>
      </c>
      <c r="N272" s="184">
        <v>1848</v>
      </c>
      <c r="O272" s="184">
        <v>2016</v>
      </c>
      <c r="P272" s="184">
        <v>2110</v>
      </c>
      <c r="Q272" s="184">
        <v>2216</v>
      </c>
      <c r="R272" s="184">
        <v>2233</v>
      </c>
      <c r="S272" s="184">
        <v>2350</v>
      </c>
      <c r="T272" s="184">
        <v>2378</v>
      </c>
      <c r="U272" s="184">
        <v>2407</v>
      </c>
      <c r="V272" s="184">
        <v>2526</v>
      </c>
      <c r="W272" s="184">
        <v>2571</v>
      </c>
      <c r="X272" s="184">
        <v>2615</v>
      </c>
      <c r="Y272" s="184">
        <v>2661</v>
      </c>
      <c r="Z272" s="184">
        <v>2701</v>
      </c>
      <c r="AA272" s="184">
        <v>2865</v>
      </c>
      <c r="AB272" s="184">
        <v>2825</v>
      </c>
      <c r="AC272" s="184">
        <v>2826</v>
      </c>
      <c r="AD272" s="184">
        <v>2772</v>
      </c>
      <c r="AE272" s="184">
        <v>2611</v>
      </c>
      <c r="AF272" s="184">
        <v>2273</v>
      </c>
      <c r="AG272" s="184">
        <v>2185</v>
      </c>
      <c r="AH272" s="184">
        <v>2046</v>
      </c>
      <c r="AI272" s="184">
        <v>2147</v>
      </c>
      <c r="AJ272" s="184">
        <v>2057</v>
      </c>
      <c r="AK272" s="184">
        <v>2041</v>
      </c>
      <c r="AL272" s="184">
        <v>2198</v>
      </c>
      <c r="AM272" s="184">
        <v>2208</v>
      </c>
      <c r="AN272" s="184">
        <v>2204</v>
      </c>
      <c r="AO272" s="184">
        <v>2304</v>
      </c>
      <c r="AP272" s="184">
        <v>2453</v>
      </c>
      <c r="AQ272" s="184">
        <v>2457</v>
      </c>
      <c r="AR272" s="184">
        <v>2623</v>
      </c>
      <c r="AS272" s="184">
        <v>2718</v>
      </c>
      <c r="AT272" s="184">
        <v>2825</v>
      </c>
      <c r="AU272" s="184">
        <v>3036</v>
      </c>
      <c r="AV272" s="184">
        <v>3010</v>
      </c>
      <c r="AW272" s="184">
        <v>3090</v>
      </c>
      <c r="AX272" s="184">
        <v>3150</v>
      </c>
      <c r="AY272" s="184">
        <v>3048</v>
      </c>
      <c r="AZ272" s="184">
        <v>2908</v>
      </c>
      <c r="BA272" s="184">
        <v>3019</v>
      </c>
      <c r="BB272" s="184">
        <v>2941</v>
      </c>
      <c r="BC272" s="184">
        <v>2898</v>
      </c>
      <c r="BD272" s="184">
        <v>2970</v>
      </c>
      <c r="BE272" s="184">
        <v>2851</v>
      </c>
      <c r="BF272" s="184">
        <v>2883</v>
      </c>
      <c r="BG272" s="184">
        <v>2939</v>
      </c>
      <c r="BH272" s="184">
        <v>2734</v>
      </c>
      <c r="BI272" s="184">
        <v>2561</v>
      </c>
      <c r="BJ272" s="184">
        <v>2508</v>
      </c>
      <c r="BK272" s="184">
        <v>2524</v>
      </c>
      <c r="BL272" s="184">
        <v>2559</v>
      </c>
      <c r="BM272" s="184">
        <v>2510</v>
      </c>
      <c r="BN272" s="184">
        <v>2679</v>
      </c>
      <c r="BO272" s="184">
        <v>2735</v>
      </c>
      <c r="BP272" s="184">
        <v>2878</v>
      </c>
      <c r="BQ272" s="184">
        <v>2668</v>
      </c>
      <c r="BR272" s="184">
        <v>2852</v>
      </c>
      <c r="BS272" s="184">
        <v>2742</v>
      </c>
      <c r="BT272" s="184">
        <v>2746</v>
      </c>
      <c r="BU272" s="184">
        <v>2740</v>
      </c>
      <c r="BV272" s="184">
        <v>2634</v>
      </c>
      <c r="BW272" s="184">
        <v>2543</v>
      </c>
      <c r="BX272" s="184">
        <v>2447</v>
      </c>
      <c r="BY272" s="184">
        <v>2293</v>
      </c>
      <c r="BZ272" s="184">
        <v>2229</v>
      </c>
      <c r="CA272" s="184">
        <v>2073</v>
      </c>
      <c r="CB272" s="184">
        <v>1954</v>
      </c>
      <c r="CC272" s="184">
        <v>1955</v>
      </c>
      <c r="CD272" s="184">
        <v>1768</v>
      </c>
      <c r="CE272" s="184">
        <v>1671</v>
      </c>
      <c r="CF272" s="184">
        <v>1617</v>
      </c>
      <c r="CG272" s="184">
        <v>1689</v>
      </c>
      <c r="CH272" s="184">
        <v>1543</v>
      </c>
      <c r="CI272" s="184">
        <v>1529</v>
      </c>
      <c r="CJ272" s="184">
        <v>1459</v>
      </c>
      <c r="CK272" s="184">
        <v>1486</v>
      </c>
      <c r="CL272" s="184">
        <v>1478</v>
      </c>
      <c r="CM272" s="184">
        <v>1550</v>
      </c>
      <c r="CN272" s="184">
        <v>1565</v>
      </c>
      <c r="CO272" s="184">
        <v>1174</v>
      </c>
      <c r="CP272" s="184">
        <v>1127</v>
      </c>
      <c r="CQ272" s="184">
        <v>982</v>
      </c>
      <c r="CR272" s="184">
        <v>893</v>
      </c>
      <c r="CS272" s="184">
        <v>724</v>
      </c>
      <c r="CT272" s="184">
        <v>586</v>
      </c>
      <c r="CU272" s="184">
        <v>547</v>
      </c>
      <c r="CV272" s="184">
        <v>483</v>
      </c>
      <c r="CW272" s="184">
        <v>403</v>
      </c>
      <c r="CX272" s="184">
        <v>316</v>
      </c>
      <c r="CY272" s="533">
        <v>1077</v>
      </c>
      <c r="CZ272" s="129">
        <v>1568</v>
      </c>
      <c r="DA272">
        <v>1765</v>
      </c>
      <c r="DB272">
        <v>1853</v>
      </c>
      <c r="DC272">
        <v>1958</v>
      </c>
      <c r="DD272">
        <v>2036</v>
      </c>
      <c r="DE272">
        <v>2039</v>
      </c>
      <c r="DF272">
        <v>2282</v>
      </c>
      <c r="DG272">
        <v>2246</v>
      </c>
      <c r="DH272">
        <v>2356</v>
      </c>
      <c r="DI272">
        <v>2400</v>
      </c>
      <c r="DJ272">
        <v>2456</v>
      </c>
      <c r="DK272">
        <v>2398</v>
      </c>
      <c r="DL272">
        <v>2539</v>
      </c>
      <c r="DM272">
        <v>2674</v>
      </c>
      <c r="DN272">
        <v>2686</v>
      </c>
      <c r="DO272">
        <v>2676</v>
      </c>
      <c r="DP272">
        <v>2527</v>
      </c>
      <c r="DQ272">
        <v>2589</v>
      </c>
      <c r="DR272">
        <v>2406</v>
      </c>
      <c r="DS272">
        <v>2108</v>
      </c>
      <c r="DT272">
        <v>1927</v>
      </c>
      <c r="DU272">
        <v>1840</v>
      </c>
      <c r="DV272">
        <v>1954</v>
      </c>
      <c r="DW272">
        <v>1842</v>
      </c>
      <c r="DX272">
        <v>2009</v>
      </c>
      <c r="DY272">
        <v>2057</v>
      </c>
      <c r="DZ272">
        <v>2279</v>
      </c>
      <c r="EA272">
        <v>2289</v>
      </c>
      <c r="EB272">
        <v>2483</v>
      </c>
      <c r="EC272">
        <v>2503</v>
      </c>
      <c r="ED272">
        <v>2509</v>
      </c>
      <c r="EE272">
        <v>2724</v>
      </c>
      <c r="EF272">
        <v>2877</v>
      </c>
      <c r="EG272">
        <v>2912</v>
      </c>
      <c r="EH272">
        <v>3034</v>
      </c>
      <c r="EI272">
        <v>3071</v>
      </c>
      <c r="EJ272">
        <v>3052</v>
      </c>
      <c r="EK272">
        <v>3071</v>
      </c>
      <c r="EL272">
        <v>3092</v>
      </c>
      <c r="EM272">
        <v>2946</v>
      </c>
      <c r="EN272">
        <v>3014</v>
      </c>
      <c r="EO272">
        <v>2896</v>
      </c>
      <c r="EP272">
        <v>2795</v>
      </c>
      <c r="EQ272">
        <v>2817</v>
      </c>
      <c r="ER272">
        <v>2800</v>
      </c>
      <c r="ES272">
        <v>2719</v>
      </c>
      <c r="ET272">
        <v>2735</v>
      </c>
      <c r="EU272">
        <v>2605</v>
      </c>
      <c r="EV272">
        <v>2356</v>
      </c>
      <c r="EW272">
        <v>2467</v>
      </c>
      <c r="EX272">
        <v>2418</v>
      </c>
      <c r="EY272">
        <v>2474</v>
      </c>
      <c r="EZ272">
        <v>2550</v>
      </c>
      <c r="FA272">
        <v>2595</v>
      </c>
      <c r="FB272">
        <v>2670</v>
      </c>
      <c r="FC272">
        <v>2696</v>
      </c>
      <c r="FD272">
        <v>2622</v>
      </c>
      <c r="FE272">
        <v>2764</v>
      </c>
      <c r="FF272">
        <v>2718</v>
      </c>
      <c r="FG272">
        <v>2679</v>
      </c>
      <c r="FH272">
        <v>2647</v>
      </c>
      <c r="FI272">
        <v>2620</v>
      </c>
      <c r="FJ272">
        <v>2515</v>
      </c>
      <c r="FK272">
        <v>2418</v>
      </c>
      <c r="FL272">
        <v>2409</v>
      </c>
      <c r="FM272">
        <v>2269</v>
      </c>
      <c r="FN272">
        <v>2148</v>
      </c>
      <c r="FO272">
        <v>2093</v>
      </c>
      <c r="FP272">
        <v>2075</v>
      </c>
      <c r="FQ272">
        <v>1839</v>
      </c>
      <c r="FR272">
        <v>1838</v>
      </c>
      <c r="FS272">
        <v>1744</v>
      </c>
      <c r="FT272">
        <v>1839</v>
      </c>
      <c r="FU272">
        <v>1768</v>
      </c>
      <c r="FV272">
        <v>1779</v>
      </c>
      <c r="FW272">
        <v>1641</v>
      </c>
      <c r="FX272">
        <v>1704</v>
      </c>
      <c r="FY272">
        <v>1787</v>
      </c>
      <c r="FZ272">
        <v>1872</v>
      </c>
      <c r="GA272">
        <v>1827</v>
      </c>
      <c r="GB272">
        <v>1368</v>
      </c>
      <c r="GC272">
        <v>1319</v>
      </c>
      <c r="GD272">
        <v>1221</v>
      </c>
      <c r="GE272">
        <v>1072</v>
      </c>
      <c r="GF272">
        <v>897</v>
      </c>
      <c r="GG272">
        <v>741</v>
      </c>
      <c r="GH272">
        <v>713</v>
      </c>
      <c r="GI272">
        <v>691</v>
      </c>
      <c r="GJ272">
        <v>620</v>
      </c>
      <c r="GK272">
        <v>522</v>
      </c>
      <c r="GL272" s="128">
        <v>2037</v>
      </c>
    </row>
    <row r="273" spans="1:194" s="1" customFormat="1" ht="14.4" x14ac:dyDescent="0.3">
      <c r="A273" s="30" t="s">
        <v>46</v>
      </c>
      <c r="B273" s="1" t="s">
        <v>312</v>
      </c>
      <c r="C273" s="29" t="str">
        <f t="shared" si="74"/>
        <v>LA England - North Somerset</v>
      </c>
      <c r="D273" s="48">
        <f t="shared" si="75"/>
        <v>8757</v>
      </c>
      <c r="E273" s="48">
        <f t="shared" si="76"/>
        <v>8224</v>
      </c>
      <c r="F273" s="49">
        <f t="shared" si="77"/>
        <v>234141</v>
      </c>
      <c r="G273" s="49">
        <f t="shared" si="78"/>
        <v>115326</v>
      </c>
      <c r="H273" s="50">
        <f t="shared" si="79"/>
        <v>118815</v>
      </c>
      <c r="I273" s="50">
        <f t="shared" si="80"/>
        <v>92765</v>
      </c>
      <c r="J273" s="50">
        <f t="shared" si="81"/>
        <v>97515</v>
      </c>
      <c r="K273" s="47">
        <f t="shared" si="82"/>
        <v>22561</v>
      </c>
      <c r="L273" s="48">
        <f t="shared" si="83"/>
        <v>21300</v>
      </c>
      <c r="M273" s="744">
        <v>853</v>
      </c>
      <c r="N273" s="184">
        <v>929</v>
      </c>
      <c r="O273" s="184">
        <v>1039</v>
      </c>
      <c r="P273" s="184">
        <v>1062</v>
      </c>
      <c r="Q273" s="184">
        <v>1087</v>
      </c>
      <c r="R273" s="184">
        <v>1126</v>
      </c>
      <c r="S273" s="184">
        <v>1175</v>
      </c>
      <c r="T273" s="184">
        <v>1244</v>
      </c>
      <c r="U273" s="184">
        <v>1255</v>
      </c>
      <c r="V273" s="184">
        <v>1287</v>
      </c>
      <c r="W273" s="184">
        <v>1390</v>
      </c>
      <c r="X273" s="184">
        <v>1357</v>
      </c>
      <c r="Y273" s="184">
        <v>1374</v>
      </c>
      <c r="Z273" s="184">
        <v>1475</v>
      </c>
      <c r="AA273" s="184">
        <v>1533</v>
      </c>
      <c r="AB273" s="184">
        <v>1438</v>
      </c>
      <c r="AC273" s="184">
        <v>1498</v>
      </c>
      <c r="AD273" s="184">
        <v>1439</v>
      </c>
      <c r="AE273" s="184">
        <v>1436</v>
      </c>
      <c r="AF273" s="184">
        <v>1211</v>
      </c>
      <c r="AG273" s="184">
        <v>1206</v>
      </c>
      <c r="AH273" s="184">
        <v>1103</v>
      </c>
      <c r="AI273" s="184">
        <v>1102</v>
      </c>
      <c r="AJ273" s="184">
        <v>1084</v>
      </c>
      <c r="AK273" s="184">
        <v>1083</v>
      </c>
      <c r="AL273" s="184">
        <v>1148</v>
      </c>
      <c r="AM273" s="184">
        <v>1193</v>
      </c>
      <c r="AN273" s="184">
        <v>1216</v>
      </c>
      <c r="AO273" s="184">
        <v>1195</v>
      </c>
      <c r="AP273" s="184">
        <v>1307</v>
      </c>
      <c r="AQ273" s="184">
        <v>1280</v>
      </c>
      <c r="AR273" s="184">
        <v>1328</v>
      </c>
      <c r="AS273" s="184">
        <v>1344</v>
      </c>
      <c r="AT273" s="184">
        <v>1411</v>
      </c>
      <c r="AU273" s="184">
        <v>1437</v>
      </c>
      <c r="AV273" s="184">
        <v>1521</v>
      </c>
      <c r="AW273" s="184">
        <v>1431</v>
      </c>
      <c r="AX273" s="184">
        <v>1560</v>
      </c>
      <c r="AY273" s="184">
        <v>1520</v>
      </c>
      <c r="AZ273" s="184">
        <v>1552</v>
      </c>
      <c r="BA273" s="184">
        <v>1599</v>
      </c>
      <c r="BB273" s="184">
        <v>1503</v>
      </c>
      <c r="BC273" s="184">
        <v>1531</v>
      </c>
      <c r="BD273" s="184">
        <v>1561</v>
      </c>
      <c r="BE273" s="184">
        <v>1623</v>
      </c>
      <c r="BF273" s="184">
        <v>1605</v>
      </c>
      <c r="BG273" s="184">
        <v>1516</v>
      </c>
      <c r="BH273" s="184">
        <v>1482</v>
      </c>
      <c r="BI273" s="184">
        <v>1428</v>
      </c>
      <c r="BJ273" s="184">
        <v>1395</v>
      </c>
      <c r="BK273" s="184">
        <v>1403</v>
      </c>
      <c r="BL273" s="184">
        <v>1444</v>
      </c>
      <c r="BM273" s="184">
        <v>1531</v>
      </c>
      <c r="BN273" s="184">
        <v>1561</v>
      </c>
      <c r="BO273" s="184">
        <v>1621</v>
      </c>
      <c r="BP273" s="184">
        <v>1617</v>
      </c>
      <c r="BQ273" s="184">
        <v>1579</v>
      </c>
      <c r="BR273" s="184">
        <v>1679</v>
      </c>
      <c r="BS273" s="184">
        <v>1610</v>
      </c>
      <c r="BT273" s="184">
        <v>1565</v>
      </c>
      <c r="BU273" s="184">
        <v>1633</v>
      </c>
      <c r="BV273" s="184">
        <v>1643</v>
      </c>
      <c r="BW273" s="184">
        <v>1610</v>
      </c>
      <c r="BX273" s="184">
        <v>1582</v>
      </c>
      <c r="BY273" s="184">
        <v>1473</v>
      </c>
      <c r="BZ273" s="184">
        <v>1358</v>
      </c>
      <c r="CA273" s="184">
        <v>1272</v>
      </c>
      <c r="CB273" s="184">
        <v>1244</v>
      </c>
      <c r="CC273" s="184">
        <v>1296</v>
      </c>
      <c r="CD273" s="184">
        <v>1185</v>
      </c>
      <c r="CE273" s="184">
        <v>1198</v>
      </c>
      <c r="CF273" s="184">
        <v>1123</v>
      </c>
      <c r="CG273" s="184">
        <v>1168</v>
      </c>
      <c r="CH273" s="184">
        <v>1104</v>
      </c>
      <c r="CI273" s="184">
        <v>1091</v>
      </c>
      <c r="CJ273" s="184">
        <v>1113</v>
      </c>
      <c r="CK273" s="184">
        <v>1114</v>
      </c>
      <c r="CL273" s="184">
        <v>1183</v>
      </c>
      <c r="CM273" s="184">
        <v>1217</v>
      </c>
      <c r="CN273" s="184">
        <v>1312</v>
      </c>
      <c r="CO273" s="184">
        <v>899</v>
      </c>
      <c r="CP273" s="184">
        <v>947</v>
      </c>
      <c r="CQ273" s="184">
        <v>844</v>
      </c>
      <c r="CR273" s="184">
        <v>771</v>
      </c>
      <c r="CS273" s="184">
        <v>616</v>
      </c>
      <c r="CT273" s="184">
        <v>517</v>
      </c>
      <c r="CU273" s="184">
        <v>486</v>
      </c>
      <c r="CV273" s="184">
        <v>452</v>
      </c>
      <c r="CW273" s="184">
        <v>400</v>
      </c>
      <c r="CX273" s="184">
        <v>302</v>
      </c>
      <c r="CY273" s="533">
        <v>1091</v>
      </c>
      <c r="CZ273" s="129">
        <v>791</v>
      </c>
      <c r="DA273">
        <v>912</v>
      </c>
      <c r="DB273">
        <v>909</v>
      </c>
      <c r="DC273">
        <v>920</v>
      </c>
      <c r="DD273">
        <v>1112</v>
      </c>
      <c r="DE273">
        <v>1127</v>
      </c>
      <c r="DF273">
        <v>1064</v>
      </c>
      <c r="DG273">
        <v>1202</v>
      </c>
      <c r="DH273">
        <v>1141</v>
      </c>
      <c r="DI273">
        <v>1295</v>
      </c>
      <c r="DJ273">
        <v>1301</v>
      </c>
      <c r="DK273">
        <v>1302</v>
      </c>
      <c r="DL273">
        <v>1296</v>
      </c>
      <c r="DM273">
        <v>1322</v>
      </c>
      <c r="DN273">
        <v>1418</v>
      </c>
      <c r="DO273">
        <v>1434</v>
      </c>
      <c r="DP273">
        <v>1429</v>
      </c>
      <c r="DQ273">
        <v>1325</v>
      </c>
      <c r="DR273">
        <v>1222</v>
      </c>
      <c r="DS273">
        <v>1143</v>
      </c>
      <c r="DT273">
        <v>1039</v>
      </c>
      <c r="DU273">
        <v>1010</v>
      </c>
      <c r="DV273">
        <v>1056</v>
      </c>
      <c r="DW273">
        <v>1070</v>
      </c>
      <c r="DX273">
        <v>1108</v>
      </c>
      <c r="DY273">
        <v>1150</v>
      </c>
      <c r="DZ273">
        <v>1182</v>
      </c>
      <c r="EA273">
        <v>1283</v>
      </c>
      <c r="EB273">
        <v>1227</v>
      </c>
      <c r="EC273">
        <v>1336</v>
      </c>
      <c r="ED273">
        <v>1288</v>
      </c>
      <c r="EE273">
        <v>1427</v>
      </c>
      <c r="EF273">
        <v>1348</v>
      </c>
      <c r="EG273">
        <v>1470</v>
      </c>
      <c r="EH273">
        <v>1482</v>
      </c>
      <c r="EI273">
        <v>1611</v>
      </c>
      <c r="EJ273">
        <v>1529</v>
      </c>
      <c r="EK273">
        <v>1563</v>
      </c>
      <c r="EL273">
        <v>1567</v>
      </c>
      <c r="EM273">
        <v>1582</v>
      </c>
      <c r="EN273">
        <v>1528</v>
      </c>
      <c r="EO273">
        <v>1579</v>
      </c>
      <c r="EP273">
        <v>1543</v>
      </c>
      <c r="EQ273">
        <v>1603</v>
      </c>
      <c r="ER273">
        <v>1540</v>
      </c>
      <c r="ES273">
        <v>1514</v>
      </c>
      <c r="ET273">
        <v>1614</v>
      </c>
      <c r="EU273">
        <v>1520</v>
      </c>
      <c r="EV273">
        <v>1420</v>
      </c>
      <c r="EW273">
        <v>1452</v>
      </c>
      <c r="EX273">
        <v>1399</v>
      </c>
      <c r="EY273">
        <v>1480</v>
      </c>
      <c r="EZ273">
        <v>1447</v>
      </c>
      <c r="FA273">
        <v>1474</v>
      </c>
      <c r="FB273">
        <v>1561</v>
      </c>
      <c r="FC273">
        <v>1595</v>
      </c>
      <c r="FD273">
        <v>1572</v>
      </c>
      <c r="FE273">
        <v>1527</v>
      </c>
      <c r="FF273">
        <v>1625</v>
      </c>
      <c r="FG273">
        <v>1629</v>
      </c>
      <c r="FH273">
        <v>1686</v>
      </c>
      <c r="FI273">
        <v>1638</v>
      </c>
      <c r="FJ273">
        <v>1559</v>
      </c>
      <c r="FK273">
        <v>1514</v>
      </c>
      <c r="FL273">
        <v>1518</v>
      </c>
      <c r="FM273">
        <v>1461</v>
      </c>
      <c r="FN273">
        <v>1478</v>
      </c>
      <c r="FO273">
        <v>1403</v>
      </c>
      <c r="FP273">
        <v>1413</v>
      </c>
      <c r="FQ273">
        <v>1264</v>
      </c>
      <c r="FR273">
        <v>1288</v>
      </c>
      <c r="FS273">
        <v>1234</v>
      </c>
      <c r="FT273">
        <v>1310</v>
      </c>
      <c r="FU273">
        <v>1305</v>
      </c>
      <c r="FV273">
        <v>1267</v>
      </c>
      <c r="FW273">
        <v>1256</v>
      </c>
      <c r="FX273">
        <v>1253</v>
      </c>
      <c r="FY273">
        <v>1409</v>
      </c>
      <c r="FZ273">
        <v>1439</v>
      </c>
      <c r="GA273">
        <v>1483</v>
      </c>
      <c r="GB273">
        <v>1148</v>
      </c>
      <c r="GC273">
        <v>1146</v>
      </c>
      <c r="GD273">
        <v>1032</v>
      </c>
      <c r="GE273">
        <v>879</v>
      </c>
      <c r="GF273">
        <v>803</v>
      </c>
      <c r="GG273">
        <v>679</v>
      </c>
      <c r="GH273">
        <v>682</v>
      </c>
      <c r="GI273">
        <v>604</v>
      </c>
      <c r="GJ273">
        <v>546</v>
      </c>
      <c r="GK273">
        <v>497</v>
      </c>
      <c r="GL273" s="128">
        <v>2006</v>
      </c>
    </row>
    <row r="274" spans="1:194" s="1" customFormat="1" ht="14.4" x14ac:dyDescent="0.3">
      <c r="A274" s="30" t="s">
        <v>46</v>
      </c>
      <c r="B274" s="1" t="s">
        <v>313</v>
      </c>
      <c r="C274" s="29" t="str">
        <f t="shared" si="74"/>
        <v>LA England - North Tyneside</v>
      </c>
      <c r="D274" s="48">
        <f t="shared" si="75"/>
        <v>7980</v>
      </c>
      <c r="E274" s="48">
        <f t="shared" si="76"/>
        <v>7365</v>
      </c>
      <c r="F274" s="49">
        <f t="shared" si="77"/>
        <v>222527</v>
      </c>
      <c r="G274" s="49">
        <f t="shared" si="78"/>
        <v>109414</v>
      </c>
      <c r="H274" s="50">
        <f t="shared" si="79"/>
        <v>113113</v>
      </c>
      <c r="I274" s="50">
        <f t="shared" si="80"/>
        <v>88019</v>
      </c>
      <c r="J274" s="50">
        <f t="shared" si="81"/>
        <v>93019</v>
      </c>
      <c r="K274" s="47">
        <f t="shared" si="82"/>
        <v>21395</v>
      </c>
      <c r="L274" s="48">
        <f t="shared" si="83"/>
        <v>20094</v>
      </c>
      <c r="M274" s="744">
        <v>879</v>
      </c>
      <c r="N274" s="184">
        <v>944</v>
      </c>
      <c r="O274" s="184">
        <v>932</v>
      </c>
      <c r="P274" s="184">
        <v>1043</v>
      </c>
      <c r="Q274" s="184">
        <v>1111</v>
      </c>
      <c r="R274" s="184">
        <v>1064</v>
      </c>
      <c r="S274" s="184">
        <v>1145</v>
      </c>
      <c r="T274" s="184">
        <v>1220</v>
      </c>
      <c r="U274" s="184">
        <v>1217</v>
      </c>
      <c r="V274" s="184">
        <v>1255</v>
      </c>
      <c r="W274" s="184">
        <v>1286</v>
      </c>
      <c r="X274" s="184">
        <v>1319</v>
      </c>
      <c r="Y274" s="184">
        <v>1329</v>
      </c>
      <c r="Z274" s="184">
        <v>1317</v>
      </c>
      <c r="AA274" s="184">
        <v>1283</v>
      </c>
      <c r="AB274" s="184">
        <v>1341</v>
      </c>
      <c r="AC274" s="184">
        <v>1372</v>
      </c>
      <c r="AD274" s="184">
        <v>1338</v>
      </c>
      <c r="AE274" s="184">
        <v>1371</v>
      </c>
      <c r="AF274" s="184">
        <v>1185</v>
      </c>
      <c r="AG274" s="184">
        <v>1203</v>
      </c>
      <c r="AH274" s="184">
        <v>1137</v>
      </c>
      <c r="AI274" s="184">
        <v>1073</v>
      </c>
      <c r="AJ274" s="184">
        <v>1053</v>
      </c>
      <c r="AK274" s="184">
        <v>1039</v>
      </c>
      <c r="AL274" s="184">
        <v>1104</v>
      </c>
      <c r="AM274" s="184">
        <v>1151</v>
      </c>
      <c r="AN274" s="184">
        <v>1199</v>
      </c>
      <c r="AO274" s="184">
        <v>1311</v>
      </c>
      <c r="AP274" s="184">
        <v>1330</v>
      </c>
      <c r="AQ274" s="184">
        <v>1320</v>
      </c>
      <c r="AR274" s="184">
        <v>1448</v>
      </c>
      <c r="AS274" s="184">
        <v>1409</v>
      </c>
      <c r="AT274" s="184">
        <v>1447</v>
      </c>
      <c r="AU274" s="184">
        <v>1518</v>
      </c>
      <c r="AV274" s="184">
        <v>1584</v>
      </c>
      <c r="AW274" s="184">
        <v>1602</v>
      </c>
      <c r="AX274" s="184">
        <v>1595</v>
      </c>
      <c r="AY274" s="184">
        <v>1607</v>
      </c>
      <c r="AZ274" s="184">
        <v>1579</v>
      </c>
      <c r="BA274" s="184">
        <v>1606</v>
      </c>
      <c r="BB274" s="184">
        <v>1607</v>
      </c>
      <c r="BC274" s="184">
        <v>1517</v>
      </c>
      <c r="BD274" s="184">
        <v>1564</v>
      </c>
      <c r="BE274" s="184">
        <v>1534</v>
      </c>
      <c r="BF274" s="184">
        <v>1622</v>
      </c>
      <c r="BG274" s="184">
        <v>1670</v>
      </c>
      <c r="BH274" s="184">
        <v>1523</v>
      </c>
      <c r="BI274" s="184">
        <v>1341</v>
      </c>
      <c r="BJ274" s="184">
        <v>1254</v>
      </c>
      <c r="BK274" s="184">
        <v>1321</v>
      </c>
      <c r="BL274" s="184">
        <v>1351</v>
      </c>
      <c r="BM274" s="184">
        <v>1340</v>
      </c>
      <c r="BN274" s="184">
        <v>1415</v>
      </c>
      <c r="BO274" s="184">
        <v>1573</v>
      </c>
      <c r="BP274" s="184">
        <v>1511</v>
      </c>
      <c r="BQ274" s="184">
        <v>1480</v>
      </c>
      <c r="BR274" s="184">
        <v>1403</v>
      </c>
      <c r="BS274" s="184">
        <v>1449</v>
      </c>
      <c r="BT274" s="184">
        <v>1498</v>
      </c>
      <c r="BU274" s="184">
        <v>1519</v>
      </c>
      <c r="BV274" s="184">
        <v>1539</v>
      </c>
      <c r="BW274" s="184">
        <v>1517</v>
      </c>
      <c r="BX274" s="184">
        <v>1505</v>
      </c>
      <c r="BY274" s="184">
        <v>1355</v>
      </c>
      <c r="BZ274" s="184">
        <v>1351</v>
      </c>
      <c r="CA274" s="184">
        <v>1303</v>
      </c>
      <c r="CB274" s="184">
        <v>1267</v>
      </c>
      <c r="CC274" s="184">
        <v>1300</v>
      </c>
      <c r="CD274" s="184">
        <v>1197</v>
      </c>
      <c r="CE274" s="184">
        <v>1152</v>
      </c>
      <c r="CF274" s="184">
        <v>1080</v>
      </c>
      <c r="CG274" s="184">
        <v>1165</v>
      </c>
      <c r="CH274" s="184">
        <v>1055</v>
      </c>
      <c r="CI274" s="184">
        <v>1027</v>
      </c>
      <c r="CJ274" s="184">
        <v>917</v>
      </c>
      <c r="CK274" s="184">
        <v>965</v>
      </c>
      <c r="CL274" s="184">
        <v>999</v>
      </c>
      <c r="CM274" s="184">
        <v>1010</v>
      </c>
      <c r="CN274" s="184">
        <v>968</v>
      </c>
      <c r="CO274" s="184">
        <v>737</v>
      </c>
      <c r="CP274" s="184">
        <v>675</v>
      </c>
      <c r="CQ274" s="184">
        <v>584</v>
      </c>
      <c r="CR274" s="184">
        <v>477</v>
      </c>
      <c r="CS274" s="184">
        <v>362</v>
      </c>
      <c r="CT274" s="184">
        <v>325</v>
      </c>
      <c r="CU274" s="184">
        <v>334</v>
      </c>
      <c r="CV274" s="184">
        <v>295</v>
      </c>
      <c r="CW274" s="184">
        <v>273</v>
      </c>
      <c r="CX274" s="184">
        <v>198</v>
      </c>
      <c r="CY274" s="533">
        <v>724</v>
      </c>
      <c r="CZ274" s="129">
        <v>831</v>
      </c>
      <c r="DA274">
        <v>922</v>
      </c>
      <c r="DB274">
        <v>941</v>
      </c>
      <c r="DC274">
        <v>972</v>
      </c>
      <c r="DD274">
        <v>1020</v>
      </c>
      <c r="DE274">
        <v>1028</v>
      </c>
      <c r="DF274">
        <v>1028</v>
      </c>
      <c r="DG274">
        <v>1188</v>
      </c>
      <c r="DH274">
        <v>1184</v>
      </c>
      <c r="DI274">
        <v>1202</v>
      </c>
      <c r="DJ274">
        <v>1256</v>
      </c>
      <c r="DK274">
        <v>1157</v>
      </c>
      <c r="DL274">
        <v>1199</v>
      </c>
      <c r="DM274">
        <v>1263</v>
      </c>
      <c r="DN274">
        <v>1221</v>
      </c>
      <c r="DO274">
        <v>1241</v>
      </c>
      <c r="DP274">
        <v>1245</v>
      </c>
      <c r="DQ274">
        <v>1196</v>
      </c>
      <c r="DR274">
        <v>1157</v>
      </c>
      <c r="DS274">
        <v>1043</v>
      </c>
      <c r="DT274">
        <v>1044</v>
      </c>
      <c r="DU274">
        <v>1033</v>
      </c>
      <c r="DV274">
        <v>1021</v>
      </c>
      <c r="DW274">
        <v>1010</v>
      </c>
      <c r="DX274">
        <v>997</v>
      </c>
      <c r="DY274">
        <v>1112</v>
      </c>
      <c r="DZ274">
        <v>1106</v>
      </c>
      <c r="EA274">
        <v>1242</v>
      </c>
      <c r="EB274">
        <v>1323</v>
      </c>
      <c r="EC274">
        <v>1374</v>
      </c>
      <c r="ED274">
        <v>1471</v>
      </c>
      <c r="EE274">
        <v>1400</v>
      </c>
      <c r="EF274">
        <v>1479</v>
      </c>
      <c r="EG274">
        <v>1467</v>
      </c>
      <c r="EH274">
        <v>1607</v>
      </c>
      <c r="EI274">
        <v>1674</v>
      </c>
      <c r="EJ274">
        <v>1556</v>
      </c>
      <c r="EK274">
        <v>1644</v>
      </c>
      <c r="EL274">
        <v>1665</v>
      </c>
      <c r="EM274">
        <v>1660</v>
      </c>
      <c r="EN274">
        <v>1621</v>
      </c>
      <c r="EO274">
        <v>1629</v>
      </c>
      <c r="EP274">
        <v>1662</v>
      </c>
      <c r="EQ274">
        <v>1548</v>
      </c>
      <c r="ER274">
        <v>1577</v>
      </c>
      <c r="ES274">
        <v>1660</v>
      </c>
      <c r="ET274">
        <v>1625</v>
      </c>
      <c r="EU274">
        <v>1480</v>
      </c>
      <c r="EV274">
        <v>1338</v>
      </c>
      <c r="EW274">
        <v>1283</v>
      </c>
      <c r="EX274">
        <v>1379</v>
      </c>
      <c r="EY274">
        <v>1391</v>
      </c>
      <c r="EZ274">
        <v>1377</v>
      </c>
      <c r="FA274">
        <v>1452</v>
      </c>
      <c r="FB274">
        <v>1511</v>
      </c>
      <c r="FC274">
        <v>1591</v>
      </c>
      <c r="FD274">
        <v>1471</v>
      </c>
      <c r="FE274">
        <v>1515</v>
      </c>
      <c r="FF274">
        <v>1470</v>
      </c>
      <c r="FG274">
        <v>1536</v>
      </c>
      <c r="FH274">
        <v>1493</v>
      </c>
      <c r="FI274">
        <v>1565</v>
      </c>
      <c r="FJ274">
        <v>1515</v>
      </c>
      <c r="FK274">
        <v>1582</v>
      </c>
      <c r="FL274">
        <v>1503</v>
      </c>
      <c r="FM274">
        <v>1438</v>
      </c>
      <c r="FN274">
        <v>1434</v>
      </c>
      <c r="FO274">
        <v>1399</v>
      </c>
      <c r="FP274">
        <v>1432</v>
      </c>
      <c r="FQ274">
        <v>1316</v>
      </c>
      <c r="FR274">
        <v>1265</v>
      </c>
      <c r="FS274">
        <v>1258</v>
      </c>
      <c r="FT274">
        <v>1218</v>
      </c>
      <c r="FU274">
        <v>1257</v>
      </c>
      <c r="FV274">
        <v>1087</v>
      </c>
      <c r="FW274">
        <v>1115</v>
      </c>
      <c r="FX274">
        <v>1158</v>
      </c>
      <c r="FY274">
        <v>1111</v>
      </c>
      <c r="FZ274">
        <v>1172</v>
      </c>
      <c r="GA274">
        <v>1200</v>
      </c>
      <c r="GB274">
        <v>835</v>
      </c>
      <c r="GC274">
        <v>846</v>
      </c>
      <c r="GD274">
        <v>719</v>
      </c>
      <c r="GE274">
        <v>641</v>
      </c>
      <c r="GF274">
        <v>520</v>
      </c>
      <c r="GG274">
        <v>510</v>
      </c>
      <c r="GH274">
        <v>543</v>
      </c>
      <c r="GI274">
        <v>441</v>
      </c>
      <c r="GJ274">
        <v>456</v>
      </c>
      <c r="GK274">
        <v>392</v>
      </c>
      <c r="GL274" s="128">
        <v>1397</v>
      </c>
    </row>
    <row r="275" spans="1:194" s="1" customFormat="1" ht="14.4" x14ac:dyDescent="0.3">
      <c r="A275" s="30" t="s">
        <v>46</v>
      </c>
      <c r="B275" s="1" t="s">
        <v>314</v>
      </c>
      <c r="C275" s="29" t="str">
        <f t="shared" si="74"/>
        <v>LA England - North Warwickshire</v>
      </c>
      <c r="D275" s="48">
        <f t="shared" si="75"/>
        <v>2952</v>
      </c>
      <c r="E275" s="48">
        <f t="shared" si="76"/>
        <v>2867</v>
      </c>
      <c r="F275" s="49">
        <f t="shared" si="77"/>
        <v>80708</v>
      </c>
      <c r="G275" s="49">
        <f t="shared" si="78"/>
        <v>39863</v>
      </c>
      <c r="H275" s="50">
        <f t="shared" si="79"/>
        <v>40845</v>
      </c>
      <c r="I275" s="50">
        <f t="shared" si="80"/>
        <v>31737</v>
      </c>
      <c r="J275" s="50">
        <f t="shared" si="81"/>
        <v>32868</v>
      </c>
      <c r="K275" s="47">
        <f t="shared" si="82"/>
        <v>8126</v>
      </c>
      <c r="L275" s="48">
        <f t="shared" si="83"/>
        <v>7977</v>
      </c>
      <c r="M275" s="744">
        <v>342</v>
      </c>
      <c r="N275" s="184">
        <v>396</v>
      </c>
      <c r="O275" s="184">
        <v>420</v>
      </c>
      <c r="P275" s="184">
        <v>403</v>
      </c>
      <c r="Q275" s="184">
        <v>450</v>
      </c>
      <c r="R275" s="184">
        <v>428</v>
      </c>
      <c r="S275" s="184">
        <v>453</v>
      </c>
      <c r="T275" s="184">
        <v>445</v>
      </c>
      <c r="U275" s="184">
        <v>428</v>
      </c>
      <c r="V275" s="184">
        <v>468</v>
      </c>
      <c r="W275" s="184">
        <v>502</v>
      </c>
      <c r="X275" s="184">
        <v>439</v>
      </c>
      <c r="Y275" s="184">
        <v>516</v>
      </c>
      <c r="Z275" s="184">
        <v>528</v>
      </c>
      <c r="AA275" s="184">
        <v>521</v>
      </c>
      <c r="AB275" s="184">
        <v>476</v>
      </c>
      <c r="AC275" s="184">
        <v>461</v>
      </c>
      <c r="AD275" s="184">
        <v>450</v>
      </c>
      <c r="AE275" s="184">
        <v>453</v>
      </c>
      <c r="AF275" s="184">
        <v>416</v>
      </c>
      <c r="AG275" s="184">
        <v>384</v>
      </c>
      <c r="AH275" s="184">
        <v>418</v>
      </c>
      <c r="AI275" s="184">
        <v>378</v>
      </c>
      <c r="AJ275" s="184">
        <v>392</v>
      </c>
      <c r="AK275" s="184">
        <v>373</v>
      </c>
      <c r="AL275" s="184">
        <v>409</v>
      </c>
      <c r="AM275" s="184">
        <v>432</v>
      </c>
      <c r="AN275" s="184">
        <v>435</v>
      </c>
      <c r="AO275" s="184">
        <v>492</v>
      </c>
      <c r="AP275" s="184">
        <v>479</v>
      </c>
      <c r="AQ275" s="184">
        <v>465</v>
      </c>
      <c r="AR275" s="184">
        <v>506</v>
      </c>
      <c r="AS275" s="184">
        <v>532</v>
      </c>
      <c r="AT275" s="184">
        <v>542</v>
      </c>
      <c r="AU275" s="184">
        <v>562</v>
      </c>
      <c r="AV275" s="184">
        <v>599</v>
      </c>
      <c r="AW275" s="184">
        <v>609</v>
      </c>
      <c r="AX275" s="184">
        <v>562</v>
      </c>
      <c r="AY275" s="184">
        <v>583</v>
      </c>
      <c r="AZ275" s="184">
        <v>548</v>
      </c>
      <c r="BA275" s="184">
        <v>635</v>
      </c>
      <c r="BB275" s="184">
        <v>542</v>
      </c>
      <c r="BC275" s="184">
        <v>525</v>
      </c>
      <c r="BD275" s="184">
        <v>497</v>
      </c>
      <c r="BE275" s="184">
        <v>488</v>
      </c>
      <c r="BF275" s="184">
        <v>484</v>
      </c>
      <c r="BG275" s="184">
        <v>479</v>
      </c>
      <c r="BH275" s="184">
        <v>443</v>
      </c>
      <c r="BI275" s="184">
        <v>420</v>
      </c>
      <c r="BJ275" s="184">
        <v>446</v>
      </c>
      <c r="BK275" s="184">
        <v>464</v>
      </c>
      <c r="BL275" s="184">
        <v>488</v>
      </c>
      <c r="BM275" s="184">
        <v>522</v>
      </c>
      <c r="BN275" s="184">
        <v>522</v>
      </c>
      <c r="BO275" s="184">
        <v>583</v>
      </c>
      <c r="BP275" s="184">
        <v>576</v>
      </c>
      <c r="BQ275" s="184">
        <v>544</v>
      </c>
      <c r="BR275" s="184">
        <v>624</v>
      </c>
      <c r="BS275" s="184">
        <v>582</v>
      </c>
      <c r="BT275" s="184">
        <v>546</v>
      </c>
      <c r="BU275" s="184">
        <v>610</v>
      </c>
      <c r="BV275" s="184">
        <v>553</v>
      </c>
      <c r="BW275" s="184">
        <v>551</v>
      </c>
      <c r="BX275" s="184">
        <v>566</v>
      </c>
      <c r="BY275" s="184">
        <v>501</v>
      </c>
      <c r="BZ275" s="184">
        <v>493</v>
      </c>
      <c r="CA275" s="184">
        <v>467</v>
      </c>
      <c r="CB275" s="184">
        <v>454</v>
      </c>
      <c r="CC275" s="184">
        <v>480</v>
      </c>
      <c r="CD275" s="184">
        <v>407</v>
      </c>
      <c r="CE275" s="184">
        <v>394</v>
      </c>
      <c r="CF275" s="184">
        <v>376</v>
      </c>
      <c r="CG275" s="184">
        <v>422</v>
      </c>
      <c r="CH275" s="184">
        <v>349</v>
      </c>
      <c r="CI275" s="184">
        <v>360</v>
      </c>
      <c r="CJ275" s="184">
        <v>380</v>
      </c>
      <c r="CK275" s="184">
        <v>362</v>
      </c>
      <c r="CL275" s="184">
        <v>354</v>
      </c>
      <c r="CM275" s="184">
        <v>364</v>
      </c>
      <c r="CN275" s="184">
        <v>347</v>
      </c>
      <c r="CO275" s="184">
        <v>287</v>
      </c>
      <c r="CP275" s="184">
        <v>254</v>
      </c>
      <c r="CQ275" s="184">
        <v>277</v>
      </c>
      <c r="CR275" s="184">
        <v>194</v>
      </c>
      <c r="CS275" s="184">
        <v>178</v>
      </c>
      <c r="CT275" s="184">
        <v>124</v>
      </c>
      <c r="CU275" s="184">
        <v>135</v>
      </c>
      <c r="CV275" s="184">
        <v>111</v>
      </c>
      <c r="CW275" s="184">
        <v>104</v>
      </c>
      <c r="CX275" s="184">
        <v>82</v>
      </c>
      <c r="CY275" s="533">
        <v>222</v>
      </c>
      <c r="CZ275" s="129">
        <v>367</v>
      </c>
      <c r="DA275">
        <v>381</v>
      </c>
      <c r="DB275">
        <v>377</v>
      </c>
      <c r="DC275">
        <v>409</v>
      </c>
      <c r="DD275">
        <v>440</v>
      </c>
      <c r="DE275">
        <v>436</v>
      </c>
      <c r="DF275">
        <v>422</v>
      </c>
      <c r="DG275">
        <v>450</v>
      </c>
      <c r="DH275">
        <v>473</v>
      </c>
      <c r="DI275">
        <v>463</v>
      </c>
      <c r="DJ275">
        <v>459</v>
      </c>
      <c r="DK275">
        <v>433</v>
      </c>
      <c r="DL275">
        <v>469</v>
      </c>
      <c r="DM275">
        <v>502</v>
      </c>
      <c r="DN275">
        <v>480</v>
      </c>
      <c r="DO275">
        <v>515</v>
      </c>
      <c r="DP275">
        <v>472</v>
      </c>
      <c r="DQ275">
        <v>429</v>
      </c>
      <c r="DR275">
        <v>444</v>
      </c>
      <c r="DS275">
        <v>401</v>
      </c>
      <c r="DT275">
        <v>353</v>
      </c>
      <c r="DU275">
        <v>394</v>
      </c>
      <c r="DV275">
        <v>344</v>
      </c>
      <c r="DW275">
        <v>367</v>
      </c>
      <c r="DX275">
        <v>422</v>
      </c>
      <c r="DY275">
        <v>398</v>
      </c>
      <c r="DZ275">
        <v>435</v>
      </c>
      <c r="EA275">
        <v>442</v>
      </c>
      <c r="EB275">
        <v>490</v>
      </c>
      <c r="EC275">
        <v>535</v>
      </c>
      <c r="ED275">
        <v>496</v>
      </c>
      <c r="EE275">
        <v>531</v>
      </c>
      <c r="EF275">
        <v>588</v>
      </c>
      <c r="EG275">
        <v>580</v>
      </c>
      <c r="EH275">
        <v>609</v>
      </c>
      <c r="EI275">
        <v>633</v>
      </c>
      <c r="EJ275">
        <v>616</v>
      </c>
      <c r="EK275">
        <v>565</v>
      </c>
      <c r="EL275">
        <v>563</v>
      </c>
      <c r="EM275">
        <v>567</v>
      </c>
      <c r="EN275">
        <v>568</v>
      </c>
      <c r="EO275">
        <v>496</v>
      </c>
      <c r="EP275">
        <v>532</v>
      </c>
      <c r="EQ275">
        <v>515</v>
      </c>
      <c r="ER275">
        <v>495</v>
      </c>
      <c r="ES275">
        <v>492</v>
      </c>
      <c r="ET275">
        <v>496</v>
      </c>
      <c r="EU275">
        <v>449</v>
      </c>
      <c r="EV275">
        <v>448</v>
      </c>
      <c r="EW275">
        <v>411</v>
      </c>
      <c r="EX275">
        <v>453</v>
      </c>
      <c r="EY275">
        <v>470</v>
      </c>
      <c r="EZ275">
        <v>471</v>
      </c>
      <c r="FA275">
        <v>557</v>
      </c>
      <c r="FB275">
        <v>526</v>
      </c>
      <c r="FC275">
        <v>567</v>
      </c>
      <c r="FD275">
        <v>558</v>
      </c>
      <c r="FE275">
        <v>575</v>
      </c>
      <c r="FF275">
        <v>624</v>
      </c>
      <c r="FG275">
        <v>637</v>
      </c>
      <c r="FH275">
        <v>626</v>
      </c>
      <c r="FI275">
        <v>557</v>
      </c>
      <c r="FJ275">
        <v>551</v>
      </c>
      <c r="FK275">
        <v>567</v>
      </c>
      <c r="FL275">
        <v>528</v>
      </c>
      <c r="FM275">
        <v>547</v>
      </c>
      <c r="FN275">
        <v>479</v>
      </c>
      <c r="FO275">
        <v>454</v>
      </c>
      <c r="FP275">
        <v>409</v>
      </c>
      <c r="FQ275">
        <v>446</v>
      </c>
      <c r="FR275">
        <v>412</v>
      </c>
      <c r="FS275">
        <v>387</v>
      </c>
      <c r="FT275">
        <v>412</v>
      </c>
      <c r="FU275">
        <v>361</v>
      </c>
      <c r="FV275">
        <v>401</v>
      </c>
      <c r="FW275">
        <v>388</v>
      </c>
      <c r="FX275">
        <v>402</v>
      </c>
      <c r="FY275">
        <v>409</v>
      </c>
      <c r="FZ275">
        <v>412</v>
      </c>
      <c r="GA275">
        <v>411</v>
      </c>
      <c r="GB275">
        <v>308</v>
      </c>
      <c r="GC275">
        <v>307</v>
      </c>
      <c r="GD275">
        <v>277</v>
      </c>
      <c r="GE275">
        <v>252</v>
      </c>
      <c r="GF275">
        <v>197</v>
      </c>
      <c r="GG275">
        <v>187</v>
      </c>
      <c r="GH275">
        <v>177</v>
      </c>
      <c r="GI275">
        <v>151</v>
      </c>
      <c r="GJ275">
        <v>121</v>
      </c>
      <c r="GK275">
        <v>158</v>
      </c>
      <c r="GL275" s="128">
        <v>461</v>
      </c>
    </row>
    <row r="276" spans="1:194" s="1" customFormat="1" ht="14.4" x14ac:dyDescent="0.3">
      <c r="A276" s="30" t="s">
        <v>46</v>
      </c>
      <c r="B276" s="1" t="s">
        <v>315</v>
      </c>
      <c r="C276" s="29" t="str">
        <f t="shared" si="74"/>
        <v>LA England - North West Leicestershire</v>
      </c>
      <c r="D276" s="48">
        <f t="shared" si="75"/>
        <v>4168</v>
      </c>
      <c r="E276" s="48">
        <f t="shared" si="76"/>
        <v>4081</v>
      </c>
      <c r="F276" s="49">
        <f t="shared" si="77"/>
        <v>120372</v>
      </c>
      <c r="G276" s="49">
        <f t="shared" si="78"/>
        <v>59608</v>
      </c>
      <c r="H276" s="50">
        <f t="shared" si="79"/>
        <v>60764</v>
      </c>
      <c r="I276" s="50">
        <f t="shared" si="80"/>
        <v>47924</v>
      </c>
      <c r="J276" s="50">
        <f t="shared" si="81"/>
        <v>49751</v>
      </c>
      <c r="K276" s="47">
        <f t="shared" si="82"/>
        <v>11684</v>
      </c>
      <c r="L276" s="48">
        <f t="shared" si="83"/>
        <v>11013</v>
      </c>
      <c r="M276" s="744">
        <v>525</v>
      </c>
      <c r="N276" s="184">
        <v>521</v>
      </c>
      <c r="O276" s="184">
        <v>568</v>
      </c>
      <c r="P276" s="184">
        <v>620</v>
      </c>
      <c r="Q276" s="184">
        <v>596</v>
      </c>
      <c r="R276" s="184">
        <v>654</v>
      </c>
      <c r="S276" s="184">
        <v>659</v>
      </c>
      <c r="T276" s="184">
        <v>664</v>
      </c>
      <c r="U276" s="184">
        <v>672</v>
      </c>
      <c r="V276" s="184">
        <v>666</v>
      </c>
      <c r="W276" s="184">
        <v>697</v>
      </c>
      <c r="X276" s="184">
        <v>674</v>
      </c>
      <c r="Y276" s="184">
        <v>636</v>
      </c>
      <c r="Z276" s="184">
        <v>748</v>
      </c>
      <c r="AA276" s="184">
        <v>672</v>
      </c>
      <c r="AB276" s="184">
        <v>704</v>
      </c>
      <c r="AC276" s="184">
        <v>725</v>
      </c>
      <c r="AD276" s="184">
        <v>683</v>
      </c>
      <c r="AE276" s="184">
        <v>677</v>
      </c>
      <c r="AF276" s="184">
        <v>667</v>
      </c>
      <c r="AG276" s="184">
        <v>671</v>
      </c>
      <c r="AH276" s="184">
        <v>640</v>
      </c>
      <c r="AI276" s="184">
        <v>660</v>
      </c>
      <c r="AJ276" s="184">
        <v>602</v>
      </c>
      <c r="AK276" s="184">
        <v>583</v>
      </c>
      <c r="AL276" s="184">
        <v>609</v>
      </c>
      <c r="AM276" s="184">
        <v>628</v>
      </c>
      <c r="AN276" s="184">
        <v>688</v>
      </c>
      <c r="AO276" s="184">
        <v>692</v>
      </c>
      <c r="AP276" s="184">
        <v>742</v>
      </c>
      <c r="AQ276" s="184">
        <v>710</v>
      </c>
      <c r="AR276" s="184">
        <v>734</v>
      </c>
      <c r="AS276" s="184">
        <v>794</v>
      </c>
      <c r="AT276" s="184">
        <v>779</v>
      </c>
      <c r="AU276" s="184">
        <v>830</v>
      </c>
      <c r="AV276" s="184">
        <v>885</v>
      </c>
      <c r="AW276" s="184">
        <v>846</v>
      </c>
      <c r="AX276" s="184">
        <v>812</v>
      </c>
      <c r="AY276" s="184">
        <v>798</v>
      </c>
      <c r="AZ276" s="184">
        <v>804</v>
      </c>
      <c r="BA276" s="184">
        <v>749</v>
      </c>
      <c r="BB276" s="184">
        <v>797</v>
      </c>
      <c r="BC276" s="184">
        <v>751</v>
      </c>
      <c r="BD276" s="184">
        <v>715</v>
      </c>
      <c r="BE276" s="184">
        <v>782</v>
      </c>
      <c r="BF276" s="184">
        <v>756</v>
      </c>
      <c r="BG276" s="184">
        <v>772</v>
      </c>
      <c r="BH276" s="184">
        <v>688</v>
      </c>
      <c r="BI276" s="184">
        <v>691</v>
      </c>
      <c r="BJ276" s="184">
        <v>695</v>
      </c>
      <c r="BK276" s="184">
        <v>709</v>
      </c>
      <c r="BL276" s="184">
        <v>726</v>
      </c>
      <c r="BM276" s="184">
        <v>748</v>
      </c>
      <c r="BN276" s="184">
        <v>847</v>
      </c>
      <c r="BO276" s="184">
        <v>885</v>
      </c>
      <c r="BP276" s="184">
        <v>887</v>
      </c>
      <c r="BQ276" s="184">
        <v>879</v>
      </c>
      <c r="BR276" s="184">
        <v>879</v>
      </c>
      <c r="BS276" s="184">
        <v>889</v>
      </c>
      <c r="BT276" s="184">
        <v>924</v>
      </c>
      <c r="BU276" s="184">
        <v>853</v>
      </c>
      <c r="BV276" s="184">
        <v>874</v>
      </c>
      <c r="BW276" s="184">
        <v>865</v>
      </c>
      <c r="BX276" s="184">
        <v>792</v>
      </c>
      <c r="BY276" s="184">
        <v>806</v>
      </c>
      <c r="BZ276" s="184">
        <v>744</v>
      </c>
      <c r="CA276" s="184">
        <v>739</v>
      </c>
      <c r="CB276" s="184">
        <v>689</v>
      </c>
      <c r="CC276" s="184">
        <v>634</v>
      </c>
      <c r="CD276" s="184">
        <v>613</v>
      </c>
      <c r="CE276" s="184">
        <v>608</v>
      </c>
      <c r="CF276" s="184">
        <v>573</v>
      </c>
      <c r="CG276" s="184">
        <v>587</v>
      </c>
      <c r="CH276" s="184">
        <v>570</v>
      </c>
      <c r="CI276" s="184">
        <v>567</v>
      </c>
      <c r="CJ276" s="184">
        <v>553</v>
      </c>
      <c r="CK276" s="184">
        <v>554</v>
      </c>
      <c r="CL276" s="184">
        <v>511</v>
      </c>
      <c r="CM276" s="184">
        <v>567</v>
      </c>
      <c r="CN276" s="184">
        <v>597</v>
      </c>
      <c r="CO276" s="184">
        <v>438</v>
      </c>
      <c r="CP276" s="184">
        <v>450</v>
      </c>
      <c r="CQ276" s="184">
        <v>368</v>
      </c>
      <c r="CR276" s="184">
        <v>312</v>
      </c>
      <c r="CS276" s="184">
        <v>263</v>
      </c>
      <c r="CT276" s="184">
        <v>216</v>
      </c>
      <c r="CU276" s="184">
        <v>197</v>
      </c>
      <c r="CV276" s="184">
        <v>169</v>
      </c>
      <c r="CW276" s="184">
        <v>145</v>
      </c>
      <c r="CX276" s="184">
        <v>102</v>
      </c>
      <c r="CY276" s="533">
        <v>348</v>
      </c>
      <c r="CZ276" s="129">
        <v>475</v>
      </c>
      <c r="DA276">
        <v>516</v>
      </c>
      <c r="DB276">
        <v>527</v>
      </c>
      <c r="DC276">
        <v>548</v>
      </c>
      <c r="DD276">
        <v>594</v>
      </c>
      <c r="DE276">
        <v>602</v>
      </c>
      <c r="DF276">
        <v>561</v>
      </c>
      <c r="DG276">
        <v>642</v>
      </c>
      <c r="DH276">
        <v>619</v>
      </c>
      <c r="DI276">
        <v>584</v>
      </c>
      <c r="DJ276">
        <v>629</v>
      </c>
      <c r="DK276">
        <v>635</v>
      </c>
      <c r="DL276">
        <v>690</v>
      </c>
      <c r="DM276">
        <v>674</v>
      </c>
      <c r="DN276">
        <v>682</v>
      </c>
      <c r="DO276">
        <v>696</v>
      </c>
      <c r="DP276">
        <v>689</v>
      </c>
      <c r="DQ276">
        <v>650</v>
      </c>
      <c r="DR276">
        <v>664</v>
      </c>
      <c r="DS276">
        <v>654</v>
      </c>
      <c r="DT276">
        <v>639</v>
      </c>
      <c r="DU276">
        <v>644</v>
      </c>
      <c r="DV276">
        <v>647</v>
      </c>
      <c r="DW276">
        <v>680</v>
      </c>
      <c r="DX276">
        <v>671</v>
      </c>
      <c r="DY276">
        <v>578</v>
      </c>
      <c r="DZ276">
        <v>674</v>
      </c>
      <c r="EA276">
        <v>706</v>
      </c>
      <c r="EB276">
        <v>722</v>
      </c>
      <c r="EC276">
        <v>758</v>
      </c>
      <c r="ED276">
        <v>755</v>
      </c>
      <c r="EE276">
        <v>744</v>
      </c>
      <c r="EF276">
        <v>801</v>
      </c>
      <c r="EG276">
        <v>816</v>
      </c>
      <c r="EH276">
        <v>888</v>
      </c>
      <c r="EI276">
        <v>941</v>
      </c>
      <c r="EJ276">
        <v>844</v>
      </c>
      <c r="EK276">
        <v>848</v>
      </c>
      <c r="EL276">
        <v>817</v>
      </c>
      <c r="EM276">
        <v>815</v>
      </c>
      <c r="EN276">
        <v>766</v>
      </c>
      <c r="EO276">
        <v>782</v>
      </c>
      <c r="EP276">
        <v>779</v>
      </c>
      <c r="EQ276">
        <v>775</v>
      </c>
      <c r="ER276">
        <v>762</v>
      </c>
      <c r="ES276">
        <v>810</v>
      </c>
      <c r="ET276">
        <v>740</v>
      </c>
      <c r="EU276">
        <v>720</v>
      </c>
      <c r="EV276">
        <v>670</v>
      </c>
      <c r="EW276">
        <v>645</v>
      </c>
      <c r="EX276">
        <v>727</v>
      </c>
      <c r="EY276">
        <v>721</v>
      </c>
      <c r="EZ276">
        <v>791</v>
      </c>
      <c r="FA276">
        <v>838</v>
      </c>
      <c r="FB276">
        <v>872</v>
      </c>
      <c r="FC276">
        <v>957</v>
      </c>
      <c r="FD276">
        <v>869</v>
      </c>
      <c r="FE276">
        <v>916</v>
      </c>
      <c r="FF276">
        <v>905</v>
      </c>
      <c r="FG276">
        <v>871</v>
      </c>
      <c r="FH276">
        <v>876</v>
      </c>
      <c r="FI276">
        <v>834</v>
      </c>
      <c r="FJ276">
        <v>798</v>
      </c>
      <c r="FK276">
        <v>831</v>
      </c>
      <c r="FL276">
        <v>820</v>
      </c>
      <c r="FM276">
        <v>765</v>
      </c>
      <c r="FN276">
        <v>713</v>
      </c>
      <c r="FO276">
        <v>685</v>
      </c>
      <c r="FP276">
        <v>700</v>
      </c>
      <c r="FQ276">
        <v>642</v>
      </c>
      <c r="FR276">
        <v>621</v>
      </c>
      <c r="FS276">
        <v>575</v>
      </c>
      <c r="FT276">
        <v>593</v>
      </c>
      <c r="FU276">
        <v>622</v>
      </c>
      <c r="FV276">
        <v>549</v>
      </c>
      <c r="FW276">
        <v>551</v>
      </c>
      <c r="FX276">
        <v>629</v>
      </c>
      <c r="FY276">
        <v>589</v>
      </c>
      <c r="FZ276">
        <v>628</v>
      </c>
      <c r="GA276">
        <v>677</v>
      </c>
      <c r="GB276">
        <v>523</v>
      </c>
      <c r="GC276">
        <v>449</v>
      </c>
      <c r="GD276">
        <v>454</v>
      </c>
      <c r="GE276">
        <v>369</v>
      </c>
      <c r="GF276">
        <v>291</v>
      </c>
      <c r="GG276">
        <v>256</v>
      </c>
      <c r="GH276">
        <v>241</v>
      </c>
      <c r="GI276">
        <v>225</v>
      </c>
      <c r="GJ276">
        <v>197</v>
      </c>
      <c r="GK276">
        <v>182</v>
      </c>
      <c r="GL276" s="128">
        <v>644</v>
      </c>
    </row>
    <row r="277" spans="1:194" s="1" customFormat="1" ht="14.4" x14ac:dyDescent="0.3">
      <c r="A277" s="30" t="s">
        <v>46</v>
      </c>
      <c r="B277" s="1" t="s">
        <v>316</v>
      </c>
      <c r="C277" s="29" t="str">
        <f t="shared" si="74"/>
        <v>LA England - North Yorkshire</v>
      </c>
      <c r="D277" s="48">
        <f t="shared" si="75"/>
        <v>19980</v>
      </c>
      <c r="E277" s="48">
        <f t="shared" si="76"/>
        <v>19226</v>
      </c>
      <c r="F277" s="49">
        <f t="shared" si="77"/>
        <v>602437</v>
      </c>
      <c r="G277" s="49">
        <f t="shared" si="78"/>
        <v>295781</v>
      </c>
      <c r="H277" s="50">
        <f t="shared" si="79"/>
        <v>306656</v>
      </c>
      <c r="I277" s="50">
        <f t="shared" si="80"/>
        <v>242728</v>
      </c>
      <c r="J277" s="50">
        <f t="shared" si="81"/>
        <v>256204</v>
      </c>
      <c r="K277" s="47">
        <f t="shared" si="82"/>
        <v>53053</v>
      </c>
      <c r="L277" s="48">
        <f t="shared" si="83"/>
        <v>50452</v>
      </c>
      <c r="M277" s="744">
        <v>2217</v>
      </c>
      <c r="N277" s="184">
        <v>2334</v>
      </c>
      <c r="O277" s="184">
        <v>2408</v>
      </c>
      <c r="P277" s="184">
        <v>2553</v>
      </c>
      <c r="Q277" s="184">
        <v>2705</v>
      </c>
      <c r="R277" s="184">
        <v>2699</v>
      </c>
      <c r="S277" s="184">
        <v>2709</v>
      </c>
      <c r="T277" s="184">
        <v>2921</v>
      </c>
      <c r="U277" s="184">
        <v>3003</v>
      </c>
      <c r="V277" s="184">
        <v>3120</v>
      </c>
      <c r="W277" s="184">
        <v>3221</v>
      </c>
      <c r="X277" s="184">
        <v>3183</v>
      </c>
      <c r="Y277" s="184">
        <v>3216</v>
      </c>
      <c r="Z277" s="184">
        <v>3234</v>
      </c>
      <c r="AA277" s="184">
        <v>3319</v>
      </c>
      <c r="AB277" s="184">
        <v>3396</v>
      </c>
      <c r="AC277" s="184">
        <v>3379</v>
      </c>
      <c r="AD277" s="184">
        <v>3436</v>
      </c>
      <c r="AE277" s="184">
        <v>3227</v>
      </c>
      <c r="AF277" s="184">
        <v>2985</v>
      </c>
      <c r="AG277" s="184">
        <v>2817</v>
      </c>
      <c r="AH277" s="184">
        <v>2738</v>
      </c>
      <c r="AI277" s="184">
        <v>2700</v>
      </c>
      <c r="AJ277" s="184">
        <v>2637</v>
      </c>
      <c r="AK277" s="184">
        <v>2660</v>
      </c>
      <c r="AL277" s="184">
        <v>2687</v>
      </c>
      <c r="AM277" s="184">
        <v>2835</v>
      </c>
      <c r="AN277" s="184">
        <v>2886</v>
      </c>
      <c r="AO277" s="184">
        <v>2943</v>
      </c>
      <c r="AP277" s="184">
        <v>3041</v>
      </c>
      <c r="AQ277" s="184">
        <v>3039</v>
      </c>
      <c r="AR277" s="184">
        <v>3082</v>
      </c>
      <c r="AS277" s="184">
        <v>3320</v>
      </c>
      <c r="AT277" s="184">
        <v>3411</v>
      </c>
      <c r="AU277" s="184">
        <v>3555</v>
      </c>
      <c r="AV277" s="184">
        <v>3632</v>
      </c>
      <c r="AW277" s="184">
        <v>3717</v>
      </c>
      <c r="AX277" s="184">
        <v>3535</v>
      </c>
      <c r="AY277" s="184">
        <v>3648</v>
      </c>
      <c r="AZ277" s="184">
        <v>3614</v>
      </c>
      <c r="BA277" s="184">
        <v>3632</v>
      </c>
      <c r="BB277" s="184">
        <v>3486</v>
      </c>
      <c r="BC277" s="184">
        <v>3405</v>
      </c>
      <c r="BD277" s="184">
        <v>3490</v>
      </c>
      <c r="BE277" s="184">
        <v>3550</v>
      </c>
      <c r="BF277" s="184">
        <v>3677</v>
      </c>
      <c r="BG277" s="184">
        <v>3644</v>
      </c>
      <c r="BH277" s="184">
        <v>3362</v>
      </c>
      <c r="BI277" s="184">
        <v>3110</v>
      </c>
      <c r="BJ277" s="184">
        <v>3133</v>
      </c>
      <c r="BK277" s="184">
        <v>3325</v>
      </c>
      <c r="BL277" s="184">
        <v>3451</v>
      </c>
      <c r="BM277" s="184">
        <v>3595</v>
      </c>
      <c r="BN277" s="184">
        <v>3800</v>
      </c>
      <c r="BO277" s="184">
        <v>3938</v>
      </c>
      <c r="BP277" s="184">
        <v>4338</v>
      </c>
      <c r="BQ277" s="184">
        <v>4126</v>
      </c>
      <c r="BR277" s="184">
        <v>4408</v>
      </c>
      <c r="BS277" s="184">
        <v>4507</v>
      </c>
      <c r="BT277" s="184">
        <v>4677</v>
      </c>
      <c r="BU277" s="184">
        <v>4655</v>
      </c>
      <c r="BV277" s="184">
        <v>4854</v>
      </c>
      <c r="BW277" s="184">
        <v>4929</v>
      </c>
      <c r="BX277" s="184">
        <v>4702</v>
      </c>
      <c r="BY277" s="184">
        <v>4598</v>
      </c>
      <c r="BZ277" s="184">
        <v>4634</v>
      </c>
      <c r="CA277" s="184">
        <v>4364</v>
      </c>
      <c r="CB277" s="184">
        <v>4319</v>
      </c>
      <c r="CC277" s="184">
        <v>4010</v>
      </c>
      <c r="CD277" s="184">
        <v>3917</v>
      </c>
      <c r="CE277" s="184">
        <v>3741</v>
      </c>
      <c r="CF277" s="184">
        <v>3631</v>
      </c>
      <c r="CG277" s="184">
        <v>3620</v>
      </c>
      <c r="CH277" s="184">
        <v>3426</v>
      </c>
      <c r="CI277" s="184">
        <v>3296</v>
      </c>
      <c r="CJ277" s="184">
        <v>3289</v>
      </c>
      <c r="CK277" s="184">
        <v>3287</v>
      </c>
      <c r="CL277" s="184">
        <v>3325</v>
      </c>
      <c r="CM277" s="184">
        <v>3642</v>
      </c>
      <c r="CN277" s="184">
        <v>3683</v>
      </c>
      <c r="CO277" s="184">
        <v>2520</v>
      </c>
      <c r="CP277" s="184">
        <v>2533</v>
      </c>
      <c r="CQ277" s="184">
        <v>2361</v>
      </c>
      <c r="CR277" s="184">
        <v>2037</v>
      </c>
      <c r="CS277" s="184">
        <v>1576</v>
      </c>
      <c r="CT277" s="184">
        <v>1309</v>
      </c>
      <c r="CU277" s="184">
        <v>1341</v>
      </c>
      <c r="CV277" s="184">
        <v>1187</v>
      </c>
      <c r="CW277" s="184">
        <v>1053</v>
      </c>
      <c r="CX277" s="184">
        <v>846</v>
      </c>
      <c r="CY277" s="533">
        <v>2680</v>
      </c>
      <c r="CZ277" s="129">
        <v>2014</v>
      </c>
      <c r="DA277">
        <v>2250</v>
      </c>
      <c r="DB277">
        <v>2264</v>
      </c>
      <c r="DC277">
        <v>2378</v>
      </c>
      <c r="DD277">
        <v>2527</v>
      </c>
      <c r="DE277">
        <v>2584</v>
      </c>
      <c r="DF277">
        <v>2657</v>
      </c>
      <c r="DG277">
        <v>2778</v>
      </c>
      <c r="DH277">
        <v>2838</v>
      </c>
      <c r="DI277">
        <v>2908</v>
      </c>
      <c r="DJ277">
        <v>3008</v>
      </c>
      <c r="DK277">
        <v>3020</v>
      </c>
      <c r="DL277">
        <v>2991</v>
      </c>
      <c r="DM277">
        <v>3179</v>
      </c>
      <c r="DN277">
        <v>3301</v>
      </c>
      <c r="DO277">
        <v>3101</v>
      </c>
      <c r="DP277">
        <v>3312</v>
      </c>
      <c r="DQ277">
        <v>3342</v>
      </c>
      <c r="DR277">
        <v>3106</v>
      </c>
      <c r="DS277">
        <v>2697</v>
      </c>
      <c r="DT277">
        <v>2513</v>
      </c>
      <c r="DU277">
        <v>2561</v>
      </c>
      <c r="DV277">
        <v>2614</v>
      </c>
      <c r="DW277">
        <v>2701</v>
      </c>
      <c r="DX277">
        <v>2526</v>
      </c>
      <c r="DY277">
        <v>2625</v>
      </c>
      <c r="DZ277">
        <v>2769</v>
      </c>
      <c r="EA277">
        <v>2773</v>
      </c>
      <c r="EB277">
        <v>3039</v>
      </c>
      <c r="EC277">
        <v>3057</v>
      </c>
      <c r="ED277">
        <v>3184</v>
      </c>
      <c r="EE277">
        <v>3226</v>
      </c>
      <c r="EF277">
        <v>3354</v>
      </c>
      <c r="EG277">
        <v>3504</v>
      </c>
      <c r="EH277">
        <v>3687</v>
      </c>
      <c r="EI277">
        <v>3805</v>
      </c>
      <c r="EJ277">
        <v>3792</v>
      </c>
      <c r="EK277">
        <v>3654</v>
      </c>
      <c r="EL277">
        <v>3790</v>
      </c>
      <c r="EM277">
        <v>3655</v>
      </c>
      <c r="EN277">
        <v>3677</v>
      </c>
      <c r="EO277">
        <v>3581</v>
      </c>
      <c r="EP277">
        <v>3449</v>
      </c>
      <c r="EQ277">
        <v>3497</v>
      </c>
      <c r="ER277">
        <v>3507</v>
      </c>
      <c r="ES277">
        <v>3661</v>
      </c>
      <c r="ET277">
        <v>3468</v>
      </c>
      <c r="EU277">
        <v>3465</v>
      </c>
      <c r="EV277">
        <v>3180</v>
      </c>
      <c r="EW277">
        <v>3216</v>
      </c>
      <c r="EX277">
        <v>3396</v>
      </c>
      <c r="EY277">
        <v>3474</v>
      </c>
      <c r="EZ277">
        <v>3794</v>
      </c>
      <c r="FA277">
        <v>3950</v>
      </c>
      <c r="FB277">
        <v>4349</v>
      </c>
      <c r="FC277">
        <v>4545</v>
      </c>
      <c r="FD277">
        <v>4456</v>
      </c>
      <c r="FE277">
        <v>4736</v>
      </c>
      <c r="FF277">
        <v>4692</v>
      </c>
      <c r="FG277">
        <v>4858</v>
      </c>
      <c r="FH277">
        <v>4986</v>
      </c>
      <c r="FI277">
        <v>5098</v>
      </c>
      <c r="FJ277">
        <v>4932</v>
      </c>
      <c r="FK277">
        <v>4994</v>
      </c>
      <c r="FL277">
        <v>4847</v>
      </c>
      <c r="FM277">
        <v>4695</v>
      </c>
      <c r="FN277">
        <v>4564</v>
      </c>
      <c r="FO277">
        <v>4409</v>
      </c>
      <c r="FP277">
        <v>4271</v>
      </c>
      <c r="FQ277">
        <v>4067</v>
      </c>
      <c r="FR277">
        <v>4031</v>
      </c>
      <c r="FS277">
        <v>3829</v>
      </c>
      <c r="FT277">
        <v>3796</v>
      </c>
      <c r="FU277">
        <v>3523</v>
      </c>
      <c r="FV277">
        <v>3644</v>
      </c>
      <c r="FW277">
        <v>3639</v>
      </c>
      <c r="FX277">
        <v>3635</v>
      </c>
      <c r="FY277">
        <v>3679</v>
      </c>
      <c r="FZ277">
        <v>3916</v>
      </c>
      <c r="GA277">
        <v>4002</v>
      </c>
      <c r="GB277">
        <v>2852</v>
      </c>
      <c r="GC277">
        <v>3031</v>
      </c>
      <c r="GD277">
        <v>2560</v>
      </c>
      <c r="GE277">
        <v>2353</v>
      </c>
      <c r="GF277">
        <v>2039</v>
      </c>
      <c r="GG277">
        <v>1880</v>
      </c>
      <c r="GH277">
        <v>1813</v>
      </c>
      <c r="GI277">
        <v>1722</v>
      </c>
      <c r="GJ277">
        <v>1434</v>
      </c>
      <c r="GK277">
        <v>1342</v>
      </c>
      <c r="GL277" s="128">
        <v>5038</v>
      </c>
    </row>
    <row r="278" spans="1:194" s="1" customFormat="1" ht="14.4" x14ac:dyDescent="0.3">
      <c r="A278" s="30" t="s">
        <v>46</v>
      </c>
      <c r="B278" s="1" t="s">
        <v>317</v>
      </c>
      <c r="C278" s="29" t="str">
        <f t="shared" si="74"/>
        <v>LA England - Northumberland</v>
      </c>
      <c r="D278" s="48">
        <f t="shared" si="75"/>
        <v>11388</v>
      </c>
      <c r="E278" s="48">
        <f t="shared" si="76"/>
        <v>10770</v>
      </c>
      <c r="F278" s="49">
        <f t="shared" si="77"/>
        <v>345016</v>
      </c>
      <c r="G278" s="49">
        <f t="shared" si="78"/>
        <v>169082</v>
      </c>
      <c r="H278" s="50">
        <f t="shared" si="79"/>
        <v>175934</v>
      </c>
      <c r="I278" s="50">
        <f t="shared" si="80"/>
        <v>138980</v>
      </c>
      <c r="J278" s="50">
        <f t="shared" si="81"/>
        <v>147519</v>
      </c>
      <c r="K278" s="47">
        <f t="shared" si="82"/>
        <v>30102</v>
      </c>
      <c r="L278" s="48">
        <f t="shared" si="83"/>
        <v>28415</v>
      </c>
      <c r="M278" s="744">
        <v>1237</v>
      </c>
      <c r="N278" s="184">
        <v>1317</v>
      </c>
      <c r="O278" s="184">
        <v>1374</v>
      </c>
      <c r="P278" s="184">
        <v>1511</v>
      </c>
      <c r="Q278" s="184">
        <v>1547</v>
      </c>
      <c r="R278" s="184">
        <v>1518</v>
      </c>
      <c r="S278" s="184">
        <v>1501</v>
      </c>
      <c r="T278" s="184">
        <v>1635</v>
      </c>
      <c r="U278" s="184">
        <v>1753</v>
      </c>
      <c r="V278" s="184">
        <v>1694</v>
      </c>
      <c r="W278" s="184">
        <v>1820</v>
      </c>
      <c r="X278" s="184">
        <v>1807</v>
      </c>
      <c r="Y278" s="184">
        <v>1849</v>
      </c>
      <c r="Z278" s="184">
        <v>1904</v>
      </c>
      <c r="AA278" s="184">
        <v>1936</v>
      </c>
      <c r="AB278" s="184">
        <v>1920</v>
      </c>
      <c r="AC278" s="184">
        <v>1898</v>
      </c>
      <c r="AD278" s="184">
        <v>1881</v>
      </c>
      <c r="AE278" s="184">
        <v>1966</v>
      </c>
      <c r="AF278" s="184">
        <v>1722</v>
      </c>
      <c r="AG278" s="184">
        <v>1727</v>
      </c>
      <c r="AH278" s="184">
        <v>1681</v>
      </c>
      <c r="AI278" s="184">
        <v>1712</v>
      </c>
      <c r="AJ278" s="184">
        <v>1564</v>
      </c>
      <c r="AK278" s="184">
        <v>1615</v>
      </c>
      <c r="AL278" s="184">
        <v>1597</v>
      </c>
      <c r="AM278" s="184">
        <v>1716</v>
      </c>
      <c r="AN278" s="184">
        <v>1766</v>
      </c>
      <c r="AO278" s="184">
        <v>1747</v>
      </c>
      <c r="AP278" s="184">
        <v>1753</v>
      </c>
      <c r="AQ278" s="184">
        <v>1852</v>
      </c>
      <c r="AR278" s="184">
        <v>1834</v>
      </c>
      <c r="AS278" s="184">
        <v>1875</v>
      </c>
      <c r="AT278" s="184">
        <v>1955</v>
      </c>
      <c r="AU278" s="184">
        <v>2083</v>
      </c>
      <c r="AV278" s="184">
        <v>1999</v>
      </c>
      <c r="AW278" s="184">
        <v>1971</v>
      </c>
      <c r="AX278" s="184">
        <v>1975</v>
      </c>
      <c r="AY278" s="184">
        <v>2061</v>
      </c>
      <c r="AZ278" s="184">
        <v>2008</v>
      </c>
      <c r="BA278" s="184">
        <v>2045</v>
      </c>
      <c r="BB278" s="184">
        <v>2053</v>
      </c>
      <c r="BC278" s="184">
        <v>1900</v>
      </c>
      <c r="BD278" s="184">
        <v>1927</v>
      </c>
      <c r="BE278" s="184">
        <v>1920</v>
      </c>
      <c r="BF278" s="184">
        <v>1932</v>
      </c>
      <c r="BG278" s="184">
        <v>2028</v>
      </c>
      <c r="BH278" s="184">
        <v>1981</v>
      </c>
      <c r="BI278" s="184">
        <v>1766</v>
      </c>
      <c r="BJ278" s="184">
        <v>1766</v>
      </c>
      <c r="BK278" s="184">
        <v>1893</v>
      </c>
      <c r="BL278" s="184">
        <v>1970</v>
      </c>
      <c r="BM278" s="184">
        <v>2057</v>
      </c>
      <c r="BN278" s="184">
        <v>2221</v>
      </c>
      <c r="BO278" s="184">
        <v>2283</v>
      </c>
      <c r="BP278" s="184">
        <v>2422</v>
      </c>
      <c r="BQ278" s="184">
        <v>2253</v>
      </c>
      <c r="BR278" s="184">
        <v>2452</v>
      </c>
      <c r="BS278" s="184">
        <v>2489</v>
      </c>
      <c r="BT278" s="184">
        <v>2587</v>
      </c>
      <c r="BU278" s="184">
        <v>2538</v>
      </c>
      <c r="BV278" s="184">
        <v>2752</v>
      </c>
      <c r="BW278" s="184">
        <v>2703</v>
      </c>
      <c r="BX278" s="184">
        <v>2611</v>
      </c>
      <c r="BY278" s="184">
        <v>2696</v>
      </c>
      <c r="BZ278" s="184">
        <v>2517</v>
      </c>
      <c r="CA278" s="184">
        <v>2567</v>
      </c>
      <c r="CB278" s="184">
        <v>2510</v>
      </c>
      <c r="CC278" s="184">
        <v>2422</v>
      </c>
      <c r="CD278" s="184">
        <v>2376</v>
      </c>
      <c r="CE278" s="184">
        <v>2267</v>
      </c>
      <c r="CF278" s="184">
        <v>2162</v>
      </c>
      <c r="CG278" s="184">
        <v>2243</v>
      </c>
      <c r="CH278" s="184">
        <v>2091</v>
      </c>
      <c r="CI278" s="184">
        <v>2038</v>
      </c>
      <c r="CJ278" s="184">
        <v>1934</v>
      </c>
      <c r="CK278" s="184">
        <v>1966</v>
      </c>
      <c r="CL278" s="184">
        <v>1957</v>
      </c>
      <c r="CM278" s="184">
        <v>2079</v>
      </c>
      <c r="CN278" s="184">
        <v>2060</v>
      </c>
      <c r="CO278" s="184">
        <v>1450</v>
      </c>
      <c r="CP278" s="184">
        <v>1424</v>
      </c>
      <c r="CQ278" s="184">
        <v>1242</v>
      </c>
      <c r="CR278" s="184">
        <v>1008</v>
      </c>
      <c r="CS278" s="184">
        <v>865</v>
      </c>
      <c r="CT278" s="184">
        <v>749</v>
      </c>
      <c r="CU278" s="184">
        <v>683</v>
      </c>
      <c r="CV278" s="184">
        <v>565</v>
      </c>
      <c r="CW278" s="184">
        <v>550</v>
      </c>
      <c r="CX278" s="184">
        <v>446</v>
      </c>
      <c r="CY278" s="533">
        <v>1385</v>
      </c>
      <c r="CZ278" s="129">
        <v>1177</v>
      </c>
      <c r="DA278">
        <v>1271</v>
      </c>
      <c r="DB278">
        <v>1328</v>
      </c>
      <c r="DC278">
        <v>1340</v>
      </c>
      <c r="DD278">
        <v>1394</v>
      </c>
      <c r="DE278">
        <v>1433</v>
      </c>
      <c r="DF278">
        <v>1462</v>
      </c>
      <c r="DG278">
        <v>1644</v>
      </c>
      <c r="DH278">
        <v>1539</v>
      </c>
      <c r="DI278">
        <v>1755</v>
      </c>
      <c r="DJ278">
        <v>1663</v>
      </c>
      <c r="DK278">
        <v>1639</v>
      </c>
      <c r="DL278">
        <v>1726</v>
      </c>
      <c r="DM278">
        <v>1838</v>
      </c>
      <c r="DN278">
        <v>1843</v>
      </c>
      <c r="DO278">
        <v>1810</v>
      </c>
      <c r="DP278">
        <v>1772</v>
      </c>
      <c r="DQ278">
        <v>1781</v>
      </c>
      <c r="DR278">
        <v>1753</v>
      </c>
      <c r="DS278">
        <v>1535</v>
      </c>
      <c r="DT278">
        <v>1573</v>
      </c>
      <c r="DU278">
        <v>1451</v>
      </c>
      <c r="DV278">
        <v>1563</v>
      </c>
      <c r="DW278">
        <v>1484</v>
      </c>
      <c r="DX278">
        <v>1621</v>
      </c>
      <c r="DY278">
        <v>1511</v>
      </c>
      <c r="DZ278">
        <v>1667</v>
      </c>
      <c r="EA278">
        <v>1683</v>
      </c>
      <c r="EB278">
        <v>1772</v>
      </c>
      <c r="EC278">
        <v>1842</v>
      </c>
      <c r="ED278">
        <v>1763</v>
      </c>
      <c r="EE278">
        <v>1937</v>
      </c>
      <c r="EF278">
        <v>1939</v>
      </c>
      <c r="EG278">
        <v>1991</v>
      </c>
      <c r="EH278">
        <v>2128</v>
      </c>
      <c r="EI278">
        <v>2052</v>
      </c>
      <c r="EJ278">
        <v>2070</v>
      </c>
      <c r="EK278">
        <v>2021</v>
      </c>
      <c r="EL278">
        <v>2159</v>
      </c>
      <c r="EM278">
        <v>2007</v>
      </c>
      <c r="EN278">
        <v>2048</v>
      </c>
      <c r="EO278">
        <v>2121</v>
      </c>
      <c r="EP278">
        <v>2006</v>
      </c>
      <c r="EQ278">
        <v>1974</v>
      </c>
      <c r="ER278">
        <v>2116</v>
      </c>
      <c r="ES278">
        <v>2055</v>
      </c>
      <c r="ET278">
        <v>2166</v>
      </c>
      <c r="EU278">
        <v>1990</v>
      </c>
      <c r="EV278">
        <v>1759</v>
      </c>
      <c r="EW278">
        <v>1870</v>
      </c>
      <c r="EX278">
        <v>1955</v>
      </c>
      <c r="EY278">
        <v>2055</v>
      </c>
      <c r="EZ278">
        <v>2089</v>
      </c>
      <c r="FA278">
        <v>2148</v>
      </c>
      <c r="FB278">
        <v>2596</v>
      </c>
      <c r="FC278">
        <v>2574</v>
      </c>
      <c r="FD278">
        <v>2471</v>
      </c>
      <c r="FE278">
        <v>2609</v>
      </c>
      <c r="FF278">
        <v>2688</v>
      </c>
      <c r="FG278">
        <v>2647</v>
      </c>
      <c r="FH278">
        <v>2789</v>
      </c>
      <c r="FI278">
        <v>2966</v>
      </c>
      <c r="FJ278">
        <v>2886</v>
      </c>
      <c r="FK278">
        <v>2907</v>
      </c>
      <c r="FL278">
        <v>2793</v>
      </c>
      <c r="FM278">
        <v>2726</v>
      </c>
      <c r="FN278">
        <v>2755</v>
      </c>
      <c r="FO278">
        <v>2726</v>
      </c>
      <c r="FP278">
        <v>2673</v>
      </c>
      <c r="FQ278">
        <v>2486</v>
      </c>
      <c r="FR278">
        <v>2355</v>
      </c>
      <c r="FS278">
        <v>2324</v>
      </c>
      <c r="FT278">
        <v>2252</v>
      </c>
      <c r="FU278">
        <v>2179</v>
      </c>
      <c r="FV278">
        <v>2165</v>
      </c>
      <c r="FW278">
        <v>2160</v>
      </c>
      <c r="FX278">
        <v>2199</v>
      </c>
      <c r="FY278">
        <v>2156</v>
      </c>
      <c r="FZ278">
        <v>2363</v>
      </c>
      <c r="GA278">
        <v>2297</v>
      </c>
      <c r="GB278">
        <v>1626</v>
      </c>
      <c r="GC278">
        <v>1641</v>
      </c>
      <c r="GD278">
        <v>1474</v>
      </c>
      <c r="GE278">
        <v>1305</v>
      </c>
      <c r="GF278">
        <v>1086</v>
      </c>
      <c r="GG278">
        <v>961</v>
      </c>
      <c r="GH278">
        <v>935</v>
      </c>
      <c r="GI278">
        <v>820</v>
      </c>
      <c r="GJ278">
        <v>823</v>
      </c>
      <c r="GK278">
        <v>705</v>
      </c>
      <c r="GL278" s="128">
        <v>2527</v>
      </c>
    </row>
    <row r="279" spans="1:194" s="1" customFormat="1" ht="14.4" x14ac:dyDescent="0.3">
      <c r="A279" s="30" t="s">
        <v>46</v>
      </c>
      <c r="B279" s="1" t="s">
        <v>318</v>
      </c>
      <c r="C279" s="29" t="str">
        <f t="shared" si="74"/>
        <v>LA England - Norwich</v>
      </c>
      <c r="D279" s="48">
        <f t="shared" si="75"/>
        <v>5679</v>
      </c>
      <c r="E279" s="48">
        <f t="shared" si="76"/>
        <v>5450</v>
      </c>
      <c r="F279" s="49">
        <f t="shared" si="77"/>
        <v>179831</v>
      </c>
      <c r="G279" s="49">
        <f t="shared" si="78"/>
        <v>91012</v>
      </c>
      <c r="H279" s="50">
        <f t="shared" si="79"/>
        <v>88819</v>
      </c>
      <c r="I279" s="50">
        <f t="shared" si="80"/>
        <v>75671</v>
      </c>
      <c r="J279" s="50">
        <f t="shared" si="81"/>
        <v>74254</v>
      </c>
      <c r="K279" s="47">
        <f t="shared" si="82"/>
        <v>15341</v>
      </c>
      <c r="L279" s="48">
        <f t="shared" si="83"/>
        <v>14565</v>
      </c>
      <c r="M279" s="744">
        <v>684</v>
      </c>
      <c r="N279" s="184">
        <v>706</v>
      </c>
      <c r="O279" s="184">
        <v>695</v>
      </c>
      <c r="P279" s="184">
        <v>697</v>
      </c>
      <c r="Q279" s="184">
        <v>748</v>
      </c>
      <c r="R279" s="184">
        <v>776</v>
      </c>
      <c r="S279" s="184">
        <v>837</v>
      </c>
      <c r="T279" s="184">
        <v>844</v>
      </c>
      <c r="U279" s="184">
        <v>898</v>
      </c>
      <c r="V279" s="184">
        <v>885</v>
      </c>
      <c r="W279" s="184">
        <v>944</v>
      </c>
      <c r="X279" s="184">
        <v>948</v>
      </c>
      <c r="Y279" s="184">
        <v>923</v>
      </c>
      <c r="Z279" s="184">
        <v>968</v>
      </c>
      <c r="AA279" s="184">
        <v>942</v>
      </c>
      <c r="AB279" s="184">
        <v>934</v>
      </c>
      <c r="AC279" s="184">
        <v>932</v>
      </c>
      <c r="AD279" s="184">
        <v>980</v>
      </c>
      <c r="AE279" s="184">
        <v>1128</v>
      </c>
      <c r="AF279" s="184">
        <v>1494</v>
      </c>
      <c r="AG279" s="184">
        <v>1522</v>
      </c>
      <c r="AH279" s="184">
        <v>1614</v>
      </c>
      <c r="AI279" s="184">
        <v>1559</v>
      </c>
      <c r="AJ279" s="184">
        <v>1507</v>
      </c>
      <c r="AK279" s="184">
        <v>1440</v>
      </c>
      <c r="AL279" s="184">
        <v>1655</v>
      </c>
      <c r="AM279" s="184">
        <v>1630</v>
      </c>
      <c r="AN279" s="184">
        <v>1694</v>
      </c>
      <c r="AO279" s="184">
        <v>1753</v>
      </c>
      <c r="AP279" s="184">
        <v>1767</v>
      </c>
      <c r="AQ279" s="184">
        <v>1733</v>
      </c>
      <c r="AR279" s="184">
        <v>1684</v>
      </c>
      <c r="AS279" s="184">
        <v>1750</v>
      </c>
      <c r="AT279" s="184">
        <v>1658</v>
      </c>
      <c r="AU279" s="184">
        <v>1643</v>
      </c>
      <c r="AV279" s="184">
        <v>1615</v>
      </c>
      <c r="AW279" s="184">
        <v>1652</v>
      </c>
      <c r="AX279" s="184">
        <v>1597</v>
      </c>
      <c r="AY279" s="184">
        <v>1567</v>
      </c>
      <c r="AZ279" s="184">
        <v>1430</v>
      </c>
      <c r="BA279" s="184">
        <v>1461</v>
      </c>
      <c r="BB279" s="184">
        <v>1410</v>
      </c>
      <c r="BC279" s="184">
        <v>1380</v>
      </c>
      <c r="BD279" s="184">
        <v>1328</v>
      </c>
      <c r="BE279" s="184">
        <v>1329</v>
      </c>
      <c r="BF279" s="184">
        <v>1284</v>
      </c>
      <c r="BG279" s="184">
        <v>1237</v>
      </c>
      <c r="BH279" s="184">
        <v>1192</v>
      </c>
      <c r="BI279" s="184">
        <v>1060</v>
      </c>
      <c r="BJ279" s="184">
        <v>1077</v>
      </c>
      <c r="BK279" s="184">
        <v>1028</v>
      </c>
      <c r="BL279" s="184">
        <v>1032</v>
      </c>
      <c r="BM279" s="184">
        <v>1134</v>
      </c>
      <c r="BN279" s="184">
        <v>1062</v>
      </c>
      <c r="BO279" s="184">
        <v>1092</v>
      </c>
      <c r="BP279" s="184">
        <v>984</v>
      </c>
      <c r="BQ279" s="184">
        <v>1015</v>
      </c>
      <c r="BR279" s="184">
        <v>1053</v>
      </c>
      <c r="BS279" s="184">
        <v>1013</v>
      </c>
      <c r="BT279" s="184">
        <v>1002</v>
      </c>
      <c r="BU279" s="184">
        <v>962</v>
      </c>
      <c r="BV279" s="184">
        <v>995</v>
      </c>
      <c r="BW279" s="184">
        <v>941</v>
      </c>
      <c r="BX279" s="184">
        <v>883</v>
      </c>
      <c r="BY279" s="184">
        <v>858</v>
      </c>
      <c r="BZ279" s="184">
        <v>840</v>
      </c>
      <c r="CA279" s="184">
        <v>761</v>
      </c>
      <c r="CB279" s="184">
        <v>672</v>
      </c>
      <c r="CC279" s="184">
        <v>675</v>
      </c>
      <c r="CD279" s="184">
        <v>669</v>
      </c>
      <c r="CE279" s="184">
        <v>598</v>
      </c>
      <c r="CF279" s="184">
        <v>610</v>
      </c>
      <c r="CG279" s="184">
        <v>612</v>
      </c>
      <c r="CH279" s="184">
        <v>570</v>
      </c>
      <c r="CI279" s="184">
        <v>592</v>
      </c>
      <c r="CJ279" s="184">
        <v>591</v>
      </c>
      <c r="CK279" s="184">
        <v>531</v>
      </c>
      <c r="CL279" s="184">
        <v>591</v>
      </c>
      <c r="CM279" s="184">
        <v>548</v>
      </c>
      <c r="CN279" s="184">
        <v>606</v>
      </c>
      <c r="CO279" s="184">
        <v>433</v>
      </c>
      <c r="CP279" s="184">
        <v>447</v>
      </c>
      <c r="CQ279" s="184">
        <v>349</v>
      </c>
      <c r="CR279" s="184">
        <v>346</v>
      </c>
      <c r="CS279" s="184">
        <v>275</v>
      </c>
      <c r="CT279" s="184">
        <v>229</v>
      </c>
      <c r="CU279" s="184">
        <v>191</v>
      </c>
      <c r="CV279" s="184">
        <v>188</v>
      </c>
      <c r="CW279" s="184">
        <v>187</v>
      </c>
      <c r="CX279" s="184">
        <v>151</v>
      </c>
      <c r="CY279" s="533">
        <v>505</v>
      </c>
      <c r="CZ279" s="129">
        <v>607</v>
      </c>
      <c r="DA279">
        <v>684</v>
      </c>
      <c r="DB279">
        <v>686</v>
      </c>
      <c r="DC279">
        <v>722</v>
      </c>
      <c r="DD279">
        <v>794</v>
      </c>
      <c r="DE279">
        <v>704</v>
      </c>
      <c r="DF279">
        <v>752</v>
      </c>
      <c r="DG279">
        <v>779</v>
      </c>
      <c r="DH279">
        <v>798</v>
      </c>
      <c r="DI279">
        <v>869</v>
      </c>
      <c r="DJ279">
        <v>868</v>
      </c>
      <c r="DK279">
        <v>852</v>
      </c>
      <c r="DL279">
        <v>881</v>
      </c>
      <c r="DM279">
        <v>939</v>
      </c>
      <c r="DN279">
        <v>931</v>
      </c>
      <c r="DO279">
        <v>877</v>
      </c>
      <c r="DP279">
        <v>937</v>
      </c>
      <c r="DQ279">
        <v>885</v>
      </c>
      <c r="DR279">
        <v>1165</v>
      </c>
      <c r="DS279">
        <v>1611</v>
      </c>
      <c r="DT279">
        <v>1796</v>
      </c>
      <c r="DU279">
        <v>1890</v>
      </c>
      <c r="DV279">
        <v>1823</v>
      </c>
      <c r="DW279">
        <v>1595</v>
      </c>
      <c r="DX279">
        <v>1667</v>
      </c>
      <c r="DY279">
        <v>1666</v>
      </c>
      <c r="DZ279">
        <v>1450</v>
      </c>
      <c r="EA279">
        <v>1595</v>
      </c>
      <c r="EB279">
        <v>1550</v>
      </c>
      <c r="EC279">
        <v>1658</v>
      </c>
      <c r="ED279">
        <v>1432</v>
      </c>
      <c r="EE279">
        <v>1524</v>
      </c>
      <c r="EF279">
        <v>1432</v>
      </c>
      <c r="EG279">
        <v>1542</v>
      </c>
      <c r="EH279">
        <v>1437</v>
      </c>
      <c r="EI279">
        <v>1439</v>
      </c>
      <c r="EJ279">
        <v>1410</v>
      </c>
      <c r="EK279">
        <v>1436</v>
      </c>
      <c r="EL279">
        <v>1410</v>
      </c>
      <c r="EM279">
        <v>1268</v>
      </c>
      <c r="EN279">
        <v>1265</v>
      </c>
      <c r="EO279">
        <v>1190</v>
      </c>
      <c r="EP279">
        <v>1294</v>
      </c>
      <c r="EQ279">
        <v>1130</v>
      </c>
      <c r="ER279">
        <v>1170</v>
      </c>
      <c r="ES279">
        <v>1123</v>
      </c>
      <c r="ET279">
        <v>1076</v>
      </c>
      <c r="EU279">
        <v>1081</v>
      </c>
      <c r="EV279">
        <v>989</v>
      </c>
      <c r="EW279">
        <v>912</v>
      </c>
      <c r="EX279">
        <v>893</v>
      </c>
      <c r="EY279">
        <v>933</v>
      </c>
      <c r="EZ279">
        <v>1002</v>
      </c>
      <c r="FA279">
        <v>945</v>
      </c>
      <c r="FB279">
        <v>895</v>
      </c>
      <c r="FC279">
        <v>972</v>
      </c>
      <c r="FD279">
        <v>965</v>
      </c>
      <c r="FE279">
        <v>961</v>
      </c>
      <c r="FF279">
        <v>937</v>
      </c>
      <c r="FG279">
        <v>931</v>
      </c>
      <c r="FH279">
        <v>945</v>
      </c>
      <c r="FI279">
        <v>933</v>
      </c>
      <c r="FJ279">
        <v>873</v>
      </c>
      <c r="FK279">
        <v>884</v>
      </c>
      <c r="FL279">
        <v>819</v>
      </c>
      <c r="FM279">
        <v>797</v>
      </c>
      <c r="FN279">
        <v>778</v>
      </c>
      <c r="FO279">
        <v>721</v>
      </c>
      <c r="FP279">
        <v>717</v>
      </c>
      <c r="FQ279">
        <v>712</v>
      </c>
      <c r="FR279">
        <v>741</v>
      </c>
      <c r="FS279">
        <v>689</v>
      </c>
      <c r="FT279">
        <v>662</v>
      </c>
      <c r="FU279">
        <v>713</v>
      </c>
      <c r="FV279">
        <v>632</v>
      </c>
      <c r="FW279">
        <v>651</v>
      </c>
      <c r="FX279">
        <v>619</v>
      </c>
      <c r="FY279">
        <v>656</v>
      </c>
      <c r="FZ279">
        <v>688</v>
      </c>
      <c r="GA279">
        <v>751</v>
      </c>
      <c r="GB279">
        <v>520</v>
      </c>
      <c r="GC279">
        <v>518</v>
      </c>
      <c r="GD279">
        <v>474</v>
      </c>
      <c r="GE279">
        <v>436</v>
      </c>
      <c r="GF279">
        <v>327</v>
      </c>
      <c r="GG279">
        <v>321</v>
      </c>
      <c r="GH279">
        <v>336</v>
      </c>
      <c r="GI279">
        <v>292</v>
      </c>
      <c r="GJ279">
        <v>270</v>
      </c>
      <c r="GK279">
        <v>260</v>
      </c>
      <c r="GL279" s="128">
        <v>1059</v>
      </c>
    </row>
    <row r="280" spans="1:194" s="1" customFormat="1" ht="14.4" x14ac:dyDescent="0.3">
      <c r="A280" s="30" t="s">
        <v>46</v>
      </c>
      <c r="B280" s="1" t="s">
        <v>319</v>
      </c>
      <c r="C280" s="29" t="str">
        <f t="shared" si="74"/>
        <v>LA England - Nottingham</v>
      </c>
      <c r="D280" s="48">
        <f t="shared" si="75"/>
        <v>14476</v>
      </c>
      <c r="E280" s="48">
        <f t="shared" si="76"/>
        <v>13619</v>
      </c>
      <c r="F280" s="49">
        <f t="shared" si="77"/>
        <v>395921</v>
      </c>
      <c r="G280" s="49">
        <f t="shared" si="78"/>
        <v>204864</v>
      </c>
      <c r="H280" s="50">
        <f t="shared" si="79"/>
        <v>191057</v>
      </c>
      <c r="I280" s="50">
        <f t="shared" si="80"/>
        <v>165990</v>
      </c>
      <c r="J280" s="50">
        <f t="shared" si="81"/>
        <v>154469</v>
      </c>
      <c r="K280" s="47">
        <f t="shared" si="82"/>
        <v>38874</v>
      </c>
      <c r="L280" s="48">
        <f t="shared" si="83"/>
        <v>36588</v>
      </c>
      <c r="M280" s="744">
        <v>1626</v>
      </c>
      <c r="N280" s="184">
        <v>1776</v>
      </c>
      <c r="O280" s="184">
        <v>1677</v>
      </c>
      <c r="P280" s="184">
        <v>1792</v>
      </c>
      <c r="Q280" s="184">
        <v>1922</v>
      </c>
      <c r="R280" s="184">
        <v>1917</v>
      </c>
      <c r="S280" s="184">
        <v>2094</v>
      </c>
      <c r="T280" s="184">
        <v>2117</v>
      </c>
      <c r="U280" s="184">
        <v>2300</v>
      </c>
      <c r="V280" s="184">
        <v>2433</v>
      </c>
      <c r="W280" s="184">
        <v>2361</v>
      </c>
      <c r="X280" s="184">
        <v>2383</v>
      </c>
      <c r="Y280" s="184">
        <v>2294</v>
      </c>
      <c r="Z280" s="184">
        <v>2354</v>
      </c>
      <c r="AA280" s="184">
        <v>2439</v>
      </c>
      <c r="AB280" s="184">
        <v>2521</v>
      </c>
      <c r="AC280" s="184">
        <v>2455</v>
      </c>
      <c r="AD280" s="184">
        <v>2413</v>
      </c>
      <c r="AE280" s="184">
        <v>3254</v>
      </c>
      <c r="AF280" s="184">
        <v>4810</v>
      </c>
      <c r="AG280" s="184">
        <v>5221</v>
      </c>
      <c r="AH280" s="184">
        <v>5253</v>
      </c>
      <c r="AI280" s="184">
        <v>4596</v>
      </c>
      <c r="AJ280" s="184">
        <v>4414</v>
      </c>
      <c r="AK280" s="184">
        <v>4417</v>
      </c>
      <c r="AL280" s="184">
        <v>4457</v>
      </c>
      <c r="AM280" s="184">
        <v>4345</v>
      </c>
      <c r="AN280" s="184">
        <v>3993</v>
      </c>
      <c r="AO280" s="184">
        <v>3905</v>
      </c>
      <c r="AP280" s="184">
        <v>3929</v>
      </c>
      <c r="AQ280" s="184">
        <v>3881</v>
      </c>
      <c r="AR280" s="184">
        <v>3626</v>
      </c>
      <c r="AS280" s="184">
        <v>3689</v>
      </c>
      <c r="AT280" s="184">
        <v>3650</v>
      </c>
      <c r="AU280" s="184">
        <v>3654</v>
      </c>
      <c r="AV280" s="184">
        <v>3599</v>
      </c>
      <c r="AW280" s="184">
        <v>3631</v>
      </c>
      <c r="AX280" s="184">
        <v>3490</v>
      </c>
      <c r="AY280" s="184">
        <v>3276</v>
      </c>
      <c r="AZ280" s="184">
        <v>3108</v>
      </c>
      <c r="BA280" s="184">
        <v>3094</v>
      </c>
      <c r="BB280" s="184">
        <v>3069</v>
      </c>
      <c r="BC280" s="184">
        <v>2915</v>
      </c>
      <c r="BD280" s="184">
        <v>2822</v>
      </c>
      <c r="BE280" s="184">
        <v>2623</v>
      </c>
      <c r="BF280" s="184">
        <v>2623</v>
      </c>
      <c r="BG280" s="184">
        <v>2530</v>
      </c>
      <c r="BH280" s="184">
        <v>2393</v>
      </c>
      <c r="BI280" s="184">
        <v>2267</v>
      </c>
      <c r="BJ280" s="184">
        <v>2171</v>
      </c>
      <c r="BK280" s="184">
        <v>2127</v>
      </c>
      <c r="BL280" s="184">
        <v>2135</v>
      </c>
      <c r="BM280" s="184">
        <v>2117</v>
      </c>
      <c r="BN280" s="184">
        <v>2207</v>
      </c>
      <c r="BO280" s="184">
        <v>2101</v>
      </c>
      <c r="BP280" s="184">
        <v>2100</v>
      </c>
      <c r="BQ280" s="184">
        <v>2008</v>
      </c>
      <c r="BR280" s="184">
        <v>2004</v>
      </c>
      <c r="BS280" s="184">
        <v>1958</v>
      </c>
      <c r="BT280" s="184">
        <v>1954</v>
      </c>
      <c r="BU280" s="184">
        <v>1992</v>
      </c>
      <c r="BV280" s="184">
        <v>1873</v>
      </c>
      <c r="BW280" s="184">
        <v>1799</v>
      </c>
      <c r="BX280" s="184">
        <v>1813</v>
      </c>
      <c r="BY280" s="184">
        <v>1666</v>
      </c>
      <c r="BZ280" s="184">
        <v>1593</v>
      </c>
      <c r="CA280" s="184">
        <v>1453</v>
      </c>
      <c r="CB280" s="184">
        <v>1478</v>
      </c>
      <c r="CC280" s="184">
        <v>1301</v>
      </c>
      <c r="CD280" s="184">
        <v>1241</v>
      </c>
      <c r="CE280" s="184">
        <v>1159</v>
      </c>
      <c r="CF280" s="184">
        <v>1104</v>
      </c>
      <c r="CG280" s="184">
        <v>1027</v>
      </c>
      <c r="CH280" s="184">
        <v>989</v>
      </c>
      <c r="CI280" s="184">
        <v>972</v>
      </c>
      <c r="CJ280" s="184">
        <v>909</v>
      </c>
      <c r="CK280" s="184">
        <v>957</v>
      </c>
      <c r="CL280" s="184">
        <v>855</v>
      </c>
      <c r="CM280" s="184">
        <v>828</v>
      </c>
      <c r="CN280" s="184">
        <v>854</v>
      </c>
      <c r="CO280" s="184">
        <v>621</v>
      </c>
      <c r="CP280" s="184">
        <v>579</v>
      </c>
      <c r="CQ280" s="184">
        <v>532</v>
      </c>
      <c r="CR280" s="184">
        <v>452</v>
      </c>
      <c r="CS280" s="184">
        <v>399</v>
      </c>
      <c r="CT280" s="184">
        <v>308</v>
      </c>
      <c r="CU280" s="184">
        <v>324</v>
      </c>
      <c r="CV280" s="184">
        <v>277</v>
      </c>
      <c r="CW280" s="184">
        <v>271</v>
      </c>
      <c r="CX280" s="184">
        <v>228</v>
      </c>
      <c r="CY280" s="533">
        <v>720</v>
      </c>
      <c r="CZ280" s="129">
        <v>1560</v>
      </c>
      <c r="DA280">
        <v>1659</v>
      </c>
      <c r="DB280">
        <v>1721</v>
      </c>
      <c r="DC280">
        <v>1672</v>
      </c>
      <c r="DD280">
        <v>1938</v>
      </c>
      <c r="DE280">
        <v>1720</v>
      </c>
      <c r="DF280">
        <v>1978</v>
      </c>
      <c r="DG280">
        <v>2032</v>
      </c>
      <c r="DH280">
        <v>2060</v>
      </c>
      <c r="DI280">
        <v>2257</v>
      </c>
      <c r="DJ280">
        <v>2190</v>
      </c>
      <c r="DK280">
        <v>2182</v>
      </c>
      <c r="DL280">
        <v>2264</v>
      </c>
      <c r="DM280">
        <v>2287</v>
      </c>
      <c r="DN280">
        <v>2346</v>
      </c>
      <c r="DO280">
        <v>2276</v>
      </c>
      <c r="DP280">
        <v>2176</v>
      </c>
      <c r="DQ280">
        <v>2270</v>
      </c>
      <c r="DR280">
        <v>3268</v>
      </c>
      <c r="DS280">
        <v>5429</v>
      </c>
      <c r="DT280">
        <v>6091</v>
      </c>
      <c r="DU280">
        <v>5742</v>
      </c>
      <c r="DV280">
        <v>5108</v>
      </c>
      <c r="DW280">
        <v>4601</v>
      </c>
      <c r="DX280">
        <v>4315</v>
      </c>
      <c r="DY280">
        <v>3422</v>
      </c>
      <c r="DZ280">
        <v>3192</v>
      </c>
      <c r="EA280">
        <v>3160</v>
      </c>
      <c r="EB280">
        <v>3144</v>
      </c>
      <c r="EC280">
        <v>2974</v>
      </c>
      <c r="ED280">
        <v>2953</v>
      </c>
      <c r="EE280">
        <v>2863</v>
      </c>
      <c r="EF280">
        <v>2896</v>
      </c>
      <c r="EG280">
        <v>2900</v>
      </c>
      <c r="EH280">
        <v>3007</v>
      </c>
      <c r="EI280">
        <v>2938</v>
      </c>
      <c r="EJ280">
        <v>2993</v>
      </c>
      <c r="EK280">
        <v>2811</v>
      </c>
      <c r="EL280">
        <v>2740</v>
      </c>
      <c r="EM280">
        <v>2767</v>
      </c>
      <c r="EN280">
        <v>2609</v>
      </c>
      <c r="EO280">
        <v>2649</v>
      </c>
      <c r="EP280">
        <v>2509</v>
      </c>
      <c r="EQ280">
        <v>2462</v>
      </c>
      <c r="ER280">
        <v>2368</v>
      </c>
      <c r="ES280">
        <v>2295</v>
      </c>
      <c r="ET280">
        <v>2277</v>
      </c>
      <c r="EU280">
        <v>2109</v>
      </c>
      <c r="EV280">
        <v>1935</v>
      </c>
      <c r="EW280">
        <v>1879</v>
      </c>
      <c r="EX280">
        <v>1778</v>
      </c>
      <c r="EY280">
        <v>1907</v>
      </c>
      <c r="EZ280">
        <v>1839</v>
      </c>
      <c r="FA280">
        <v>1887</v>
      </c>
      <c r="FB280">
        <v>1886</v>
      </c>
      <c r="FC280">
        <v>2003</v>
      </c>
      <c r="FD280">
        <v>1843</v>
      </c>
      <c r="FE280">
        <v>1904</v>
      </c>
      <c r="FF280">
        <v>1869</v>
      </c>
      <c r="FG280">
        <v>1855</v>
      </c>
      <c r="FH280">
        <v>1834</v>
      </c>
      <c r="FI280">
        <v>1857</v>
      </c>
      <c r="FJ280">
        <v>1744</v>
      </c>
      <c r="FK280">
        <v>1744</v>
      </c>
      <c r="FL280">
        <v>1739</v>
      </c>
      <c r="FM280">
        <v>1573</v>
      </c>
      <c r="FN280">
        <v>1540</v>
      </c>
      <c r="FO280">
        <v>1420</v>
      </c>
      <c r="FP280">
        <v>1391</v>
      </c>
      <c r="FQ280">
        <v>1266</v>
      </c>
      <c r="FR280">
        <v>1244</v>
      </c>
      <c r="FS280">
        <v>1144</v>
      </c>
      <c r="FT280">
        <v>1157</v>
      </c>
      <c r="FU280">
        <v>1087</v>
      </c>
      <c r="FV280">
        <v>961</v>
      </c>
      <c r="FW280">
        <v>983</v>
      </c>
      <c r="FX280">
        <v>978</v>
      </c>
      <c r="FY280">
        <v>919</v>
      </c>
      <c r="FZ280">
        <v>958</v>
      </c>
      <c r="GA280">
        <v>986</v>
      </c>
      <c r="GB280">
        <v>689</v>
      </c>
      <c r="GC280">
        <v>715</v>
      </c>
      <c r="GD280">
        <v>657</v>
      </c>
      <c r="GE280">
        <v>626</v>
      </c>
      <c r="GF280">
        <v>540</v>
      </c>
      <c r="GG280">
        <v>472</v>
      </c>
      <c r="GH280">
        <v>459</v>
      </c>
      <c r="GI280">
        <v>437</v>
      </c>
      <c r="GJ280">
        <v>395</v>
      </c>
      <c r="GK280">
        <v>336</v>
      </c>
      <c r="GL280" s="128">
        <v>1441</v>
      </c>
    </row>
    <row r="281" spans="1:194" s="1" customFormat="1" ht="14.4" x14ac:dyDescent="0.3">
      <c r="A281" s="30" t="s">
        <v>46</v>
      </c>
      <c r="B281" s="1" t="s">
        <v>320</v>
      </c>
      <c r="C281" s="29" t="str">
        <f t="shared" si="74"/>
        <v>LA England - Nuneaton and Bedworth</v>
      </c>
      <c r="D281" s="48">
        <f t="shared" si="75"/>
        <v>4689</v>
      </c>
      <c r="E281" s="48">
        <f t="shared" si="76"/>
        <v>4401</v>
      </c>
      <c r="F281" s="49">
        <f t="shared" si="77"/>
        <v>124765</v>
      </c>
      <c r="G281" s="49">
        <f t="shared" si="78"/>
        <v>62231</v>
      </c>
      <c r="H281" s="50">
        <f t="shared" si="79"/>
        <v>62534</v>
      </c>
      <c r="I281" s="50">
        <f t="shared" si="80"/>
        <v>49038</v>
      </c>
      <c r="J281" s="50">
        <f t="shared" si="81"/>
        <v>50150</v>
      </c>
      <c r="K281" s="47">
        <f t="shared" si="82"/>
        <v>13193</v>
      </c>
      <c r="L281" s="48">
        <f t="shared" si="83"/>
        <v>12384</v>
      </c>
      <c r="M281" s="744">
        <v>596</v>
      </c>
      <c r="N281" s="184">
        <v>615</v>
      </c>
      <c r="O281" s="184">
        <v>649</v>
      </c>
      <c r="P281" s="184">
        <v>740</v>
      </c>
      <c r="Q281" s="184">
        <v>711</v>
      </c>
      <c r="R281" s="184">
        <v>672</v>
      </c>
      <c r="S281" s="184">
        <v>692</v>
      </c>
      <c r="T281" s="184">
        <v>749</v>
      </c>
      <c r="U281" s="184">
        <v>745</v>
      </c>
      <c r="V281" s="184">
        <v>776</v>
      </c>
      <c r="W281" s="184">
        <v>801</v>
      </c>
      <c r="X281" s="184">
        <v>758</v>
      </c>
      <c r="Y281" s="184">
        <v>762</v>
      </c>
      <c r="Z281" s="184">
        <v>797</v>
      </c>
      <c r="AA281" s="184">
        <v>800</v>
      </c>
      <c r="AB281" s="184">
        <v>807</v>
      </c>
      <c r="AC281" s="184">
        <v>795</v>
      </c>
      <c r="AD281" s="184">
        <v>728</v>
      </c>
      <c r="AE281" s="184">
        <v>704</v>
      </c>
      <c r="AF281" s="184">
        <v>685</v>
      </c>
      <c r="AG281" s="184">
        <v>636</v>
      </c>
      <c r="AH281" s="184">
        <v>639</v>
      </c>
      <c r="AI281" s="184">
        <v>668</v>
      </c>
      <c r="AJ281" s="184">
        <v>609</v>
      </c>
      <c r="AK281" s="184">
        <v>685</v>
      </c>
      <c r="AL281" s="184">
        <v>684</v>
      </c>
      <c r="AM281" s="184">
        <v>677</v>
      </c>
      <c r="AN281" s="184">
        <v>759</v>
      </c>
      <c r="AO281" s="184">
        <v>742</v>
      </c>
      <c r="AP281" s="184">
        <v>750</v>
      </c>
      <c r="AQ281" s="184">
        <v>847</v>
      </c>
      <c r="AR281" s="184">
        <v>841</v>
      </c>
      <c r="AS281" s="184">
        <v>851</v>
      </c>
      <c r="AT281" s="184">
        <v>858</v>
      </c>
      <c r="AU281" s="184">
        <v>908</v>
      </c>
      <c r="AV281" s="184">
        <v>999</v>
      </c>
      <c r="AW281" s="184">
        <v>942</v>
      </c>
      <c r="AX281" s="184">
        <v>970</v>
      </c>
      <c r="AY281" s="184">
        <v>926</v>
      </c>
      <c r="AZ281" s="184">
        <v>892</v>
      </c>
      <c r="BA281" s="184">
        <v>911</v>
      </c>
      <c r="BB281" s="184">
        <v>915</v>
      </c>
      <c r="BC281" s="184">
        <v>865</v>
      </c>
      <c r="BD281" s="184">
        <v>860</v>
      </c>
      <c r="BE281" s="184">
        <v>843</v>
      </c>
      <c r="BF281" s="184">
        <v>843</v>
      </c>
      <c r="BG281" s="184">
        <v>862</v>
      </c>
      <c r="BH281" s="184">
        <v>772</v>
      </c>
      <c r="BI281" s="184">
        <v>705</v>
      </c>
      <c r="BJ281" s="184">
        <v>674</v>
      </c>
      <c r="BK281" s="184">
        <v>757</v>
      </c>
      <c r="BL281" s="184">
        <v>752</v>
      </c>
      <c r="BM281" s="184">
        <v>773</v>
      </c>
      <c r="BN281" s="184">
        <v>786</v>
      </c>
      <c r="BO281" s="184">
        <v>793</v>
      </c>
      <c r="BP281" s="184">
        <v>813</v>
      </c>
      <c r="BQ281" s="184">
        <v>833</v>
      </c>
      <c r="BR281" s="184">
        <v>842</v>
      </c>
      <c r="BS281" s="184">
        <v>778</v>
      </c>
      <c r="BT281" s="184">
        <v>861</v>
      </c>
      <c r="BU281" s="184">
        <v>849</v>
      </c>
      <c r="BV281" s="184">
        <v>823</v>
      </c>
      <c r="BW281" s="184">
        <v>795</v>
      </c>
      <c r="BX281" s="184">
        <v>739</v>
      </c>
      <c r="BY281" s="184">
        <v>773</v>
      </c>
      <c r="BZ281" s="184">
        <v>730</v>
      </c>
      <c r="CA281" s="184">
        <v>668</v>
      </c>
      <c r="CB281" s="184">
        <v>645</v>
      </c>
      <c r="CC281" s="184">
        <v>618</v>
      </c>
      <c r="CD281" s="184">
        <v>603</v>
      </c>
      <c r="CE281" s="184">
        <v>592</v>
      </c>
      <c r="CF281" s="184">
        <v>586</v>
      </c>
      <c r="CG281" s="184">
        <v>523</v>
      </c>
      <c r="CH281" s="184">
        <v>554</v>
      </c>
      <c r="CI281" s="184">
        <v>499</v>
      </c>
      <c r="CJ281" s="184">
        <v>484</v>
      </c>
      <c r="CK281" s="184">
        <v>569</v>
      </c>
      <c r="CL281" s="184">
        <v>498</v>
      </c>
      <c r="CM281" s="184">
        <v>494</v>
      </c>
      <c r="CN281" s="184">
        <v>519</v>
      </c>
      <c r="CO281" s="184">
        <v>398</v>
      </c>
      <c r="CP281" s="184">
        <v>429</v>
      </c>
      <c r="CQ281" s="184">
        <v>382</v>
      </c>
      <c r="CR281" s="184">
        <v>299</v>
      </c>
      <c r="CS281" s="184">
        <v>280</v>
      </c>
      <c r="CT281" s="184">
        <v>202</v>
      </c>
      <c r="CU281" s="184">
        <v>193</v>
      </c>
      <c r="CV281" s="184">
        <v>173</v>
      </c>
      <c r="CW281" s="184">
        <v>143</v>
      </c>
      <c r="CX281" s="184">
        <v>123</v>
      </c>
      <c r="CY281" s="533">
        <v>345</v>
      </c>
      <c r="CZ281" s="129">
        <v>554</v>
      </c>
      <c r="DA281">
        <v>569</v>
      </c>
      <c r="DB281">
        <v>635</v>
      </c>
      <c r="DC281">
        <v>645</v>
      </c>
      <c r="DD281">
        <v>674</v>
      </c>
      <c r="DE281">
        <v>669</v>
      </c>
      <c r="DF281">
        <v>670</v>
      </c>
      <c r="DG281">
        <v>732</v>
      </c>
      <c r="DH281">
        <v>704</v>
      </c>
      <c r="DI281">
        <v>689</v>
      </c>
      <c r="DJ281">
        <v>717</v>
      </c>
      <c r="DK281">
        <v>725</v>
      </c>
      <c r="DL281">
        <v>716</v>
      </c>
      <c r="DM281">
        <v>774</v>
      </c>
      <c r="DN281">
        <v>751</v>
      </c>
      <c r="DO281">
        <v>775</v>
      </c>
      <c r="DP281">
        <v>679</v>
      </c>
      <c r="DQ281">
        <v>706</v>
      </c>
      <c r="DR281">
        <v>689</v>
      </c>
      <c r="DS281">
        <v>660</v>
      </c>
      <c r="DT281">
        <v>593</v>
      </c>
      <c r="DU281">
        <v>624</v>
      </c>
      <c r="DV281">
        <v>592</v>
      </c>
      <c r="DW281">
        <v>613</v>
      </c>
      <c r="DX281">
        <v>630</v>
      </c>
      <c r="DY281">
        <v>673</v>
      </c>
      <c r="DZ281">
        <v>732</v>
      </c>
      <c r="EA281">
        <v>758</v>
      </c>
      <c r="EB281">
        <v>778</v>
      </c>
      <c r="EC281">
        <v>868</v>
      </c>
      <c r="ED281">
        <v>816</v>
      </c>
      <c r="EE281">
        <v>844</v>
      </c>
      <c r="EF281">
        <v>903</v>
      </c>
      <c r="EG281">
        <v>917</v>
      </c>
      <c r="EH281">
        <v>952</v>
      </c>
      <c r="EI281">
        <v>968</v>
      </c>
      <c r="EJ281">
        <v>950</v>
      </c>
      <c r="EK281">
        <v>960</v>
      </c>
      <c r="EL281">
        <v>937</v>
      </c>
      <c r="EM281">
        <v>910</v>
      </c>
      <c r="EN281">
        <v>870</v>
      </c>
      <c r="EO281">
        <v>875</v>
      </c>
      <c r="EP281">
        <v>807</v>
      </c>
      <c r="EQ281">
        <v>759</v>
      </c>
      <c r="ER281">
        <v>822</v>
      </c>
      <c r="ES281">
        <v>856</v>
      </c>
      <c r="ET281">
        <v>785</v>
      </c>
      <c r="EU281">
        <v>737</v>
      </c>
      <c r="EV281">
        <v>651</v>
      </c>
      <c r="EW281">
        <v>662</v>
      </c>
      <c r="EX281">
        <v>684</v>
      </c>
      <c r="EY281">
        <v>666</v>
      </c>
      <c r="EZ281">
        <v>719</v>
      </c>
      <c r="FA281">
        <v>742</v>
      </c>
      <c r="FB281">
        <v>764</v>
      </c>
      <c r="FC281">
        <v>772</v>
      </c>
      <c r="FD281">
        <v>806</v>
      </c>
      <c r="FE281">
        <v>854</v>
      </c>
      <c r="FF281">
        <v>857</v>
      </c>
      <c r="FG281">
        <v>824</v>
      </c>
      <c r="FH281">
        <v>829</v>
      </c>
      <c r="FI281">
        <v>818</v>
      </c>
      <c r="FJ281">
        <v>731</v>
      </c>
      <c r="FK281">
        <v>746</v>
      </c>
      <c r="FL281">
        <v>775</v>
      </c>
      <c r="FM281">
        <v>709</v>
      </c>
      <c r="FN281">
        <v>656</v>
      </c>
      <c r="FO281">
        <v>706</v>
      </c>
      <c r="FP281">
        <v>664</v>
      </c>
      <c r="FQ281">
        <v>674</v>
      </c>
      <c r="FR281">
        <v>589</v>
      </c>
      <c r="FS281">
        <v>585</v>
      </c>
      <c r="FT281">
        <v>613</v>
      </c>
      <c r="FU281">
        <v>564</v>
      </c>
      <c r="FV281">
        <v>606</v>
      </c>
      <c r="FW281">
        <v>556</v>
      </c>
      <c r="FX281">
        <v>630</v>
      </c>
      <c r="FY281">
        <v>556</v>
      </c>
      <c r="FZ281">
        <v>606</v>
      </c>
      <c r="GA281">
        <v>579</v>
      </c>
      <c r="GB281">
        <v>471</v>
      </c>
      <c r="GC281">
        <v>469</v>
      </c>
      <c r="GD281">
        <v>454</v>
      </c>
      <c r="GE281">
        <v>421</v>
      </c>
      <c r="GF281">
        <v>311</v>
      </c>
      <c r="GG281">
        <v>283</v>
      </c>
      <c r="GH281">
        <v>272</v>
      </c>
      <c r="GI281">
        <v>278</v>
      </c>
      <c r="GJ281">
        <v>233</v>
      </c>
      <c r="GK281">
        <v>179</v>
      </c>
      <c r="GL281" s="128">
        <v>708</v>
      </c>
    </row>
    <row r="282" spans="1:194" s="1" customFormat="1" ht="14.4" x14ac:dyDescent="0.3">
      <c r="A282" s="30" t="s">
        <v>46</v>
      </c>
      <c r="B282" s="1" t="s">
        <v>321</v>
      </c>
      <c r="C282" s="29" t="str">
        <f t="shared" si="74"/>
        <v>LA England - Oadby and Wigston</v>
      </c>
      <c r="D282" s="48">
        <f t="shared" si="75"/>
        <v>2608</v>
      </c>
      <c r="E282" s="48">
        <f t="shared" si="76"/>
        <v>2619</v>
      </c>
      <c r="F282" s="49">
        <f t="shared" si="77"/>
        <v>65513</v>
      </c>
      <c r="G282" s="49">
        <f t="shared" si="78"/>
        <v>32161</v>
      </c>
      <c r="H282" s="50">
        <f t="shared" si="79"/>
        <v>33352</v>
      </c>
      <c r="I282" s="50">
        <f t="shared" si="80"/>
        <v>25061</v>
      </c>
      <c r="J282" s="50">
        <f t="shared" si="81"/>
        <v>26710</v>
      </c>
      <c r="K282" s="47">
        <f t="shared" si="82"/>
        <v>7100</v>
      </c>
      <c r="L282" s="48">
        <f t="shared" si="83"/>
        <v>6642</v>
      </c>
      <c r="M282" s="744">
        <v>296</v>
      </c>
      <c r="N282" s="184">
        <v>319</v>
      </c>
      <c r="O282" s="184">
        <v>325</v>
      </c>
      <c r="P282" s="184">
        <v>313</v>
      </c>
      <c r="Q282" s="184">
        <v>343</v>
      </c>
      <c r="R282" s="184">
        <v>357</v>
      </c>
      <c r="S282" s="184">
        <v>367</v>
      </c>
      <c r="T282" s="184">
        <v>402</v>
      </c>
      <c r="U282" s="184">
        <v>433</v>
      </c>
      <c r="V282" s="184">
        <v>444</v>
      </c>
      <c r="W282" s="184">
        <v>450</v>
      </c>
      <c r="X282" s="184">
        <v>443</v>
      </c>
      <c r="Y282" s="184">
        <v>414</v>
      </c>
      <c r="Z282" s="184">
        <v>439</v>
      </c>
      <c r="AA282" s="184">
        <v>461</v>
      </c>
      <c r="AB282" s="184">
        <v>452</v>
      </c>
      <c r="AC282" s="184">
        <v>434</v>
      </c>
      <c r="AD282" s="184">
        <v>408</v>
      </c>
      <c r="AE282" s="184">
        <v>433</v>
      </c>
      <c r="AF282" s="184">
        <v>381</v>
      </c>
      <c r="AG282" s="184">
        <v>364</v>
      </c>
      <c r="AH282" s="184">
        <v>402</v>
      </c>
      <c r="AI282" s="184">
        <v>340</v>
      </c>
      <c r="AJ282" s="184">
        <v>307</v>
      </c>
      <c r="AK282" s="184">
        <v>340</v>
      </c>
      <c r="AL282" s="184">
        <v>358</v>
      </c>
      <c r="AM282" s="184">
        <v>364</v>
      </c>
      <c r="AN282" s="184">
        <v>385</v>
      </c>
      <c r="AO282" s="184">
        <v>352</v>
      </c>
      <c r="AP282" s="184">
        <v>386</v>
      </c>
      <c r="AQ282" s="184">
        <v>407</v>
      </c>
      <c r="AR282" s="184">
        <v>407</v>
      </c>
      <c r="AS282" s="184">
        <v>404</v>
      </c>
      <c r="AT282" s="184">
        <v>423</v>
      </c>
      <c r="AU282" s="184">
        <v>404</v>
      </c>
      <c r="AV282" s="184">
        <v>413</v>
      </c>
      <c r="AW282" s="184">
        <v>453</v>
      </c>
      <c r="AX282" s="184">
        <v>412</v>
      </c>
      <c r="AY282" s="184">
        <v>425</v>
      </c>
      <c r="AZ282" s="184">
        <v>470</v>
      </c>
      <c r="BA282" s="184">
        <v>449</v>
      </c>
      <c r="BB282" s="184">
        <v>442</v>
      </c>
      <c r="BC282" s="184">
        <v>423</v>
      </c>
      <c r="BD282" s="184">
        <v>429</v>
      </c>
      <c r="BE282" s="184">
        <v>426</v>
      </c>
      <c r="BF282" s="184">
        <v>447</v>
      </c>
      <c r="BG282" s="184">
        <v>438</v>
      </c>
      <c r="BH282" s="184">
        <v>418</v>
      </c>
      <c r="BI282" s="184">
        <v>392</v>
      </c>
      <c r="BJ282" s="184">
        <v>376</v>
      </c>
      <c r="BK282" s="184">
        <v>381</v>
      </c>
      <c r="BL282" s="184">
        <v>388</v>
      </c>
      <c r="BM282" s="184">
        <v>381</v>
      </c>
      <c r="BN282" s="184">
        <v>405</v>
      </c>
      <c r="BO282" s="184">
        <v>397</v>
      </c>
      <c r="BP282" s="184">
        <v>460</v>
      </c>
      <c r="BQ282" s="184">
        <v>372</v>
      </c>
      <c r="BR282" s="184">
        <v>425</v>
      </c>
      <c r="BS282" s="184">
        <v>394</v>
      </c>
      <c r="BT282" s="184">
        <v>410</v>
      </c>
      <c r="BU282" s="184">
        <v>394</v>
      </c>
      <c r="BV282" s="184">
        <v>406</v>
      </c>
      <c r="BW282" s="184">
        <v>368</v>
      </c>
      <c r="BX282" s="184">
        <v>407</v>
      </c>
      <c r="BY282" s="184">
        <v>392</v>
      </c>
      <c r="BZ282" s="184">
        <v>410</v>
      </c>
      <c r="CA282" s="184">
        <v>366</v>
      </c>
      <c r="CB282" s="184">
        <v>345</v>
      </c>
      <c r="CC282" s="184">
        <v>366</v>
      </c>
      <c r="CD282" s="184">
        <v>325</v>
      </c>
      <c r="CE282" s="184">
        <v>310</v>
      </c>
      <c r="CF282" s="184">
        <v>272</v>
      </c>
      <c r="CG282" s="184">
        <v>286</v>
      </c>
      <c r="CH282" s="184">
        <v>293</v>
      </c>
      <c r="CI282" s="184">
        <v>263</v>
      </c>
      <c r="CJ282" s="184">
        <v>255</v>
      </c>
      <c r="CK282" s="184">
        <v>241</v>
      </c>
      <c r="CL282" s="184">
        <v>295</v>
      </c>
      <c r="CM282" s="184">
        <v>271</v>
      </c>
      <c r="CN282" s="184">
        <v>245</v>
      </c>
      <c r="CO282" s="184">
        <v>188</v>
      </c>
      <c r="CP282" s="184">
        <v>209</v>
      </c>
      <c r="CQ282" s="184">
        <v>172</v>
      </c>
      <c r="CR282" s="184">
        <v>178</v>
      </c>
      <c r="CS282" s="184">
        <v>133</v>
      </c>
      <c r="CT282" s="184">
        <v>133</v>
      </c>
      <c r="CU282" s="184">
        <v>113</v>
      </c>
      <c r="CV282" s="184">
        <v>91</v>
      </c>
      <c r="CW282" s="184">
        <v>90</v>
      </c>
      <c r="CX282" s="184">
        <v>81</v>
      </c>
      <c r="CY282" s="533">
        <v>280</v>
      </c>
      <c r="CZ282" s="129">
        <v>235</v>
      </c>
      <c r="DA282">
        <v>275</v>
      </c>
      <c r="DB282">
        <v>275</v>
      </c>
      <c r="DC282">
        <v>316</v>
      </c>
      <c r="DD282">
        <v>346</v>
      </c>
      <c r="DE282">
        <v>326</v>
      </c>
      <c r="DF282">
        <v>331</v>
      </c>
      <c r="DG282">
        <v>338</v>
      </c>
      <c r="DH282">
        <v>385</v>
      </c>
      <c r="DI282">
        <v>371</v>
      </c>
      <c r="DJ282">
        <v>425</v>
      </c>
      <c r="DK282">
        <v>400</v>
      </c>
      <c r="DL282">
        <v>437</v>
      </c>
      <c r="DM282">
        <v>445</v>
      </c>
      <c r="DN282">
        <v>433</v>
      </c>
      <c r="DO282">
        <v>429</v>
      </c>
      <c r="DP282">
        <v>432</v>
      </c>
      <c r="DQ282">
        <v>443</v>
      </c>
      <c r="DR282">
        <v>424</v>
      </c>
      <c r="DS282">
        <v>357</v>
      </c>
      <c r="DT282">
        <v>329</v>
      </c>
      <c r="DU282">
        <v>317</v>
      </c>
      <c r="DV282">
        <v>296</v>
      </c>
      <c r="DW282">
        <v>360</v>
      </c>
      <c r="DX282">
        <v>322</v>
      </c>
      <c r="DY282">
        <v>320</v>
      </c>
      <c r="DZ282">
        <v>358</v>
      </c>
      <c r="EA282">
        <v>401</v>
      </c>
      <c r="EB282">
        <v>355</v>
      </c>
      <c r="EC282">
        <v>377</v>
      </c>
      <c r="ED282">
        <v>396</v>
      </c>
      <c r="EE282">
        <v>397</v>
      </c>
      <c r="EF282">
        <v>416</v>
      </c>
      <c r="EG282">
        <v>441</v>
      </c>
      <c r="EH282">
        <v>408</v>
      </c>
      <c r="EI282">
        <v>464</v>
      </c>
      <c r="EJ282">
        <v>471</v>
      </c>
      <c r="EK282">
        <v>479</v>
      </c>
      <c r="EL282">
        <v>471</v>
      </c>
      <c r="EM282">
        <v>460</v>
      </c>
      <c r="EN282">
        <v>465</v>
      </c>
      <c r="EO282">
        <v>470</v>
      </c>
      <c r="EP282">
        <v>465</v>
      </c>
      <c r="EQ282">
        <v>480</v>
      </c>
      <c r="ER282">
        <v>437</v>
      </c>
      <c r="ES282">
        <v>480</v>
      </c>
      <c r="ET282">
        <v>439</v>
      </c>
      <c r="EU282">
        <v>415</v>
      </c>
      <c r="EV282">
        <v>418</v>
      </c>
      <c r="EW282">
        <v>355</v>
      </c>
      <c r="EX282">
        <v>392</v>
      </c>
      <c r="EY282">
        <v>400</v>
      </c>
      <c r="EZ282">
        <v>402</v>
      </c>
      <c r="FA282">
        <v>370</v>
      </c>
      <c r="FB282">
        <v>375</v>
      </c>
      <c r="FC282">
        <v>462</v>
      </c>
      <c r="FD282">
        <v>400</v>
      </c>
      <c r="FE282">
        <v>433</v>
      </c>
      <c r="FF282">
        <v>433</v>
      </c>
      <c r="FG282">
        <v>414</v>
      </c>
      <c r="FH282">
        <v>428</v>
      </c>
      <c r="FI282">
        <v>418</v>
      </c>
      <c r="FJ282">
        <v>452</v>
      </c>
      <c r="FK282">
        <v>465</v>
      </c>
      <c r="FL282">
        <v>411</v>
      </c>
      <c r="FM282">
        <v>404</v>
      </c>
      <c r="FN282">
        <v>350</v>
      </c>
      <c r="FO282">
        <v>393</v>
      </c>
      <c r="FP282">
        <v>346</v>
      </c>
      <c r="FQ282">
        <v>344</v>
      </c>
      <c r="FR282">
        <v>299</v>
      </c>
      <c r="FS282">
        <v>318</v>
      </c>
      <c r="FT282">
        <v>335</v>
      </c>
      <c r="FU282">
        <v>324</v>
      </c>
      <c r="FV282">
        <v>305</v>
      </c>
      <c r="FW282">
        <v>291</v>
      </c>
      <c r="FX282">
        <v>300</v>
      </c>
      <c r="FY282">
        <v>325</v>
      </c>
      <c r="FZ282">
        <v>294</v>
      </c>
      <c r="GA282">
        <v>339</v>
      </c>
      <c r="GB282">
        <v>250</v>
      </c>
      <c r="GC282">
        <v>254</v>
      </c>
      <c r="GD282">
        <v>244</v>
      </c>
      <c r="GE282">
        <v>199</v>
      </c>
      <c r="GF282">
        <v>178</v>
      </c>
      <c r="GG282">
        <v>142</v>
      </c>
      <c r="GH282">
        <v>160</v>
      </c>
      <c r="GI282">
        <v>164</v>
      </c>
      <c r="GJ282">
        <v>157</v>
      </c>
      <c r="GK282">
        <v>129</v>
      </c>
      <c r="GL282" s="128">
        <v>568</v>
      </c>
    </row>
    <row r="283" spans="1:194" s="1" customFormat="1" ht="14.4" x14ac:dyDescent="0.3">
      <c r="A283" s="30" t="s">
        <v>46</v>
      </c>
      <c r="B283" s="1" t="s">
        <v>322</v>
      </c>
      <c r="C283" s="29" t="str">
        <f t="shared" si="74"/>
        <v>LA England - Oldham</v>
      </c>
      <c r="D283" s="48">
        <f t="shared" si="75"/>
        <v>11123</v>
      </c>
      <c r="E283" s="48">
        <f t="shared" si="76"/>
        <v>10948</v>
      </c>
      <c r="F283" s="49">
        <f t="shared" si="77"/>
        <v>256875</v>
      </c>
      <c r="G283" s="49">
        <f t="shared" si="78"/>
        <v>128847</v>
      </c>
      <c r="H283" s="50">
        <f t="shared" si="79"/>
        <v>128028</v>
      </c>
      <c r="I283" s="50">
        <f t="shared" si="80"/>
        <v>97771</v>
      </c>
      <c r="J283" s="50">
        <f t="shared" si="81"/>
        <v>98101</v>
      </c>
      <c r="K283" s="47">
        <f t="shared" si="82"/>
        <v>31076</v>
      </c>
      <c r="L283" s="48">
        <f t="shared" si="83"/>
        <v>29927</v>
      </c>
      <c r="M283" s="744">
        <v>1465</v>
      </c>
      <c r="N283" s="184">
        <v>1595</v>
      </c>
      <c r="O283" s="184">
        <v>1514</v>
      </c>
      <c r="P283" s="184">
        <v>1618</v>
      </c>
      <c r="Q283" s="184">
        <v>1641</v>
      </c>
      <c r="R283" s="184">
        <v>1549</v>
      </c>
      <c r="S283" s="184">
        <v>1612</v>
      </c>
      <c r="T283" s="184">
        <v>1658</v>
      </c>
      <c r="U283" s="184">
        <v>1777</v>
      </c>
      <c r="V283" s="184">
        <v>1831</v>
      </c>
      <c r="W283" s="184">
        <v>1840</v>
      </c>
      <c r="X283" s="184">
        <v>1853</v>
      </c>
      <c r="Y283" s="184">
        <v>1720</v>
      </c>
      <c r="Z283" s="184">
        <v>1937</v>
      </c>
      <c r="AA283" s="184">
        <v>1821</v>
      </c>
      <c r="AB283" s="184">
        <v>1886</v>
      </c>
      <c r="AC283" s="184">
        <v>1869</v>
      </c>
      <c r="AD283" s="184">
        <v>1890</v>
      </c>
      <c r="AE283" s="184">
        <v>1868</v>
      </c>
      <c r="AF283" s="184">
        <v>1751</v>
      </c>
      <c r="AG283" s="184">
        <v>1703</v>
      </c>
      <c r="AH283" s="184">
        <v>1764</v>
      </c>
      <c r="AI283" s="184">
        <v>1726</v>
      </c>
      <c r="AJ283" s="184">
        <v>1751</v>
      </c>
      <c r="AK283" s="184">
        <v>1764</v>
      </c>
      <c r="AL283" s="184">
        <v>1757</v>
      </c>
      <c r="AM283" s="184">
        <v>1819</v>
      </c>
      <c r="AN283" s="184">
        <v>1883</v>
      </c>
      <c r="AO283" s="184">
        <v>1811</v>
      </c>
      <c r="AP283" s="184">
        <v>1834</v>
      </c>
      <c r="AQ283" s="184">
        <v>1769</v>
      </c>
      <c r="AR283" s="184">
        <v>1850</v>
      </c>
      <c r="AS283" s="184">
        <v>1763</v>
      </c>
      <c r="AT283" s="184">
        <v>1895</v>
      </c>
      <c r="AU283" s="184">
        <v>1879</v>
      </c>
      <c r="AV283" s="184">
        <v>1939</v>
      </c>
      <c r="AW283" s="184">
        <v>1882</v>
      </c>
      <c r="AX283" s="184">
        <v>1940</v>
      </c>
      <c r="AY283" s="184">
        <v>1893</v>
      </c>
      <c r="AZ283" s="184">
        <v>1826</v>
      </c>
      <c r="BA283" s="184">
        <v>1815</v>
      </c>
      <c r="BB283" s="184">
        <v>1780</v>
      </c>
      <c r="BC283" s="184">
        <v>1743</v>
      </c>
      <c r="BD283" s="184">
        <v>1704</v>
      </c>
      <c r="BE283" s="184">
        <v>1717</v>
      </c>
      <c r="BF283" s="184">
        <v>1726</v>
      </c>
      <c r="BG283" s="184">
        <v>1694</v>
      </c>
      <c r="BH283" s="184">
        <v>1596</v>
      </c>
      <c r="BI283" s="184">
        <v>1476</v>
      </c>
      <c r="BJ283" s="184">
        <v>1496</v>
      </c>
      <c r="BK283" s="184">
        <v>1483</v>
      </c>
      <c r="BL283" s="184">
        <v>1499</v>
      </c>
      <c r="BM283" s="184">
        <v>1516</v>
      </c>
      <c r="BN283" s="184">
        <v>1542</v>
      </c>
      <c r="BO283" s="184">
        <v>1543</v>
      </c>
      <c r="BP283" s="184">
        <v>1631</v>
      </c>
      <c r="BQ283" s="184">
        <v>1609</v>
      </c>
      <c r="BR283" s="184">
        <v>1623</v>
      </c>
      <c r="BS283" s="184">
        <v>1550</v>
      </c>
      <c r="BT283" s="184">
        <v>1562</v>
      </c>
      <c r="BU283" s="184">
        <v>1482</v>
      </c>
      <c r="BV283" s="184">
        <v>1433</v>
      </c>
      <c r="BW283" s="184">
        <v>1474</v>
      </c>
      <c r="BX283" s="184">
        <v>1373</v>
      </c>
      <c r="BY283" s="184">
        <v>1300</v>
      </c>
      <c r="BZ283" s="184">
        <v>1284</v>
      </c>
      <c r="CA283" s="184">
        <v>1176</v>
      </c>
      <c r="CB283" s="184">
        <v>1154</v>
      </c>
      <c r="CC283" s="184">
        <v>1070</v>
      </c>
      <c r="CD283" s="184">
        <v>958</v>
      </c>
      <c r="CE283" s="184">
        <v>938</v>
      </c>
      <c r="CF283" s="184">
        <v>908</v>
      </c>
      <c r="CG283" s="184">
        <v>947</v>
      </c>
      <c r="CH283" s="184">
        <v>878</v>
      </c>
      <c r="CI283" s="184">
        <v>826</v>
      </c>
      <c r="CJ283" s="184">
        <v>753</v>
      </c>
      <c r="CK283" s="184">
        <v>781</v>
      </c>
      <c r="CL283" s="184">
        <v>791</v>
      </c>
      <c r="CM283" s="184">
        <v>857</v>
      </c>
      <c r="CN283" s="184">
        <v>816</v>
      </c>
      <c r="CO283" s="184">
        <v>545</v>
      </c>
      <c r="CP283" s="184">
        <v>514</v>
      </c>
      <c r="CQ283" s="184">
        <v>519</v>
      </c>
      <c r="CR283" s="184">
        <v>442</v>
      </c>
      <c r="CS283" s="184">
        <v>360</v>
      </c>
      <c r="CT283" s="184">
        <v>290</v>
      </c>
      <c r="CU283" s="184">
        <v>323</v>
      </c>
      <c r="CV283" s="184">
        <v>264</v>
      </c>
      <c r="CW283" s="184">
        <v>250</v>
      </c>
      <c r="CX283" s="184">
        <v>182</v>
      </c>
      <c r="CY283" s="533">
        <v>511</v>
      </c>
      <c r="CZ283" s="129">
        <v>1298</v>
      </c>
      <c r="DA283">
        <v>1523</v>
      </c>
      <c r="DB283">
        <v>1479</v>
      </c>
      <c r="DC283">
        <v>1458</v>
      </c>
      <c r="DD283">
        <v>1629</v>
      </c>
      <c r="DE283">
        <v>1474</v>
      </c>
      <c r="DF283">
        <v>1614</v>
      </c>
      <c r="DG283">
        <v>1639</v>
      </c>
      <c r="DH283">
        <v>1643</v>
      </c>
      <c r="DI283">
        <v>1684</v>
      </c>
      <c r="DJ283">
        <v>1733</v>
      </c>
      <c r="DK283">
        <v>1805</v>
      </c>
      <c r="DL283">
        <v>1805</v>
      </c>
      <c r="DM283">
        <v>1790</v>
      </c>
      <c r="DN283">
        <v>1821</v>
      </c>
      <c r="DO283">
        <v>1831</v>
      </c>
      <c r="DP283">
        <v>1900</v>
      </c>
      <c r="DQ283">
        <v>1801</v>
      </c>
      <c r="DR283">
        <v>1808</v>
      </c>
      <c r="DS283">
        <v>1679</v>
      </c>
      <c r="DT283">
        <v>1654</v>
      </c>
      <c r="DU283">
        <v>1623</v>
      </c>
      <c r="DV283">
        <v>1611</v>
      </c>
      <c r="DW283">
        <v>1565</v>
      </c>
      <c r="DX283">
        <v>1628</v>
      </c>
      <c r="DY283">
        <v>1664</v>
      </c>
      <c r="DZ283">
        <v>1629</v>
      </c>
      <c r="EA283">
        <v>1741</v>
      </c>
      <c r="EB283">
        <v>1729</v>
      </c>
      <c r="EC283">
        <v>1777</v>
      </c>
      <c r="ED283">
        <v>1851</v>
      </c>
      <c r="EE283">
        <v>1776</v>
      </c>
      <c r="EF283">
        <v>1792</v>
      </c>
      <c r="EG283">
        <v>1778</v>
      </c>
      <c r="EH283">
        <v>1831</v>
      </c>
      <c r="EI283">
        <v>1902</v>
      </c>
      <c r="EJ283">
        <v>1907</v>
      </c>
      <c r="EK283">
        <v>1930</v>
      </c>
      <c r="EL283">
        <v>1936</v>
      </c>
      <c r="EM283">
        <v>1889</v>
      </c>
      <c r="EN283">
        <v>1810</v>
      </c>
      <c r="EO283">
        <v>1734</v>
      </c>
      <c r="EP283">
        <v>1789</v>
      </c>
      <c r="EQ283">
        <v>1717</v>
      </c>
      <c r="ER283">
        <v>1643</v>
      </c>
      <c r="ES283">
        <v>1674</v>
      </c>
      <c r="ET283">
        <v>1727</v>
      </c>
      <c r="EU283">
        <v>1558</v>
      </c>
      <c r="EV283">
        <v>1450</v>
      </c>
      <c r="EW283">
        <v>1377</v>
      </c>
      <c r="EX283">
        <v>1393</v>
      </c>
      <c r="EY283">
        <v>1393</v>
      </c>
      <c r="EZ283">
        <v>1412</v>
      </c>
      <c r="FA283">
        <v>1431</v>
      </c>
      <c r="FB283">
        <v>1480</v>
      </c>
      <c r="FC283">
        <v>1594</v>
      </c>
      <c r="FD283">
        <v>1499</v>
      </c>
      <c r="FE283">
        <v>1461</v>
      </c>
      <c r="FF283">
        <v>1493</v>
      </c>
      <c r="FG283">
        <v>1405</v>
      </c>
      <c r="FH283">
        <v>1411</v>
      </c>
      <c r="FI283">
        <v>1504</v>
      </c>
      <c r="FJ283">
        <v>1385</v>
      </c>
      <c r="FK283">
        <v>1287</v>
      </c>
      <c r="FL283">
        <v>1345</v>
      </c>
      <c r="FM283">
        <v>1256</v>
      </c>
      <c r="FN283">
        <v>1276</v>
      </c>
      <c r="FO283">
        <v>1124</v>
      </c>
      <c r="FP283">
        <v>1046</v>
      </c>
      <c r="FQ283">
        <v>1048</v>
      </c>
      <c r="FR283">
        <v>1082</v>
      </c>
      <c r="FS283">
        <v>996</v>
      </c>
      <c r="FT283">
        <v>938</v>
      </c>
      <c r="FU283">
        <v>991</v>
      </c>
      <c r="FV283">
        <v>935</v>
      </c>
      <c r="FW283">
        <v>875</v>
      </c>
      <c r="FX283">
        <v>916</v>
      </c>
      <c r="FY283">
        <v>865</v>
      </c>
      <c r="FZ283">
        <v>998</v>
      </c>
      <c r="GA283">
        <v>958</v>
      </c>
      <c r="GB283">
        <v>694</v>
      </c>
      <c r="GC283">
        <v>703</v>
      </c>
      <c r="GD283">
        <v>677</v>
      </c>
      <c r="GE283">
        <v>584</v>
      </c>
      <c r="GF283">
        <v>543</v>
      </c>
      <c r="GG283">
        <v>435</v>
      </c>
      <c r="GH283">
        <v>416</v>
      </c>
      <c r="GI283">
        <v>415</v>
      </c>
      <c r="GJ283">
        <v>343</v>
      </c>
      <c r="GK283">
        <v>293</v>
      </c>
      <c r="GL283" s="128">
        <v>1022</v>
      </c>
    </row>
    <row r="284" spans="1:194" s="1" customFormat="1" ht="14.4" x14ac:dyDescent="0.3">
      <c r="A284" s="30" t="s">
        <v>46</v>
      </c>
      <c r="B284" s="1" t="s">
        <v>323</v>
      </c>
      <c r="C284" s="29" t="str">
        <f t="shared" si="74"/>
        <v>LA England - Oxford</v>
      </c>
      <c r="D284" s="48">
        <f t="shared" si="75"/>
        <v>7539</v>
      </c>
      <c r="E284" s="48">
        <f t="shared" si="76"/>
        <v>7406</v>
      </c>
      <c r="F284" s="49">
        <f t="shared" si="77"/>
        <v>236287</v>
      </c>
      <c r="G284" s="49">
        <f t="shared" si="78"/>
        <v>122906</v>
      </c>
      <c r="H284" s="50">
        <f t="shared" si="79"/>
        <v>113381</v>
      </c>
      <c r="I284" s="50">
        <f t="shared" si="80"/>
        <v>104681</v>
      </c>
      <c r="J284" s="50">
        <f t="shared" si="81"/>
        <v>96067</v>
      </c>
      <c r="K284" s="47">
        <f t="shared" si="82"/>
        <v>18225</v>
      </c>
      <c r="L284" s="48">
        <f t="shared" si="83"/>
        <v>17314</v>
      </c>
      <c r="M284" s="744">
        <v>750</v>
      </c>
      <c r="N284" s="184">
        <v>780</v>
      </c>
      <c r="O284" s="184">
        <v>808</v>
      </c>
      <c r="P284" s="184">
        <v>842</v>
      </c>
      <c r="Q284" s="184">
        <v>818</v>
      </c>
      <c r="R284" s="184">
        <v>785</v>
      </c>
      <c r="S284" s="184">
        <v>850</v>
      </c>
      <c r="T284" s="184">
        <v>895</v>
      </c>
      <c r="U284" s="184">
        <v>929</v>
      </c>
      <c r="V284" s="184">
        <v>1054</v>
      </c>
      <c r="W284" s="184">
        <v>1067</v>
      </c>
      <c r="X284" s="184">
        <v>1108</v>
      </c>
      <c r="Y284" s="184">
        <v>1088</v>
      </c>
      <c r="Z284" s="184">
        <v>1192</v>
      </c>
      <c r="AA284" s="184">
        <v>1213</v>
      </c>
      <c r="AB284" s="184">
        <v>1234</v>
      </c>
      <c r="AC284" s="184">
        <v>1224</v>
      </c>
      <c r="AD284" s="184">
        <v>1588</v>
      </c>
      <c r="AE284" s="184">
        <v>2010</v>
      </c>
      <c r="AF284" s="184">
        <v>2692</v>
      </c>
      <c r="AG284" s="184">
        <v>2997</v>
      </c>
      <c r="AH284" s="184">
        <v>2985</v>
      </c>
      <c r="AI284" s="184">
        <v>2965</v>
      </c>
      <c r="AJ284" s="184">
        <v>2912</v>
      </c>
      <c r="AK284" s="184">
        <v>2895</v>
      </c>
      <c r="AL284" s="184">
        <v>2928</v>
      </c>
      <c r="AM284" s="184">
        <v>2980</v>
      </c>
      <c r="AN284" s="184">
        <v>2818</v>
      </c>
      <c r="AO284" s="184">
        <v>2948</v>
      </c>
      <c r="AP284" s="184">
        <v>2764</v>
      </c>
      <c r="AQ284" s="184">
        <v>2636</v>
      </c>
      <c r="AR284" s="184">
        <v>2695</v>
      </c>
      <c r="AS284" s="184">
        <v>2637</v>
      </c>
      <c r="AT284" s="184">
        <v>2541</v>
      </c>
      <c r="AU284" s="184">
        <v>2370</v>
      </c>
      <c r="AV284" s="184">
        <v>2391</v>
      </c>
      <c r="AW284" s="184">
        <v>2270</v>
      </c>
      <c r="AX284" s="184">
        <v>2323</v>
      </c>
      <c r="AY284" s="184">
        <v>2182</v>
      </c>
      <c r="AZ284" s="184">
        <v>2139</v>
      </c>
      <c r="BA284" s="184">
        <v>1987</v>
      </c>
      <c r="BB284" s="184">
        <v>1811</v>
      </c>
      <c r="BC284" s="184">
        <v>1867</v>
      </c>
      <c r="BD284" s="184">
        <v>1752</v>
      </c>
      <c r="BE284" s="184">
        <v>1711</v>
      </c>
      <c r="BF284" s="184">
        <v>1658</v>
      </c>
      <c r="BG284" s="184">
        <v>1684</v>
      </c>
      <c r="BH284" s="184">
        <v>1512</v>
      </c>
      <c r="BI284" s="184">
        <v>1424</v>
      </c>
      <c r="BJ284" s="184">
        <v>1369</v>
      </c>
      <c r="BK284" s="184">
        <v>1297</v>
      </c>
      <c r="BL284" s="184">
        <v>1251</v>
      </c>
      <c r="BM284" s="184">
        <v>1239</v>
      </c>
      <c r="BN284" s="184">
        <v>1162</v>
      </c>
      <c r="BO284" s="184">
        <v>1280</v>
      </c>
      <c r="BP284" s="184">
        <v>1146</v>
      </c>
      <c r="BQ284" s="184">
        <v>1168</v>
      </c>
      <c r="BR284" s="184">
        <v>1101</v>
      </c>
      <c r="BS284" s="184">
        <v>1148</v>
      </c>
      <c r="BT284" s="184">
        <v>1097</v>
      </c>
      <c r="BU284" s="184">
        <v>1124</v>
      </c>
      <c r="BV284" s="184">
        <v>1061</v>
      </c>
      <c r="BW284" s="184">
        <v>1072</v>
      </c>
      <c r="BX284" s="184">
        <v>1007</v>
      </c>
      <c r="BY284" s="184">
        <v>950</v>
      </c>
      <c r="BZ284" s="184">
        <v>845</v>
      </c>
      <c r="CA284" s="184">
        <v>820</v>
      </c>
      <c r="CB284" s="184">
        <v>735</v>
      </c>
      <c r="CC284" s="184">
        <v>757</v>
      </c>
      <c r="CD284" s="184">
        <v>696</v>
      </c>
      <c r="CE284" s="184">
        <v>690</v>
      </c>
      <c r="CF284" s="184">
        <v>601</v>
      </c>
      <c r="CG284" s="184">
        <v>618</v>
      </c>
      <c r="CH284" s="184">
        <v>549</v>
      </c>
      <c r="CI284" s="184">
        <v>557</v>
      </c>
      <c r="CJ284" s="184">
        <v>576</v>
      </c>
      <c r="CK284" s="184">
        <v>524</v>
      </c>
      <c r="CL284" s="184">
        <v>509</v>
      </c>
      <c r="CM284" s="184">
        <v>542</v>
      </c>
      <c r="CN284" s="184">
        <v>500</v>
      </c>
      <c r="CO284" s="184">
        <v>376</v>
      </c>
      <c r="CP284" s="184">
        <v>420</v>
      </c>
      <c r="CQ284" s="184">
        <v>348</v>
      </c>
      <c r="CR284" s="184">
        <v>332</v>
      </c>
      <c r="CS284" s="184">
        <v>265</v>
      </c>
      <c r="CT284" s="184">
        <v>193</v>
      </c>
      <c r="CU284" s="184">
        <v>216</v>
      </c>
      <c r="CV284" s="184">
        <v>219</v>
      </c>
      <c r="CW284" s="184">
        <v>154</v>
      </c>
      <c r="CX284" s="184">
        <v>157</v>
      </c>
      <c r="CY284" s="533">
        <v>526</v>
      </c>
      <c r="CZ284" s="129">
        <v>781</v>
      </c>
      <c r="DA284">
        <v>743</v>
      </c>
      <c r="DB284">
        <v>724</v>
      </c>
      <c r="DC284">
        <v>757</v>
      </c>
      <c r="DD284">
        <v>720</v>
      </c>
      <c r="DE284">
        <v>714</v>
      </c>
      <c r="DF284">
        <v>826</v>
      </c>
      <c r="DG284">
        <v>917</v>
      </c>
      <c r="DH284">
        <v>824</v>
      </c>
      <c r="DI284">
        <v>938</v>
      </c>
      <c r="DJ284">
        <v>982</v>
      </c>
      <c r="DK284">
        <v>982</v>
      </c>
      <c r="DL284">
        <v>1035</v>
      </c>
      <c r="DM284">
        <v>1082</v>
      </c>
      <c r="DN284">
        <v>1166</v>
      </c>
      <c r="DO284">
        <v>1237</v>
      </c>
      <c r="DP284">
        <v>1301</v>
      </c>
      <c r="DQ284">
        <v>1585</v>
      </c>
      <c r="DR284">
        <v>2306</v>
      </c>
      <c r="DS284">
        <v>3157</v>
      </c>
      <c r="DT284">
        <v>3221</v>
      </c>
      <c r="DU284">
        <v>3519</v>
      </c>
      <c r="DV284">
        <v>3282</v>
      </c>
      <c r="DW284">
        <v>3226</v>
      </c>
      <c r="DX284">
        <v>3076</v>
      </c>
      <c r="DY284">
        <v>2815</v>
      </c>
      <c r="DZ284">
        <v>2600</v>
      </c>
      <c r="EA284">
        <v>2508</v>
      </c>
      <c r="EB284">
        <v>2368</v>
      </c>
      <c r="EC284">
        <v>2138</v>
      </c>
      <c r="ED284">
        <v>2047</v>
      </c>
      <c r="EE284">
        <v>1932</v>
      </c>
      <c r="EF284">
        <v>1939</v>
      </c>
      <c r="EG284">
        <v>1846</v>
      </c>
      <c r="EH284">
        <v>1714</v>
      </c>
      <c r="EI284">
        <v>1687</v>
      </c>
      <c r="EJ284">
        <v>1693</v>
      </c>
      <c r="EK284">
        <v>1637</v>
      </c>
      <c r="EL284">
        <v>1662</v>
      </c>
      <c r="EM284">
        <v>1563</v>
      </c>
      <c r="EN284">
        <v>1541</v>
      </c>
      <c r="EO284">
        <v>1427</v>
      </c>
      <c r="EP284">
        <v>1438</v>
      </c>
      <c r="EQ284">
        <v>1395</v>
      </c>
      <c r="ER284">
        <v>1371</v>
      </c>
      <c r="ES284">
        <v>1350</v>
      </c>
      <c r="ET284">
        <v>1312</v>
      </c>
      <c r="EU284">
        <v>1285</v>
      </c>
      <c r="EV284">
        <v>1184</v>
      </c>
      <c r="EW284">
        <v>1150</v>
      </c>
      <c r="EX284">
        <v>1051</v>
      </c>
      <c r="EY284">
        <v>1090</v>
      </c>
      <c r="EZ284">
        <v>1116</v>
      </c>
      <c r="FA284">
        <v>1101</v>
      </c>
      <c r="FB284">
        <v>1087</v>
      </c>
      <c r="FC284">
        <v>1109</v>
      </c>
      <c r="FD284">
        <v>1056</v>
      </c>
      <c r="FE284">
        <v>1096</v>
      </c>
      <c r="FF284">
        <v>1115</v>
      </c>
      <c r="FG284">
        <v>946</v>
      </c>
      <c r="FH284">
        <v>1022</v>
      </c>
      <c r="FI284">
        <v>969</v>
      </c>
      <c r="FJ284">
        <v>1086</v>
      </c>
      <c r="FK284">
        <v>949</v>
      </c>
      <c r="FL284">
        <v>937</v>
      </c>
      <c r="FM284">
        <v>873</v>
      </c>
      <c r="FN284">
        <v>827</v>
      </c>
      <c r="FO284">
        <v>804</v>
      </c>
      <c r="FP284">
        <v>785</v>
      </c>
      <c r="FQ284">
        <v>728</v>
      </c>
      <c r="FR284">
        <v>747</v>
      </c>
      <c r="FS284">
        <v>667</v>
      </c>
      <c r="FT284">
        <v>682</v>
      </c>
      <c r="FU284">
        <v>635</v>
      </c>
      <c r="FV284">
        <v>637</v>
      </c>
      <c r="FW284">
        <v>615</v>
      </c>
      <c r="FX284">
        <v>615</v>
      </c>
      <c r="FY284">
        <v>602</v>
      </c>
      <c r="FZ284">
        <v>609</v>
      </c>
      <c r="GA284">
        <v>598</v>
      </c>
      <c r="GB284">
        <v>465</v>
      </c>
      <c r="GC284">
        <v>484</v>
      </c>
      <c r="GD284">
        <v>437</v>
      </c>
      <c r="GE284">
        <v>441</v>
      </c>
      <c r="GF284">
        <v>356</v>
      </c>
      <c r="GG284">
        <v>301</v>
      </c>
      <c r="GH284">
        <v>323</v>
      </c>
      <c r="GI284">
        <v>277</v>
      </c>
      <c r="GJ284">
        <v>298</v>
      </c>
      <c r="GK284">
        <v>212</v>
      </c>
      <c r="GL284" s="128">
        <v>930</v>
      </c>
    </row>
    <row r="285" spans="1:194" s="1" customFormat="1" ht="14.4" x14ac:dyDescent="0.3">
      <c r="A285" s="30" t="s">
        <v>46</v>
      </c>
      <c r="B285" s="1" t="s">
        <v>324</v>
      </c>
      <c r="C285" s="29" t="str">
        <f t="shared" si="74"/>
        <v>LA England - Pendle</v>
      </c>
      <c r="D285" s="48">
        <f t="shared" si="75"/>
        <v>4364</v>
      </c>
      <c r="E285" s="48">
        <f t="shared" si="76"/>
        <v>4177</v>
      </c>
      <c r="F285" s="49">
        <f t="shared" si="77"/>
        <v>100841</v>
      </c>
      <c r="G285" s="49">
        <f t="shared" si="78"/>
        <v>50725</v>
      </c>
      <c r="H285" s="50">
        <f t="shared" si="79"/>
        <v>50116</v>
      </c>
      <c r="I285" s="50">
        <f t="shared" si="80"/>
        <v>39041</v>
      </c>
      <c r="J285" s="50">
        <f t="shared" si="81"/>
        <v>38998</v>
      </c>
      <c r="K285" s="47">
        <f t="shared" si="82"/>
        <v>11684</v>
      </c>
      <c r="L285" s="48">
        <f t="shared" si="83"/>
        <v>11118</v>
      </c>
      <c r="M285" s="744">
        <v>505</v>
      </c>
      <c r="N285" s="184">
        <v>521</v>
      </c>
      <c r="O285" s="184">
        <v>558</v>
      </c>
      <c r="P285" s="184">
        <v>595</v>
      </c>
      <c r="Q285" s="184">
        <v>578</v>
      </c>
      <c r="R285" s="184">
        <v>552</v>
      </c>
      <c r="S285" s="184">
        <v>658</v>
      </c>
      <c r="T285" s="184">
        <v>585</v>
      </c>
      <c r="U285" s="184">
        <v>611</v>
      </c>
      <c r="V285" s="184">
        <v>700</v>
      </c>
      <c r="W285" s="184">
        <v>724</v>
      </c>
      <c r="X285" s="184">
        <v>733</v>
      </c>
      <c r="Y285" s="184">
        <v>674</v>
      </c>
      <c r="Z285" s="184">
        <v>751</v>
      </c>
      <c r="AA285" s="184">
        <v>692</v>
      </c>
      <c r="AB285" s="184">
        <v>788</v>
      </c>
      <c r="AC285" s="184">
        <v>734</v>
      </c>
      <c r="AD285" s="184">
        <v>725</v>
      </c>
      <c r="AE285" s="184">
        <v>721</v>
      </c>
      <c r="AF285" s="184">
        <v>639</v>
      </c>
      <c r="AG285" s="184">
        <v>607</v>
      </c>
      <c r="AH285" s="184">
        <v>620</v>
      </c>
      <c r="AI285" s="184">
        <v>606</v>
      </c>
      <c r="AJ285" s="184">
        <v>597</v>
      </c>
      <c r="AK285" s="184">
        <v>574</v>
      </c>
      <c r="AL285" s="184">
        <v>628</v>
      </c>
      <c r="AM285" s="184">
        <v>596</v>
      </c>
      <c r="AN285" s="184">
        <v>665</v>
      </c>
      <c r="AO285" s="184">
        <v>613</v>
      </c>
      <c r="AP285" s="184">
        <v>636</v>
      </c>
      <c r="AQ285" s="184">
        <v>631</v>
      </c>
      <c r="AR285" s="184">
        <v>577</v>
      </c>
      <c r="AS285" s="184">
        <v>647</v>
      </c>
      <c r="AT285" s="184">
        <v>614</v>
      </c>
      <c r="AU285" s="184">
        <v>706</v>
      </c>
      <c r="AV285" s="184">
        <v>672</v>
      </c>
      <c r="AW285" s="184">
        <v>706</v>
      </c>
      <c r="AX285" s="184">
        <v>746</v>
      </c>
      <c r="AY285" s="184">
        <v>704</v>
      </c>
      <c r="AZ285" s="184">
        <v>722</v>
      </c>
      <c r="BA285" s="184">
        <v>707</v>
      </c>
      <c r="BB285" s="184">
        <v>700</v>
      </c>
      <c r="BC285" s="184">
        <v>618</v>
      </c>
      <c r="BD285" s="184">
        <v>687</v>
      </c>
      <c r="BE285" s="184">
        <v>728</v>
      </c>
      <c r="BF285" s="184">
        <v>662</v>
      </c>
      <c r="BG285" s="184">
        <v>699</v>
      </c>
      <c r="BH285" s="184">
        <v>600</v>
      </c>
      <c r="BI285" s="184">
        <v>604</v>
      </c>
      <c r="BJ285" s="184">
        <v>567</v>
      </c>
      <c r="BK285" s="184">
        <v>640</v>
      </c>
      <c r="BL285" s="184">
        <v>622</v>
      </c>
      <c r="BM285" s="184">
        <v>588</v>
      </c>
      <c r="BN285" s="184">
        <v>637</v>
      </c>
      <c r="BO285" s="184">
        <v>669</v>
      </c>
      <c r="BP285" s="184">
        <v>622</v>
      </c>
      <c r="BQ285" s="184">
        <v>623</v>
      </c>
      <c r="BR285" s="184">
        <v>647</v>
      </c>
      <c r="BS285" s="184">
        <v>630</v>
      </c>
      <c r="BT285" s="184">
        <v>632</v>
      </c>
      <c r="BU285" s="184">
        <v>621</v>
      </c>
      <c r="BV285" s="184">
        <v>613</v>
      </c>
      <c r="BW285" s="184">
        <v>616</v>
      </c>
      <c r="BX285" s="184">
        <v>628</v>
      </c>
      <c r="BY285" s="184">
        <v>576</v>
      </c>
      <c r="BZ285" s="184">
        <v>570</v>
      </c>
      <c r="CA285" s="184">
        <v>531</v>
      </c>
      <c r="CB285" s="184">
        <v>537</v>
      </c>
      <c r="CC285" s="184">
        <v>513</v>
      </c>
      <c r="CD285" s="184">
        <v>496</v>
      </c>
      <c r="CE285" s="184">
        <v>421</v>
      </c>
      <c r="CF285" s="184">
        <v>437</v>
      </c>
      <c r="CG285" s="184">
        <v>435</v>
      </c>
      <c r="CH285" s="184">
        <v>439</v>
      </c>
      <c r="CI285" s="184">
        <v>440</v>
      </c>
      <c r="CJ285" s="184">
        <v>393</v>
      </c>
      <c r="CK285" s="184">
        <v>449</v>
      </c>
      <c r="CL285" s="184">
        <v>390</v>
      </c>
      <c r="CM285" s="184">
        <v>423</v>
      </c>
      <c r="CN285" s="184">
        <v>407</v>
      </c>
      <c r="CO285" s="184">
        <v>259</v>
      </c>
      <c r="CP285" s="184">
        <v>274</v>
      </c>
      <c r="CQ285" s="184">
        <v>250</v>
      </c>
      <c r="CR285" s="184">
        <v>218</v>
      </c>
      <c r="CS285" s="184">
        <v>166</v>
      </c>
      <c r="CT285" s="184">
        <v>157</v>
      </c>
      <c r="CU285" s="184">
        <v>120</v>
      </c>
      <c r="CV285" s="184">
        <v>120</v>
      </c>
      <c r="CW285" s="184">
        <v>93</v>
      </c>
      <c r="CX285" s="184">
        <v>87</v>
      </c>
      <c r="CY285" s="533">
        <v>253</v>
      </c>
      <c r="CZ285" s="129">
        <v>497</v>
      </c>
      <c r="DA285">
        <v>503</v>
      </c>
      <c r="DB285">
        <v>536</v>
      </c>
      <c r="DC285">
        <v>518</v>
      </c>
      <c r="DD285">
        <v>549</v>
      </c>
      <c r="DE285">
        <v>547</v>
      </c>
      <c r="DF285">
        <v>593</v>
      </c>
      <c r="DG285">
        <v>594</v>
      </c>
      <c r="DH285">
        <v>578</v>
      </c>
      <c r="DI285">
        <v>672</v>
      </c>
      <c r="DJ285">
        <v>704</v>
      </c>
      <c r="DK285">
        <v>650</v>
      </c>
      <c r="DL285">
        <v>688</v>
      </c>
      <c r="DM285">
        <v>649</v>
      </c>
      <c r="DN285">
        <v>705</v>
      </c>
      <c r="DO285">
        <v>728</v>
      </c>
      <c r="DP285">
        <v>684</v>
      </c>
      <c r="DQ285">
        <v>723</v>
      </c>
      <c r="DR285">
        <v>649</v>
      </c>
      <c r="DS285">
        <v>578</v>
      </c>
      <c r="DT285">
        <v>593</v>
      </c>
      <c r="DU285">
        <v>563</v>
      </c>
      <c r="DV285">
        <v>556</v>
      </c>
      <c r="DW285">
        <v>551</v>
      </c>
      <c r="DX285">
        <v>564</v>
      </c>
      <c r="DY285">
        <v>584</v>
      </c>
      <c r="DZ285">
        <v>568</v>
      </c>
      <c r="EA285">
        <v>601</v>
      </c>
      <c r="EB285">
        <v>597</v>
      </c>
      <c r="EC285">
        <v>575</v>
      </c>
      <c r="ED285">
        <v>614</v>
      </c>
      <c r="EE285">
        <v>600</v>
      </c>
      <c r="EF285">
        <v>592</v>
      </c>
      <c r="EG285">
        <v>666</v>
      </c>
      <c r="EH285">
        <v>749</v>
      </c>
      <c r="EI285">
        <v>706</v>
      </c>
      <c r="EJ285">
        <v>700</v>
      </c>
      <c r="EK285">
        <v>717</v>
      </c>
      <c r="EL285">
        <v>742</v>
      </c>
      <c r="EM285">
        <v>710</v>
      </c>
      <c r="EN285">
        <v>709</v>
      </c>
      <c r="EO285">
        <v>725</v>
      </c>
      <c r="EP285">
        <v>739</v>
      </c>
      <c r="EQ285">
        <v>630</v>
      </c>
      <c r="ER285">
        <v>679</v>
      </c>
      <c r="ES285">
        <v>696</v>
      </c>
      <c r="ET285">
        <v>607</v>
      </c>
      <c r="EU285">
        <v>578</v>
      </c>
      <c r="EV285">
        <v>569</v>
      </c>
      <c r="EW285">
        <v>533</v>
      </c>
      <c r="EX285">
        <v>598</v>
      </c>
      <c r="EY285">
        <v>567</v>
      </c>
      <c r="EZ285">
        <v>534</v>
      </c>
      <c r="FA285">
        <v>581</v>
      </c>
      <c r="FB285">
        <v>614</v>
      </c>
      <c r="FC285">
        <v>641</v>
      </c>
      <c r="FD285">
        <v>627</v>
      </c>
      <c r="FE285">
        <v>619</v>
      </c>
      <c r="FF285">
        <v>621</v>
      </c>
      <c r="FG285">
        <v>652</v>
      </c>
      <c r="FH285">
        <v>554</v>
      </c>
      <c r="FI285">
        <v>591</v>
      </c>
      <c r="FJ285">
        <v>611</v>
      </c>
      <c r="FK285">
        <v>605</v>
      </c>
      <c r="FL285">
        <v>613</v>
      </c>
      <c r="FM285">
        <v>562</v>
      </c>
      <c r="FN285">
        <v>550</v>
      </c>
      <c r="FO285">
        <v>523</v>
      </c>
      <c r="FP285">
        <v>538</v>
      </c>
      <c r="FQ285">
        <v>548</v>
      </c>
      <c r="FR285">
        <v>489</v>
      </c>
      <c r="FS285">
        <v>467</v>
      </c>
      <c r="FT285">
        <v>435</v>
      </c>
      <c r="FU285">
        <v>425</v>
      </c>
      <c r="FV285">
        <v>393</v>
      </c>
      <c r="FW285">
        <v>439</v>
      </c>
      <c r="FX285">
        <v>441</v>
      </c>
      <c r="FY285">
        <v>402</v>
      </c>
      <c r="FZ285">
        <v>433</v>
      </c>
      <c r="GA285">
        <v>473</v>
      </c>
      <c r="GB285">
        <v>298</v>
      </c>
      <c r="GC285">
        <v>319</v>
      </c>
      <c r="GD285">
        <v>271</v>
      </c>
      <c r="GE285">
        <v>254</v>
      </c>
      <c r="GF285">
        <v>204</v>
      </c>
      <c r="GG285">
        <v>197</v>
      </c>
      <c r="GH285">
        <v>182</v>
      </c>
      <c r="GI285">
        <v>148</v>
      </c>
      <c r="GJ285">
        <v>128</v>
      </c>
      <c r="GK285">
        <v>121</v>
      </c>
      <c r="GL285" s="128">
        <v>490</v>
      </c>
    </row>
    <row r="286" spans="1:194" s="1" customFormat="1" ht="14.4" x14ac:dyDescent="0.3">
      <c r="A286" s="30" t="s">
        <v>46</v>
      </c>
      <c r="B286" s="1" t="s">
        <v>325</v>
      </c>
      <c r="C286" s="29" t="str">
        <f t="shared" si="74"/>
        <v>LA England - Peterborough</v>
      </c>
      <c r="D286" s="48">
        <f t="shared" si="75"/>
        <v>11317</v>
      </c>
      <c r="E286" s="48">
        <f t="shared" si="76"/>
        <v>10370</v>
      </c>
      <c r="F286" s="49">
        <f t="shared" si="77"/>
        <v>247236</v>
      </c>
      <c r="G286" s="49">
        <f t="shared" si="78"/>
        <v>126873</v>
      </c>
      <c r="H286" s="50">
        <f t="shared" si="79"/>
        <v>120363</v>
      </c>
      <c r="I286" s="50">
        <f t="shared" si="80"/>
        <v>97401</v>
      </c>
      <c r="J286" s="50">
        <f t="shared" si="81"/>
        <v>92665</v>
      </c>
      <c r="K286" s="47">
        <f t="shared" si="82"/>
        <v>29472</v>
      </c>
      <c r="L286" s="48">
        <f t="shared" si="83"/>
        <v>27698</v>
      </c>
      <c r="M286" s="744">
        <v>1122</v>
      </c>
      <c r="N286" s="184">
        <v>1223</v>
      </c>
      <c r="O286" s="184">
        <v>1279</v>
      </c>
      <c r="P286" s="184">
        <v>1321</v>
      </c>
      <c r="Q286" s="184">
        <v>1433</v>
      </c>
      <c r="R286" s="184">
        <v>1492</v>
      </c>
      <c r="S286" s="184">
        <v>1573</v>
      </c>
      <c r="T286" s="184">
        <v>1625</v>
      </c>
      <c r="U286" s="184">
        <v>1663</v>
      </c>
      <c r="V286" s="184">
        <v>1759</v>
      </c>
      <c r="W286" s="184">
        <v>1821</v>
      </c>
      <c r="X286" s="184">
        <v>1844</v>
      </c>
      <c r="Y286" s="184">
        <v>1891</v>
      </c>
      <c r="Z286" s="184">
        <v>1877</v>
      </c>
      <c r="AA286" s="184">
        <v>1890</v>
      </c>
      <c r="AB286" s="184">
        <v>1910</v>
      </c>
      <c r="AC286" s="184">
        <v>1872</v>
      </c>
      <c r="AD286" s="184">
        <v>1877</v>
      </c>
      <c r="AE286" s="184">
        <v>1834</v>
      </c>
      <c r="AF286" s="184">
        <v>1627</v>
      </c>
      <c r="AG286" s="184">
        <v>1475</v>
      </c>
      <c r="AH286" s="184">
        <v>1500</v>
      </c>
      <c r="AI286" s="184">
        <v>1406</v>
      </c>
      <c r="AJ286" s="184">
        <v>1417</v>
      </c>
      <c r="AK286" s="184">
        <v>1470</v>
      </c>
      <c r="AL286" s="184">
        <v>1512</v>
      </c>
      <c r="AM286" s="184">
        <v>1621</v>
      </c>
      <c r="AN286" s="184">
        <v>1647</v>
      </c>
      <c r="AO286" s="184">
        <v>1635</v>
      </c>
      <c r="AP286" s="184">
        <v>1793</v>
      </c>
      <c r="AQ286" s="184">
        <v>1831</v>
      </c>
      <c r="AR286" s="184">
        <v>1944</v>
      </c>
      <c r="AS286" s="184">
        <v>2023</v>
      </c>
      <c r="AT286" s="184">
        <v>2069</v>
      </c>
      <c r="AU286" s="184">
        <v>2143</v>
      </c>
      <c r="AV286" s="184">
        <v>2268</v>
      </c>
      <c r="AW286" s="184">
        <v>2284</v>
      </c>
      <c r="AX286" s="184">
        <v>2220</v>
      </c>
      <c r="AY286" s="184">
        <v>2262</v>
      </c>
      <c r="AZ286" s="184">
        <v>2294</v>
      </c>
      <c r="BA286" s="184">
        <v>2339</v>
      </c>
      <c r="BB286" s="184">
        <v>2250</v>
      </c>
      <c r="BC286" s="184">
        <v>2163</v>
      </c>
      <c r="BD286" s="184">
        <v>2201</v>
      </c>
      <c r="BE286" s="184">
        <v>2128</v>
      </c>
      <c r="BF286" s="184">
        <v>2090</v>
      </c>
      <c r="BG286" s="184">
        <v>1986</v>
      </c>
      <c r="BH286" s="184">
        <v>1834</v>
      </c>
      <c r="BI286" s="184">
        <v>1806</v>
      </c>
      <c r="BJ286" s="184">
        <v>1707</v>
      </c>
      <c r="BK286" s="184">
        <v>1658</v>
      </c>
      <c r="BL286" s="184">
        <v>1638</v>
      </c>
      <c r="BM286" s="184">
        <v>1521</v>
      </c>
      <c r="BN286" s="184">
        <v>1628</v>
      </c>
      <c r="BO286" s="184">
        <v>1541</v>
      </c>
      <c r="BP286" s="184">
        <v>1416</v>
      </c>
      <c r="BQ286" s="184">
        <v>1396</v>
      </c>
      <c r="BR286" s="184">
        <v>1440</v>
      </c>
      <c r="BS286" s="184">
        <v>1426</v>
      </c>
      <c r="BT286" s="184">
        <v>1357</v>
      </c>
      <c r="BU286" s="184">
        <v>1347</v>
      </c>
      <c r="BV286" s="184">
        <v>1285</v>
      </c>
      <c r="BW286" s="184">
        <v>1238</v>
      </c>
      <c r="BX286" s="184">
        <v>1169</v>
      </c>
      <c r="BY286" s="184">
        <v>1132</v>
      </c>
      <c r="BZ286" s="184">
        <v>1120</v>
      </c>
      <c r="CA286" s="184">
        <v>989</v>
      </c>
      <c r="CB286" s="184">
        <v>966</v>
      </c>
      <c r="CC286" s="184">
        <v>906</v>
      </c>
      <c r="CD286" s="184">
        <v>918</v>
      </c>
      <c r="CE286" s="184">
        <v>837</v>
      </c>
      <c r="CF286" s="184">
        <v>779</v>
      </c>
      <c r="CG286" s="184">
        <v>750</v>
      </c>
      <c r="CH286" s="184">
        <v>656</v>
      </c>
      <c r="CI286" s="184">
        <v>654</v>
      </c>
      <c r="CJ286" s="184">
        <v>667</v>
      </c>
      <c r="CK286" s="184">
        <v>664</v>
      </c>
      <c r="CL286" s="184">
        <v>634</v>
      </c>
      <c r="CM286" s="184">
        <v>636</v>
      </c>
      <c r="CN286" s="184">
        <v>682</v>
      </c>
      <c r="CO286" s="184">
        <v>467</v>
      </c>
      <c r="CP286" s="184">
        <v>431</v>
      </c>
      <c r="CQ286" s="184">
        <v>400</v>
      </c>
      <c r="CR286" s="184">
        <v>339</v>
      </c>
      <c r="CS286" s="184">
        <v>298</v>
      </c>
      <c r="CT286" s="184">
        <v>262</v>
      </c>
      <c r="CU286" s="184">
        <v>262</v>
      </c>
      <c r="CV286" s="184">
        <v>195</v>
      </c>
      <c r="CW286" s="184">
        <v>186</v>
      </c>
      <c r="CX286" s="184">
        <v>162</v>
      </c>
      <c r="CY286" s="533">
        <v>570</v>
      </c>
      <c r="CZ286" s="129">
        <v>1103</v>
      </c>
      <c r="DA286">
        <v>1222</v>
      </c>
      <c r="DB286">
        <v>1307</v>
      </c>
      <c r="DC286">
        <v>1228</v>
      </c>
      <c r="DD286">
        <v>1413</v>
      </c>
      <c r="DE286">
        <v>1426</v>
      </c>
      <c r="DF286">
        <v>1369</v>
      </c>
      <c r="DG286">
        <v>1534</v>
      </c>
      <c r="DH286">
        <v>1659</v>
      </c>
      <c r="DI286">
        <v>1684</v>
      </c>
      <c r="DJ286">
        <v>1672</v>
      </c>
      <c r="DK286">
        <v>1711</v>
      </c>
      <c r="DL286">
        <v>1695</v>
      </c>
      <c r="DM286">
        <v>1814</v>
      </c>
      <c r="DN286">
        <v>1740</v>
      </c>
      <c r="DO286">
        <v>1715</v>
      </c>
      <c r="DP286">
        <v>1662</v>
      </c>
      <c r="DQ286">
        <v>1744</v>
      </c>
      <c r="DR286">
        <v>1598</v>
      </c>
      <c r="DS286">
        <v>1378</v>
      </c>
      <c r="DT286">
        <v>1308</v>
      </c>
      <c r="DU286">
        <v>1278</v>
      </c>
      <c r="DV286">
        <v>1342</v>
      </c>
      <c r="DW286">
        <v>1204</v>
      </c>
      <c r="DX286">
        <v>1310</v>
      </c>
      <c r="DY286">
        <v>1411</v>
      </c>
      <c r="DZ286">
        <v>1511</v>
      </c>
      <c r="EA286">
        <v>1631</v>
      </c>
      <c r="EB286">
        <v>1627</v>
      </c>
      <c r="EC286">
        <v>1655</v>
      </c>
      <c r="ED286">
        <v>1822</v>
      </c>
      <c r="EE286">
        <v>1809</v>
      </c>
      <c r="EF286">
        <v>1860</v>
      </c>
      <c r="EG286">
        <v>2025</v>
      </c>
      <c r="EH286">
        <v>2067</v>
      </c>
      <c r="EI286">
        <v>2006</v>
      </c>
      <c r="EJ286">
        <v>2053</v>
      </c>
      <c r="EK286">
        <v>2074</v>
      </c>
      <c r="EL286">
        <v>2093</v>
      </c>
      <c r="EM286">
        <v>2045</v>
      </c>
      <c r="EN286">
        <v>2042</v>
      </c>
      <c r="EO286">
        <v>1949</v>
      </c>
      <c r="EP286">
        <v>1900</v>
      </c>
      <c r="EQ286">
        <v>1834</v>
      </c>
      <c r="ER286">
        <v>1748</v>
      </c>
      <c r="ES286">
        <v>1748</v>
      </c>
      <c r="ET286">
        <v>1679</v>
      </c>
      <c r="EU286">
        <v>1530</v>
      </c>
      <c r="EV286">
        <v>1544</v>
      </c>
      <c r="EW286">
        <v>1471</v>
      </c>
      <c r="EX286">
        <v>1418</v>
      </c>
      <c r="EY286">
        <v>1363</v>
      </c>
      <c r="EZ286">
        <v>1406</v>
      </c>
      <c r="FA286">
        <v>1380</v>
      </c>
      <c r="FB286">
        <v>1441</v>
      </c>
      <c r="FC286">
        <v>1379</v>
      </c>
      <c r="FD286">
        <v>1368</v>
      </c>
      <c r="FE286">
        <v>1328</v>
      </c>
      <c r="FF286">
        <v>1339</v>
      </c>
      <c r="FG286">
        <v>1267</v>
      </c>
      <c r="FH286">
        <v>1272</v>
      </c>
      <c r="FI286">
        <v>1307</v>
      </c>
      <c r="FJ286">
        <v>1226</v>
      </c>
      <c r="FK286">
        <v>1204</v>
      </c>
      <c r="FL286">
        <v>1170</v>
      </c>
      <c r="FM286">
        <v>1149</v>
      </c>
      <c r="FN286">
        <v>1054</v>
      </c>
      <c r="FO286">
        <v>997</v>
      </c>
      <c r="FP286">
        <v>983</v>
      </c>
      <c r="FQ286">
        <v>943</v>
      </c>
      <c r="FR286">
        <v>912</v>
      </c>
      <c r="FS286">
        <v>845</v>
      </c>
      <c r="FT286">
        <v>913</v>
      </c>
      <c r="FU286">
        <v>813</v>
      </c>
      <c r="FV286">
        <v>830</v>
      </c>
      <c r="FW286">
        <v>741</v>
      </c>
      <c r="FX286">
        <v>745</v>
      </c>
      <c r="FY286">
        <v>720</v>
      </c>
      <c r="FZ286">
        <v>705</v>
      </c>
      <c r="GA286">
        <v>799</v>
      </c>
      <c r="GB286">
        <v>580</v>
      </c>
      <c r="GC286">
        <v>558</v>
      </c>
      <c r="GD286">
        <v>500</v>
      </c>
      <c r="GE286">
        <v>470</v>
      </c>
      <c r="GF286">
        <v>404</v>
      </c>
      <c r="GG286">
        <v>370</v>
      </c>
      <c r="GH286">
        <v>326</v>
      </c>
      <c r="GI286">
        <v>325</v>
      </c>
      <c r="GJ286">
        <v>285</v>
      </c>
      <c r="GK286">
        <v>229</v>
      </c>
      <c r="GL286" s="128">
        <v>1049</v>
      </c>
    </row>
    <row r="287" spans="1:194" s="1" customFormat="1" ht="14.4" x14ac:dyDescent="0.3">
      <c r="A287" s="30" t="s">
        <v>46</v>
      </c>
      <c r="B287" s="1" t="s">
        <v>326</v>
      </c>
      <c r="C287" s="29" t="str">
        <f t="shared" si="74"/>
        <v>LA England - Plymouth</v>
      </c>
      <c r="D287" s="48">
        <f t="shared" si="75"/>
        <v>10951</v>
      </c>
      <c r="E287" s="48">
        <f t="shared" si="76"/>
        <v>10365</v>
      </c>
      <c r="F287" s="49">
        <f t="shared" si="77"/>
        <v>301819</v>
      </c>
      <c r="G287" s="49">
        <f t="shared" si="78"/>
        <v>149344</v>
      </c>
      <c r="H287" s="50">
        <f t="shared" si="79"/>
        <v>152475</v>
      </c>
      <c r="I287" s="50">
        <f t="shared" si="80"/>
        <v>120687</v>
      </c>
      <c r="J287" s="50">
        <f t="shared" si="81"/>
        <v>125273</v>
      </c>
      <c r="K287" s="47">
        <f t="shared" si="82"/>
        <v>28657</v>
      </c>
      <c r="L287" s="48">
        <f t="shared" si="83"/>
        <v>27202</v>
      </c>
      <c r="M287" s="744">
        <v>1212</v>
      </c>
      <c r="N287" s="184">
        <v>1276</v>
      </c>
      <c r="O287" s="184">
        <v>1265</v>
      </c>
      <c r="P287" s="184">
        <v>1330</v>
      </c>
      <c r="Q287" s="184">
        <v>1433</v>
      </c>
      <c r="R287" s="184">
        <v>1336</v>
      </c>
      <c r="S287" s="184">
        <v>1519</v>
      </c>
      <c r="T287" s="184">
        <v>1580</v>
      </c>
      <c r="U287" s="184">
        <v>1620</v>
      </c>
      <c r="V287" s="184">
        <v>1607</v>
      </c>
      <c r="W287" s="184">
        <v>1785</v>
      </c>
      <c r="X287" s="184">
        <v>1743</v>
      </c>
      <c r="Y287" s="184">
        <v>1750</v>
      </c>
      <c r="Z287" s="184">
        <v>1828</v>
      </c>
      <c r="AA287" s="184">
        <v>1867</v>
      </c>
      <c r="AB287" s="184">
        <v>1924</v>
      </c>
      <c r="AC287" s="184">
        <v>1800</v>
      </c>
      <c r="AD287" s="184">
        <v>1782</v>
      </c>
      <c r="AE287" s="184">
        <v>1780</v>
      </c>
      <c r="AF287" s="184">
        <v>1872</v>
      </c>
      <c r="AG287" s="184">
        <v>1891</v>
      </c>
      <c r="AH287" s="184">
        <v>2057</v>
      </c>
      <c r="AI287" s="184">
        <v>2010</v>
      </c>
      <c r="AJ287" s="184">
        <v>1964</v>
      </c>
      <c r="AK287" s="184">
        <v>1878</v>
      </c>
      <c r="AL287" s="184">
        <v>1935</v>
      </c>
      <c r="AM287" s="184">
        <v>2009</v>
      </c>
      <c r="AN287" s="184">
        <v>2118</v>
      </c>
      <c r="AO287" s="184">
        <v>2149</v>
      </c>
      <c r="AP287" s="184">
        <v>2194</v>
      </c>
      <c r="AQ287" s="184">
        <v>2302</v>
      </c>
      <c r="AR287" s="184">
        <v>2242</v>
      </c>
      <c r="AS287" s="184">
        <v>2343</v>
      </c>
      <c r="AT287" s="184">
        <v>2300</v>
      </c>
      <c r="AU287" s="184">
        <v>2348</v>
      </c>
      <c r="AV287" s="184">
        <v>2341</v>
      </c>
      <c r="AW287" s="184">
        <v>2281</v>
      </c>
      <c r="AX287" s="184">
        <v>2148</v>
      </c>
      <c r="AY287" s="184">
        <v>2177</v>
      </c>
      <c r="AZ287" s="184">
        <v>2133</v>
      </c>
      <c r="BA287" s="184">
        <v>2093</v>
      </c>
      <c r="BB287" s="184">
        <v>2065</v>
      </c>
      <c r="BC287" s="184">
        <v>2094</v>
      </c>
      <c r="BD287" s="184">
        <v>1911</v>
      </c>
      <c r="BE287" s="184">
        <v>2022</v>
      </c>
      <c r="BF287" s="184">
        <v>1981</v>
      </c>
      <c r="BG287" s="184">
        <v>1842</v>
      </c>
      <c r="BH287" s="184">
        <v>1851</v>
      </c>
      <c r="BI287" s="184">
        <v>1659</v>
      </c>
      <c r="BJ287" s="184">
        <v>1643</v>
      </c>
      <c r="BK287" s="184">
        <v>1735</v>
      </c>
      <c r="BL287" s="184">
        <v>1690</v>
      </c>
      <c r="BM287" s="184">
        <v>1716</v>
      </c>
      <c r="BN287" s="184">
        <v>1744</v>
      </c>
      <c r="BO287" s="184">
        <v>1868</v>
      </c>
      <c r="BP287" s="184">
        <v>1842</v>
      </c>
      <c r="BQ287" s="184">
        <v>1921</v>
      </c>
      <c r="BR287" s="184">
        <v>1986</v>
      </c>
      <c r="BS287" s="184">
        <v>1841</v>
      </c>
      <c r="BT287" s="184">
        <v>1928</v>
      </c>
      <c r="BU287" s="184">
        <v>1973</v>
      </c>
      <c r="BV287" s="184">
        <v>1973</v>
      </c>
      <c r="BW287" s="184">
        <v>1919</v>
      </c>
      <c r="BX287" s="184">
        <v>1889</v>
      </c>
      <c r="BY287" s="184">
        <v>1793</v>
      </c>
      <c r="BZ287" s="184">
        <v>1713</v>
      </c>
      <c r="CA287" s="184">
        <v>1691</v>
      </c>
      <c r="CB287" s="184">
        <v>1532</v>
      </c>
      <c r="CC287" s="184">
        <v>1601</v>
      </c>
      <c r="CD287" s="184">
        <v>1448</v>
      </c>
      <c r="CE287" s="184">
        <v>1421</v>
      </c>
      <c r="CF287" s="184">
        <v>1291</v>
      </c>
      <c r="CG287" s="184">
        <v>1288</v>
      </c>
      <c r="CH287" s="184">
        <v>1226</v>
      </c>
      <c r="CI287" s="184">
        <v>1198</v>
      </c>
      <c r="CJ287" s="184">
        <v>1145</v>
      </c>
      <c r="CK287" s="184">
        <v>1155</v>
      </c>
      <c r="CL287" s="184">
        <v>1198</v>
      </c>
      <c r="CM287" s="184">
        <v>1245</v>
      </c>
      <c r="CN287" s="184">
        <v>1259</v>
      </c>
      <c r="CO287" s="184">
        <v>946</v>
      </c>
      <c r="CP287" s="184">
        <v>900</v>
      </c>
      <c r="CQ287" s="184">
        <v>826</v>
      </c>
      <c r="CR287" s="184">
        <v>739</v>
      </c>
      <c r="CS287" s="184">
        <v>508</v>
      </c>
      <c r="CT287" s="184">
        <v>473</v>
      </c>
      <c r="CU287" s="184">
        <v>469</v>
      </c>
      <c r="CV287" s="184">
        <v>421</v>
      </c>
      <c r="CW287" s="184">
        <v>354</v>
      </c>
      <c r="CX287" s="184">
        <v>257</v>
      </c>
      <c r="CY287" s="533">
        <v>932</v>
      </c>
      <c r="CZ287" s="129">
        <v>1158</v>
      </c>
      <c r="DA287">
        <v>1190</v>
      </c>
      <c r="DB287">
        <v>1221</v>
      </c>
      <c r="DC287">
        <v>1247</v>
      </c>
      <c r="DD287">
        <v>1384</v>
      </c>
      <c r="DE287">
        <v>1371</v>
      </c>
      <c r="DF287">
        <v>1448</v>
      </c>
      <c r="DG287">
        <v>1458</v>
      </c>
      <c r="DH287">
        <v>1474</v>
      </c>
      <c r="DI287">
        <v>1513</v>
      </c>
      <c r="DJ287">
        <v>1648</v>
      </c>
      <c r="DK287">
        <v>1725</v>
      </c>
      <c r="DL287">
        <v>1641</v>
      </c>
      <c r="DM287">
        <v>1771</v>
      </c>
      <c r="DN287">
        <v>1798</v>
      </c>
      <c r="DO287">
        <v>1727</v>
      </c>
      <c r="DP287">
        <v>1756</v>
      </c>
      <c r="DQ287">
        <v>1672</v>
      </c>
      <c r="DR287">
        <v>1866</v>
      </c>
      <c r="DS287">
        <v>2135</v>
      </c>
      <c r="DT287">
        <v>2155</v>
      </c>
      <c r="DU287">
        <v>2351</v>
      </c>
      <c r="DV287">
        <v>2233</v>
      </c>
      <c r="DW287">
        <v>2122</v>
      </c>
      <c r="DX287">
        <v>1932</v>
      </c>
      <c r="DY287">
        <v>1865</v>
      </c>
      <c r="DZ287">
        <v>2126</v>
      </c>
      <c r="EA287">
        <v>2080</v>
      </c>
      <c r="EB287">
        <v>2181</v>
      </c>
      <c r="EC287">
        <v>2152</v>
      </c>
      <c r="ED287">
        <v>2273</v>
      </c>
      <c r="EE287">
        <v>2139</v>
      </c>
      <c r="EF287">
        <v>2148</v>
      </c>
      <c r="EG287">
        <v>2195</v>
      </c>
      <c r="EH287">
        <v>2258</v>
      </c>
      <c r="EI287">
        <v>2188</v>
      </c>
      <c r="EJ287">
        <v>2150</v>
      </c>
      <c r="EK287">
        <v>2127</v>
      </c>
      <c r="EL287">
        <v>2208</v>
      </c>
      <c r="EM287">
        <v>2168</v>
      </c>
      <c r="EN287">
        <v>2143</v>
      </c>
      <c r="EO287">
        <v>1989</v>
      </c>
      <c r="EP287">
        <v>2050</v>
      </c>
      <c r="EQ287">
        <v>1910</v>
      </c>
      <c r="ER287">
        <v>1915</v>
      </c>
      <c r="ES287">
        <v>1899</v>
      </c>
      <c r="ET287">
        <v>1956</v>
      </c>
      <c r="EU287">
        <v>1727</v>
      </c>
      <c r="EV287">
        <v>1615</v>
      </c>
      <c r="EW287">
        <v>1531</v>
      </c>
      <c r="EX287">
        <v>1658</v>
      </c>
      <c r="EY287">
        <v>1705</v>
      </c>
      <c r="EZ287">
        <v>1786</v>
      </c>
      <c r="FA287">
        <v>1746</v>
      </c>
      <c r="FB287">
        <v>1860</v>
      </c>
      <c r="FC287">
        <v>1924</v>
      </c>
      <c r="FD287">
        <v>1912</v>
      </c>
      <c r="FE287">
        <v>2002</v>
      </c>
      <c r="FF287">
        <v>1899</v>
      </c>
      <c r="FG287">
        <v>2017</v>
      </c>
      <c r="FH287">
        <v>1874</v>
      </c>
      <c r="FI287">
        <v>1960</v>
      </c>
      <c r="FJ287">
        <v>1915</v>
      </c>
      <c r="FK287">
        <v>1819</v>
      </c>
      <c r="FL287">
        <v>1858</v>
      </c>
      <c r="FM287">
        <v>1752</v>
      </c>
      <c r="FN287">
        <v>1649</v>
      </c>
      <c r="FO287">
        <v>1680</v>
      </c>
      <c r="FP287">
        <v>1559</v>
      </c>
      <c r="FQ287">
        <v>1610</v>
      </c>
      <c r="FR287">
        <v>1470</v>
      </c>
      <c r="FS287">
        <v>1385</v>
      </c>
      <c r="FT287">
        <v>1403</v>
      </c>
      <c r="FU287">
        <v>1354</v>
      </c>
      <c r="FV287">
        <v>1329</v>
      </c>
      <c r="FW287">
        <v>1317</v>
      </c>
      <c r="FX287">
        <v>1310</v>
      </c>
      <c r="FY287">
        <v>1320</v>
      </c>
      <c r="FZ287">
        <v>1432</v>
      </c>
      <c r="GA287">
        <v>1450</v>
      </c>
      <c r="GB287">
        <v>1162</v>
      </c>
      <c r="GC287">
        <v>1055</v>
      </c>
      <c r="GD287">
        <v>965</v>
      </c>
      <c r="GE287">
        <v>911</v>
      </c>
      <c r="GF287">
        <v>713</v>
      </c>
      <c r="GG287">
        <v>671</v>
      </c>
      <c r="GH287">
        <v>657</v>
      </c>
      <c r="GI287">
        <v>601</v>
      </c>
      <c r="GJ287">
        <v>502</v>
      </c>
      <c r="GK287">
        <v>441</v>
      </c>
      <c r="GL287" s="128">
        <v>1853</v>
      </c>
    </row>
    <row r="288" spans="1:194" s="1" customFormat="1" ht="14.4" x14ac:dyDescent="0.3">
      <c r="A288" s="30" t="s">
        <v>46</v>
      </c>
      <c r="B288" s="1" t="s">
        <v>327</v>
      </c>
      <c r="C288" s="29" t="str">
        <f t="shared" si="74"/>
        <v>LA England - Portsmouth</v>
      </c>
      <c r="D288" s="48">
        <f t="shared" si="75"/>
        <v>8225</v>
      </c>
      <c r="E288" s="48">
        <f t="shared" si="76"/>
        <v>7923</v>
      </c>
      <c r="F288" s="49">
        <f t="shared" si="77"/>
        <v>232495</v>
      </c>
      <c r="G288" s="49">
        <f t="shared" si="78"/>
        <v>118607</v>
      </c>
      <c r="H288" s="50">
        <f t="shared" si="79"/>
        <v>113888</v>
      </c>
      <c r="I288" s="50">
        <f t="shared" si="80"/>
        <v>96049</v>
      </c>
      <c r="J288" s="50">
        <f t="shared" si="81"/>
        <v>92153</v>
      </c>
      <c r="K288" s="47">
        <f t="shared" si="82"/>
        <v>22558</v>
      </c>
      <c r="L288" s="48">
        <f t="shared" si="83"/>
        <v>21735</v>
      </c>
      <c r="M288" s="744">
        <v>1027</v>
      </c>
      <c r="N288" s="184">
        <v>1065</v>
      </c>
      <c r="O288" s="184">
        <v>1095</v>
      </c>
      <c r="P288" s="184">
        <v>1069</v>
      </c>
      <c r="Q288" s="184">
        <v>1148</v>
      </c>
      <c r="R288" s="184">
        <v>1173</v>
      </c>
      <c r="S288" s="184">
        <v>1217</v>
      </c>
      <c r="T288" s="184">
        <v>1258</v>
      </c>
      <c r="U288" s="184">
        <v>1281</v>
      </c>
      <c r="V288" s="184">
        <v>1277</v>
      </c>
      <c r="W288" s="184">
        <v>1401</v>
      </c>
      <c r="X288" s="184">
        <v>1322</v>
      </c>
      <c r="Y288" s="184">
        <v>1399</v>
      </c>
      <c r="Z288" s="184">
        <v>1355</v>
      </c>
      <c r="AA288" s="184">
        <v>1338</v>
      </c>
      <c r="AB288" s="184">
        <v>1387</v>
      </c>
      <c r="AC288" s="184">
        <v>1383</v>
      </c>
      <c r="AD288" s="184">
        <v>1363</v>
      </c>
      <c r="AE288" s="184">
        <v>1376</v>
      </c>
      <c r="AF288" s="184">
        <v>1553</v>
      </c>
      <c r="AG288" s="184">
        <v>1668</v>
      </c>
      <c r="AH288" s="184">
        <v>1702</v>
      </c>
      <c r="AI288" s="184">
        <v>1604</v>
      </c>
      <c r="AJ288" s="184">
        <v>1703</v>
      </c>
      <c r="AK288" s="184">
        <v>1787</v>
      </c>
      <c r="AL288" s="184">
        <v>1874</v>
      </c>
      <c r="AM288" s="184">
        <v>2047</v>
      </c>
      <c r="AN288" s="184">
        <v>2023</v>
      </c>
      <c r="AO288" s="184">
        <v>2077</v>
      </c>
      <c r="AP288" s="184">
        <v>2168</v>
      </c>
      <c r="AQ288" s="184">
        <v>2116</v>
      </c>
      <c r="AR288" s="184">
        <v>2189</v>
      </c>
      <c r="AS288" s="184">
        <v>2125</v>
      </c>
      <c r="AT288" s="184">
        <v>2101</v>
      </c>
      <c r="AU288" s="184">
        <v>2083</v>
      </c>
      <c r="AV288" s="184">
        <v>2054</v>
      </c>
      <c r="AW288" s="184">
        <v>1971</v>
      </c>
      <c r="AX288" s="184">
        <v>1940</v>
      </c>
      <c r="AY288" s="184">
        <v>2000</v>
      </c>
      <c r="AZ288" s="184">
        <v>1883</v>
      </c>
      <c r="BA288" s="184">
        <v>1909</v>
      </c>
      <c r="BB288" s="184">
        <v>1865</v>
      </c>
      <c r="BC288" s="184">
        <v>1774</v>
      </c>
      <c r="BD288" s="184">
        <v>1719</v>
      </c>
      <c r="BE288" s="184">
        <v>1741</v>
      </c>
      <c r="BF288" s="184">
        <v>1652</v>
      </c>
      <c r="BG288" s="184">
        <v>1609</v>
      </c>
      <c r="BH288" s="184">
        <v>1505</v>
      </c>
      <c r="BI288" s="184">
        <v>1457</v>
      </c>
      <c r="BJ288" s="184">
        <v>1424</v>
      </c>
      <c r="BK288" s="184">
        <v>1366</v>
      </c>
      <c r="BL288" s="184">
        <v>1357</v>
      </c>
      <c r="BM288" s="184">
        <v>1353</v>
      </c>
      <c r="BN288" s="184">
        <v>1368</v>
      </c>
      <c r="BO288" s="184">
        <v>1451</v>
      </c>
      <c r="BP288" s="184">
        <v>1474</v>
      </c>
      <c r="BQ288" s="184">
        <v>1424</v>
      </c>
      <c r="BR288" s="184">
        <v>1399</v>
      </c>
      <c r="BS288" s="184">
        <v>1429</v>
      </c>
      <c r="BT288" s="184">
        <v>1414</v>
      </c>
      <c r="BU288" s="184">
        <v>1349</v>
      </c>
      <c r="BV288" s="184">
        <v>1374</v>
      </c>
      <c r="BW288" s="184">
        <v>1369</v>
      </c>
      <c r="BX288" s="184">
        <v>1309</v>
      </c>
      <c r="BY288" s="184">
        <v>1272</v>
      </c>
      <c r="BZ288" s="184">
        <v>1229</v>
      </c>
      <c r="CA288" s="184">
        <v>1097</v>
      </c>
      <c r="CB288" s="184">
        <v>1079</v>
      </c>
      <c r="CC288" s="184">
        <v>1024</v>
      </c>
      <c r="CD288" s="184">
        <v>940</v>
      </c>
      <c r="CE288" s="184">
        <v>871</v>
      </c>
      <c r="CF288" s="184">
        <v>813</v>
      </c>
      <c r="CG288" s="184">
        <v>770</v>
      </c>
      <c r="CH288" s="184">
        <v>739</v>
      </c>
      <c r="CI288" s="184">
        <v>721</v>
      </c>
      <c r="CJ288" s="184">
        <v>666</v>
      </c>
      <c r="CK288" s="184">
        <v>694</v>
      </c>
      <c r="CL288" s="184">
        <v>710</v>
      </c>
      <c r="CM288" s="184">
        <v>715</v>
      </c>
      <c r="CN288" s="184">
        <v>734</v>
      </c>
      <c r="CO288" s="184">
        <v>566</v>
      </c>
      <c r="CP288" s="184">
        <v>478</v>
      </c>
      <c r="CQ288" s="184">
        <v>458</v>
      </c>
      <c r="CR288" s="184">
        <v>395</v>
      </c>
      <c r="CS288" s="184">
        <v>282</v>
      </c>
      <c r="CT288" s="184">
        <v>256</v>
      </c>
      <c r="CU288" s="184">
        <v>283</v>
      </c>
      <c r="CV288" s="184">
        <v>212</v>
      </c>
      <c r="CW288" s="184">
        <v>211</v>
      </c>
      <c r="CX288" s="184">
        <v>143</v>
      </c>
      <c r="CY288" s="533">
        <v>556</v>
      </c>
      <c r="CZ288" s="129">
        <v>967</v>
      </c>
      <c r="DA288">
        <v>1004</v>
      </c>
      <c r="DB288">
        <v>1023</v>
      </c>
      <c r="DC288">
        <v>1056</v>
      </c>
      <c r="DD288">
        <v>1064</v>
      </c>
      <c r="DE288">
        <v>1137</v>
      </c>
      <c r="DF288">
        <v>1156</v>
      </c>
      <c r="DG288">
        <v>1236</v>
      </c>
      <c r="DH288">
        <v>1193</v>
      </c>
      <c r="DI288">
        <v>1271</v>
      </c>
      <c r="DJ288">
        <v>1341</v>
      </c>
      <c r="DK288">
        <v>1364</v>
      </c>
      <c r="DL288">
        <v>1340</v>
      </c>
      <c r="DM288">
        <v>1341</v>
      </c>
      <c r="DN288">
        <v>1315</v>
      </c>
      <c r="DO288">
        <v>1313</v>
      </c>
      <c r="DP288">
        <v>1334</v>
      </c>
      <c r="DQ288">
        <v>1280</v>
      </c>
      <c r="DR288">
        <v>1399</v>
      </c>
      <c r="DS288">
        <v>1629</v>
      </c>
      <c r="DT288">
        <v>1753</v>
      </c>
      <c r="DU288">
        <v>1848</v>
      </c>
      <c r="DV288">
        <v>1692</v>
      </c>
      <c r="DW288">
        <v>1576</v>
      </c>
      <c r="DX288">
        <v>1588</v>
      </c>
      <c r="DY288">
        <v>1711</v>
      </c>
      <c r="DZ288">
        <v>1760</v>
      </c>
      <c r="EA288">
        <v>1732</v>
      </c>
      <c r="EB288">
        <v>1793</v>
      </c>
      <c r="EC288">
        <v>1814</v>
      </c>
      <c r="ED288">
        <v>1746</v>
      </c>
      <c r="EE288">
        <v>1803</v>
      </c>
      <c r="EF288">
        <v>1819</v>
      </c>
      <c r="EG288">
        <v>1848</v>
      </c>
      <c r="EH288">
        <v>1887</v>
      </c>
      <c r="EI288">
        <v>1905</v>
      </c>
      <c r="EJ288">
        <v>1819</v>
      </c>
      <c r="EK288">
        <v>1843</v>
      </c>
      <c r="EL288">
        <v>1843</v>
      </c>
      <c r="EM288">
        <v>1776</v>
      </c>
      <c r="EN288">
        <v>1789</v>
      </c>
      <c r="EO288">
        <v>1684</v>
      </c>
      <c r="EP288">
        <v>1642</v>
      </c>
      <c r="EQ288">
        <v>1543</v>
      </c>
      <c r="ER288">
        <v>1527</v>
      </c>
      <c r="ES288">
        <v>1453</v>
      </c>
      <c r="ET288">
        <v>1410</v>
      </c>
      <c r="EU288">
        <v>1329</v>
      </c>
      <c r="EV288">
        <v>1295</v>
      </c>
      <c r="EW288">
        <v>1214</v>
      </c>
      <c r="EX288">
        <v>1268</v>
      </c>
      <c r="EY288">
        <v>1240</v>
      </c>
      <c r="EZ288">
        <v>1243</v>
      </c>
      <c r="FA288">
        <v>1242</v>
      </c>
      <c r="FB288">
        <v>1313</v>
      </c>
      <c r="FC288">
        <v>1398</v>
      </c>
      <c r="FD288">
        <v>1308</v>
      </c>
      <c r="FE288">
        <v>1338</v>
      </c>
      <c r="FF288">
        <v>1365</v>
      </c>
      <c r="FG288">
        <v>1329</v>
      </c>
      <c r="FH288">
        <v>1425</v>
      </c>
      <c r="FI288">
        <v>1350</v>
      </c>
      <c r="FJ288">
        <v>1265</v>
      </c>
      <c r="FK288">
        <v>1296</v>
      </c>
      <c r="FL288">
        <v>1189</v>
      </c>
      <c r="FM288">
        <v>1126</v>
      </c>
      <c r="FN288">
        <v>1101</v>
      </c>
      <c r="FO288">
        <v>1017</v>
      </c>
      <c r="FP288">
        <v>1022</v>
      </c>
      <c r="FQ288">
        <v>988</v>
      </c>
      <c r="FR288">
        <v>880</v>
      </c>
      <c r="FS288">
        <v>917</v>
      </c>
      <c r="FT288">
        <v>871</v>
      </c>
      <c r="FU288">
        <v>784</v>
      </c>
      <c r="FV288">
        <v>800</v>
      </c>
      <c r="FW288">
        <v>727</v>
      </c>
      <c r="FX288">
        <v>772</v>
      </c>
      <c r="FY288">
        <v>774</v>
      </c>
      <c r="FZ288">
        <v>842</v>
      </c>
      <c r="GA288">
        <v>849</v>
      </c>
      <c r="GB288">
        <v>666</v>
      </c>
      <c r="GC288">
        <v>603</v>
      </c>
      <c r="GD288">
        <v>536</v>
      </c>
      <c r="GE288">
        <v>526</v>
      </c>
      <c r="GF288">
        <v>429</v>
      </c>
      <c r="GG288">
        <v>383</v>
      </c>
      <c r="GH288">
        <v>404</v>
      </c>
      <c r="GI288">
        <v>348</v>
      </c>
      <c r="GJ288">
        <v>342</v>
      </c>
      <c r="GK288">
        <v>296</v>
      </c>
      <c r="GL288" s="128">
        <v>1111</v>
      </c>
    </row>
    <row r="289" spans="1:194" s="1" customFormat="1" ht="14.4" x14ac:dyDescent="0.3">
      <c r="A289" s="30" t="s">
        <v>46</v>
      </c>
      <c r="B289" s="1" t="s">
        <v>328</v>
      </c>
      <c r="C289" s="29" t="str">
        <f t="shared" si="74"/>
        <v>LA England - Preston</v>
      </c>
      <c r="D289" s="48">
        <f t="shared" si="75"/>
        <v>6546</v>
      </c>
      <c r="E289" s="48">
        <f t="shared" si="76"/>
        <v>6275</v>
      </c>
      <c r="F289" s="49">
        <f t="shared" si="77"/>
        <v>161728</v>
      </c>
      <c r="G289" s="49">
        <f t="shared" si="78"/>
        <v>82600</v>
      </c>
      <c r="H289" s="50">
        <f t="shared" si="79"/>
        <v>79128</v>
      </c>
      <c r="I289" s="50">
        <f t="shared" si="80"/>
        <v>64047</v>
      </c>
      <c r="J289" s="50">
        <f t="shared" si="81"/>
        <v>61295</v>
      </c>
      <c r="K289" s="47">
        <f t="shared" si="82"/>
        <v>18553</v>
      </c>
      <c r="L289" s="48">
        <f t="shared" si="83"/>
        <v>17833</v>
      </c>
      <c r="M289" s="744">
        <v>867</v>
      </c>
      <c r="N289" s="184">
        <v>917</v>
      </c>
      <c r="O289" s="184">
        <v>940</v>
      </c>
      <c r="P289" s="184">
        <v>939</v>
      </c>
      <c r="Q289" s="184">
        <v>963</v>
      </c>
      <c r="R289" s="184">
        <v>970</v>
      </c>
      <c r="S289" s="184">
        <v>1028</v>
      </c>
      <c r="T289" s="184">
        <v>1000</v>
      </c>
      <c r="U289" s="184">
        <v>1036</v>
      </c>
      <c r="V289" s="184">
        <v>1127</v>
      </c>
      <c r="W289" s="184">
        <v>1147</v>
      </c>
      <c r="X289" s="184">
        <v>1073</v>
      </c>
      <c r="Y289" s="184">
        <v>1113</v>
      </c>
      <c r="Z289" s="184">
        <v>1074</v>
      </c>
      <c r="AA289" s="184">
        <v>1081</v>
      </c>
      <c r="AB289" s="184">
        <v>1114</v>
      </c>
      <c r="AC289" s="184">
        <v>1070</v>
      </c>
      <c r="AD289" s="184">
        <v>1094</v>
      </c>
      <c r="AE289" s="184">
        <v>1025</v>
      </c>
      <c r="AF289" s="184">
        <v>1014</v>
      </c>
      <c r="AG289" s="184">
        <v>972</v>
      </c>
      <c r="AH289" s="184">
        <v>1039</v>
      </c>
      <c r="AI289" s="184">
        <v>978</v>
      </c>
      <c r="AJ289" s="184">
        <v>1008</v>
      </c>
      <c r="AK289" s="184">
        <v>1125</v>
      </c>
      <c r="AL289" s="184">
        <v>1197</v>
      </c>
      <c r="AM289" s="184">
        <v>1263</v>
      </c>
      <c r="AN289" s="184">
        <v>1339</v>
      </c>
      <c r="AO289" s="184">
        <v>1510</v>
      </c>
      <c r="AP289" s="184">
        <v>1457</v>
      </c>
      <c r="AQ289" s="184">
        <v>1321</v>
      </c>
      <c r="AR289" s="184">
        <v>1362</v>
      </c>
      <c r="AS289" s="184">
        <v>1432</v>
      </c>
      <c r="AT289" s="184">
        <v>1393</v>
      </c>
      <c r="AU289" s="184">
        <v>1386</v>
      </c>
      <c r="AV289" s="184">
        <v>1334</v>
      </c>
      <c r="AW289" s="184">
        <v>1368</v>
      </c>
      <c r="AX289" s="184">
        <v>1371</v>
      </c>
      <c r="AY289" s="184">
        <v>1376</v>
      </c>
      <c r="AZ289" s="184">
        <v>1336</v>
      </c>
      <c r="BA289" s="184">
        <v>1312</v>
      </c>
      <c r="BB289" s="184">
        <v>1263</v>
      </c>
      <c r="BC289" s="184">
        <v>1266</v>
      </c>
      <c r="BD289" s="184">
        <v>1165</v>
      </c>
      <c r="BE289" s="184">
        <v>1129</v>
      </c>
      <c r="BF289" s="184">
        <v>1110</v>
      </c>
      <c r="BG289" s="184">
        <v>1185</v>
      </c>
      <c r="BH289" s="184">
        <v>1094</v>
      </c>
      <c r="BI289" s="184">
        <v>970</v>
      </c>
      <c r="BJ289" s="184">
        <v>1005</v>
      </c>
      <c r="BK289" s="184">
        <v>983</v>
      </c>
      <c r="BL289" s="184">
        <v>972</v>
      </c>
      <c r="BM289" s="184">
        <v>993</v>
      </c>
      <c r="BN289" s="184">
        <v>995</v>
      </c>
      <c r="BO289" s="184">
        <v>1005</v>
      </c>
      <c r="BP289" s="184">
        <v>967</v>
      </c>
      <c r="BQ289" s="184">
        <v>1030</v>
      </c>
      <c r="BR289" s="184">
        <v>911</v>
      </c>
      <c r="BS289" s="184">
        <v>911</v>
      </c>
      <c r="BT289" s="184">
        <v>939</v>
      </c>
      <c r="BU289" s="184">
        <v>870</v>
      </c>
      <c r="BV289" s="184">
        <v>945</v>
      </c>
      <c r="BW289" s="184">
        <v>892</v>
      </c>
      <c r="BX289" s="184">
        <v>858</v>
      </c>
      <c r="BY289" s="184">
        <v>906</v>
      </c>
      <c r="BZ289" s="184">
        <v>822</v>
      </c>
      <c r="CA289" s="184">
        <v>755</v>
      </c>
      <c r="CB289" s="184">
        <v>697</v>
      </c>
      <c r="CC289" s="184">
        <v>661</v>
      </c>
      <c r="CD289" s="184">
        <v>653</v>
      </c>
      <c r="CE289" s="184">
        <v>586</v>
      </c>
      <c r="CF289" s="184">
        <v>543</v>
      </c>
      <c r="CG289" s="184">
        <v>520</v>
      </c>
      <c r="CH289" s="184">
        <v>529</v>
      </c>
      <c r="CI289" s="184">
        <v>458</v>
      </c>
      <c r="CJ289" s="184">
        <v>433</v>
      </c>
      <c r="CK289" s="184">
        <v>465</v>
      </c>
      <c r="CL289" s="184">
        <v>456</v>
      </c>
      <c r="CM289" s="184">
        <v>400</v>
      </c>
      <c r="CN289" s="184">
        <v>405</v>
      </c>
      <c r="CO289" s="184">
        <v>275</v>
      </c>
      <c r="CP289" s="184">
        <v>271</v>
      </c>
      <c r="CQ289" s="184">
        <v>260</v>
      </c>
      <c r="CR289" s="184">
        <v>244</v>
      </c>
      <c r="CS289" s="184">
        <v>229</v>
      </c>
      <c r="CT289" s="184">
        <v>180</v>
      </c>
      <c r="CU289" s="184">
        <v>179</v>
      </c>
      <c r="CV289" s="184">
        <v>130</v>
      </c>
      <c r="CW289" s="184">
        <v>157</v>
      </c>
      <c r="CX289" s="184">
        <v>110</v>
      </c>
      <c r="CY289" s="533">
        <v>347</v>
      </c>
      <c r="CZ289" s="129">
        <v>850</v>
      </c>
      <c r="DA289">
        <v>932</v>
      </c>
      <c r="DB289">
        <v>864</v>
      </c>
      <c r="DC289">
        <v>889</v>
      </c>
      <c r="DD289">
        <v>956</v>
      </c>
      <c r="DE289">
        <v>963</v>
      </c>
      <c r="DF289">
        <v>966</v>
      </c>
      <c r="DG289">
        <v>1020</v>
      </c>
      <c r="DH289">
        <v>961</v>
      </c>
      <c r="DI289">
        <v>1068</v>
      </c>
      <c r="DJ289">
        <v>1046</v>
      </c>
      <c r="DK289">
        <v>1043</v>
      </c>
      <c r="DL289">
        <v>1104</v>
      </c>
      <c r="DM289">
        <v>1060</v>
      </c>
      <c r="DN289">
        <v>1055</v>
      </c>
      <c r="DO289">
        <v>1031</v>
      </c>
      <c r="DP289">
        <v>1020</v>
      </c>
      <c r="DQ289">
        <v>1005</v>
      </c>
      <c r="DR289">
        <v>948</v>
      </c>
      <c r="DS289">
        <v>865</v>
      </c>
      <c r="DT289">
        <v>891</v>
      </c>
      <c r="DU289">
        <v>908</v>
      </c>
      <c r="DV289">
        <v>950</v>
      </c>
      <c r="DW289">
        <v>1027</v>
      </c>
      <c r="DX289">
        <v>1109</v>
      </c>
      <c r="DY289">
        <v>1195</v>
      </c>
      <c r="DZ289">
        <v>1245</v>
      </c>
      <c r="EA289">
        <v>1246</v>
      </c>
      <c r="EB289">
        <v>1366</v>
      </c>
      <c r="EC289">
        <v>1334</v>
      </c>
      <c r="ED289">
        <v>1332</v>
      </c>
      <c r="EE289">
        <v>1266</v>
      </c>
      <c r="EF289">
        <v>1316</v>
      </c>
      <c r="EG289">
        <v>1292</v>
      </c>
      <c r="EH289">
        <v>1294</v>
      </c>
      <c r="EI289">
        <v>1295</v>
      </c>
      <c r="EJ289">
        <v>1330</v>
      </c>
      <c r="EK289">
        <v>1280</v>
      </c>
      <c r="EL289">
        <v>1284</v>
      </c>
      <c r="EM289">
        <v>1221</v>
      </c>
      <c r="EN289">
        <v>1215</v>
      </c>
      <c r="EO289">
        <v>1089</v>
      </c>
      <c r="EP289">
        <v>1139</v>
      </c>
      <c r="EQ289">
        <v>1047</v>
      </c>
      <c r="ER289">
        <v>1051</v>
      </c>
      <c r="ES289">
        <v>1033</v>
      </c>
      <c r="ET289">
        <v>1042</v>
      </c>
      <c r="EU289">
        <v>929</v>
      </c>
      <c r="EV289">
        <v>804</v>
      </c>
      <c r="EW289">
        <v>876</v>
      </c>
      <c r="EX289">
        <v>825</v>
      </c>
      <c r="EY289">
        <v>844</v>
      </c>
      <c r="EZ289">
        <v>828</v>
      </c>
      <c r="FA289">
        <v>883</v>
      </c>
      <c r="FB289">
        <v>880</v>
      </c>
      <c r="FC289">
        <v>912</v>
      </c>
      <c r="FD289">
        <v>868</v>
      </c>
      <c r="FE289">
        <v>922</v>
      </c>
      <c r="FF289">
        <v>887</v>
      </c>
      <c r="FG289">
        <v>887</v>
      </c>
      <c r="FH289">
        <v>804</v>
      </c>
      <c r="FI289">
        <v>828</v>
      </c>
      <c r="FJ289">
        <v>866</v>
      </c>
      <c r="FK289">
        <v>903</v>
      </c>
      <c r="FL289">
        <v>862</v>
      </c>
      <c r="FM289">
        <v>789</v>
      </c>
      <c r="FN289">
        <v>741</v>
      </c>
      <c r="FO289">
        <v>681</v>
      </c>
      <c r="FP289">
        <v>650</v>
      </c>
      <c r="FQ289">
        <v>688</v>
      </c>
      <c r="FR289">
        <v>605</v>
      </c>
      <c r="FS289">
        <v>561</v>
      </c>
      <c r="FT289">
        <v>527</v>
      </c>
      <c r="FU289">
        <v>521</v>
      </c>
      <c r="FV289">
        <v>504</v>
      </c>
      <c r="FW289">
        <v>523</v>
      </c>
      <c r="FX289">
        <v>465</v>
      </c>
      <c r="FY289">
        <v>482</v>
      </c>
      <c r="FZ289">
        <v>499</v>
      </c>
      <c r="GA289">
        <v>506</v>
      </c>
      <c r="GB289">
        <v>359</v>
      </c>
      <c r="GC289">
        <v>344</v>
      </c>
      <c r="GD289">
        <v>336</v>
      </c>
      <c r="GE289">
        <v>322</v>
      </c>
      <c r="GF289">
        <v>251</v>
      </c>
      <c r="GG289">
        <v>237</v>
      </c>
      <c r="GH289">
        <v>255</v>
      </c>
      <c r="GI289">
        <v>212</v>
      </c>
      <c r="GJ289">
        <v>186</v>
      </c>
      <c r="GK289">
        <v>154</v>
      </c>
      <c r="GL289" s="128">
        <v>679</v>
      </c>
    </row>
    <row r="290" spans="1:194" s="1" customFormat="1" ht="14.4" x14ac:dyDescent="0.3">
      <c r="A290" s="30" t="s">
        <v>46</v>
      </c>
      <c r="B290" s="1" t="s">
        <v>329</v>
      </c>
      <c r="C290" s="29" t="str">
        <f t="shared" si="74"/>
        <v>LA England - Reading</v>
      </c>
      <c r="D290" s="48">
        <f t="shared" si="75"/>
        <v>9324</v>
      </c>
      <c r="E290" s="48">
        <f t="shared" si="76"/>
        <v>8864</v>
      </c>
      <c r="F290" s="49">
        <f t="shared" si="77"/>
        <v>248411</v>
      </c>
      <c r="G290" s="49">
        <f t="shared" si="78"/>
        <v>128127</v>
      </c>
      <c r="H290" s="50">
        <f t="shared" si="79"/>
        <v>120284</v>
      </c>
      <c r="I290" s="50">
        <f t="shared" si="80"/>
        <v>102748</v>
      </c>
      <c r="J290" s="50">
        <f t="shared" si="81"/>
        <v>96333</v>
      </c>
      <c r="K290" s="47">
        <f t="shared" si="82"/>
        <v>25379</v>
      </c>
      <c r="L290" s="48">
        <f t="shared" si="83"/>
        <v>23951</v>
      </c>
      <c r="M290" s="744">
        <v>1229</v>
      </c>
      <c r="N290" s="184">
        <v>1177</v>
      </c>
      <c r="O290" s="184">
        <v>1197</v>
      </c>
      <c r="P290" s="184">
        <v>1240</v>
      </c>
      <c r="Q290" s="184">
        <v>1293</v>
      </c>
      <c r="R290" s="184">
        <v>1267</v>
      </c>
      <c r="S290" s="184">
        <v>1336</v>
      </c>
      <c r="T290" s="184">
        <v>1372</v>
      </c>
      <c r="U290" s="184">
        <v>1360</v>
      </c>
      <c r="V290" s="184">
        <v>1496</v>
      </c>
      <c r="W290" s="184">
        <v>1582</v>
      </c>
      <c r="X290" s="184">
        <v>1506</v>
      </c>
      <c r="Y290" s="184">
        <v>1511</v>
      </c>
      <c r="Z290" s="184">
        <v>1597</v>
      </c>
      <c r="AA290" s="184">
        <v>1546</v>
      </c>
      <c r="AB290" s="184">
        <v>1471</v>
      </c>
      <c r="AC290" s="184">
        <v>1602</v>
      </c>
      <c r="AD290" s="184">
        <v>1597</v>
      </c>
      <c r="AE290" s="184">
        <v>1562</v>
      </c>
      <c r="AF290" s="184">
        <v>1746</v>
      </c>
      <c r="AG290" s="184">
        <v>1865</v>
      </c>
      <c r="AH290" s="184">
        <v>1869</v>
      </c>
      <c r="AI290" s="184">
        <v>1760</v>
      </c>
      <c r="AJ290" s="184">
        <v>1724</v>
      </c>
      <c r="AK290" s="184">
        <v>1827</v>
      </c>
      <c r="AL290" s="184">
        <v>1936</v>
      </c>
      <c r="AM290" s="184">
        <v>2001</v>
      </c>
      <c r="AN290" s="184">
        <v>2046</v>
      </c>
      <c r="AO290" s="184">
        <v>2133</v>
      </c>
      <c r="AP290" s="184">
        <v>2155</v>
      </c>
      <c r="AQ290" s="184">
        <v>2181</v>
      </c>
      <c r="AR290" s="184">
        <v>2189</v>
      </c>
      <c r="AS290" s="184">
        <v>2166</v>
      </c>
      <c r="AT290" s="184">
        <v>2203</v>
      </c>
      <c r="AU290" s="184">
        <v>2293</v>
      </c>
      <c r="AV290" s="184">
        <v>2300</v>
      </c>
      <c r="AW290" s="184">
        <v>2432</v>
      </c>
      <c r="AX290" s="184">
        <v>2334</v>
      </c>
      <c r="AY290" s="184">
        <v>2381</v>
      </c>
      <c r="AZ290" s="184">
        <v>2348</v>
      </c>
      <c r="BA290" s="184">
        <v>2228</v>
      </c>
      <c r="BB290" s="184">
        <v>2350</v>
      </c>
      <c r="BC290" s="184">
        <v>2218</v>
      </c>
      <c r="BD290" s="184">
        <v>2229</v>
      </c>
      <c r="BE290" s="184">
        <v>2228</v>
      </c>
      <c r="BF290" s="184">
        <v>2167</v>
      </c>
      <c r="BG290" s="184">
        <v>2178</v>
      </c>
      <c r="BH290" s="184">
        <v>2006</v>
      </c>
      <c r="BI290" s="184">
        <v>1793</v>
      </c>
      <c r="BJ290" s="184">
        <v>1771</v>
      </c>
      <c r="BK290" s="184">
        <v>1729</v>
      </c>
      <c r="BL290" s="184">
        <v>1691</v>
      </c>
      <c r="BM290" s="184">
        <v>1576</v>
      </c>
      <c r="BN290" s="184">
        <v>1582</v>
      </c>
      <c r="BO290" s="184">
        <v>1550</v>
      </c>
      <c r="BP290" s="184">
        <v>1472</v>
      </c>
      <c r="BQ290" s="184">
        <v>1502</v>
      </c>
      <c r="BR290" s="184">
        <v>1410</v>
      </c>
      <c r="BS290" s="184">
        <v>1328</v>
      </c>
      <c r="BT290" s="184">
        <v>1376</v>
      </c>
      <c r="BU290" s="184">
        <v>1325</v>
      </c>
      <c r="BV290" s="184">
        <v>1284</v>
      </c>
      <c r="BW290" s="184">
        <v>1274</v>
      </c>
      <c r="BX290" s="184">
        <v>1153</v>
      </c>
      <c r="BY290" s="184">
        <v>1122</v>
      </c>
      <c r="BZ290" s="184">
        <v>1094</v>
      </c>
      <c r="CA290" s="184">
        <v>1013</v>
      </c>
      <c r="CB290" s="184">
        <v>997</v>
      </c>
      <c r="CC290" s="184">
        <v>897</v>
      </c>
      <c r="CD290" s="184">
        <v>812</v>
      </c>
      <c r="CE290" s="184">
        <v>789</v>
      </c>
      <c r="CF290" s="184">
        <v>693</v>
      </c>
      <c r="CG290" s="184">
        <v>648</v>
      </c>
      <c r="CH290" s="184">
        <v>690</v>
      </c>
      <c r="CI290" s="184">
        <v>610</v>
      </c>
      <c r="CJ290" s="184">
        <v>606</v>
      </c>
      <c r="CK290" s="184">
        <v>561</v>
      </c>
      <c r="CL290" s="184">
        <v>535</v>
      </c>
      <c r="CM290" s="184">
        <v>614</v>
      </c>
      <c r="CN290" s="184">
        <v>594</v>
      </c>
      <c r="CO290" s="184">
        <v>442</v>
      </c>
      <c r="CP290" s="184">
        <v>427</v>
      </c>
      <c r="CQ290" s="184">
        <v>429</v>
      </c>
      <c r="CR290" s="184">
        <v>345</v>
      </c>
      <c r="CS290" s="184">
        <v>320</v>
      </c>
      <c r="CT290" s="184">
        <v>249</v>
      </c>
      <c r="CU290" s="184">
        <v>276</v>
      </c>
      <c r="CV290" s="184">
        <v>224</v>
      </c>
      <c r="CW290" s="184">
        <v>167</v>
      </c>
      <c r="CX290" s="184">
        <v>180</v>
      </c>
      <c r="CY290" s="533">
        <v>543</v>
      </c>
      <c r="CZ290" s="129">
        <v>1062</v>
      </c>
      <c r="DA290">
        <v>1124</v>
      </c>
      <c r="DB290">
        <v>1161</v>
      </c>
      <c r="DC290">
        <v>1190</v>
      </c>
      <c r="DD290">
        <v>1172</v>
      </c>
      <c r="DE290">
        <v>1223</v>
      </c>
      <c r="DF290">
        <v>1252</v>
      </c>
      <c r="DG290">
        <v>1296</v>
      </c>
      <c r="DH290">
        <v>1401</v>
      </c>
      <c r="DI290">
        <v>1458</v>
      </c>
      <c r="DJ290">
        <v>1416</v>
      </c>
      <c r="DK290">
        <v>1332</v>
      </c>
      <c r="DL290">
        <v>1483</v>
      </c>
      <c r="DM290">
        <v>1541</v>
      </c>
      <c r="DN290">
        <v>1436</v>
      </c>
      <c r="DO290">
        <v>1471</v>
      </c>
      <c r="DP290">
        <v>1441</v>
      </c>
      <c r="DQ290">
        <v>1492</v>
      </c>
      <c r="DR290">
        <v>1576</v>
      </c>
      <c r="DS290">
        <v>1800</v>
      </c>
      <c r="DT290">
        <v>1824</v>
      </c>
      <c r="DU290">
        <v>1774</v>
      </c>
      <c r="DV290">
        <v>1760</v>
      </c>
      <c r="DW290">
        <v>1704</v>
      </c>
      <c r="DX290">
        <v>1769</v>
      </c>
      <c r="DY290">
        <v>1770</v>
      </c>
      <c r="DZ290">
        <v>1788</v>
      </c>
      <c r="EA290">
        <v>1926</v>
      </c>
      <c r="EB290">
        <v>1918</v>
      </c>
      <c r="EC290">
        <v>1964</v>
      </c>
      <c r="ED290">
        <v>1988</v>
      </c>
      <c r="EE290">
        <v>2003</v>
      </c>
      <c r="EF290">
        <v>2069</v>
      </c>
      <c r="EG290">
        <v>2117</v>
      </c>
      <c r="EH290">
        <v>2146</v>
      </c>
      <c r="EI290">
        <v>2090</v>
      </c>
      <c r="EJ290">
        <v>2226</v>
      </c>
      <c r="EK290">
        <v>2086</v>
      </c>
      <c r="EL290">
        <v>2101</v>
      </c>
      <c r="EM290">
        <v>2124</v>
      </c>
      <c r="EN290">
        <v>2066</v>
      </c>
      <c r="EO290">
        <v>1957</v>
      </c>
      <c r="EP290">
        <v>2014</v>
      </c>
      <c r="EQ290">
        <v>1910</v>
      </c>
      <c r="ER290">
        <v>1844</v>
      </c>
      <c r="ES290">
        <v>1758</v>
      </c>
      <c r="ET290">
        <v>1767</v>
      </c>
      <c r="EU290">
        <v>1592</v>
      </c>
      <c r="EV290">
        <v>1511</v>
      </c>
      <c r="EW290">
        <v>1482</v>
      </c>
      <c r="EX290">
        <v>1453</v>
      </c>
      <c r="EY290">
        <v>1396</v>
      </c>
      <c r="EZ290">
        <v>1364</v>
      </c>
      <c r="FA290">
        <v>1366</v>
      </c>
      <c r="FB290">
        <v>1359</v>
      </c>
      <c r="FC290">
        <v>1415</v>
      </c>
      <c r="FD290">
        <v>1242</v>
      </c>
      <c r="FE290">
        <v>1268</v>
      </c>
      <c r="FF290">
        <v>1275</v>
      </c>
      <c r="FG290">
        <v>1260</v>
      </c>
      <c r="FH290">
        <v>1259</v>
      </c>
      <c r="FI290">
        <v>1213</v>
      </c>
      <c r="FJ290">
        <v>1196</v>
      </c>
      <c r="FK290">
        <v>1130</v>
      </c>
      <c r="FL290">
        <v>1011</v>
      </c>
      <c r="FM290">
        <v>972</v>
      </c>
      <c r="FN290">
        <v>943</v>
      </c>
      <c r="FO290">
        <v>942</v>
      </c>
      <c r="FP290">
        <v>880</v>
      </c>
      <c r="FQ290">
        <v>842</v>
      </c>
      <c r="FR290">
        <v>777</v>
      </c>
      <c r="FS290">
        <v>795</v>
      </c>
      <c r="FT290">
        <v>762</v>
      </c>
      <c r="FU290">
        <v>705</v>
      </c>
      <c r="FV290">
        <v>674</v>
      </c>
      <c r="FW290">
        <v>650</v>
      </c>
      <c r="FX290">
        <v>704</v>
      </c>
      <c r="FY290">
        <v>715</v>
      </c>
      <c r="FZ290">
        <v>674</v>
      </c>
      <c r="GA290">
        <v>688</v>
      </c>
      <c r="GB290">
        <v>536</v>
      </c>
      <c r="GC290">
        <v>572</v>
      </c>
      <c r="GD290">
        <v>534</v>
      </c>
      <c r="GE290">
        <v>455</v>
      </c>
      <c r="GF290">
        <v>364</v>
      </c>
      <c r="GG290">
        <v>358</v>
      </c>
      <c r="GH290">
        <v>339</v>
      </c>
      <c r="GI290">
        <v>340</v>
      </c>
      <c r="GJ290">
        <v>300</v>
      </c>
      <c r="GK290">
        <v>251</v>
      </c>
      <c r="GL290" s="128">
        <v>930</v>
      </c>
    </row>
    <row r="291" spans="1:194" s="1" customFormat="1" ht="14.4" x14ac:dyDescent="0.3">
      <c r="A291" s="30" t="s">
        <v>46</v>
      </c>
      <c r="B291" s="1" t="s">
        <v>330</v>
      </c>
      <c r="C291" s="29" t="str">
        <f t="shared" si="74"/>
        <v>LA England - Redbridge</v>
      </c>
      <c r="D291" s="48">
        <f t="shared" si="75"/>
        <v>14890</v>
      </c>
      <c r="E291" s="48">
        <f t="shared" si="76"/>
        <v>14197</v>
      </c>
      <c r="F291" s="49">
        <f t="shared" si="77"/>
        <v>371721</v>
      </c>
      <c r="G291" s="49">
        <f t="shared" si="78"/>
        <v>190725</v>
      </c>
      <c r="H291" s="50">
        <f t="shared" si="79"/>
        <v>180996</v>
      </c>
      <c r="I291" s="50">
        <f t="shared" si="80"/>
        <v>148704</v>
      </c>
      <c r="J291" s="50">
        <f t="shared" si="81"/>
        <v>141059</v>
      </c>
      <c r="K291" s="47">
        <f t="shared" si="82"/>
        <v>42021</v>
      </c>
      <c r="L291" s="48">
        <f t="shared" si="83"/>
        <v>39937</v>
      </c>
      <c r="M291" s="744">
        <v>1965</v>
      </c>
      <c r="N291" s="184">
        <v>2181</v>
      </c>
      <c r="O291" s="184">
        <v>2083</v>
      </c>
      <c r="P291" s="184">
        <v>2149</v>
      </c>
      <c r="Q291" s="184">
        <v>2248</v>
      </c>
      <c r="R291" s="184">
        <v>2146</v>
      </c>
      <c r="S291" s="184">
        <v>2248</v>
      </c>
      <c r="T291" s="184">
        <v>2357</v>
      </c>
      <c r="U291" s="184">
        <v>2442</v>
      </c>
      <c r="V291" s="184">
        <v>2412</v>
      </c>
      <c r="W291" s="184">
        <v>2475</v>
      </c>
      <c r="X291" s="184">
        <v>2425</v>
      </c>
      <c r="Y291" s="184">
        <v>2409</v>
      </c>
      <c r="Z291" s="184">
        <v>2493</v>
      </c>
      <c r="AA291" s="184">
        <v>2563</v>
      </c>
      <c r="AB291" s="184">
        <v>2445</v>
      </c>
      <c r="AC291" s="184">
        <v>2503</v>
      </c>
      <c r="AD291" s="184">
        <v>2477</v>
      </c>
      <c r="AE291" s="184">
        <v>2540</v>
      </c>
      <c r="AF291" s="184">
        <v>2374</v>
      </c>
      <c r="AG291" s="184">
        <v>2343</v>
      </c>
      <c r="AH291" s="184">
        <v>2537</v>
      </c>
      <c r="AI291" s="184">
        <v>2715</v>
      </c>
      <c r="AJ291" s="184">
        <v>2923</v>
      </c>
      <c r="AK291" s="184">
        <v>3076</v>
      </c>
      <c r="AL291" s="184">
        <v>3386</v>
      </c>
      <c r="AM291" s="184">
        <v>3463</v>
      </c>
      <c r="AN291" s="184">
        <v>3398</v>
      </c>
      <c r="AO291" s="184">
        <v>3494</v>
      </c>
      <c r="AP291" s="184">
        <v>3494</v>
      </c>
      <c r="AQ291" s="184">
        <v>3256</v>
      </c>
      <c r="AR291" s="184">
        <v>3125</v>
      </c>
      <c r="AS291" s="184">
        <v>3125</v>
      </c>
      <c r="AT291" s="184">
        <v>3106</v>
      </c>
      <c r="AU291" s="184">
        <v>3072</v>
      </c>
      <c r="AV291" s="184">
        <v>3131</v>
      </c>
      <c r="AW291" s="184">
        <v>3311</v>
      </c>
      <c r="AX291" s="184">
        <v>3259</v>
      </c>
      <c r="AY291" s="184">
        <v>3343</v>
      </c>
      <c r="AZ291" s="184">
        <v>3186</v>
      </c>
      <c r="BA291" s="184">
        <v>3097</v>
      </c>
      <c r="BB291" s="184">
        <v>3116</v>
      </c>
      <c r="BC291" s="184">
        <v>3177</v>
      </c>
      <c r="BD291" s="184">
        <v>3242</v>
      </c>
      <c r="BE291" s="184">
        <v>3019</v>
      </c>
      <c r="BF291" s="184">
        <v>3057</v>
      </c>
      <c r="BG291" s="184">
        <v>3051</v>
      </c>
      <c r="BH291" s="184">
        <v>2758</v>
      </c>
      <c r="BI291" s="184">
        <v>2671</v>
      </c>
      <c r="BJ291" s="184">
        <v>2686</v>
      </c>
      <c r="BK291" s="184">
        <v>2573</v>
      </c>
      <c r="BL291" s="184">
        <v>2333</v>
      </c>
      <c r="BM291" s="184">
        <v>2377</v>
      </c>
      <c r="BN291" s="184">
        <v>2233</v>
      </c>
      <c r="BO291" s="184">
        <v>2117</v>
      </c>
      <c r="BP291" s="184">
        <v>2031</v>
      </c>
      <c r="BQ291" s="184">
        <v>2089</v>
      </c>
      <c r="BR291" s="184">
        <v>2010</v>
      </c>
      <c r="BS291" s="184">
        <v>2043</v>
      </c>
      <c r="BT291" s="184">
        <v>1829</v>
      </c>
      <c r="BU291" s="184">
        <v>1842</v>
      </c>
      <c r="BV291" s="184">
        <v>1755</v>
      </c>
      <c r="BW291" s="184">
        <v>1729</v>
      </c>
      <c r="BX291" s="184">
        <v>1707</v>
      </c>
      <c r="BY291" s="184">
        <v>1557</v>
      </c>
      <c r="BZ291" s="184">
        <v>1491</v>
      </c>
      <c r="CA291" s="184">
        <v>1526</v>
      </c>
      <c r="CB291" s="184">
        <v>1296</v>
      </c>
      <c r="CC291" s="184">
        <v>1328</v>
      </c>
      <c r="CD291" s="184">
        <v>1215</v>
      </c>
      <c r="CE291" s="184">
        <v>1171</v>
      </c>
      <c r="CF291" s="184">
        <v>1138</v>
      </c>
      <c r="CG291" s="184">
        <v>1014</v>
      </c>
      <c r="CH291" s="184">
        <v>960</v>
      </c>
      <c r="CI291" s="184">
        <v>896</v>
      </c>
      <c r="CJ291" s="184">
        <v>844</v>
      </c>
      <c r="CK291" s="184">
        <v>839</v>
      </c>
      <c r="CL291" s="184">
        <v>842</v>
      </c>
      <c r="CM291" s="184">
        <v>782</v>
      </c>
      <c r="CN291" s="184">
        <v>782</v>
      </c>
      <c r="CO291" s="184">
        <v>589</v>
      </c>
      <c r="CP291" s="184">
        <v>549</v>
      </c>
      <c r="CQ291" s="184">
        <v>482</v>
      </c>
      <c r="CR291" s="184">
        <v>452</v>
      </c>
      <c r="CS291" s="184">
        <v>392</v>
      </c>
      <c r="CT291" s="184">
        <v>355</v>
      </c>
      <c r="CU291" s="184">
        <v>402</v>
      </c>
      <c r="CV291" s="184">
        <v>286</v>
      </c>
      <c r="CW291" s="184">
        <v>267</v>
      </c>
      <c r="CX291" s="184">
        <v>218</v>
      </c>
      <c r="CY291" s="533">
        <v>832</v>
      </c>
      <c r="CZ291" s="129">
        <v>1814</v>
      </c>
      <c r="DA291">
        <v>2060</v>
      </c>
      <c r="DB291">
        <v>1985</v>
      </c>
      <c r="DC291">
        <v>2086</v>
      </c>
      <c r="DD291">
        <v>2114</v>
      </c>
      <c r="DE291">
        <v>2083</v>
      </c>
      <c r="DF291">
        <v>2138</v>
      </c>
      <c r="DG291">
        <v>2253</v>
      </c>
      <c r="DH291">
        <v>2267</v>
      </c>
      <c r="DI291">
        <v>2358</v>
      </c>
      <c r="DJ291">
        <v>2302</v>
      </c>
      <c r="DK291">
        <v>2280</v>
      </c>
      <c r="DL291">
        <v>2350</v>
      </c>
      <c r="DM291">
        <v>2413</v>
      </c>
      <c r="DN291">
        <v>2419</v>
      </c>
      <c r="DO291">
        <v>2315</v>
      </c>
      <c r="DP291">
        <v>2378</v>
      </c>
      <c r="DQ291">
        <v>2322</v>
      </c>
      <c r="DR291">
        <v>2177</v>
      </c>
      <c r="DS291">
        <v>2078</v>
      </c>
      <c r="DT291">
        <v>2053</v>
      </c>
      <c r="DU291">
        <v>2091</v>
      </c>
      <c r="DV291">
        <v>2343</v>
      </c>
      <c r="DW291">
        <v>2462</v>
      </c>
      <c r="DX291">
        <v>2631</v>
      </c>
      <c r="DY291">
        <v>2878</v>
      </c>
      <c r="DZ291">
        <v>3039</v>
      </c>
      <c r="EA291">
        <v>3142</v>
      </c>
      <c r="EB291">
        <v>3328</v>
      </c>
      <c r="EC291">
        <v>3138</v>
      </c>
      <c r="ED291">
        <v>3098</v>
      </c>
      <c r="EE291">
        <v>3019</v>
      </c>
      <c r="EF291">
        <v>2962</v>
      </c>
      <c r="EG291">
        <v>2855</v>
      </c>
      <c r="EH291">
        <v>2919</v>
      </c>
      <c r="EI291">
        <v>2892</v>
      </c>
      <c r="EJ291">
        <v>2955</v>
      </c>
      <c r="EK291">
        <v>3081</v>
      </c>
      <c r="EL291">
        <v>2924</v>
      </c>
      <c r="EM291">
        <v>2924</v>
      </c>
      <c r="EN291">
        <v>2981</v>
      </c>
      <c r="EO291">
        <v>2969</v>
      </c>
      <c r="EP291">
        <v>2961</v>
      </c>
      <c r="EQ291">
        <v>2893</v>
      </c>
      <c r="ER291">
        <v>2722</v>
      </c>
      <c r="ES291">
        <v>2825</v>
      </c>
      <c r="ET291">
        <v>2724</v>
      </c>
      <c r="EU291">
        <v>2548</v>
      </c>
      <c r="EV291">
        <v>2350</v>
      </c>
      <c r="EW291">
        <v>2266</v>
      </c>
      <c r="EX291">
        <v>2210</v>
      </c>
      <c r="EY291">
        <v>2111</v>
      </c>
      <c r="EZ291">
        <v>1978</v>
      </c>
      <c r="FA291">
        <v>1973</v>
      </c>
      <c r="FB291">
        <v>1999</v>
      </c>
      <c r="FC291">
        <v>1963</v>
      </c>
      <c r="FD291">
        <v>1982</v>
      </c>
      <c r="FE291">
        <v>1962</v>
      </c>
      <c r="FF291">
        <v>1871</v>
      </c>
      <c r="FG291">
        <v>1828</v>
      </c>
      <c r="FH291">
        <v>1740</v>
      </c>
      <c r="FI291">
        <v>1758</v>
      </c>
      <c r="FJ291">
        <v>1689</v>
      </c>
      <c r="FK291">
        <v>1594</v>
      </c>
      <c r="FL291">
        <v>1541</v>
      </c>
      <c r="FM291">
        <v>1501</v>
      </c>
      <c r="FN291">
        <v>1472</v>
      </c>
      <c r="FO291">
        <v>1383</v>
      </c>
      <c r="FP291">
        <v>1355</v>
      </c>
      <c r="FQ291">
        <v>1341</v>
      </c>
      <c r="FR291">
        <v>1256</v>
      </c>
      <c r="FS291">
        <v>1192</v>
      </c>
      <c r="FT291">
        <v>1177</v>
      </c>
      <c r="FU291">
        <v>1134</v>
      </c>
      <c r="FV291">
        <v>1049</v>
      </c>
      <c r="FW291">
        <v>1025</v>
      </c>
      <c r="FX291">
        <v>990</v>
      </c>
      <c r="FY291">
        <v>965</v>
      </c>
      <c r="FZ291">
        <v>989</v>
      </c>
      <c r="GA291">
        <v>926</v>
      </c>
      <c r="GB291">
        <v>720</v>
      </c>
      <c r="GC291">
        <v>699</v>
      </c>
      <c r="GD291">
        <v>668</v>
      </c>
      <c r="GE291">
        <v>629</v>
      </c>
      <c r="GF291">
        <v>520</v>
      </c>
      <c r="GG291">
        <v>453</v>
      </c>
      <c r="GH291">
        <v>451</v>
      </c>
      <c r="GI291">
        <v>462</v>
      </c>
      <c r="GJ291">
        <v>409</v>
      </c>
      <c r="GK291">
        <v>365</v>
      </c>
      <c r="GL291" s="128">
        <v>1501</v>
      </c>
    </row>
    <row r="292" spans="1:194" s="1" customFormat="1" ht="14.4" x14ac:dyDescent="0.3">
      <c r="A292" s="30" t="s">
        <v>46</v>
      </c>
      <c r="B292" s="1" t="s">
        <v>331</v>
      </c>
      <c r="C292" s="29" t="str">
        <f t="shared" si="74"/>
        <v>LA England - Redcar and Cleveland</v>
      </c>
      <c r="D292" s="48">
        <f t="shared" si="75"/>
        <v>5140</v>
      </c>
      <c r="E292" s="48">
        <f t="shared" si="76"/>
        <v>4901</v>
      </c>
      <c r="F292" s="49">
        <f t="shared" si="77"/>
        <v>139968</v>
      </c>
      <c r="G292" s="49">
        <f t="shared" si="78"/>
        <v>69087</v>
      </c>
      <c r="H292" s="50">
        <f t="shared" si="79"/>
        <v>70881</v>
      </c>
      <c r="I292" s="50">
        <f t="shared" si="80"/>
        <v>55700</v>
      </c>
      <c r="J292" s="50">
        <f t="shared" si="81"/>
        <v>57893</v>
      </c>
      <c r="K292" s="47">
        <f t="shared" si="82"/>
        <v>13387</v>
      </c>
      <c r="L292" s="48">
        <f t="shared" si="83"/>
        <v>12988</v>
      </c>
      <c r="M292" s="744">
        <v>566</v>
      </c>
      <c r="N292" s="184">
        <v>586</v>
      </c>
      <c r="O292" s="184">
        <v>641</v>
      </c>
      <c r="P292" s="184">
        <v>632</v>
      </c>
      <c r="Q292" s="184">
        <v>703</v>
      </c>
      <c r="R292" s="184">
        <v>615</v>
      </c>
      <c r="S292" s="184">
        <v>674</v>
      </c>
      <c r="T292" s="184">
        <v>725</v>
      </c>
      <c r="U292" s="184">
        <v>713</v>
      </c>
      <c r="V292" s="184">
        <v>792</v>
      </c>
      <c r="W292" s="184">
        <v>781</v>
      </c>
      <c r="X292" s="184">
        <v>819</v>
      </c>
      <c r="Y292" s="184">
        <v>816</v>
      </c>
      <c r="Z292" s="184">
        <v>876</v>
      </c>
      <c r="AA292" s="184">
        <v>928</v>
      </c>
      <c r="AB292" s="184">
        <v>867</v>
      </c>
      <c r="AC292" s="184">
        <v>820</v>
      </c>
      <c r="AD292" s="184">
        <v>833</v>
      </c>
      <c r="AE292" s="184">
        <v>799</v>
      </c>
      <c r="AF292" s="184">
        <v>803</v>
      </c>
      <c r="AG292" s="184">
        <v>794</v>
      </c>
      <c r="AH292" s="184">
        <v>764</v>
      </c>
      <c r="AI292" s="184">
        <v>742</v>
      </c>
      <c r="AJ292" s="184">
        <v>665</v>
      </c>
      <c r="AK292" s="184">
        <v>747</v>
      </c>
      <c r="AL292" s="184">
        <v>683</v>
      </c>
      <c r="AM292" s="184">
        <v>744</v>
      </c>
      <c r="AN292" s="184">
        <v>764</v>
      </c>
      <c r="AO292" s="184">
        <v>737</v>
      </c>
      <c r="AP292" s="184">
        <v>802</v>
      </c>
      <c r="AQ292" s="184">
        <v>834</v>
      </c>
      <c r="AR292" s="184">
        <v>811</v>
      </c>
      <c r="AS292" s="184">
        <v>864</v>
      </c>
      <c r="AT292" s="184">
        <v>853</v>
      </c>
      <c r="AU292" s="184">
        <v>937</v>
      </c>
      <c r="AV292" s="184">
        <v>904</v>
      </c>
      <c r="AW292" s="184">
        <v>868</v>
      </c>
      <c r="AX292" s="184">
        <v>865</v>
      </c>
      <c r="AY292" s="184">
        <v>892</v>
      </c>
      <c r="AZ292" s="184">
        <v>896</v>
      </c>
      <c r="BA292" s="184">
        <v>867</v>
      </c>
      <c r="BB292" s="184">
        <v>911</v>
      </c>
      <c r="BC292" s="184">
        <v>835</v>
      </c>
      <c r="BD292" s="184">
        <v>798</v>
      </c>
      <c r="BE292" s="184">
        <v>809</v>
      </c>
      <c r="BF292" s="184">
        <v>857</v>
      </c>
      <c r="BG292" s="184">
        <v>828</v>
      </c>
      <c r="BH292" s="184">
        <v>779</v>
      </c>
      <c r="BI292" s="184">
        <v>712</v>
      </c>
      <c r="BJ292" s="184">
        <v>693</v>
      </c>
      <c r="BK292" s="184">
        <v>756</v>
      </c>
      <c r="BL292" s="184">
        <v>781</v>
      </c>
      <c r="BM292" s="184">
        <v>811</v>
      </c>
      <c r="BN292" s="184">
        <v>844</v>
      </c>
      <c r="BO292" s="184">
        <v>950</v>
      </c>
      <c r="BP292" s="184">
        <v>993</v>
      </c>
      <c r="BQ292" s="184">
        <v>944</v>
      </c>
      <c r="BR292" s="184">
        <v>1020</v>
      </c>
      <c r="BS292" s="184">
        <v>986</v>
      </c>
      <c r="BT292" s="184">
        <v>1104</v>
      </c>
      <c r="BU292" s="184">
        <v>1047</v>
      </c>
      <c r="BV292" s="184">
        <v>1026</v>
      </c>
      <c r="BW292" s="184">
        <v>1085</v>
      </c>
      <c r="BX292" s="184">
        <v>1014</v>
      </c>
      <c r="BY292" s="184">
        <v>1040</v>
      </c>
      <c r="BZ292" s="184">
        <v>966</v>
      </c>
      <c r="CA292" s="184">
        <v>891</v>
      </c>
      <c r="CB292" s="184">
        <v>907</v>
      </c>
      <c r="CC292" s="184">
        <v>869</v>
      </c>
      <c r="CD292" s="184">
        <v>834</v>
      </c>
      <c r="CE292" s="184">
        <v>769</v>
      </c>
      <c r="CF292" s="184">
        <v>761</v>
      </c>
      <c r="CG292" s="184">
        <v>717</v>
      </c>
      <c r="CH292" s="184">
        <v>686</v>
      </c>
      <c r="CI292" s="184">
        <v>686</v>
      </c>
      <c r="CJ292" s="184">
        <v>669</v>
      </c>
      <c r="CK292" s="184">
        <v>635</v>
      </c>
      <c r="CL292" s="184">
        <v>696</v>
      </c>
      <c r="CM292" s="184">
        <v>726</v>
      </c>
      <c r="CN292" s="184">
        <v>729</v>
      </c>
      <c r="CO292" s="184">
        <v>524</v>
      </c>
      <c r="CP292" s="184">
        <v>515</v>
      </c>
      <c r="CQ292" s="184">
        <v>450</v>
      </c>
      <c r="CR292" s="184">
        <v>374</v>
      </c>
      <c r="CS292" s="184">
        <v>364</v>
      </c>
      <c r="CT292" s="184">
        <v>298</v>
      </c>
      <c r="CU292" s="184">
        <v>267</v>
      </c>
      <c r="CV292" s="184">
        <v>250</v>
      </c>
      <c r="CW292" s="184">
        <v>194</v>
      </c>
      <c r="CX292" s="184">
        <v>158</v>
      </c>
      <c r="CY292" s="533">
        <v>507</v>
      </c>
      <c r="CZ292" s="129">
        <v>494</v>
      </c>
      <c r="DA292">
        <v>574</v>
      </c>
      <c r="DB292">
        <v>574</v>
      </c>
      <c r="DC292">
        <v>670</v>
      </c>
      <c r="DD292">
        <v>686</v>
      </c>
      <c r="DE292">
        <v>604</v>
      </c>
      <c r="DF292">
        <v>711</v>
      </c>
      <c r="DG292">
        <v>730</v>
      </c>
      <c r="DH292">
        <v>709</v>
      </c>
      <c r="DI292">
        <v>801</v>
      </c>
      <c r="DJ292">
        <v>739</v>
      </c>
      <c r="DK292">
        <v>795</v>
      </c>
      <c r="DL292">
        <v>787</v>
      </c>
      <c r="DM292">
        <v>850</v>
      </c>
      <c r="DN292">
        <v>851</v>
      </c>
      <c r="DO292">
        <v>834</v>
      </c>
      <c r="DP292">
        <v>784</v>
      </c>
      <c r="DQ292">
        <v>795</v>
      </c>
      <c r="DR292">
        <v>781</v>
      </c>
      <c r="DS292">
        <v>742</v>
      </c>
      <c r="DT292">
        <v>703</v>
      </c>
      <c r="DU292">
        <v>655</v>
      </c>
      <c r="DV292">
        <v>660</v>
      </c>
      <c r="DW292">
        <v>648</v>
      </c>
      <c r="DX292">
        <v>689</v>
      </c>
      <c r="DY292">
        <v>701</v>
      </c>
      <c r="DZ292">
        <v>717</v>
      </c>
      <c r="EA292">
        <v>718</v>
      </c>
      <c r="EB292">
        <v>742</v>
      </c>
      <c r="EC292">
        <v>781</v>
      </c>
      <c r="ED292">
        <v>777</v>
      </c>
      <c r="EE292">
        <v>858</v>
      </c>
      <c r="EF292">
        <v>842</v>
      </c>
      <c r="EG292">
        <v>880</v>
      </c>
      <c r="EH292">
        <v>912</v>
      </c>
      <c r="EI292">
        <v>949</v>
      </c>
      <c r="EJ292">
        <v>915</v>
      </c>
      <c r="EK292">
        <v>902</v>
      </c>
      <c r="EL292">
        <v>864</v>
      </c>
      <c r="EM292">
        <v>895</v>
      </c>
      <c r="EN292">
        <v>921</v>
      </c>
      <c r="EO292">
        <v>905</v>
      </c>
      <c r="EP292">
        <v>831</v>
      </c>
      <c r="EQ292">
        <v>789</v>
      </c>
      <c r="ER292">
        <v>883</v>
      </c>
      <c r="ES292">
        <v>861</v>
      </c>
      <c r="ET292">
        <v>859</v>
      </c>
      <c r="EU292">
        <v>767</v>
      </c>
      <c r="EV292">
        <v>722</v>
      </c>
      <c r="EW292">
        <v>697</v>
      </c>
      <c r="EX292">
        <v>758</v>
      </c>
      <c r="EY292">
        <v>744</v>
      </c>
      <c r="EZ292">
        <v>792</v>
      </c>
      <c r="FA292">
        <v>917</v>
      </c>
      <c r="FB292">
        <v>954</v>
      </c>
      <c r="FC292">
        <v>999</v>
      </c>
      <c r="FD292">
        <v>1010</v>
      </c>
      <c r="FE292">
        <v>1022</v>
      </c>
      <c r="FF292">
        <v>1043</v>
      </c>
      <c r="FG292">
        <v>1107</v>
      </c>
      <c r="FH292">
        <v>1103</v>
      </c>
      <c r="FI292">
        <v>1120</v>
      </c>
      <c r="FJ292">
        <v>1033</v>
      </c>
      <c r="FK292">
        <v>1077</v>
      </c>
      <c r="FL292">
        <v>1073</v>
      </c>
      <c r="FM292">
        <v>934</v>
      </c>
      <c r="FN292">
        <v>940</v>
      </c>
      <c r="FO292">
        <v>931</v>
      </c>
      <c r="FP292">
        <v>924</v>
      </c>
      <c r="FQ292">
        <v>856</v>
      </c>
      <c r="FR292">
        <v>835</v>
      </c>
      <c r="FS292">
        <v>755</v>
      </c>
      <c r="FT292">
        <v>807</v>
      </c>
      <c r="FU292">
        <v>806</v>
      </c>
      <c r="FV292">
        <v>752</v>
      </c>
      <c r="FW292">
        <v>720</v>
      </c>
      <c r="FX292">
        <v>779</v>
      </c>
      <c r="FY292">
        <v>787</v>
      </c>
      <c r="FZ292">
        <v>805</v>
      </c>
      <c r="GA292">
        <v>823</v>
      </c>
      <c r="GB292">
        <v>628</v>
      </c>
      <c r="GC292">
        <v>570</v>
      </c>
      <c r="GD292">
        <v>509</v>
      </c>
      <c r="GE292">
        <v>459</v>
      </c>
      <c r="GF292">
        <v>426</v>
      </c>
      <c r="GG292">
        <v>361</v>
      </c>
      <c r="GH292">
        <v>380</v>
      </c>
      <c r="GI292">
        <v>330</v>
      </c>
      <c r="GJ292">
        <v>297</v>
      </c>
      <c r="GK292">
        <v>244</v>
      </c>
      <c r="GL292" s="128">
        <v>917</v>
      </c>
    </row>
    <row r="293" spans="1:194" s="1" customFormat="1" ht="14.4" x14ac:dyDescent="0.3">
      <c r="A293" s="30" t="s">
        <v>46</v>
      </c>
      <c r="B293" s="1" t="s">
        <v>332</v>
      </c>
      <c r="C293" s="29" t="str">
        <f t="shared" si="74"/>
        <v>LA England - Redditch</v>
      </c>
      <c r="D293" s="48">
        <f t="shared" si="75"/>
        <v>3517</v>
      </c>
      <c r="E293" s="48">
        <f t="shared" si="76"/>
        <v>3234</v>
      </c>
      <c r="F293" s="49">
        <f t="shared" si="77"/>
        <v>91131</v>
      </c>
      <c r="G293" s="49">
        <f t="shared" si="78"/>
        <v>45804</v>
      </c>
      <c r="H293" s="50">
        <f t="shared" si="79"/>
        <v>45327</v>
      </c>
      <c r="I293" s="50">
        <f t="shared" si="80"/>
        <v>36280</v>
      </c>
      <c r="J293" s="50">
        <f t="shared" si="81"/>
        <v>36437</v>
      </c>
      <c r="K293" s="47">
        <f t="shared" si="82"/>
        <v>9524</v>
      </c>
      <c r="L293" s="48">
        <f t="shared" si="83"/>
        <v>8890</v>
      </c>
      <c r="M293" s="744">
        <v>390</v>
      </c>
      <c r="N293" s="184">
        <v>387</v>
      </c>
      <c r="O293" s="184">
        <v>434</v>
      </c>
      <c r="P293" s="184">
        <v>502</v>
      </c>
      <c r="Q293" s="184">
        <v>483</v>
      </c>
      <c r="R293" s="184">
        <v>507</v>
      </c>
      <c r="S293" s="184">
        <v>487</v>
      </c>
      <c r="T293" s="184">
        <v>543</v>
      </c>
      <c r="U293" s="184">
        <v>541</v>
      </c>
      <c r="V293" s="184">
        <v>561</v>
      </c>
      <c r="W293" s="184">
        <v>577</v>
      </c>
      <c r="X293" s="184">
        <v>595</v>
      </c>
      <c r="Y293" s="184">
        <v>556</v>
      </c>
      <c r="Z293" s="184">
        <v>587</v>
      </c>
      <c r="AA293" s="184">
        <v>610</v>
      </c>
      <c r="AB293" s="184">
        <v>598</v>
      </c>
      <c r="AC293" s="184">
        <v>562</v>
      </c>
      <c r="AD293" s="184">
        <v>604</v>
      </c>
      <c r="AE293" s="184">
        <v>600</v>
      </c>
      <c r="AF293" s="184">
        <v>519</v>
      </c>
      <c r="AG293" s="184">
        <v>468</v>
      </c>
      <c r="AH293" s="184">
        <v>500</v>
      </c>
      <c r="AI293" s="184">
        <v>495</v>
      </c>
      <c r="AJ293" s="184">
        <v>457</v>
      </c>
      <c r="AK293" s="184">
        <v>495</v>
      </c>
      <c r="AL293" s="184">
        <v>483</v>
      </c>
      <c r="AM293" s="184">
        <v>521</v>
      </c>
      <c r="AN293" s="184">
        <v>507</v>
      </c>
      <c r="AO293" s="184">
        <v>526</v>
      </c>
      <c r="AP293" s="184">
        <v>558</v>
      </c>
      <c r="AQ293" s="184">
        <v>577</v>
      </c>
      <c r="AR293" s="184">
        <v>561</v>
      </c>
      <c r="AS293" s="184">
        <v>644</v>
      </c>
      <c r="AT293" s="184">
        <v>637</v>
      </c>
      <c r="AU293" s="184">
        <v>657</v>
      </c>
      <c r="AV293" s="184">
        <v>683</v>
      </c>
      <c r="AW293" s="184">
        <v>694</v>
      </c>
      <c r="AX293" s="184">
        <v>710</v>
      </c>
      <c r="AY293" s="184">
        <v>698</v>
      </c>
      <c r="AZ293" s="184">
        <v>723</v>
      </c>
      <c r="BA293" s="184">
        <v>683</v>
      </c>
      <c r="BB293" s="184">
        <v>666</v>
      </c>
      <c r="BC293" s="184">
        <v>702</v>
      </c>
      <c r="BD293" s="184">
        <v>671</v>
      </c>
      <c r="BE293" s="184">
        <v>641</v>
      </c>
      <c r="BF293" s="184">
        <v>676</v>
      </c>
      <c r="BG293" s="184">
        <v>680</v>
      </c>
      <c r="BH293" s="184">
        <v>625</v>
      </c>
      <c r="BI293" s="184">
        <v>603</v>
      </c>
      <c r="BJ293" s="184">
        <v>585</v>
      </c>
      <c r="BK293" s="184">
        <v>603</v>
      </c>
      <c r="BL293" s="184">
        <v>559</v>
      </c>
      <c r="BM293" s="184">
        <v>562</v>
      </c>
      <c r="BN293" s="184">
        <v>536</v>
      </c>
      <c r="BO293" s="184">
        <v>587</v>
      </c>
      <c r="BP293" s="184">
        <v>617</v>
      </c>
      <c r="BQ293" s="184">
        <v>601</v>
      </c>
      <c r="BR293" s="184">
        <v>593</v>
      </c>
      <c r="BS293" s="184">
        <v>598</v>
      </c>
      <c r="BT293" s="184">
        <v>573</v>
      </c>
      <c r="BU293" s="184">
        <v>605</v>
      </c>
      <c r="BV293" s="184">
        <v>546</v>
      </c>
      <c r="BW293" s="184">
        <v>536</v>
      </c>
      <c r="BX293" s="184">
        <v>550</v>
      </c>
      <c r="BY293" s="184">
        <v>515</v>
      </c>
      <c r="BZ293" s="184">
        <v>503</v>
      </c>
      <c r="CA293" s="184">
        <v>494</v>
      </c>
      <c r="CB293" s="184">
        <v>433</v>
      </c>
      <c r="CC293" s="184">
        <v>478</v>
      </c>
      <c r="CD293" s="184">
        <v>457</v>
      </c>
      <c r="CE293" s="184">
        <v>417</v>
      </c>
      <c r="CF293" s="184">
        <v>424</v>
      </c>
      <c r="CG293" s="184">
        <v>419</v>
      </c>
      <c r="CH293" s="184">
        <v>422</v>
      </c>
      <c r="CI293" s="184">
        <v>420</v>
      </c>
      <c r="CJ293" s="184">
        <v>392</v>
      </c>
      <c r="CK293" s="184">
        <v>440</v>
      </c>
      <c r="CL293" s="184">
        <v>427</v>
      </c>
      <c r="CM293" s="184">
        <v>418</v>
      </c>
      <c r="CN293" s="184">
        <v>354</v>
      </c>
      <c r="CO293" s="184">
        <v>291</v>
      </c>
      <c r="CP293" s="184">
        <v>279</v>
      </c>
      <c r="CQ293" s="184">
        <v>272</v>
      </c>
      <c r="CR293" s="184">
        <v>200</v>
      </c>
      <c r="CS293" s="184">
        <v>173</v>
      </c>
      <c r="CT293" s="184">
        <v>135</v>
      </c>
      <c r="CU293" s="184">
        <v>128</v>
      </c>
      <c r="CV293" s="184">
        <v>113</v>
      </c>
      <c r="CW293" s="184">
        <v>84</v>
      </c>
      <c r="CX293" s="184">
        <v>82</v>
      </c>
      <c r="CY293" s="533">
        <v>199</v>
      </c>
      <c r="CZ293" s="129">
        <v>361</v>
      </c>
      <c r="DA293">
        <v>370</v>
      </c>
      <c r="DB293">
        <v>442</v>
      </c>
      <c r="DC293">
        <v>421</v>
      </c>
      <c r="DD293">
        <v>496</v>
      </c>
      <c r="DE293">
        <v>467</v>
      </c>
      <c r="DF293">
        <v>504</v>
      </c>
      <c r="DG293">
        <v>496</v>
      </c>
      <c r="DH293">
        <v>482</v>
      </c>
      <c r="DI293">
        <v>525</v>
      </c>
      <c r="DJ293">
        <v>542</v>
      </c>
      <c r="DK293">
        <v>550</v>
      </c>
      <c r="DL293">
        <v>519</v>
      </c>
      <c r="DM293">
        <v>590</v>
      </c>
      <c r="DN293">
        <v>563</v>
      </c>
      <c r="DO293">
        <v>562</v>
      </c>
      <c r="DP293">
        <v>497</v>
      </c>
      <c r="DQ293">
        <v>503</v>
      </c>
      <c r="DR293">
        <v>514</v>
      </c>
      <c r="DS293">
        <v>500</v>
      </c>
      <c r="DT293">
        <v>445</v>
      </c>
      <c r="DU293">
        <v>462</v>
      </c>
      <c r="DV293">
        <v>436</v>
      </c>
      <c r="DW293">
        <v>430</v>
      </c>
      <c r="DX293">
        <v>442</v>
      </c>
      <c r="DY293">
        <v>439</v>
      </c>
      <c r="DZ293">
        <v>492</v>
      </c>
      <c r="EA293">
        <v>496</v>
      </c>
      <c r="EB293">
        <v>564</v>
      </c>
      <c r="EC293">
        <v>611</v>
      </c>
      <c r="ED293">
        <v>558</v>
      </c>
      <c r="EE293">
        <v>616</v>
      </c>
      <c r="EF293">
        <v>627</v>
      </c>
      <c r="EG293">
        <v>628</v>
      </c>
      <c r="EH293">
        <v>706</v>
      </c>
      <c r="EI293">
        <v>685</v>
      </c>
      <c r="EJ293">
        <v>697</v>
      </c>
      <c r="EK293">
        <v>703</v>
      </c>
      <c r="EL293">
        <v>675</v>
      </c>
      <c r="EM293">
        <v>648</v>
      </c>
      <c r="EN293">
        <v>660</v>
      </c>
      <c r="EO293">
        <v>660</v>
      </c>
      <c r="EP293">
        <v>625</v>
      </c>
      <c r="EQ293">
        <v>621</v>
      </c>
      <c r="ER293">
        <v>650</v>
      </c>
      <c r="ES293">
        <v>687</v>
      </c>
      <c r="ET293">
        <v>644</v>
      </c>
      <c r="EU293">
        <v>599</v>
      </c>
      <c r="EV293">
        <v>530</v>
      </c>
      <c r="EW293">
        <v>473</v>
      </c>
      <c r="EX293">
        <v>521</v>
      </c>
      <c r="EY293">
        <v>505</v>
      </c>
      <c r="EZ293">
        <v>523</v>
      </c>
      <c r="FA293">
        <v>568</v>
      </c>
      <c r="FB293">
        <v>625</v>
      </c>
      <c r="FC293">
        <v>553</v>
      </c>
      <c r="FD293">
        <v>555</v>
      </c>
      <c r="FE293">
        <v>575</v>
      </c>
      <c r="FF293">
        <v>589</v>
      </c>
      <c r="FG293">
        <v>557</v>
      </c>
      <c r="FH293">
        <v>563</v>
      </c>
      <c r="FI293">
        <v>600</v>
      </c>
      <c r="FJ293">
        <v>514</v>
      </c>
      <c r="FK293">
        <v>532</v>
      </c>
      <c r="FL293">
        <v>545</v>
      </c>
      <c r="FM293">
        <v>490</v>
      </c>
      <c r="FN293">
        <v>490</v>
      </c>
      <c r="FO293">
        <v>504</v>
      </c>
      <c r="FP293">
        <v>518</v>
      </c>
      <c r="FQ293">
        <v>507</v>
      </c>
      <c r="FR293">
        <v>493</v>
      </c>
      <c r="FS293">
        <v>455</v>
      </c>
      <c r="FT293">
        <v>522</v>
      </c>
      <c r="FU293">
        <v>493</v>
      </c>
      <c r="FV293">
        <v>476</v>
      </c>
      <c r="FW293">
        <v>449</v>
      </c>
      <c r="FX293">
        <v>398</v>
      </c>
      <c r="FY293">
        <v>453</v>
      </c>
      <c r="FZ293">
        <v>433</v>
      </c>
      <c r="GA293">
        <v>398</v>
      </c>
      <c r="GB293">
        <v>316</v>
      </c>
      <c r="GC293">
        <v>344</v>
      </c>
      <c r="GD293">
        <v>284</v>
      </c>
      <c r="GE293">
        <v>225</v>
      </c>
      <c r="GF293">
        <v>188</v>
      </c>
      <c r="GG293">
        <v>154</v>
      </c>
      <c r="GH293">
        <v>158</v>
      </c>
      <c r="GI293">
        <v>161</v>
      </c>
      <c r="GJ293">
        <v>130</v>
      </c>
      <c r="GK293">
        <v>120</v>
      </c>
      <c r="GL293" s="128">
        <v>430</v>
      </c>
    </row>
    <row r="294" spans="1:194" s="1" customFormat="1" ht="14.4" x14ac:dyDescent="0.3">
      <c r="A294" s="30" t="s">
        <v>46</v>
      </c>
      <c r="B294" s="1" t="s">
        <v>333</v>
      </c>
      <c r="C294" s="29" t="str">
        <f t="shared" ref="C294:C357" si="84">CONCATENATE(A294," - ",B294)</f>
        <v>LA England - Reigate and Banstead</v>
      </c>
      <c r="D294" s="48">
        <f t="shared" ref="D294:D357" si="85">SUM(Y294:AD294)</f>
        <v>6059</v>
      </c>
      <c r="E294" s="48">
        <f t="shared" ref="E294:E357" si="86">SUM(DL294:DQ294)</f>
        <v>5733</v>
      </c>
      <c r="F294" s="49">
        <f t="shared" ref="F294:F357" si="87">G294+H294</f>
        <v>146973</v>
      </c>
      <c r="G294" s="49">
        <f t="shared" ref="G294:G357" si="88">SUM(M294:CY294)</f>
        <v>72258</v>
      </c>
      <c r="H294" s="50">
        <f t="shared" ref="H294:H357" si="89">SUM(CZ294:GL294)</f>
        <v>74715</v>
      </c>
      <c r="I294" s="50">
        <f t="shared" ref="I294:I357" si="90">SUM(AE294:CY294)</f>
        <v>56220</v>
      </c>
      <c r="J294" s="50">
        <f t="shared" ref="J294:J357" si="91">SUM(DR294:GL294)</f>
        <v>59385</v>
      </c>
      <c r="K294" s="47">
        <f t="shared" ref="K294:K357" si="92">SUM(M294:AD294)</f>
        <v>16038</v>
      </c>
      <c r="L294" s="48">
        <f t="shared" ref="L294:L357" si="93">SUM(CZ294:DQ294)</f>
        <v>15330</v>
      </c>
      <c r="M294" s="744">
        <v>686</v>
      </c>
      <c r="N294" s="184">
        <v>714</v>
      </c>
      <c r="O294" s="184">
        <v>773</v>
      </c>
      <c r="P294" s="184">
        <v>733</v>
      </c>
      <c r="Q294" s="184">
        <v>846</v>
      </c>
      <c r="R294" s="184">
        <v>829</v>
      </c>
      <c r="S294" s="184">
        <v>834</v>
      </c>
      <c r="T294" s="184">
        <v>879</v>
      </c>
      <c r="U294" s="184">
        <v>908</v>
      </c>
      <c r="V294" s="184">
        <v>885</v>
      </c>
      <c r="W294" s="184">
        <v>941</v>
      </c>
      <c r="X294" s="184">
        <v>951</v>
      </c>
      <c r="Y294" s="184">
        <v>968</v>
      </c>
      <c r="Z294" s="184">
        <v>985</v>
      </c>
      <c r="AA294" s="184">
        <v>1065</v>
      </c>
      <c r="AB294" s="184">
        <v>1007</v>
      </c>
      <c r="AC294" s="184">
        <v>1010</v>
      </c>
      <c r="AD294" s="184">
        <v>1024</v>
      </c>
      <c r="AE294" s="184">
        <v>945</v>
      </c>
      <c r="AF294" s="184">
        <v>774</v>
      </c>
      <c r="AG294" s="184">
        <v>770</v>
      </c>
      <c r="AH294" s="184">
        <v>679</v>
      </c>
      <c r="AI294" s="184">
        <v>774</v>
      </c>
      <c r="AJ294" s="184">
        <v>719</v>
      </c>
      <c r="AK294" s="184">
        <v>704</v>
      </c>
      <c r="AL294" s="184">
        <v>754</v>
      </c>
      <c r="AM294" s="184">
        <v>770</v>
      </c>
      <c r="AN294" s="184">
        <v>762</v>
      </c>
      <c r="AO294" s="184">
        <v>775</v>
      </c>
      <c r="AP294" s="184">
        <v>796</v>
      </c>
      <c r="AQ294" s="184">
        <v>803</v>
      </c>
      <c r="AR294" s="184">
        <v>876</v>
      </c>
      <c r="AS294" s="184">
        <v>866</v>
      </c>
      <c r="AT294" s="184">
        <v>904</v>
      </c>
      <c r="AU294" s="184">
        <v>996</v>
      </c>
      <c r="AV294" s="184">
        <v>1065</v>
      </c>
      <c r="AW294" s="184">
        <v>1038</v>
      </c>
      <c r="AX294" s="184">
        <v>1106</v>
      </c>
      <c r="AY294" s="184">
        <v>1093</v>
      </c>
      <c r="AZ294" s="184">
        <v>1010</v>
      </c>
      <c r="BA294" s="184">
        <v>1030</v>
      </c>
      <c r="BB294" s="184">
        <v>1075</v>
      </c>
      <c r="BC294" s="184">
        <v>1051</v>
      </c>
      <c r="BD294" s="184">
        <v>1022</v>
      </c>
      <c r="BE294" s="184">
        <v>1087</v>
      </c>
      <c r="BF294" s="184">
        <v>1053</v>
      </c>
      <c r="BG294" s="184">
        <v>1069</v>
      </c>
      <c r="BH294" s="184">
        <v>1019</v>
      </c>
      <c r="BI294" s="184">
        <v>1040</v>
      </c>
      <c r="BJ294" s="184">
        <v>957</v>
      </c>
      <c r="BK294" s="184">
        <v>988</v>
      </c>
      <c r="BL294" s="184">
        <v>1006</v>
      </c>
      <c r="BM294" s="184">
        <v>975</v>
      </c>
      <c r="BN294" s="184">
        <v>960</v>
      </c>
      <c r="BO294" s="184">
        <v>1012</v>
      </c>
      <c r="BP294" s="184">
        <v>980</v>
      </c>
      <c r="BQ294" s="184">
        <v>962</v>
      </c>
      <c r="BR294" s="184">
        <v>962</v>
      </c>
      <c r="BS294" s="184">
        <v>950</v>
      </c>
      <c r="BT294" s="184">
        <v>950</v>
      </c>
      <c r="BU294" s="184">
        <v>973</v>
      </c>
      <c r="BV294" s="184">
        <v>947</v>
      </c>
      <c r="BW294" s="184">
        <v>954</v>
      </c>
      <c r="BX294" s="184">
        <v>854</v>
      </c>
      <c r="BY294" s="184">
        <v>834</v>
      </c>
      <c r="BZ294" s="184">
        <v>800</v>
      </c>
      <c r="CA294" s="184">
        <v>768</v>
      </c>
      <c r="CB294" s="184">
        <v>677</v>
      </c>
      <c r="CC294" s="184">
        <v>668</v>
      </c>
      <c r="CD294" s="184">
        <v>636</v>
      </c>
      <c r="CE294" s="184">
        <v>596</v>
      </c>
      <c r="CF294" s="184">
        <v>611</v>
      </c>
      <c r="CG294" s="184">
        <v>531</v>
      </c>
      <c r="CH294" s="184">
        <v>512</v>
      </c>
      <c r="CI294" s="184">
        <v>519</v>
      </c>
      <c r="CJ294" s="184">
        <v>485</v>
      </c>
      <c r="CK294" s="184">
        <v>528</v>
      </c>
      <c r="CL294" s="184">
        <v>551</v>
      </c>
      <c r="CM294" s="184">
        <v>587</v>
      </c>
      <c r="CN294" s="184">
        <v>584</v>
      </c>
      <c r="CO294" s="184">
        <v>466</v>
      </c>
      <c r="CP294" s="184">
        <v>425</v>
      </c>
      <c r="CQ294" s="184">
        <v>359</v>
      </c>
      <c r="CR294" s="184">
        <v>333</v>
      </c>
      <c r="CS294" s="184">
        <v>300</v>
      </c>
      <c r="CT294" s="184">
        <v>225</v>
      </c>
      <c r="CU294" s="184">
        <v>224</v>
      </c>
      <c r="CV294" s="184">
        <v>211</v>
      </c>
      <c r="CW294" s="184">
        <v>202</v>
      </c>
      <c r="CX294" s="184">
        <v>154</v>
      </c>
      <c r="CY294" s="533">
        <v>579</v>
      </c>
      <c r="CZ294" s="129">
        <v>661</v>
      </c>
      <c r="DA294">
        <v>742</v>
      </c>
      <c r="DB294">
        <v>688</v>
      </c>
      <c r="DC294">
        <v>723</v>
      </c>
      <c r="DD294">
        <v>802</v>
      </c>
      <c r="DE294">
        <v>817</v>
      </c>
      <c r="DF294">
        <v>773</v>
      </c>
      <c r="DG294">
        <v>831</v>
      </c>
      <c r="DH294">
        <v>849</v>
      </c>
      <c r="DI294">
        <v>899</v>
      </c>
      <c r="DJ294">
        <v>876</v>
      </c>
      <c r="DK294">
        <v>936</v>
      </c>
      <c r="DL294">
        <v>930</v>
      </c>
      <c r="DM294">
        <v>902</v>
      </c>
      <c r="DN294">
        <v>1006</v>
      </c>
      <c r="DO294">
        <v>1001</v>
      </c>
      <c r="DP294">
        <v>964</v>
      </c>
      <c r="DQ294">
        <v>930</v>
      </c>
      <c r="DR294">
        <v>833</v>
      </c>
      <c r="DS294">
        <v>701</v>
      </c>
      <c r="DT294">
        <v>623</v>
      </c>
      <c r="DU294">
        <v>585</v>
      </c>
      <c r="DV294">
        <v>723</v>
      </c>
      <c r="DW294">
        <v>683</v>
      </c>
      <c r="DX294">
        <v>729</v>
      </c>
      <c r="DY294">
        <v>723</v>
      </c>
      <c r="DZ294">
        <v>714</v>
      </c>
      <c r="EA294">
        <v>871</v>
      </c>
      <c r="EB294">
        <v>830</v>
      </c>
      <c r="EC294">
        <v>832</v>
      </c>
      <c r="ED294">
        <v>897</v>
      </c>
      <c r="EE294">
        <v>887</v>
      </c>
      <c r="EF294">
        <v>979</v>
      </c>
      <c r="EG294">
        <v>975</v>
      </c>
      <c r="EH294">
        <v>1155</v>
      </c>
      <c r="EI294">
        <v>1134</v>
      </c>
      <c r="EJ294">
        <v>1146</v>
      </c>
      <c r="EK294">
        <v>1134</v>
      </c>
      <c r="EL294">
        <v>1165</v>
      </c>
      <c r="EM294">
        <v>1104</v>
      </c>
      <c r="EN294">
        <v>1132</v>
      </c>
      <c r="EO294">
        <v>1121</v>
      </c>
      <c r="EP294">
        <v>1032</v>
      </c>
      <c r="EQ294">
        <v>1026</v>
      </c>
      <c r="ER294">
        <v>1155</v>
      </c>
      <c r="ES294">
        <v>1106</v>
      </c>
      <c r="ET294">
        <v>1100</v>
      </c>
      <c r="EU294">
        <v>1051</v>
      </c>
      <c r="EV294">
        <v>1035</v>
      </c>
      <c r="EW294">
        <v>1010</v>
      </c>
      <c r="EX294">
        <v>985</v>
      </c>
      <c r="EY294">
        <v>953</v>
      </c>
      <c r="EZ294">
        <v>929</v>
      </c>
      <c r="FA294">
        <v>969</v>
      </c>
      <c r="FB294">
        <v>1012</v>
      </c>
      <c r="FC294">
        <v>1030</v>
      </c>
      <c r="FD294">
        <v>955</v>
      </c>
      <c r="FE294">
        <v>935</v>
      </c>
      <c r="FF294">
        <v>943</v>
      </c>
      <c r="FG294">
        <v>954</v>
      </c>
      <c r="FH294">
        <v>986</v>
      </c>
      <c r="FI294">
        <v>982</v>
      </c>
      <c r="FJ294">
        <v>936</v>
      </c>
      <c r="FK294">
        <v>870</v>
      </c>
      <c r="FL294">
        <v>803</v>
      </c>
      <c r="FM294">
        <v>811</v>
      </c>
      <c r="FN294">
        <v>722</v>
      </c>
      <c r="FO294">
        <v>769</v>
      </c>
      <c r="FP294">
        <v>720</v>
      </c>
      <c r="FQ294">
        <v>661</v>
      </c>
      <c r="FR294">
        <v>594</v>
      </c>
      <c r="FS294">
        <v>640</v>
      </c>
      <c r="FT294">
        <v>589</v>
      </c>
      <c r="FU294">
        <v>582</v>
      </c>
      <c r="FV294">
        <v>638</v>
      </c>
      <c r="FW294">
        <v>606</v>
      </c>
      <c r="FX294">
        <v>638</v>
      </c>
      <c r="FY294">
        <v>679</v>
      </c>
      <c r="FZ294">
        <v>690</v>
      </c>
      <c r="GA294">
        <v>673</v>
      </c>
      <c r="GB294">
        <v>512</v>
      </c>
      <c r="GC294">
        <v>475</v>
      </c>
      <c r="GD294">
        <v>498</v>
      </c>
      <c r="GE294">
        <v>428</v>
      </c>
      <c r="GF294">
        <v>365</v>
      </c>
      <c r="GG294">
        <v>327</v>
      </c>
      <c r="GH294">
        <v>347</v>
      </c>
      <c r="GI294">
        <v>291</v>
      </c>
      <c r="GJ294">
        <v>284</v>
      </c>
      <c r="GK294">
        <v>247</v>
      </c>
      <c r="GL294" s="128">
        <v>1166</v>
      </c>
    </row>
    <row r="295" spans="1:194" s="1" customFormat="1" ht="14.4" x14ac:dyDescent="0.3">
      <c r="A295" s="30" t="s">
        <v>46</v>
      </c>
      <c r="B295" s="1" t="s">
        <v>334</v>
      </c>
      <c r="C295" s="29" t="str">
        <f t="shared" si="84"/>
        <v>LA England - Ribble Valley</v>
      </c>
      <c r="D295" s="48">
        <f t="shared" si="85"/>
        <v>2577</v>
      </c>
      <c r="E295" s="48">
        <f t="shared" si="86"/>
        <v>2342</v>
      </c>
      <c r="F295" s="49">
        <f t="shared" si="87"/>
        <v>67082</v>
      </c>
      <c r="G295" s="49">
        <f t="shared" si="88"/>
        <v>33212</v>
      </c>
      <c r="H295" s="50">
        <f t="shared" si="89"/>
        <v>33870</v>
      </c>
      <c r="I295" s="50">
        <f t="shared" si="90"/>
        <v>26637</v>
      </c>
      <c r="J295" s="50">
        <f t="shared" si="91"/>
        <v>27918</v>
      </c>
      <c r="K295" s="47">
        <f t="shared" si="92"/>
        <v>6575</v>
      </c>
      <c r="L295" s="48">
        <f t="shared" si="93"/>
        <v>5952</v>
      </c>
      <c r="M295" s="744">
        <v>312</v>
      </c>
      <c r="N295" s="184">
        <v>280</v>
      </c>
      <c r="O295" s="184">
        <v>326</v>
      </c>
      <c r="P295" s="184">
        <v>298</v>
      </c>
      <c r="Q295" s="184">
        <v>348</v>
      </c>
      <c r="R295" s="184">
        <v>329</v>
      </c>
      <c r="S295" s="184">
        <v>336</v>
      </c>
      <c r="T295" s="184">
        <v>318</v>
      </c>
      <c r="U295" s="184">
        <v>372</v>
      </c>
      <c r="V295" s="184">
        <v>374</v>
      </c>
      <c r="W295" s="184">
        <v>346</v>
      </c>
      <c r="X295" s="184">
        <v>359</v>
      </c>
      <c r="Y295" s="184">
        <v>368</v>
      </c>
      <c r="Z295" s="184">
        <v>401</v>
      </c>
      <c r="AA295" s="184">
        <v>442</v>
      </c>
      <c r="AB295" s="184">
        <v>416</v>
      </c>
      <c r="AC295" s="184">
        <v>448</v>
      </c>
      <c r="AD295" s="184">
        <v>502</v>
      </c>
      <c r="AE295" s="184">
        <v>426</v>
      </c>
      <c r="AF295" s="184">
        <v>362</v>
      </c>
      <c r="AG295" s="184">
        <v>338</v>
      </c>
      <c r="AH295" s="184">
        <v>307</v>
      </c>
      <c r="AI295" s="184">
        <v>304</v>
      </c>
      <c r="AJ295" s="184">
        <v>301</v>
      </c>
      <c r="AK295" s="184">
        <v>291</v>
      </c>
      <c r="AL295" s="184">
        <v>362</v>
      </c>
      <c r="AM295" s="184">
        <v>332</v>
      </c>
      <c r="AN295" s="184">
        <v>354</v>
      </c>
      <c r="AO295" s="184">
        <v>362</v>
      </c>
      <c r="AP295" s="184">
        <v>357</v>
      </c>
      <c r="AQ295" s="184">
        <v>336</v>
      </c>
      <c r="AR295" s="184">
        <v>380</v>
      </c>
      <c r="AS295" s="184">
        <v>395</v>
      </c>
      <c r="AT295" s="184">
        <v>404</v>
      </c>
      <c r="AU295" s="184">
        <v>364</v>
      </c>
      <c r="AV295" s="184">
        <v>431</v>
      </c>
      <c r="AW295" s="184">
        <v>368</v>
      </c>
      <c r="AX295" s="184">
        <v>425</v>
      </c>
      <c r="AY295" s="184">
        <v>421</v>
      </c>
      <c r="AZ295" s="184">
        <v>401</v>
      </c>
      <c r="BA295" s="184">
        <v>400</v>
      </c>
      <c r="BB295" s="184">
        <v>384</v>
      </c>
      <c r="BC295" s="184">
        <v>370</v>
      </c>
      <c r="BD295" s="184">
        <v>415</v>
      </c>
      <c r="BE295" s="184">
        <v>366</v>
      </c>
      <c r="BF295" s="184">
        <v>390</v>
      </c>
      <c r="BG295" s="184">
        <v>390</v>
      </c>
      <c r="BH295" s="184">
        <v>407</v>
      </c>
      <c r="BI295" s="184">
        <v>316</v>
      </c>
      <c r="BJ295" s="184">
        <v>352</v>
      </c>
      <c r="BK295" s="184">
        <v>348</v>
      </c>
      <c r="BL295" s="184">
        <v>398</v>
      </c>
      <c r="BM295" s="184">
        <v>429</v>
      </c>
      <c r="BN295" s="184">
        <v>416</v>
      </c>
      <c r="BO295" s="184">
        <v>438</v>
      </c>
      <c r="BP295" s="184">
        <v>509</v>
      </c>
      <c r="BQ295" s="184">
        <v>502</v>
      </c>
      <c r="BR295" s="184">
        <v>547</v>
      </c>
      <c r="BS295" s="184">
        <v>501</v>
      </c>
      <c r="BT295" s="184">
        <v>518</v>
      </c>
      <c r="BU295" s="184">
        <v>533</v>
      </c>
      <c r="BV295" s="184">
        <v>519</v>
      </c>
      <c r="BW295" s="184">
        <v>523</v>
      </c>
      <c r="BX295" s="184">
        <v>546</v>
      </c>
      <c r="BY295" s="184">
        <v>502</v>
      </c>
      <c r="BZ295" s="184">
        <v>500</v>
      </c>
      <c r="CA295" s="184">
        <v>456</v>
      </c>
      <c r="CB295" s="184">
        <v>424</v>
      </c>
      <c r="CC295" s="184">
        <v>412</v>
      </c>
      <c r="CD295" s="184">
        <v>405</v>
      </c>
      <c r="CE295" s="184">
        <v>393</v>
      </c>
      <c r="CF295" s="184">
        <v>342</v>
      </c>
      <c r="CG295" s="184">
        <v>365</v>
      </c>
      <c r="CH295" s="184">
        <v>349</v>
      </c>
      <c r="CI295" s="184">
        <v>301</v>
      </c>
      <c r="CJ295" s="184">
        <v>327</v>
      </c>
      <c r="CK295" s="184">
        <v>332</v>
      </c>
      <c r="CL295" s="184">
        <v>344</v>
      </c>
      <c r="CM295" s="184">
        <v>355</v>
      </c>
      <c r="CN295" s="184">
        <v>326</v>
      </c>
      <c r="CO295" s="184">
        <v>300</v>
      </c>
      <c r="CP295" s="184">
        <v>259</v>
      </c>
      <c r="CQ295" s="184">
        <v>222</v>
      </c>
      <c r="CR295" s="184">
        <v>188</v>
      </c>
      <c r="CS295" s="184">
        <v>152</v>
      </c>
      <c r="CT295" s="184">
        <v>153</v>
      </c>
      <c r="CU295" s="184">
        <v>136</v>
      </c>
      <c r="CV295" s="184">
        <v>111</v>
      </c>
      <c r="CW295" s="184">
        <v>107</v>
      </c>
      <c r="CX295" s="184">
        <v>75</v>
      </c>
      <c r="CY295" s="533">
        <v>263</v>
      </c>
      <c r="CZ295" s="129">
        <v>261</v>
      </c>
      <c r="DA295">
        <v>262</v>
      </c>
      <c r="DB295">
        <v>268</v>
      </c>
      <c r="DC295">
        <v>283</v>
      </c>
      <c r="DD295">
        <v>309</v>
      </c>
      <c r="DE295">
        <v>311</v>
      </c>
      <c r="DF295">
        <v>328</v>
      </c>
      <c r="DG295">
        <v>306</v>
      </c>
      <c r="DH295">
        <v>321</v>
      </c>
      <c r="DI295">
        <v>304</v>
      </c>
      <c r="DJ295">
        <v>313</v>
      </c>
      <c r="DK295">
        <v>344</v>
      </c>
      <c r="DL295">
        <v>361</v>
      </c>
      <c r="DM295">
        <v>378</v>
      </c>
      <c r="DN295">
        <v>395</v>
      </c>
      <c r="DO295">
        <v>391</v>
      </c>
      <c r="DP295">
        <v>419</v>
      </c>
      <c r="DQ295">
        <v>398</v>
      </c>
      <c r="DR295">
        <v>397</v>
      </c>
      <c r="DS295">
        <v>329</v>
      </c>
      <c r="DT295">
        <v>285</v>
      </c>
      <c r="DU295">
        <v>299</v>
      </c>
      <c r="DV295">
        <v>305</v>
      </c>
      <c r="DW295">
        <v>318</v>
      </c>
      <c r="DX295">
        <v>314</v>
      </c>
      <c r="DY295">
        <v>325</v>
      </c>
      <c r="DZ295">
        <v>328</v>
      </c>
      <c r="EA295">
        <v>328</v>
      </c>
      <c r="EB295">
        <v>356</v>
      </c>
      <c r="EC295">
        <v>350</v>
      </c>
      <c r="ED295">
        <v>369</v>
      </c>
      <c r="EE295">
        <v>339</v>
      </c>
      <c r="EF295">
        <v>386</v>
      </c>
      <c r="EG295">
        <v>397</v>
      </c>
      <c r="EH295">
        <v>409</v>
      </c>
      <c r="EI295">
        <v>431</v>
      </c>
      <c r="EJ295">
        <v>417</v>
      </c>
      <c r="EK295">
        <v>436</v>
      </c>
      <c r="EL295">
        <v>432</v>
      </c>
      <c r="EM295">
        <v>394</v>
      </c>
      <c r="EN295">
        <v>380</v>
      </c>
      <c r="EO295">
        <v>383</v>
      </c>
      <c r="EP295">
        <v>375</v>
      </c>
      <c r="EQ295">
        <v>420</v>
      </c>
      <c r="ER295">
        <v>427</v>
      </c>
      <c r="ES295">
        <v>410</v>
      </c>
      <c r="ET295">
        <v>446</v>
      </c>
      <c r="EU295">
        <v>385</v>
      </c>
      <c r="EV295">
        <v>363</v>
      </c>
      <c r="EW295">
        <v>383</v>
      </c>
      <c r="EX295">
        <v>378</v>
      </c>
      <c r="EY295">
        <v>400</v>
      </c>
      <c r="EZ295">
        <v>388</v>
      </c>
      <c r="FA295">
        <v>478</v>
      </c>
      <c r="FB295">
        <v>508</v>
      </c>
      <c r="FC295">
        <v>519</v>
      </c>
      <c r="FD295">
        <v>544</v>
      </c>
      <c r="FE295">
        <v>496</v>
      </c>
      <c r="FF295">
        <v>545</v>
      </c>
      <c r="FG295">
        <v>494</v>
      </c>
      <c r="FH295">
        <v>475</v>
      </c>
      <c r="FI295">
        <v>595</v>
      </c>
      <c r="FJ295">
        <v>566</v>
      </c>
      <c r="FK295">
        <v>466</v>
      </c>
      <c r="FL295">
        <v>525</v>
      </c>
      <c r="FM295">
        <v>471</v>
      </c>
      <c r="FN295">
        <v>455</v>
      </c>
      <c r="FO295">
        <v>441</v>
      </c>
      <c r="FP295">
        <v>468</v>
      </c>
      <c r="FQ295">
        <v>441</v>
      </c>
      <c r="FR295">
        <v>417</v>
      </c>
      <c r="FS295">
        <v>399</v>
      </c>
      <c r="FT295">
        <v>357</v>
      </c>
      <c r="FU295">
        <v>366</v>
      </c>
      <c r="FV295">
        <v>324</v>
      </c>
      <c r="FW295">
        <v>356</v>
      </c>
      <c r="FX295">
        <v>366</v>
      </c>
      <c r="FY295">
        <v>366</v>
      </c>
      <c r="FZ295">
        <v>401</v>
      </c>
      <c r="GA295">
        <v>386</v>
      </c>
      <c r="GB295">
        <v>296</v>
      </c>
      <c r="GC295">
        <v>290</v>
      </c>
      <c r="GD295">
        <v>265</v>
      </c>
      <c r="GE295">
        <v>225</v>
      </c>
      <c r="GF295">
        <v>230</v>
      </c>
      <c r="GG295">
        <v>191</v>
      </c>
      <c r="GH295">
        <v>179</v>
      </c>
      <c r="GI295">
        <v>154</v>
      </c>
      <c r="GJ295">
        <v>136</v>
      </c>
      <c r="GK295">
        <v>133</v>
      </c>
      <c r="GL295" s="128">
        <v>512</v>
      </c>
    </row>
    <row r="296" spans="1:194" s="1" customFormat="1" ht="14.4" x14ac:dyDescent="0.3">
      <c r="A296" s="30" t="s">
        <v>46</v>
      </c>
      <c r="B296" s="1" t="s">
        <v>335</v>
      </c>
      <c r="C296" s="29" t="str">
        <f t="shared" si="84"/>
        <v>LA England - Richmond upon Thames</v>
      </c>
      <c r="D296" s="48">
        <f t="shared" si="85"/>
        <v>9960</v>
      </c>
      <c r="E296" s="48">
        <f t="shared" si="86"/>
        <v>9595</v>
      </c>
      <c r="F296" s="49">
        <f t="shared" si="87"/>
        <v>240617</v>
      </c>
      <c r="G296" s="49">
        <f t="shared" si="88"/>
        <v>118954</v>
      </c>
      <c r="H296" s="50">
        <f t="shared" si="89"/>
        <v>121663</v>
      </c>
      <c r="I296" s="50">
        <f t="shared" si="90"/>
        <v>94093</v>
      </c>
      <c r="J296" s="50">
        <f t="shared" si="91"/>
        <v>97840</v>
      </c>
      <c r="K296" s="47">
        <f t="shared" si="92"/>
        <v>24861</v>
      </c>
      <c r="L296" s="48">
        <f t="shared" si="93"/>
        <v>23823</v>
      </c>
      <c r="M296" s="744">
        <v>948</v>
      </c>
      <c r="N296" s="184">
        <v>991</v>
      </c>
      <c r="O296" s="184">
        <v>1014</v>
      </c>
      <c r="P296" s="184">
        <v>999</v>
      </c>
      <c r="Q296" s="184">
        <v>1169</v>
      </c>
      <c r="R296" s="184">
        <v>1193</v>
      </c>
      <c r="S296" s="184">
        <v>1264</v>
      </c>
      <c r="T296" s="184">
        <v>1326</v>
      </c>
      <c r="U296" s="184">
        <v>1432</v>
      </c>
      <c r="V296" s="184">
        <v>1466</v>
      </c>
      <c r="W296" s="184">
        <v>1509</v>
      </c>
      <c r="X296" s="184">
        <v>1590</v>
      </c>
      <c r="Y296" s="184">
        <v>1608</v>
      </c>
      <c r="Z296" s="184">
        <v>1689</v>
      </c>
      <c r="AA296" s="184">
        <v>1618</v>
      </c>
      <c r="AB296" s="184">
        <v>1710</v>
      </c>
      <c r="AC296" s="184">
        <v>1744</v>
      </c>
      <c r="AD296" s="184">
        <v>1591</v>
      </c>
      <c r="AE296" s="184">
        <v>1510</v>
      </c>
      <c r="AF296" s="184">
        <v>1280</v>
      </c>
      <c r="AG296" s="184">
        <v>1120</v>
      </c>
      <c r="AH296" s="184">
        <v>1132</v>
      </c>
      <c r="AI296" s="184">
        <v>1163</v>
      </c>
      <c r="AJ296" s="184">
        <v>1243</v>
      </c>
      <c r="AK296" s="184">
        <v>1185</v>
      </c>
      <c r="AL296" s="184">
        <v>1228</v>
      </c>
      <c r="AM296" s="184">
        <v>1323</v>
      </c>
      <c r="AN296" s="184">
        <v>1340</v>
      </c>
      <c r="AO296" s="184">
        <v>1356</v>
      </c>
      <c r="AP296" s="184">
        <v>1351</v>
      </c>
      <c r="AQ296" s="184">
        <v>1341</v>
      </c>
      <c r="AR296" s="184">
        <v>1345</v>
      </c>
      <c r="AS296" s="184">
        <v>1379</v>
      </c>
      <c r="AT296" s="184">
        <v>1453</v>
      </c>
      <c r="AU296" s="184">
        <v>1527</v>
      </c>
      <c r="AV296" s="184">
        <v>1559</v>
      </c>
      <c r="AW296" s="184">
        <v>1624</v>
      </c>
      <c r="AX296" s="184">
        <v>1686</v>
      </c>
      <c r="AY296" s="184">
        <v>1748</v>
      </c>
      <c r="AZ296" s="184">
        <v>1693</v>
      </c>
      <c r="BA296" s="184">
        <v>1718</v>
      </c>
      <c r="BB296" s="184">
        <v>1801</v>
      </c>
      <c r="BC296" s="184">
        <v>1792</v>
      </c>
      <c r="BD296" s="184">
        <v>1891</v>
      </c>
      <c r="BE296" s="184">
        <v>1966</v>
      </c>
      <c r="BF296" s="184">
        <v>2076</v>
      </c>
      <c r="BG296" s="184">
        <v>2067</v>
      </c>
      <c r="BH296" s="184">
        <v>2138</v>
      </c>
      <c r="BI296" s="184">
        <v>2030</v>
      </c>
      <c r="BJ296" s="184">
        <v>2088</v>
      </c>
      <c r="BK296" s="184">
        <v>1984</v>
      </c>
      <c r="BL296" s="184">
        <v>2047</v>
      </c>
      <c r="BM296" s="184">
        <v>1968</v>
      </c>
      <c r="BN296" s="184">
        <v>1856</v>
      </c>
      <c r="BO296" s="184">
        <v>1988</v>
      </c>
      <c r="BP296" s="184">
        <v>1873</v>
      </c>
      <c r="BQ296" s="184">
        <v>1706</v>
      </c>
      <c r="BR296" s="184">
        <v>1675</v>
      </c>
      <c r="BS296" s="184">
        <v>1647</v>
      </c>
      <c r="BT296" s="184">
        <v>1613</v>
      </c>
      <c r="BU296" s="184">
        <v>1632</v>
      </c>
      <c r="BV296" s="184">
        <v>1558</v>
      </c>
      <c r="BW296" s="184">
        <v>1540</v>
      </c>
      <c r="BX296" s="184">
        <v>1469</v>
      </c>
      <c r="BY296" s="184">
        <v>1358</v>
      </c>
      <c r="BZ296" s="184">
        <v>1207</v>
      </c>
      <c r="CA296" s="184">
        <v>1182</v>
      </c>
      <c r="CB296" s="184">
        <v>1056</v>
      </c>
      <c r="CC296" s="184">
        <v>1062</v>
      </c>
      <c r="CD296" s="184">
        <v>1012</v>
      </c>
      <c r="CE296" s="184">
        <v>879</v>
      </c>
      <c r="CF296" s="184">
        <v>801</v>
      </c>
      <c r="CG296" s="184">
        <v>826</v>
      </c>
      <c r="CH296" s="184">
        <v>751</v>
      </c>
      <c r="CI296" s="184">
        <v>811</v>
      </c>
      <c r="CJ296" s="184">
        <v>789</v>
      </c>
      <c r="CK296" s="184">
        <v>758</v>
      </c>
      <c r="CL296" s="184">
        <v>746</v>
      </c>
      <c r="CM296" s="184">
        <v>850</v>
      </c>
      <c r="CN296" s="184">
        <v>805</v>
      </c>
      <c r="CO296" s="184">
        <v>598</v>
      </c>
      <c r="CP296" s="184">
        <v>591</v>
      </c>
      <c r="CQ296" s="184">
        <v>554</v>
      </c>
      <c r="CR296" s="184">
        <v>424</v>
      </c>
      <c r="CS296" s="184">
        <v>353</v>
      </c>
      <c r="CT296" s="184">
        <v>326</v>
      </c>
      <c r="CU296" s="184">
        <v>279</v>
      </c>
      <c r="CV296" s="184">
        <v>275</v>
      </c>
      <c r="CW296" s="184">
        <v>230</v>
      </c>
      <c r="CX296" s="184">
        <v>184</v>
      </c>
      <c r="CY296" s="533">
        <v>677</v>
      </c>
      <c r="CZ296" s="129">
        <v>862</v>
      </c>
      <c r="DA296">
        <v>918</v>
      </c>
      <c r="DB296">
        <v>939</v>
      </c>
      <c r="DC296">
        <v>906</v>
      </c>
      <c r="DD296">
        <v>1159</v>
      </c>
      <c r="DE296">
        <v>1101</v>
      </c>
      <c r="DF296">
        <v>1263</v>
      </c>
      <c r="DG296">
        <v>1211</v>
      </c>
      <c r="DH296">
        <v>1336</v>
      </c>
      <c r="DI296">
        <v>1454</v>
      </c>
      <c r="DJ296">
        <v>1488</v>
      </c>
      <c r="DK296">
        <v>1591</v>
      </c>
      <c r="DL296">
        <v>1531</v>
      </c>
      <c r="DM296">
        <v>1576</v>
      </c>
      <c r="DN296">
        <v>1684</v>
      </c>
      <c r="DO296">
        <v>1621</v>
      </c>
      <c r="DP296">
        <v>1610</v>
      </c>
      <c r="DQ296">
        <v>1573</v>
      </c>
      <c r="DR296">
        <v>1476</v>
      </c>
      <c r="DS296">
        <v>1159</v>
      </c>
      <c r="DT296">
        <v>1139</v>
      </c>
      <c r="DU296">
        <v>1116</v>
      </c>
      <c r="DV296">
        <v>1245</v>
      </c>
      <c r="DW296">
        <v>1296</v>
      </c>
      <c r="DX296">
        <v>1236</v>
      </c>
      <c r="DY296">
        <v>1308</v>
      </c>
      <c r="DZ296">
        <v>1365</v>
      </c>
      <c r="EA296">
        <v>1426</v>
      </c>
      <c r="EB296">
        <v>1414</v>
      </c>
      <c r="EC296">
        <v>1441</v>
      </c>
      <c r="ED296">
        <v>1523</v>
      </c>
      <c r="EE296">
        <v>1486</v>
      </c>
      <c r="EF296">
        <v>1601</v>
      </c>
      <c r="EG296">
        <v>1538</v>
      </c>
      <c r="EH296">
        <v>1607</v>
      </c>
      <c r="EI296">
        <v>1700</v>
      </c>
      <c r="EJ296">
        <v>1743</v>
      </c>
      <c r="EK296">
        <v>1735</v>
      </c>
      <c r="EL296">
        <v>1800</v>
      </c>
      <c r="EM296">
        <v>1768</v>
      </c>
      <c r="EN296">
        <v>1863</v>
      </c>
      <c r="EO296">
        <v>1793</v>
      </c>
      <c r="EP296">
        <v>1928</v>
      </c>
      <c r="EQ296">
        <v>1990</v>
      </c>
      <c r="ER296">
        <v>2109</v>
      </c>
      <c r="ES296">
        <v>2025</v>
      </c>
      <c r="ET296">
        <v>2154</v>
      </c>
      <c r="EU296">
        <v>2083</v>
      </c>
      <c r="EV296">
        <v>1900</v>
      </c>
      <c r="EW296">
        <v>1831</v>
      </c>
      <c r="EX296">
        <v>1785</v>
      </c>
      <c r="EY296">
        <v>1906</v>
      </c>
      <c r="EZ296">
        <v>1821</v>
      </c>
      <c r="FA296">
        <v>1911</v>
      </c>
      <c r="FB296">
        <v>1741</v>
      </c>
      <c r="FC296">
        <v>1755</v>
      </c>
      <c r="FD296">
        <v>1588</v>
      </c>
      <c r="FE296">
        <v>1595</v>
      </c>
      <c r="FF296">
        <v>1595</v>
      </c>
      <c r="FG296">
        <v>1595</v>
      </c>
      <c r="FH296">
        <v>1551</v>
      </c>
      <c r="FI296">
        <v>1456</v>
      </c>
      <c r="FJ296">
        <v>1431</v>
      </c>
      <c r="FK296">
        <v>1373</v>
      </c>
      <c r="FL296">
        <v>1309</v>
      </c>
      <c r="FM296">
        <v>1208</v>
      </c>
      <c r="FN296">
        <v>1142</v>
      </c>
      <c r="FO296">
        <v>1141</v>
      </c>
      <c r="FP296">
        <v>1144</v>
      </c>
      <c r="FQ296">
        <v>1109</v>
      </c>
      <c r="FR296">
        <v>965</v>
      </c>
      <c r="FS296">
        <v>973</v>
      </c>
      <c r="FT296">
        <v>959</v>
      </c>
      <c r="FU296">
        <v>920</v>
      </c>
      <c r="FV296">
        <v>900</v>
      </c>
      <c r="FW296">
        <v>975</v>
      </c>
      <c r="FX296">
        <v>919</v>
      </c>
      <c r="FY296">
        <v>958</v>
      </c>
      <c r="FZ296">
        <v>1021</v>
      </c>
      <c r="GA296">
        <v>964</v>
      </c>
      <c r="GB296">
        <v>751</v>
      </c>
      <c r="GC296">
        <v>663</v>
      </c>
      <c r="GD296">
        <v>724</v>
      </c>
      <c r="GE296">
        <v>569</v>
      </c>
      <c r="GF296">
        <v>510</v>
      </c>
      <c r="GG296">
        <v>420</v>
      </c>
      <c r="GH296">
        <v>429</v>
      </c>
      <c r="GI296">
        <v>408</v>
      </c>
      <c r="GJ296">
        <v>334</v>
      </c>
      <c r="GK296">
        <v>276</v>
      </c>
      <c r="GL296" s="128">
        <v>1248</v>
      </c>
    </row>
    <row r="297" spans="1:194" s="1" customFormat="1" ht="14.4" x14ac:dyDescent="0.3">
      <c r="A297" s="30" t="s">
        <v>46</v>
      </c>
      <c r="B297" s="1" t="s">
        <v>336</v>
      </c>
      <c r="C297" s="29" t="str">
        <f t="shared" si="84"/>
        <v>LA England - Rochdale</v>
      </c>
      <c r="D297" s="48">
        <f t="shared" si="85"/>
        <v>10914</v>
      </c>
      <c r="E297" s="48">
        <f t="shared" si="86"/>
        <v>10336</v>
      </c>
      <c r="F297" s="49">
        <f t="shared" si="87"/>
        <v>253506</v>
      </c>
      <c r="G297" s="49">
        <f t="shared" si="88"/>
        <v>127251</v>
      </c>
      <c r="H297" s="50">
        <f t="shared" si="89"/>
        <v>126255</v>
      </c>
      <c r="I297" s="50">
        <f t="shared" si="90"/>
        <v>97238</v>
      </c>
      <c r="J297" s="50">
        <f t="shared" si="91"/>
        <v>97721</v>
      </c>
      <c r="K297" s="47">
        <f t="shared" si="92"/>
        <v>30013</v>
      </c>
      <c r="L297" s="48">
        <f t="shared" si="93"/>
        <v>28534</v>
      </c>
      <c r="M297" s="744">
        <v>1277</v>
      </c>
      <c r="N297" s="184">
        <v>1389</v>
      </c>
      <c r="O297" s="184">
        <v>1460</v>
      </c>
      <c r="P297" s="184">
        <v>1540</v>
      </c>
      <c r="Q297" s="184">
        <v>1553</v>
      </c>
      <c r="R297" s="184">
        <v>1515</v>
      </c>
      <c r="S297" s="184">
        <v>1585</v>
      </c>
      <c r="T297" s="184">
        <v>1694</v>
      </c>
      <c r="U297" s="184">
        <v>1707</v>
      </c>
      <c r="V297" s="184">
        <v>1835</v>
      </c>
      <c r="W297" s="184">
        <v>1796</v>
      </c>
      <c r="X297" s="184">
        <v>1748</v>
      </c>
      <c r="Y297" s="184">
        <v>1761</v>
      </c>
      <c r="Z297" s="184">
        <v>1849</v>
      </c>
      <c r="AA297" s="184">
        <v>1859</v>
      </c>
      <c r="AB297" s="184">
        <v>1873</v>
      </c>
      <c r="AC297" s="184">
        <v>1790</v>
      </c>
      <c r="AD297" s="184">
        <v>1782</v>
      </c>
      <c r="AE297" s="184">
        <v>1775</v>
      </c>
      <c r="AF297" s="184">
        <v>1662</v>
      </c>
      <c r="AG297" s="184">
        <v>1597</v>
      </c>
      <c r="AH297" s="184">
        <v>1577</v>
      </c>
      <c r="AI297" s="184">
        <v>1456</v>
      </c>
      <c r="AJ297" s="184">
        <v>1479</v>
      </c>
      <c r="AK297" s="184">
        <v>1461</v>
      </c>
      <c r="AL297" s="184">
        <v>1538</v>
      </c>
      <c r="AM297" s="184">
        <v>1590</v>
      </c>
      <c r="AN297" s="184">
        <v>1568</v>
      </c>
      <c r="AO297" s="184">
        <v>1615</v>
      </c>
      <c r="AP297" s="184">
        <v>1630</v>
      </c>
      <c r="AQ297" s="184">
        <v>1543</v>
      </c>
      <c r="AR297" s="184">
        <v>1751</v>
      </c>
      <c r="AS297" s="184">
        <v>1787</v>
      </c>
      <c r="AT297" s="184">
        <v>1835</v>
      </c>
      <c r="AU297" s="184">
        <v>1839</v>
      </c>
      <c r="AV297" s="184">
        <v>1958</v>
      </c>
      <c r="AW297" s="184">
        <v>1936</v>
      </c>
      <c r="AX297" s="184">
        <v>1950</v>
      </c>
      <c r="AY297" s="184">
        <v>1981</v>
      </c>
      <c r="AZ297" s="184">
        <v>1857</v>
      </c>
      <c r="BA297" s="184">
        <v>1864</v>
      </c>
      <c r="BB297" s="184">
        <v>1867</v>
      </c>
      <c r="BC297" s="184">
        <v>1734</v>
      </c>
      <c r="BD297" s="184">
        <v>1813</v>
      </c>
      <c r="BE297" s="184">
        <v>1833</v>
      </c>
      <c r="BF297" s="184">
        <v>1756</v>
      </c>
      <c r="BG297" s="184">
        <v>1815</v>
      </c>
      <c r="BH297" s="184">
        <v>1598</v>
      </c>
      <c r="BI297" s="184">
        <v>1580</v>
      </c>
      <c r="BJ297" s="184">
        <v>1481</v>
      </c>
      <c r="BK297" s="184">
        <v>1509</v>
      </c>
      <c r="BL297" s="184">
        <v>1538</v>
      </c>
      <c r="BM297" s="184">
        <v>1574</v>
      </c>
      <c r="BN297" s="184">
        <v>1640</v>
      </c>
      <c r="BO297" s="184">
        <v>1649</v>
      </c>
      <c r="BP297" s="184">
        <v>1617</v>
      </c>
      <c r="BQ297" s="184">
        <v>1562</v>
      </c>
      <c r="BR297" s="184">
        <v>1626</v>
      </c>
      <c r="BS297" s="184">
        <v>1604</v>
      </c>
      <c r="BT297" s="184">
        <v>1649</v>
      </c>
      <c r="BU297" s="184">
        <v>1561</v>
      </c>
      <c r="BV297" s="184">
        <v>1513</v>
      </c>
      <c r="BW297" s="184">
        <v>1488</v>
      </c>
      <c r="BX297" s="184">
        <v>1416</v>
      </c>
      <c r="BY297" s="184">
        <v>1411</v>
      </c>
      <c r="BZ297" s="184">
        <v>1242</v>
      </c>
      <c r="CA297" s="184">
        <v>1236</v>
      </c>
      <c r="CB297" s="184">
        <v>1188</v>
      </c>
      <c r="CC297" s="184">
        <v>1199</v>
      </c>
      <c r="CD297" s="184">
        <v>1100</v>
      </c>
      <c r="CE297" s="184">
        <v>1042</v>
      </c>
      <c r="CF297" s="184">
        <v>974</v>
      </c>
      <c r="CG297" s="184">
        <v>1020</v>
      </c>
      <c r="CH297" s="184">
        <v>991</v>
      </c>
      <c r="CI297" s="184">
        <v>933</v>
      </c>
      <c r="CJ297" s="184">
        <v>851</v>
      </c>
      <c r="CK297" s="184">
        <v>851</v>
      </c>
      <c r="CL297" s="184">
        <v>820</v>
      </c>
      <c r="CM297" s="184">
        <v>846</v>
      </c>
      <c r="CN297" s="184">
        <v>862</v>
      </c>
      <c r="CO297" s="184">
        <v>544</v>
      </c>
      <c r="CP297" s="184">
        <v>548</v>
      </c>
      <c r="CQ297" s="184">
        <v>506</v>
      </c>
      <c r="CR297" s="184">
        <v>439</v>
      </c>
      <c r="CS297" s="184">
        <v>348</v>
      </c>
      <c r="CT297" s="184">
        <v>288</v>
      </c>
      <c r="CU297" s="184">
        <v>265</v>
      </c>
      <c r="CV297" s="184">
        <v>246</v>
      </c>
      <c r="CW297" s="184">
        <v>192</v>
      </c>
      <c r="CX297" s="184">
        <v>159</v>
      </c>
      <c r="CY297" s="533">
        <v>465</v>
      </c>
      <c r="CZ297" s="129">
        <v>1298</v>
      </c>
      <c r="DA297">
        <v>1359</v>
      </c>
      <c r="DB297">
        <v>1372</v>
      </c>
      <c r="DC297">
        <v>1382</v>
      </c>
      <c r="DD297">
        <v>1562</v>
      </c>
      <c r="DE297">
        <v>1489</v>
      </c>
      <c r="DF297">
        <v>1565</v>
      </c>
      <c r="DG297">
        <v>1534</v>
      </c>
      <c r="DH297">
        <v>1598</v>
      </c>
      <c r="DI297">
        <v>1647</v>
      </c>
      <c r="DJ297">
        <v>1737</v>
      </c>
      <c r="DK297">
        <v>1655</v>
      </c>
      <c r="DL297">
        <v>1716</v>
      </c>
      <c r="DM297">
        <v>1722</v>
      </c>
      <c r="DN297">
        <v>1726</v>
      </c>
      <c r="DO297">
        <v>1696</v>
      </c>
      <c r="DP297">
        <v>1714</v>
      </c>
      <c r="DQ297">
        <v>1762</v>
      </c>
      <c r="DR297">
        <v>1675</v>
      </c>
      <c r="DS297">
        <v>1442</v>
      </c>
      <c r="DT297">
        <v>1455</v>
      </c>
      <c r="DU297">
        <v>1370</v>
      </c>
      <c r="DV297">
        <v>1425</v>
      </c>
      <c r="DW297">
        <v>1377</v>
      </c>
      <c r="DX297">
        <v>1385</v>
      </c>
      <c r="DY297">
        <v>1449</v>
      </c>
      <c r="DZ297">
        <v>1527</v>
      </c>
      <c r="EA297">
        <v>1652</v>
      </c>
      <c r="EB297">
        <v>1645</v>
      </c>
      <c r="EC297">
        <v>1736</v>
      </c>
      <c r="ED297">
        <v>1667</v>
      </c>
      <c r="EE297">
        <v>1776</v>
      </c>
      <c r="EF297">
        <v>1784</v>
      </c>
      <c r="EG297">
        <v>1826</v>
      </c>
      <c r="EH297">
        <v>1839</v>
      </c>
      <c r="EI297">
        <v>1961</v>
      </c>
      <c r="EJ297">
        <v>1991</v>
      </c>
      <c r="EK297">
        <v>1918</v>
      </c>
      <c r="EL297">
        <v>1994</v>
      </c>
      <c r="EM297">
        <v>1865</v>
      </c>
      <c r="EN297">
        <v>1886</v>
      </c>
      <c r="EO297">
        <v>1854</v>
      </c>
      <c r="EP297">
        <v>1800</v>
      </c>
      <c r="EQ297">
        <v>1829</v>
      </c>
      <c r="ER297">
        <v>1663</v>
      </c>
      <c r="ES297">
        <v>1731</v>
      </c>
      <c r="ET297">
        <v>1767</v>
      </c>
      <c r="EU297">
        <v>1555</v>
      </c>
      <c r="EV297">
        <v>1431</v>
      </c>
      <c r="EW297">
        <v>1421</v>
      </c>
      <c r="EX297">
        <v>1426</v>
      </c>
      <c r="EY297">
        <v>1439</v>
      </c>
      <c r="EZ297">
        <v>1382</v>
      </c>
      <c r="FA297">
        <v>1488</v>
      </c>
      <c r="FB297">
        <v>1557</v>
      </c>
      <c r="FC297">
        <v>1531</v>
      </c>
      <c r="FD297">
        <v>1483</v>
      </c>
      <c r="FE297">
        <v>1561</v>
      </c>
      <c r="FF297">
        <v>1481</v>
      </c>
      <c r="FG297">
        <v>1538</v>
      </c>
      <c r="FH297">
        <v>1469</v>
      </c>
      <c r="FI297">
        <v>1412</v>
      </c>
      <c r="FJ297">
        <v>1406</v>
      </c>
      <c r="FK297">
        <v>1373</v>
      </c>
      <c r="FL297">
        <v>1370</v>
      </c>
      <c r="FM297">
        <v>1325</v>
      </c>
      <c r="FN297">
        <v>1292</v>
      </c>
      <c r="FO297">
        <v>1222</v>
      </c>
      <c r="FP297">
        <v>1242</v>
      </c>
      <c r="FQ297">
        <v>1150</v>
      </c>
      <c r="FR297">
        <v>1126</v>
      </c>
      <c r="FS297">
        <v>1065</v>
      </c>
      <c r="FT297">
        <v>1055</v>
      </c>
      <c r="FU297">
        <v>1027</v>
      </c>
      <c r="FV297">
        <v>964</v>
      </c>
      <c r="FW297">
        <v>929</v>
      </c>
      <c r="FX297">
        <v>969</v>
      </c>
      <c r="FY297">
        <v>935</v>
      </c>
      <c r="FZ297">
        <v>937</v>
      </c>
      <c r="GA297">
        <v>1020</v>
      </c>
      <c r="GB297">
        <v>709</v>
      </c>
      <c r="GC297">
        <v>691</v>
      </c>
      <c r="GD297">
        <v>566</v>
      </c>
      <c r="GE297">
        <v>619</v>
      </c>
      <c r="GF297">
        <v>486</v>
      </c>
      <c r="GG297">
        <v>420</v>
      </c>
      <c r="GH297">
        <v>397</v>
      </c>
      <c r="GI297">
        <v>370</v>
      </c>
      <c r="GJ297">
        <v>306</v>
      </c>
      <c r="GK297">
        <v>270</v>
      </c>
      <c r="GL297" s="128">
        <v>1017</v>
      </c>
    </row>
    <row r="298" spans="1:194" s="1" customFormat="1" ht="14.4" x14ac:dyDescent="0.3">
      <c r="A298" s="30" t="s">
        <v>46</v>
      </c>
      <c r="B298" s="1" t="s">
        <v>337</v>
      </c>
      <c r="C298" s="29" t="str">
        <f t="shared" si="84"/>
        <v>LA England - Rochford</v>
      </c>
      <c r="D298" s="48">
        <f t="shared" si="85"/>
        <v>3532</v>
      </c>
      <c r="E298" s="48">
        <f t="shared" si="86"/>
        <v>3346</v>
      </c>
      <c r="F298" s="49">
        <f t="shared" si="87"/>
        <v>99408</v>
      </c>
      <c r="G298" s="49">
        <f t="shared" si="88"/>
        <v>48747</v>
      </c>
      <c r="H298" s="50">
        <f t="shared" si="89"/>
        <v>50661</v>
      </c>
      <c r="I298" s="50">
        <f t="shared" si="90"/>
        <v>39182</v>
      </c>
      <c r="J298" s="50">
        <f t="shared" si="91"/>
        <v>41475</v>
      </c>
      <c r="K298" s="47">
        <f t="shared" si="92"/>
        <v>9565</v>
      </c>
      <c r="L298" s="48">
        <f t="shared" si="93"/>
        <v>9186</v>
      </c>
      <c r="M298" s="744">
        <v>408</v>
      </c>
      <c r="N298" s="184">
        <v>460</v>
      </c>
      <c r="O298" s="184">
        <v>471</v>
      </c>
      <c r="P298" s="184">
        <v>478</v>
      </c>
      <c r="Q298" s="184">
        <v>518</v>
      </c>
      <c r="R298" s="184">
        <v>487</v>
      </c>
      <c r="S298" s="184">
        <v>491</v>
      </c>
      <c r="T298" s="184">
        <v>494</v>
      </c>
      <c r="U298" s="184">
        <v>546</v>
      </c>
      <c r="V298" s="184">
        <v>587</v>
      </c>
      <c r="W298" s="184">
        <v>564</v>
      </c>
      <c r="X298" s="184">
        <v>529</v>
      </c>
      <c r="Y298" s="184">
        <v>588</v>
      </c>
      <c r="Z298" s="184">
        <v>591</v>
      </c>
      <c r="AA298" s="184">
        <v>569</v>
      </c>
      <c r="AB298" s="184">
        <v>609</v>
      </c>
      <c r="AC298" s="184">
        <v>603</v>
      </c>
      <c r="AD298" s="184">
        <v>572</v>
      </c>
      <c r="AE298" s="184">
        <v>587</v>
      </c>
      <c r="AF298" s="184">
        <v>569</v>
      </c>
      <c r="AG298" s="184">
        <v>475</v>
      </c>
      <c r="AH298" s="184">
        <v>491</v>
      </c>
      <c r="AI298" s="184">
        <v>530</v>
      </c>
      <c r="AJ298" s="184">
        <v>495</v>
      </c>
      <c r="AK298" s="184">
        <v>494</v>
      </c>
      <c r="AL298" s="184">
        <v>473</v>
      </c>
      <c r="AM298" s="184">
        <v>526</v>
      </c>
      <c r="AN298" s="184">
        <v>552</v>
      </c>
      <c r="AO298" s="184">
        <v>639</v>
      </c>
      <c r="AP298" s="184">
        <v>568</v>
      </c>
      <c r="AQ298" s="184">
        <v>587</v>
      </c>
      <c r="AR298" s="184">
        <v>580</v>
      </c>
      <c r="AS298" s="184">
        <v>623</v>
      </c>
      <c r="AT298" s="184">
        <v>650</v>
      </c>
      <c r="AU298" s="184">
        <v>621</v>
      </c>
      <c r="AV298" s="184">
        <v>648</v>
      </c>
      <c r="AW298" s="184">
        <v>653</v>
      </c>
      <c r="AX298" s="184">
        <v>671</v>
      </c>
      <c r="AY298" s="184">
        <v>613</v>
      </c>
      <c r="AZ298" s="184">
        <v>595</v>
      </c>
      <c r="BA298" s="184">
        <v>612</v>
      </c>
      <c r="BB298" s="184">
        <v>654</v>
      </c>
      <c r="BC298" s="184">
        <v>605</v>
      </c>
      <c r="BD298" s="184">
        <v>626</v>
      </c>
      <c r="BE298" s="184">
        <v>611</v>
      </c>
      <c r="BF298" s="184">
        <v>620</v>
      </c>
      <c r="BG298" s="184">
        <v>567</v>
      </c>
      <c r="BH298" s="184">
        <v>596</v>
      </c>
      <c r="BI298" s="184">
        <v>539</v>
      </c>
      <c r="BJ298" s="184">
        <v>568</v>
      </c>
      <c r="BK298" s="184">
        <v>606</v>
      </c>
      <c r="BL298" s="184">
        <v>585</v>
      </c>
      <c r="BM298" s="184">
        <v>609</v>
      </c>
      <c r="BN298" s="184">
        <v>608</v>
      </c>
      <c r="BO298" s="184">
        <v>681</v>
      </c>
      <c r="BP298" s="184">
        <v>722</v>
      </c>
      <c r="BQ298" s="184">
        <v>675</v>
      </c>
      <c r="BR298" s="184">
        <v>721</v>
      </c>
      <c r="BS298" s="184">
        <v>661</v>
      </c>
      <c r="BT298" s="184">
        <v>740</v>
      </c>
      <c r="BU298" s="184">
        <v>730</v>
      </c>
      <c r="BV298" s="184">
        <v>724</v>
      </c>
      <c r="BW298" s="184">
        <v>640</v>
      </c>
      <c r="BX298" s="184">
        <v>650</v>
      </c>
      <c r="BY298" s="184">
        <v>658</v>
      </c>
      <c r="BZ298" s="184">
        <v>582</v>
      </c>
      <c r="CA298" s="184">
        <v>616</v>
      </c>
      <c r="CB298" s="184">
        <v>579</v>
      </c>
      <c r="CC298" s="184">
        <v>543</v>
      </c>
      <c r="CD298" s="184">
        <v>510</v>
      </c>
      <c r="CE298" s="184">
        <v>486</v>
      </c>
      <c r="CF298" s="184">
        <v>429</v>
      </c>
      <c r="CG298" s="184">
        <v>434</v>
      </c>
      <c r="CH298" s="184">
        <v>508</v>
      </c>
      <c r="CI298" s="184">
        <v>421</v>
      </c>
      <c r="CJ298" s="184">
        <v>427</v>
      </c>
      <c r="CK298" s="184">
        <v>438</v>
      </c>
      <c r="CL298" s="184">
        <v>458</v>
      </c>
      <c r="CM298" s="184">
        <v>553</v>
      </c>
      <c r="CN298" s="184">
        <v>603</v>
      </c>
      <c r="CO298" s="184">
        <v>378</v>
      </c>
      <c r="CP298" s="184">
        <v>371</v>
      </c>
      <c r="CQ298" s="184">
        <v>362</v>
      </c>
      <c r="CR298" s="184">
        <v>310</v>
      </c>
      <c r="CS298" s="184">
        <v>234</v>
      </c>
      <c r="CT298" s="184">
        <v>179</v>
      </c>
      <c r="CU298" s="184">
        <v>216</v>
      </c>
      <c r="CV298" s="184">
        <v>194</v>
      </c>
      <c r="CW298" s="184">
        <v>149</v>
      </c>
      <c r="CX298" s="184">
        <v>145</v>
      </c>
      <c r="CY298" s="533">
        <v>409</v>
      </c>
      <c r="CZ298" s="129">
        <v>398</v>
      </c>
      <c r="DA298">
        <v>416</v>
      </c>
      <c r="DB298">
        <v>444</v>
      </c>
      <c r="DC298">
        <v>465</v>
      </c>
      <c r="DD298">
        <v>482</v>
      </c>
      <c r="DE298">
        <v>489</v>
      </c>
      <c r="DF298">
        <v>532</v>
      </c>
      <c r="DG298">
        <v>531</v>
      </c>
      <c r="DH298">
        <v>525</v>
      </c>
      <c r="DI298">
        <v>491</v>
      </c>
      <c r="DJ298">
        <v>493</v>
      </c>
      <c r="DK298">
        <v>574</v>
      </c>
      <c r="DL298">
        <v>526</v>
      </c>
      <c r="DM298">
        <v>541</v>
      </c>
      <c r="DN298">
        <v>528</v>
      </c>
      <c r="DO298">
        <v>592</v>
      </c>
      <c r="DP298">
        <v>570</v>
      </c>
      <c r="DQ298">
        <v>589</v>
      </c>
      <c r="DR298">
        <v>513</v>
      </c>
      <c r="DS298">
        <v>474</v>
      </c>
      <c r="DT298">
        <v>450</v>
      </c>
      <c r="DU298">
        <v>452</v>
      </c>
      <c r="DV298">
        <v>474</v>
      </c>
      <c r="DW298">
        <v>442</v>
      </c>
      <c r="DX298">
        <v>490</v>
      </c>
      <c r="DY298">
        <v>484</v>
      </c>
      <c r="DZ298">
        <v>543</v>
      </c>
      <c r="EA298">
        <v>550</v>
      </c>
      <c r="EB298">
        <v>539</v>
      </c>
      <c r="EC298">
        <v>536</v>
      </c>
      <c r="ED298">
        <v>578</v>
      </c>
      <c r="EE298">
        <v>606</v>
      </c>
      <c r="EF298">
        <v>636</v>
      </c>
      <c r="EG298">
        <v>628</v>
      </c>
      <c r="EH298">
        <v>653</v>
      </c>
      <c r="EI298">
        <v>649</v>
      </c>
      <c r="EJ298">
        <v>614</v>
      </c>
      <c r="EK298">
        <v>644</v>
      </c>
      <c r="EL298">
        <v>684</v>
      </c>
      <c r="EM298">
        <v>636</v>
      </c>
      <c r="EN298">
        <v>585</v>
      </c>
      <c r="EO298">
        <v>637</v>
      </c>
      <c r="EP298">
        <v>613</v>
      </c>
      <c r="EQ298">
        <v>607</v>
      </c>
      <c r="ER298">
        <v>612</v>
      </c>
      <c r="ES298">
        <v>638</v>
      </c>
      <c r="ET298">
        <v>673</v>
      </c>
      <c r="EU298">
        <v>643</v>
      </c>
      <c r="EV298">
        <v>553</v>
      </c>
      <c r="EW298">
        <v>569</v>
      </c>
      <c r="EX298">
        <v>591</v>
      </c>
      <c r="EY298">
        <v>578</v>
      </c>
      <c r="EZ298">
        <v>615</v>
      </c>
      <c r="FA298">
        <v>663</v>
      </c>
      <c r="FB298">
        <v>692</v>
      </c>
      <c r="FC298">
        <v>720</v>
      </c>
      <c r="FD298">
        <v>713</v>
      </c>
      <c r="FE298">
        <v>739</v>
      </c>
      <c r="FF298">
        <v>706</v>
      </c>
      <c r="FG298">
        <v>751</v>
      </c>
      <c r="FH298">
        <v>723</v>
      </c>
      <c r="FI298">
        <v>684</v>
      </c>
      <c r="FJ298">
        <v>700</v>
      </c>
      <c r="FK298">
        <v>689</v>
      </c>
      <c r="FL298">
        <v>725</v>
      </c>
      <c r="FM298">
        <v>645</v>
      </c>
      <c r="FN298">
        <v>625</v>
      </c>
      <c r="FO298">
        <v>622</v>
      </c>
      <c r="FP298">
        <v>538</v>
      </c>
      <c r="FQ298">
        <v>565</v>
      </c>
      <c r="FR298">
        <v>531</v>
      </c>
      <c r="FS298">
        <v>534</v>
      </c>
      <c r="FT298">
        <v>545</v>
      </c>
      <c r="FU298">
        <v>524</v>
      </c>
      <c r="FV298">
        <v>517</v>
      </c>
      <c r="FW298">
        <v>525</v>
      </c>
      <c r="FX298">
        <v>543</v>
      </c>
      <c r="FY298">
        <v>576</v>
      </c>
      <c r="FZ298">
        <v>633</v>
      </c>
      <c r="GA298">
        <v>695</v>
      </c>
      <c r="GB298">
        <v>479</v>
      </c>
      <c r="GC298">
        <v>461</v>
      </c>
      <c r="GD298">
        <v>428</v>
      </c>
      <c r="GE298">
        <v>401</v>
      </c>
      <c r="GF298">
        <v>347</v>
      </c>
      <c r="GG298">
        <v>258</v>
      </c>
      <c r="GH298">
        <v>302</v>
      </c>
      <c r="GI298">
        <v>279</v>
      </c>
      <c r="GJ298">
        <v>222</v>
      </c>
      <c r="GK298">
        <v>190</v>
      </c>
      <c r="GL298" s="128">
        <v>796</v>
      </c>
    </row>
    <row r="299" spans="1:194" s="1" customFormat="1" ht="14.4" x14ac:dyDescent="0.3">
      <c r="A299" s="30" t="s">
        <v>46</v>
      </c>
      <c r="B299" s="1" t="s">
        <v>338</v>
      </c>
      <c r="C299" s="29" t="str">
        <f t="shared" si="84"/>
        <v>LA England - Rossendale</v>
      </c>
      <c r="D299" s="48">
        <f t="shared" si="85"/>
        <v>2957</v>
      </c>
      <c r="E299" s="48">
        <f t="shared" si="86"/>
        <v>2893</v>
      </c>
      <c r="F299" s="49">
        <f t="shared" si="87"/>
        <v>75996</v>
      </c>
      <c r="G299" s="49">
        <f t="shared" si="88"/>
        <v>38029</v>
      </c>
      <c r="H299" s="50">
        <f t="shared" si="89"/>
        <v>37967</v>
      </c>
      <c r="I299" s="50">
        <f t="shared" si="90"/>
        <v>30010</v>
      </c>
      <c r="J299" s="50">
        <f t="shared" si="91"/>
        <v>30313</v>
      </c>
      <c r="K299" s="47">
        <f t="shared" si="92"/>
        <v>8019</v>
      </c>
      <c r="L299" s="48">
        <f t="shared" si="93"/>
        <v>7654</v>
      </c>
      <c r="M299" s="744">
        <v>351</v>
      </c>
      <c r="N299" s="184">
        <v>369</v>
      </c>
      <c r="O299" s="184">
        <v>355</v>
      </c>
      <c r="P299" s="184">
        <v>362</v>
      </c>
      <c r="Q299" s="184">
        <v>412</v>
      </c>
      <c r="R299" s="184">
        <v>412</v>
      </c>
      <c r="S299" s="184">
        <v>424</v>
      </c>
      <c r="T299" s="184">
        <v>464</v>
      </c>
      <c r="U299" s="184">
        <v>464</v>
      </c>
      <c r="V299" s="184">
        <v>474</v>
      </c>
      <c r="W299" s="184">
        <v>472</v>
      </c>
      <c r="X299" s="184">
        <v>503</v>
      </c>
      <c r="Y299" s="184">
        <v>478</v>
      </c>
      <c r="Z299" s="184">
        <v>492</v>
      </c>
      <c r="AA299" s="184">
        <v>499</v>
      </c>
      <c r="AB299" s="184">
        <v>505</v>
      </c>
      <c r="AC299" s="184">
        <v>500</v>
      </c>
      <c r="AD299" s="184">
        <v>483</v>
      </c>
      <c r="AE299" s="184">
        <v>459</v>
      </c>
      <c r="AF299" s="184">
        <v>460</v>
      </c>
      <c r="AG299" s="184">
        <v>443</v>
      </c>
      <c r="AH299" s="184">
        <v>411</v>
      </c>
      <c r="AI299" s="184">
        <v>409</v>
      </c>
      <c r="AJ299" s="184">
        <v>425</v>
      </c>
      <c r="AK299" s="184">
        <v>436</v>
      </c>
      <c r="AL299" s="184">
        <v>435</v>
      </c>
      <c r="AM299" s="184">
        <v>462</v>
      </c>
      <c r="AN299" s="184">
        <v>452</v>
      </c>
      <c r="AO299" s="184">
        <v>456</v>
      </c>
      <c r="AP299" s="184">
        <v>429</v>
      </c>
      <c r="AQ299" s="184">
        <v>490</v>
      </c>
      <c r="AR299" s="184">
        <v>500</v>
      </c>
      <c r="AS299" s="184">
        <v>495</v>
      </c>
      <c r="AT299" s="184">
        <v>479</v>
      </c>
      <c r="AU299" s="184">
        <v>532</v>
      </c>
      <c r="AV299" s="184">
        <v>556</v>
      </c>
      <c r="AW299" s="184">
        <v>549</v>
      </c>
      <c r="AX299" s="184">
        <v>561</v>
      </c>
      <c r="AY299" s="184">
        <v>550</v>
      </c>
      <c r="AZ299" s="184">
        <v>546</v>
      </c>
      <c r="BA299" s="184">
        <v>509</v>
      </c>
      <c r="BB299" s="184">
        <v>497</v>
      </c>
      <c r="BC299" s="184">
        <v>518</v>
      </c>
      <c r="BD299" s="184">
        <v>479</v>
      </c>
      <c r="BE299" s="184">
        <v>493</v>
      </c>
      <c r="BF299" s="184">
        <v>531</v>
      </c>
      <c r="BG299" s="184">
        <v>548</v>
      </c>
      <c r="BH299" s="184">
        <v>457</v>
      </c>
      <c r="BI299" s="184">
        <v>450</v>
      </c>
      <c r="BJ299" s="184">
        <v>392</v>
      </c>
      <c r="BK299" s="184">
        <v>436</v>
      </c>
      <c r="BL299" s="184">
        <v>483</v>
      </c>
      <c r="BM299" s="184">
        <v>475</v>
      </c>
      <c r="BN299" s="184">
        <v>532</v>
      </c>
      <c r="BO299" s="184">
        <v>510</v>
      </c>
      <c r="BP299" s="184">
        <v>543</v>
      </c>
      <c r="BQ299" s="184">
        <v>536</v>
      </c>
      <c r="BR299" s="184">
        <v>600</v>
      </c>
      <c r="BS299" s="184">
        <v>550</v>
      </c>
      <c r="BT299" s="184">
        <v>527</v>
      </c>
      <c r="BU299" s="184">
        <v>548</v>
      </c>
      <c r="BV299" s="184">
        <v>539</v>
      </c>
      <c r="BW299" s="184">
        <v>504</v>
      </c>
      <c r="BX299" s="184">
        <v>503</v>
      </c>
      <c r="BY299" s="184">
        <v>490</v>
      </c>
      <c r="BZ299" s="184">
        <v>417</v>
      </c>
      <c r="CA299" s="184">
        <v>450</v>
      </c>
      <c r="CB299" s="184">
        <v>437</v>
      </c>
      <c r="CC299" s="184">
        <v>375</v>
      </c>
      <c r="CD299" s="184">
        <v>386</v>
      </c>
      <c r="CE299" s="184">
        <v>359</v>
      </c>
      <c r="CF299" s="184">
        <v>327</v>
      </c>
      <c r="CG299" s="184">
        <v>335</v>
      </c>
      <c r="CH299" s="184">
        <v>345</v>
      </c>
      <c r="CI299" s="184">
        <v>303</v>
      </c>
      <c r="CJ299" s="184">
        <v>317</v>
      </c>
      <c r="CK299" s="184">
        <v>310</v>
      </c>
      <c r="CL299" s="184">
        <v>304</v>
      </c>
      <c r="CM299" s="184">
        <v>347</v>
      </c>
      <c r="CN299" s="184">
        <v>315</v>
      </c>
      <c r="CO299" s="184">
        <v>223</v>
      </c>
      <c r="CP299" s="184">
        <v>194</v>
      </c>
      <c r="CQ299" s="184">
        <v>181</v>
      </c>
      <c r="CR299" s="184">
        <v>157</v>
      </c>
      <c r="CS299" s="184">
        <v>130</v>
      </c>
      <c r="CT299" s="184">
        <v>124</v>
      </c>
      <c r="CU299" s="184">
        <v>99</v>
      </c>
      <c r="CV299" s="184">
        <v>91</v>
      </c>
      <c r="CW299" s="184">
        <v>69</v>
      </c>
      <c r="CX299" s="184">
        <v>58</v>
      </c>
      <c r="CY299" s="533">
        <v>172</v>
      </c>
      <c r="CZ299" s="129">
        <v>303</v>
      </c>
      <c r="DA299">
        <v>330</v>
      </c>
      <c r="DB299">
        <v>336</v>
      </c>
      <c r="DC299">
        <v>396</v>
      </c>
      <c r="DD299">
        <v>412</v>
      </c>
      <c r="DE299">
        <v>398</v>
      </c>
      <c r="DF299">
        <v>375</v>
      </c>
      <c r="DG299">
        <v>406</v>
      </c>
      <c r="DH299">
        <v>427</v>
      </c>
      <c r="DI299">
        <v>447</v>
      </c>
      <c r="DJ299">
        <v>462</v>
      </c>
      <c r="DK299">
        <v>469</v>
      </c>
      <c r="DL299">
        <v>474</v>
      </c>
      <c r="DM299">
        <v>464</v>
      </c>
      <c r="DN299">
        <v>496</v>
      </c>
      <c r="DO299">
        <v>491</v>
      </c>
      <c r="DP299">
        <v>500</v>
      </c>
      <c r="DQ299">
        <v>468</v>
      </c>
      <c r="DR299">
        <v>482</v>
      </c>
      <c r="DS299">
        <v>430</v>
      </c>
      <c r="DT299">
        <v>356</v>
      </c>
      <c r="DU299">
        <v>385</v>
      </c>
      <c r="DV299">
        <v>336</v>
      </c>
      <c r="DW299">
        <v>385</v>
      </c>
      <c r="DX299">
        <v>370</v>
      </c>
      <c r="DY299">
        <v>405</v>
      </c>
      <c r="DZ299">
        <v>398</v>
      </c>
      <c r="EA299">
        <v>442</v>
      </c>
      <c r="EB299">
        <v>448</v>
      </c>
      <c r="EC299">
        <v>443</v>
      </c>
      <c r="ED299">
        <v>445</v>
      </c>
      <c r="EE299">
        <v>450</v>
      </c>
      <c r="EF299">
        <v>550</v>
      </c>
      <c r="EG299">
        <v>548</v>
      </c>
      <c r="EH299">
        <v>577</v>
      </c>
      <c r="EI299">
        <v>544</v>
      </c>
      <c r="EJ299">
        <v>583</v>
      </c>
      <c r="EK299">
        <v>546</v>
      </c>
      <c r="EL299">
        <v>568</v>
      </c>
      <c r="EM299">
        <v>529</v>
      </c>
      <c r="EN299">
        <v>507</v>
      </c>
      <c r="EO299">
        <v>481</v>
      </c>
      <c r="EP299">
        <v>467</v>
      </c>
      <c r="EQ299">
        <v>509</v>
      </c>
      <c r="ER299">
        <v>526</v>
      </c>
      <c r="ES299">
        <v>492</v>
      </c>
      <c r="ET299">
        <v>506</v>
      </c>
      <c r="EU299">
        <v>453</v>
      </c>
      <c r="EV299">
        <v>450</v>
      </c>
      <c r="EW299">
        <v>450</v>
      </c>
      <c r="EX299">
        <v>439</v>
      </c>
      <c r="EY299">
        <v>484</v>
      </c>
      <c r="EZ299">
        <v>483</v>
      </c>
      <c r="FA299">
        <v>500</v>
      </c>
      <c r="FB299">
        <v>500</v>
      </c>
      <c r="FC299">
        <v>552</v>
      </c>
      <c r="FD299">
        <v>512</v>
      </c>
      <c r="FE299">
        <v>584</v>
      </c>
      <c r="FF299">
        <v>505</v>
      </c>
      <c r="FG299">
        <v>506</v>
      </c>
      <c r="FH299">
        <v>501</v>
      </c>
      <c r="FI299">
        <v>531</v>
      </c>
      <c r="FJ299">
        <v>483</v>
      </c>
      <c r="FK299">
        <v>517</v>
      </c>
      <c r="FL299">
        <v>482</v>
      </c>
      <c r="FM299">
        <v>448</v>
      </c>
      <c r="FN299">
        <v>421</v>
      </c>
      <c r="FO299">
        <v>439</v>
      </c>
      <c r="FP299">
        <v>381</v>
      </c>
      <c r="FQ299">
        <v>409</v>
      </c>
      <c r="FR299">
        <v>367</v>
      </c>
      <c r="FS299">
        <v>391</v>
      </c>
      <c r="FT299">
        <v>370</v>
      </c>
      <c r="FU299">
        <v>369</v>
      </c>
      <c r="FV299">
        <v>325</v>
      </c>
      <c r="FW299">
        <v>341</v>
      </c>
      <c r="FX299">
        <v>345</v>
      </c>
      <c r="FY299">
        <v>335</v>
      </c>
      <c r="FZ299">
        <v>373</v>
      </c>
      <c r="GA299">
        <v>358</v>
      </c>
      <c r="GB299">
        <v>213</v>
      </c>
      <c r="GC299">
        <v>242</v>
      </c>
      <c r="GD299">
        <v>259</v>
      </c>
      <c r="GE299">
        <v>201</v>
      </c>
      <c r="GF299">
        <v>185</v>
      </c>
      <c r="GG299">
        <v>131</v>
      </c>
      <c r="GH299">
        <v>139</v>
      </c>
      <c r="GI299">
        <v>113</v>
      </c>
      <c r="GJ299">
        <v>91</v>
      </c>
      <c r="GK299">
        <v>79</v>
      </c>
      <c r="GL299" s="128">
        <v>348</v>
      </c>
    </row>
    <row r="300" spans="1:194" s="1" customFormat="1" ht="14.4" x14ac:dyDescent="0.3">
      <c r="A300" s="30" t="s">
        <v>46</v>
      </c>
      <c r="B300" s="1" t="s">
        <v>339</v>
      </c>
      <c r="C300" s="29" t="str">
        <f t="shared" si="84"/>
        <v>LA England - Rother</v>
      </c>
      <c r="D300" s="48">
        <f t="shared" si="85"/>
        <v>2955</v>
      </c>
      <c r="E300" s="48">
        <f t="shared" si="86"/>
        <v>2831</v>
      </c>
      <c r="F300" s="49">
        <f t="shared" si="87"/>
        <v>93096</v>
      </c>
      <c r="G300" s="49">
        <f t="shared" si="88"/>
        <v>44963</v>
      </c>
      <c r="H300" s="50">
        <f t="shared" si="89"/>
        <v>48133</v>
      </c>
      <c r="I300" s="50">
        <f t="shared" si="90"/>
        <v>37386</v>
      </c>
      <c r="J300" s="50">
        <f t="shared" si="91"/>
        <v>41002</v>
      </c>
      <c r="K300" s="47">
        <f t="shared" si="92"/>
        <v>7577</v>
      </c>
      <c r="L300" s="48">
        <f t="shared" si="93"/>
        <v>7131</v>
      </c>
      <c r="M300" s="744">
        <v>328</v>
      </c>
      <c r="N300" s="184">
        <v>281</v>
      </c>
      <c r="O300" s="184">
        <v>341</v>
      </c>
      <c r="P300" s="184">
        <v>343</v>
      </c>
      <c r="Q300" s="184">
        <v>375</v>
      </c>
      <c r="R300" s="184">
        <v>364</v>
      </c>
      <c r="S300" s="184">
        <v>421</v>
      </c>
      <c r="T300" s="184">
        <v>423</v>
      </c>
      <c r="U300" s="184">
        <v>425</v>
      </c>
      <c r="V300" s="184">
        <v>438</v>
      </c>
      <c r="W300" s="184">
        <v>430</v>
      </c>
      <c r="X300" s="184">
        <v>453</v>
      </c>
      <c r="Y300" s="184">
        <v>451</v>
      </c>
      <c r="Z300" s="184">
        <v>507</v>
      </c>
      <c r="AA300" s="184">
        <v>493</v>
      </c>
      <c r="AB300" s="184">
        <v>536</v>
      </c>
      <c r="AC300" s="184">
        <v>479</v>
      </c>
      <c r="AD300" s="184">
        <v>489</v>
      </c>
      <c r="AE300" s="184">
        <v>522</v>
      </c>
      <c r="AF300" s="184">
        <v>465</v>
      </c>
      <c r="AG300" s="184">
        <v>403</v>
      </c>
      <c r="AH300" s="184">
        <v>390</v>
      </c>
      <c r="AI300" s="184">
        <v>404</v>
      </c>
      <c r="AJ300" s="184">
        <v>376</v>
      </c>
      <c r="AK300" s="184">
        <v>365</v>
      </c>
      <c r="AL300" s="184">
        <v>392</v>
      </c>
      <c r="AM300" s="184">
        <v>376</v>
      </c>
      <c r="AN300" s="184">
        <v>388</v>
      </c>
      <c r="AO300" s="184">
        <v>476</v>
      </c>
      <c r="AP300" s="184">
        <v>428</v>
      </c>
      <c r="AQ300" s="184">
        <v>474</v>
      </c>
      <c r="AR300" s="184">
        <v>455</v>
      </c>
      <c r="AS300" s="184">
        <v>470</v>
      </c>
      <c r="AT300" s="184">
        <v>448</v>
      </c>
      <c r="AU300" s="184">
        <v>476</v>
      </c>
      <c r="AV300" s="184">
        <v>453</v>
      </c>
      <c r="AW300" s="184">
        <v>461</v>
      </c>
      <c r="AX300" s="184">
        <v>458</v>
      </c>
      <c r="AY300" s="184">
        <v>520</v>
      </c>
      <c r="AZ300" s="184">
        <v>459</v>
      </c>
      <c r="BA300" s="184">
        <v>445</v>
      </c>
      <c r="BB300" s="184">
        <v>502</v>
      </c>
      <c r="BC300" s="184">
        <v>485</v>
      </c>
      <c r="BD300" s="184">
        <v>415</v>
      </c>
      <c r="BE300" s="184">
        <v>455</v>
      </c>
      <c r="BF300" s="184">
        <v>474</v>
      </c>
      <c r="BG300" s="184">
        <v>496</v>
      </c>
      <c r="BH300" s="184">
        <v>457</v>
      </c>
      <c r="BI300" s="184">
        <v>400</v>
      </c>
      <c r="BJ300" s="184">
        <v>431</v>
      </c>
      <c r="BK300" s="184">
        <v>449</v>
      </c>
      <c r="BL300" s="184">
        <v>451</v>
      </c>
      <c r="BM300" s="184">
        <v>540</v>
      </c>
      <c r="BN300" s="184">
        <v>557</v>
      </c>
      <c r="BO300" s="184">
        <v>554</v>
      </c>
      <c r="BP300" s="184">
        <v>587</v>
      </c>
      <c r="BQ300" s="184">
        <v>584</v>
      </c>
      <c r="BR300" s="184">
        <v>639</v>
      </c>
      <c r="BS300" s="184">
        <v>606</v>
      </c>
      <c r="BT300" s="184">
        <v>702</v>
      </c>
      <c r="BU300" s="184">
        <v>738</v>
      </c>
      <c r="BV300" s="184">
        <v>726</v>
      </c>
      <c r="BW300" s="184">
        <v>805</v>
      </c>
      <c r="BX300" s="184">
        <v>725</v>
      </c>
      <c r="BY300" s="184">
        <v>713</v>
      </c>
      <c r="BZ300" s="184">
        <v>696</v>
      </c>
      <c r="CA300" s="184">
        <v>722</v>
      </c>
      <c r="CB300" s="184">
        <v>664</v>
      </c>
      <c r="CC300" s="184">
        <v>658</v>
      </c>
      <c r="CD300" s="184">
        <v>674</v>
      </c>
      <c r="CE300" s="184">
        <v>583</v>
      </c>
      <c r="CF300" s="184">
        <v>604</v>
      </c>
      <c r="CG300" s="184">
        <v>650</v>
      </c>
      <c r="CH300" s="184">
        <v>612</v>
      </c>
      <c r="CI300" s="184">
        <v>581</v>
      </c>
      <c r="CJ300" s="184">
        <v>614</v>
      </c>
      <c r="CK300" s="184">
        <v>630</v>
      </c>
      <c r="CL300" s="184">
        <v>616</v>
      </c>
      <c r="CM300" s="184">
        <v>711</v>
      </c>
      <c r="CN300" s="184">
        <v>762</v>
      </c>
      <c r="CO300" s="184">
        <v>569</v>
      </c>
      <c r="CP300" s="184">
        <v>512</v>
      </c>
      <c r="CQ300" s="184">
        <v>466</v>
      </c>
      <c r="CR300" s="184">
        <v>409</v>
      </c>
      <c r="CS300" s="184">
        <v>311</v>
      </c>
      <c r="CT300" s="184">
        <v>278</v>
      </c>
      <c r="CU300" s="184">
        <v>280</v>
      </c>
      <c r="CV300" s="184">
        <v>223</v>
      </c>
      <c r="CW300" s="184">
        <v>214</v>
      </c>
      <c r="CX300" s="184">
        <v>183</v>
      </c>
      <c r="CY300" s="533">
        <v>569</v>
      </c>
      <c r="CZ300" s="129">
        <v>292</v>
      </c>
      <c r="DA300">
        <v>303</v>
      </c>
      <c r="DB300">
        <v>305</v>
      </c>
      <c r="DC300">
        <v>327</v>
      </c>
      <c r="DD300">
        <v>311</v>
      </c>
      <c r="DE300">
        <v>335</v>
      </c>
      <c r="DF300">
        <v>398</v>
      </c>
      <c r="DG300">
        <v>370</v>
      </c>
      <c r="DH300">
        <v>400</v>
      </c>
      <c r="DI300">
        <v>441</v>
      </c>
      <c r="DJ300">
        <v>400</v>
      </c>
      <c r="DK300">
        <v>418</v>
      </c>
      <c r="DL300">
        <v>421</v>
      </c>
      <c r="DM300">
        <v>485</v>
      </c>
      <c r="DN300">
        <v>438</v>
      </c>
      <c r="DO300">
        <v>498</v>
      </c>
      <c r="DP300">
        <v>501</v>
      </c>
      <c r="DQ300">
        <v>488</v>
      </c>
      <c r="DR300">
        <v>475</v>
      </c>
      <c r="DS300">
        <v>412</v>
      </c>
      <c r="DT300">
        <v>404</v>
      </c>
      <c r="DU300">
        <v>339</v>
      </c>
      <c r="DV300">
        <v>341</v>
      </c>
      <c r="DW300">
        <v>416</v>
      </c>
      <c r="DX300">
        <v>344</v>
      </c>
      <c r="DY300">
        <v>373</v>
      </c>
      <c r="DZ300">
        <v>418</v>
      </c>
      <c r="EA300">
        <v>386</v>
      </c>
      <c r="EB300">
        <v>471</v>
      </c>
      <c r="EC300">
        <v>422</v>
      </c>
      <c r="ED300">
        <v>426</v>
      </c>
      <c r="EE300">
        <v>434</v>
      </c>
      <c r="EF300">
        <v>456</v>
      </c>
      <c r="EG300">
        <v>442</v>
      </c>
      <c r="EH300">
        <v>496</v>
      </c>
      <c r="EI300">
        <v>498</v>
      </c>
      <c r="EJ300">
        <v>494</v>
      </c>
      <c r="EK300">
        <v>509</v>
      </c>
      <c r="EL300">
        <v>459</v>
      </c>
      <c r="EM300">
        <v>508</v>
      </c>
      <c r="EN300">
        <v>453</v>
      </c>
      <c r="EO300">
        <v>485</v>
      </c>
      <c r="EP300">
        <v>425</v>
      </c>
      <c r="EQ300">
        <v>450</v>
      </c>
      <c r="ER300">
        <v>466</v>
      </c>
      <c r="ES300">
        <v>487</v>
      </c>
      <c r="ET300">
        <v>507</v>
      </c>
      <c r="EU300">
        <v>463</v>
      </c>
      <c r="EV300">
        <v>468</v>
      </c>
      <c r="EW300">
        <v>437</v>
      </c>
      <c r="EX300">
        <v>511</v>
      </c>
      <c r="EY300">
        <v>486</v>
      </c>
      <c r="EZ300">
        <v>521</v>
      </c>
      <c r="FA300">
        <v>577</v>
      </c>
      <c r="FB300">
        <v>615</v>
      </c>
      <c r="FC300">
        <v>676</v>
      </c>
      <c r="FD300">
        <v>690</v>
      </c>
      <c r="FE300">
        <v>716</v>
      </c>
      <c r="FF300">
        <v>691</v>
      </c>
      <c r="FG300">
        <v>759</v>
      </c>
      <c r="FH300">
        <v>800</v>
      </c>
      <c r="FI300">
        <v>800</v>
      </c>
      <c r="FJ300">
        <v>798</v>
      </c>
      <c r="FK300">
        <v>794</v>
      </c>
      <c r="FL300">
        <v>790</v>
      </c>
      <c r="FM300">
        <v>776</v>
      </c>
      <c r="FN300">
        <v>730</v>
      </c>
      <c r="FO300">
        <v>739</v>
      </c>
      <c r="FP300">
        <v>720</v>
      </c>
      <c r="FQ300">
        <v>714</v>
      </c>
      <c r="FR300">
        <v>751</v>
      </c>
      <c r="FS300">
        <v>680</v>
      </c>
      <c r="FT300">
        <v>702</v>
      </c>
      <c r="FU300">
        <v>655</v>
      </c>
      <c r="FV300">
        <v>695</v>
      </c>
      <c r="FW300">
        <v>678</v>
      </c>
      <c r="FX300">
        <v>755</v>
      </c>
      <c r="FY300">
        <v>749</v>
      </c>
      <c r="FZ300">
        <v>826</v>
      </c>
      <c r="GA300">
        <v>864</v>
      </c>
      <c r="GB300">
        <v>594</v>
      </c>
      <c r="GC300">
        <v>569</v>
      </c>
      <c r="GD300">
        <v>574</v>
      </c>
      <c r="GE300">
        <v>549</v>
      </c>
      <c r="GF300">
        <v>427</v>
      </c>
      <c r="GG300">
        <v>361</v>
      </c>
      <c r="GH300">
        <v>396</v>
      </c>
      <c r="GI300">
        <v>366</v>
      </c>
      <c r="GJ300">
        <v>279</v>
      </c>
      <c r="GK300">
        <v>290</v>
      </c>
      <c r="GL300" s="128">
        <v>1175</v>
      </c>
    </row>
    <row r="301" spans="1:194" s="1" customFormat="1" ht="14.4" x14ac:dyDescent="0.3">
      <c r="A301" s="30" t="s">
        <v>46</v>
      </c>
      <c r="B301" s="1" t="s">
        <v>340</v>
      </c>
      <c r="C301" s="29" t="str">
        <f t="shared" si="84"/>
        <v>LA England - Rotherham</v>
      </c>
      <c r="D301" s="48">
        <f t="shared" si="85"/>
        <v>10563</v>
      </c>
      <c r="E301" s="48">
        <f t="shared" si="86"/>
        <v>10226</v>
      </c>
      <c r="F301" s="49">
        <f t="shared" si="87"/>
        <v>276818</v>
      </c>
      <c r="G301" s="49">
        <f t="shared" si="88"/>
        <v>137841</v>
      </c>
      <c r="H301" s="50">
        <f t="shared" si="89"/>
        <v>138977</v>
      </c>
      <c r="I301" s="50">
        <f t="shared" si="90"/>
        <v>108800</v>
      </c>
      <c r="J301" s="50">
        <f t="shared" si="91"/>
        <v>111239</v>
      </c>
      <c r="K301" s="47">
        <f t="shared" si="92"/>
        <v>29041</v>
      </c>
      <c r="L301" s="48">
        <f t="shared" si="93"/>
        <v>27738</v>
      </c>
      <c r="M301" s="744">
        <v>1312</v>
      </c>
      <c r="N301" s="184">
        <v>1383</v>
      </c>
      <c r="O301" s="184">
        <v>1416</v>
      </c>
      <c r="P301" s="184">
        <v>1438</v>
      </c>
      <c r="Q301" s="184">
        <v>1514</v>
      </c>
      <c r="R301" s="184">
        <v>1541</v>
      </c>
      <c r="S301" s="184">
        <v>1541</v>
      </c>
      <c r="T301" s="184">
        <v>1585</v>
      </c>
      <c r="U301" s="184">
        <v>1673</v>
      </c>
      <c r="V301" s="184">
        <v>1747</v>
      </c>
      <c r="W301" s="184">
        <v>1697</v>
      </c>
      <c r="X301" s="184">
        <v>1631</v>
      </c>
      <c r="Y301" s="184">
        <v>1715</v>
      </c>
      <c r="Z301" s="184">
        <v>1749</v>
      </c>
      <c r="AA301" s="184">
        <v>1791</v>
      </c>
      <c r="AB301" s="184">
        <v>1802</v>
      </c>
      <c r="AC301" s="184">
        <v>1733</v>
      </c>
      <c r="AD301" s="184">
        <v>1773</v>
      </c>
      <c r="AE301" s="184">
        <v>1825</v>
      </c>
      <c r="AF301" s="184">
        <v>1648</v>
      </c>
      <c r="AG301" s="184">
        <v>1537</v>
      </c>
      <c r="AH301" s="184">
        <v>1535</v>
      </c>
      <c r="AI301" s="184">
        <v>1492</v>
      </c>
      <c r="AJ301" s="184">
        <v>1525</v>
      </c>
      <c r="AK301" s="184">
        <v>1500</v>
      </c>
      <c r="AL301" s="184">
        <v>1511</v>
      </c>
      <c r="AM301" s="184">
        <v>1638</v>
      </c>
      <c r="AN301" s="184">
        <v>1660</v>
      </c>
      <c r="AO301" s="184">
        <v>1705</v>
      </c>
      <c r="AP301" s="184">
        <v>1853</v>
      </c>
      <c r="AQ301" s="184">
        <v>1758</v>
      </c>
      <c r="AR301" s="184">
        <v>1837</v>
      </c>
      <c r="AS301" s="184">
        <v>1847</v>
      </c>
      <c r="AT301" s="184">
        <v>2028</v>
      </c>
      <c r="AU301" s="184">
        <v>2029</v>
      </c>
      <c r="AV301" s="184">
        <v>1975</v>
      </c>
      <c r="AW301" s="184">
        <v>2026</v>
      </c>
      <c r="AX301" s="184">
        <v>1964</v>
      </c>
      <c r="AY301" s="184">
        <v>2030</v>
      </c>
      <c r="AZ301" s="184">
        <v>1887</v>
      </c>
      <c r="BA301" s="184">
        <v>1893</v>
      </c>
      <c r="BB301" s="184">
        <v>1907</v>
      </c>
      <c r="BC301" s="184">
        <v>1783</v>
      </c>
      <c r="BD301" s="184">
        <v>1859</v>
      </c>
      <c r="BE301" s="184">
        <v>1781</v>
      </c>
      <c r="BF301" s="184">
        <v>1799</v>
      </c>
      <c r="BG301" s="184">
        <v>1728</v>
      </c>
      <c r="BH301" s="184">
        <v>1627</v>
      </c>
      <c r="BI301" s="184">
        <v>1498</v>
      </c>
      <c r="BJ301" s="184">
        <v>1491</v>
      </c>
      <c r="BK301" s="184">
        <v>1555</v>
      </c>
      <c r="BL301" s="184">
        <v>1501</v>
      </c>
      <c r="BM301" s="184">
        <v>1603</v>
      </c>
      <c r="BN301" s="184">
        <v>1789</v>
      </c>
      <c r="BO301" s="184">
        <v>1906</v>
      </c>
      <c r="BP301" s="184">
        <v>1953</v>
      </c>
      <c r="BQ301" s="184">
        <v>1902</v>
      </c>
      <c r="BR301" s="184">
        <v>1944</v>
      </c>
      <c r="BS301" s="184">
        <v>1880</v>
      </c>
      <c r="BT301" s="184">
        <v>1978</v>
      </c>
      <c r="BU301" s="184">
        <v>1842</v>
      </c>
      <c r="BV301" s="184">
        <v>1827</v>
      </c>
      <c r="BW301" s="184">
        <v>1775</v>
      </c>
      <c r="BX301" s="184">
        <v>1779</v>
      </c>
      <c r="BY301" s="184">
        <v>1705</v>
      </c>
      <c r="BZ301" s="184">
        <v>1662</v>
      </c>
      <c r="CA301" s="184">
        <v>1530</v>
      </c>
      <c r="CB301" s="184">
        <v>1440</v>
      </c>
      <c r="CC301" s="184">
        <v>1467</v>
      </c>
      <c r="CD301" s="184">
        <v>1371</v>
      </c>
      <c r="CE301" s="184">
        <v>1315</v>
      </c>
      <c r="CF301" s="184">
        <v>1235</v>
      </c>
      <c r="CG301" s="184">
        <v>1262</v>
      </c>
      <c r="CH301" s="184">
        <v>1151</v>
      </c>
      <c r="CI301" s="184">
        <v>1130</v>
      </c>
      <c r="CJ301" s="184">
        <v>1121</v>
      </c>
      <c r="CK301" s="184">
        <v>1126</v>
      </c>
      <c r="CL301" s="184">
        <v>1086</v>
      </c>
      <c r="CM301" s="184">
        <v>1182</v>
      </c>
      <c r="CN301" s="184">
        <v>1106</v>
      </c>
      <c r="CO301" s="184">
        <v>848</v>
      </c>
      <c r="CP301" s="184">
        <v>983</v>
      </c>
      <c r="CQ301" s="184">
        <v>756</v>
      </c>
      <c r="CR301" s="184">
        <v>656</v>
      </c>
      <c r="CS301" s="184">
        <v>504</v>
      </c>
      <c r="CT301" s="184">
        <v>442</v>
      </c>
      <c r="CU301" s="184">
        <v>461</v>
      </c>
      <c r="CV301" s="184">
        <v>394</v>
      </c>
      <c r="CW301" s="184">
        <v>332</v>
      </c>
      <c r="CX301" s="184">
        <v>284</v>
      </c>
      <c r="CY301" s="533">
        <v>841</v>
      </c>
      <c r="CZ301" s="129">
        <v>1262</v>
      </c>
      <c r="DA301">
        <v>1287</v>
      </c>
      <c r="DB301">
        <v>1376</v>
      </c>
      <c r="DC301">
        <v>1366</v>
      </c>
      <c r="DD301">
        <v>1506</v>
      </c>
      <c r="DE301">
        <v>1399</v>
      </c>
      <c r="DF301">
        <v>1434</v>
      </c>
      <c r="DG301">
        <v>1491</v>
      </c>
      <c r="DH301">
        <v>1546</v>
      </c>
      <c r="DI301">
        <v>1595</v>
      </c>
      <c r="DJ301">
        <v>1656</v>
      </c>
      <c r="DK301">
        <v>1594</v>
      </c>
      <c r="DL301">
        <v>1726</v>
      </c>
      <c r="DM301">
        <v>1696</v>
      </c>
      <c r="DN301">
        <v>1733</v>
      </c>
      <c r="DO301">
        <v>1656</v>
      </c>
      <c r="DP301">
        <v>1747</v>
      </c>
      <c r="DQ301">
        <v>1668</v>
      </c>
      <c r="DR301">
        <v>1664</v>
      </c>
      <c r="DS301">
        <v>1432</v>
      </c>
      <c r="DT301">
        <v>1436</v>
      </c>
      <c r="DU301">
        <v>1492</v>
      </c>
      <c r="DV301">
        <v>1381</v>
      </c>
      <c r="DW301">
        <v>1452</v>
      </c>
      <c r="DX301">
        <v>1475</v>
      </c>
      <c r="DY301">
        <v>1476</v>
      </c>
      <c r="DZ301">
        <v>1681</v>
      </c>
      <c r="EA301">
        <v>1783</v>
      </c>
      <c r="EB301">
        <v>1683</v>
      </c>
      <c r="EC301">
        <v>1851</v>
      </c>
      <c r="ED301">
        <v>1836</v>
      </c>
      <c r="EE301">
        <v>1797</v>
      </c>
      <c r="EF301">
        <v>1962</v>
      </c>
      <c r="EG301">
        <v>1973</v>
      </c>
      <c r="EH301">
        <v>2033</v>
      </c>
      <c r="EI301">
        <v>2067</v>
      </c>
      <c r="EJ301">
        <v>2035</v>
      </c>
      <c r="EK301">
        <v>1978</v>
      </c>
      <c r="EL301">
        <v>2011</v>
      </c>
      <c r="EM301">
        <v>1944</v>
      </c>
      <c r="EN301">
        <v>1848</v>
      </c>
      <c r="EO301">
        <v>1868</v>
      </c>
      <c r="EP301">
        <v>1807</v>
      </c>
      <c r="EQ301">
        <v>1769</v>
      </c>
      <c r="ER301">
        <v>1692</v>
      </c>
      <c r="ES301">
        <v>1800</v>
      </c>
      <c r="ET301">
        <v>1747</v>
      </c>
      <c r="EU301">
        <v>1616</v>
      </c>
      <c r="EV301">
        <v>1407</v>
      </c>
      <c r="EW301">
        <v>1400</v>
      </c>
      <c r="EX301">
        <v>1540</v>
      </c>
      <c r="EY301">
        <v>1580</v>
      </c>
      <c r="EZ301">
        <v>1648</v>
      </c>
      <c r="FA301">
        <v>1670</v>
      </c>
      <c r="FB301">
        <v>1809</v>
      </c>
      <c r="FC301">
        <v>1882</v>
      </c>
      <c r="FD301">
        <v>1918</v>
      </c>
      <c r="FE301">
        <v>1884</v>
      </c>
      <c r="FF301">
        <v>1885</v>
      </c>
      <c r="FG301">
        <v>1894</v>
      </c>
      <c r="FH301">
        <v>1814</v>
      </c>
      <c r="FI301">
        <v>1859</v>
      </c>
      <c r="FJ301">
        <v>1780</v>
      </c>
      <c r="FK301">
        <v>1737</v>
      </c>
      <c r="FL301">
        <v>1714</v>
      </c>
      <c r="FM301">
        <v>1724</v>
      </c>
      <c r="FN301">
        <v>1582</v>
      </c>
      <c r="FO301">
        <v>1538</v>
      </c>
      <c r="FP301">
        <v>1555</v>
      </c>
      <c r="FQ301">
        <v>1453</v>
      </c>
      <c r="FR301">
        <v>1420</v>
      </c>
      <c r="FS301">
        <v>1303</v>
      </c>
      <c r="FT301">
        <v>1274</v>
      </c>
      <c r="FU301">
        <v>1306</v>
      </c>
      <c r="FV301">
        <v>1154</v>
      </c>
      <c r="FW301">
        <v>1224</v>
      </c>
      <c r="FX301">
        <v>1297</v>
      </c>
      <c r="FY301">
        <v>1186</v>
      </c>
      <c r="FZ301">
        <v>1373</v>
      </c>
      <c r="GA301">
        <v>1322</v>
      </c>
      <c r="GB301">
        <v>965</v>
      </c>
      <c r="GC301">
        <v>1083</v>
      </c>
      <c r="GD301">
        <v>895</v>
      </c>
      <c r="GE301">
        <v>786</v>
      </c>
      <c r="GF301">
        <v>692</v>
      </c>
      <c r="GG301">
        <v>601</v>
      </c>
      <c r="GH301">
        <v>633</v>
      </c>
      <c r="GI301">
        <v>550</v>
      </c>
      <c r="GJ301">
        <v>475</v>
      </c>
      <c r="GK301">
        <v>389</v>
      </c>
      <c r="GL301" s="128">
        <v>1449</v>
      </c>
    </row>
    <row r="302" spans="1:194" s="1" customFormat="1" ht="14.4" x14ac:dyDescent="0.3">
      <c r="A302" s="30" t="s">
        <v>46</v>
      </c>
      <c r="B302" s="1" t="s">
        <v>341</v>
      </c>
      <c r="C302" s="29" t="str">
        <f t="shared" si="84"/>
        <v>LA England - Rugby</v>
      </c>
      <c r="D302" s="48">
        <f t="shared" si="85"/>
        <v>5290</v>
      </c>
      <c r="E302" s="48">
        <f t="shared" si="86"/>
        <v>5066</v>
      </c>
      <c r="F302" s="49">
        <f t="shared" si="87"/>
        <v>126747</v>
      </c>
      <c r="G302" s="49">
        <f t="shared" si="88"/>
        <v>63970</v>
      </c>
      <c r="H302" s="50">
        <f t="shared" si="89"/>
        <v>62777</v>
      </c>
      <c r="I302" s="50">
        <f t="shared" si="90"/>
        <v>50038</v>
      </c>
      <c r="J302" s="50">
        <f t="shared" si="91"/>
        <v>49439</v>
      </c>
      <c r="K302" s="47">
        <f t="shared" si="92"/>
        <v>13932</v>
      </c>
      <c r="L302" s="48">
        <f t="shared" si="93"/>
        <v>13338</v>
      </c>
      <c r="M302" s="744">
        <v>551</v>
      </c>
      <c r="N302" s="184">
        <v>579</v>
      </c>
      <c r="O302" s="184">
        <v>635</v>
      </c>
      <c r="P302" s="184">
        <v>647</v>
      </c>
      <c r="Q302" s="184">
        <v>686</v>
      </c>
      <c r="R302" s="184">
        <v>693</v>
      </c>
      <c r="S302" s="184">
        <v>762</v>
      </c>
      <c r="T302" s="184">
        <v>793</v>
      </c>
      <c r="U302" s="184">
        <v>782</v>
      </c>
      <c r="V302" s="184">
        <v>803</v>
      </c>
      <c r="W302" s="184">
        <v>836</v>
      </c>
      <c r="X302" s="184">
        <v>875</v>
      </c>
      <c r="Y302" s="184">
        <v>848</v>
      </c>
      <c r="Z302" s="184">
        <v>880</v>
      </c>
      <c r="AA302" s="184">
        <v>915</v>
      </c>
      <c r="AB302" s="184">
        <v>925</v>
      </c>
      <c r="AC302" s="184">
        <v>831</v>
      </c>
      <c r="AD302" s="184">
        <v>891</v>
      </c>
      <c r="AE302" s="184">
        <v>754</v>
      </c>
      <c r="AF302" s="184">
        <v>658</v>
      </c>
      <c r="AG302" s="184">
        <v>664</v>
      </c>
      <c r="AH302" s="184">
        <v>626</v>
      </c>
      <c r="AI302" s="184">
        <v>623</v>
      </c>
      <c r="AJ302" s="184">
        <v>617</v>
      </c>
      <c r="AK302" s="184">
        <v>599</v>
      </c>
      <c r="AL302" s="184">
        <v>622</v>
      </c>
      <c r="AM302" s="184">
        <v>691</v>
      </c>
      <c r="AN302" s="184">
        <v>649</v>
      </c>
      <c r="AO302" s="184">
        <v>758</v>
      </c>
      <c r="AP302" s="184">
        <v>829</v>
      </c>
      <c r="AQ302" s="184">
        <v>811</v>
      </c>
      <c r="AR302" s="184">
        <v>818</v>
      </c>
      <c r="AS302" s="184">
        <v>835</v>
      </c>
      <c r="AT302" s="184">
        <v>943</v>
      </c>
      <c r="AU302" s="184">
        <v>996</v>
      </c>
      <c r="AV302" s="184">
        <v>1065</v>
      </c>
      <c r="AW302" s="184">
        <v>1064</v>
      </c>
      <c r="AX302" s="184">
        <v>1102</v>
      </c>
      <c r="AY302" s="184">
        <v>1023</v>
      </c>
      <c r="AZ302" s="184">
        <v>1074</v>
      </c>
      <c r="BA302" s="184">
        <v>1054</v>
      </c>
      <c r="BB302" s="184">
        <v>1123</v>
      </c>
      <c r="BC302" s="184">
        <v>971</v>
      </c>
      <c r="BD302" s="184">
        <v>1030</v>
      </c>
      <c r="BE302" s="184">
        <v>1043</v>
      </c>
      <c r="BF302" s="184">
        <v>1025</v>
      </c>
      <c r="BG302" s="184">
        <v>959</v>
      </c>
      <c r="BH302" s="184">
        <v>916</v>
      </c>
      <c r="BI302" s="184">
        <v>852</v>
      </c>
      <c r="BJ302" s="184">
        <v>788</v>
      </c>
      <c r="BK302" s="184">
        <v>817</v>
      </c>
      <c r="BL302" s="184">
        <v>873</v>
      </c>
      <c r="BM302" s="184">
        <v>835</v>
      </c>
      <c r="BN302" s="184">
        <v>863</v>
      </c>
      <c r="BO302" s="184">
        <v>886</v>
      </c>
      <c r="BP302" s="184">
        <v>894</v>
      </c>
      <c r="BQ302" s="184">
        <v>851</v>
      </c>
      <c r="BR302" s="184">
        <v>818</v>
      </c>
      <c r="BS302" s="184">
        <v>798</v>
      </c>
      <c r="BT302" s="184">
        <v>817</v>
      </c>
      <c r="BU302" s="184">
        <v>791</v>
      </c>
      <c r="BV302" s="184">
        <v>804</v>
      </c>
      <c r="BW302" s="184">
        <v>755</v>
      </c>
      <c r="BX302" s="184">
        <v>775</v>
      </c>
      <c r="BY302" s="184">
        <v>739</v>
      </c>
      <c r="BZ302" s="184">
        <v>646</v>
      </c>
      <c r="CA302" s="184">
        <v>629</v>
      </c>
      <c r="CB302" s="184">
        <v>580</v>
      </c>
      <c r="CC302" s="184">
        <v>570</v>
      </c>
      <c r="CD302" s="184">
        <v>531</v>
      </c>
      <c r="CE302" s="184">
        <v>484</v>
      </c>
      <c r="CF302" s="184">
        <v>447</v>
      </c>
      <c r="CG302" s="184">
        <v>446</v>
      </c>
      <c r="CH302" s="184">
        <v>403</v>
      </c>
      <c r="CI302" s="184">
        <v>440</v>
      </c>
      <c r="CJ302" s="184">
        <v>449</v>
      </c>
      <c r="CK302" s="184">
        <v>418</v>
      </c>
      <c r="CL302" s="184">
        <v>428</v>
      </c>
      <c r="CM302" s="184">
        <v>423</v>
      </c>
      <c r="CN302" s="184">
        <v>440</v>
      </c>
      <c r="CO302" s="184">
        <v>373</v>
      </c>
      <c r="CP302" s="184">
        <v>362</v>
      </c>
      <c r="CQ302" s="184">
        <v>362</v>
      </c>
      <c r="CR302" s="184">
        <v>263</v>
      </c>
      <c r="CS302" s="184">
        <v>239</v>
      </c>
      <c r="CT302" s="184">
        <v>211</v>
      </c>
      <c r="CU302" s="184">
        <v>175</v>
      </c>
      <c r="CV302" s="184">
        <v>173</v>
      </c>
      <c r="CW302" s="184">
        <v>158</v>
      </c>
      <c r="CX302" s="184">
        <v>98</v>
      </c>
      <c r="CY302" s="533">
        <v>392</v>
      </c>
      <c r="CZ302" s="129">
        <v>519</v>
      </c>
      <c r="DA302">
        <v>591</v>
      </c>
      <c r="DB302">
        <v>576</v>
      </c>
      <c r="DC302">
        <v>605</v>
      </c>
      <c r="DD302">
        <v>668</v>
      </c>
      <c r="DE302">
        <v>696</v>
      </c>
      <c r="DF302">
        <v>672</v>
      </c>
      <c r="DG302">
        <v>757</v>
      </c>
      <c r="DH302">
        <v>744</v>
      </c>
      <c r="DI302">
        <v>785</v>
      </c>
      <c r="DJ302">
        <v>850</v>
      </c>
      <c r="DK302">
        <v>809</v>
      </c>
      <c r="DL302">
        <v>814</v>
      </c>
      <c r="DM302">
        <v>789</v>
      </c>
      <c r="DN302">
        <v>882</v>
      </c>
      <c r="DO302">
        <v>870</v>
      </c>
      <c r="DP302">
        <v>834</v>
      </c>
      <c r="DQ302">
        <v>877</v>
      </c>
      <c r="DR302">
        <v>780</v>
      </c>
      <c r="DS302">
        <v>594</v>
      </c>
      <c r="DT302">
        <v>540</v>
      </c>
      <c r="DU302">
        <v>560</v>
      </c>
      <c r="DV302">
        <v>522</v>
      </c>
      <c r="DW302">
        <v>536</v>
      </c>
      <c r="DX302">
        <v>519</v>
      </c>
      <c r="DY302">
        <v>610</v>
      </c>
      <c r="DZ302">
        <v>682</v>
      </c>
      <c r="EA302">
        <v>709</v>
      </c>
      <c r="EB302">
        <v>744</v>
      </c>
      <c r="EC302">
        <v>839</v>
      </c>
      <c r="ED302">
        <v>816</v>
      </c>
      <c r="EE302">
        <v>858</v>
      </c>
      <c r="EF302">
        <v>891</v>
      </c>
      <c r="EG302">
        <v>971</v>
      </c>
      <c r="EH302">
        <v>993</v>
      </c>
      <c r="EI302">
        <v>986</v>
      </c>
      <c r="EJ302">
        <v>1057</v>
      </c>
      <c r="EK302">
        <v>1012</v>
      </c>
      <c r="EL302">
        <v>1074</v>
      </c>
      <c r="EM302">
        <v>1019</v>
      </c>
      <c r="EN302">
        <v>996</v>
      </c>
      <c r="EO302">
        <v>1019</v>
      </c>
      <c r="EP302">
        <v>981</v>
      </c>
      <c r="EQ302">
        <v>980</v>
      </c>
      <c r="ER302">
        <v>917</v>
      </c>
      <c r="ES302">
        <v>878</v>
      </c>
      <c r="ET302">
        <v>911</v>
      </c>
      <c r="EU302">
        <v>825</v>
      </c>
      <c r="EV302">
        <v>784</v>
      </c>
      <c r="EW302">
        <v>736</v>
      </c>
      <c r="EX302">
        <v>780</v>
      </c>
      <c r="EY302">
        <v>738</v>
      </c>
      <c r="EZ302">
        <v>770</v>
      </c>
      <c r="FA302">
        <v>789</v>
      </c>
      <c r="FB302">
        <v>767</v>
      </c>
      <c r="FC302">
        <v>792</v>
      </c>
      <c r="FD302">
        <v>825</v>
      </c>
      <c r="FE302">
        <v>770</v>
      </c>
      <c r="FF302">
        <v>749</v>
      </c>
      <c r="FG302">
        <v>760</v>
      </c>
      <c r="FH302">
        <v>750</v>
      </c>
      <c r="FI302">
        <v>781</v>
      </c>
      <c r="FJ302">
        <v>750</v>
      </c>
      <c r="FK302">
        <v>733</v>
      </c>
      <c r="FL302">
        <v>669</v>
      </c>
      <c r="FM302">
        <v>666</v>
      </c>
      <c r="FN302">
        <v>605</v>
      </c>
      <c r="FO302">
        <v>546</v>
      </c>
      <c r="FP302">
        <v>562</v>
      </c>
      <c r="FQ302">
        <v>541</v>
      </c>
      <c r="FR302">
        <v>494</v>
      </c>
      <c r="FS302">
        <v>538</v>
      </c>
      <c r="FT302">
        <v>477</v>
      </c>
      <c r="FU302">
        <v>463</v>
      </c>
      <c r="FV302">
        <v>489</v>
      </c>
      <c r="FW302">
        <v>469</v>
      </c>
      <c r="FX302">
        <v>467</v>
      </c>
      <c r="FY302">
        <v>509</v>
      </c>
      <c r="FZ302">
        <v>523</v>
      </c>
      <c r="GA302">
        <v>527</v>
      </c>
      <c r="GB302">
        <v>408</v>
      </c>
      <c r="GC302">
        <v>457</v>
      </c>
      <c r="GD302">
        <v>451</v>
      </c>
      <c r="GE302">
        <v>360</v>
      </c>
      <c r="GF302">
        <v>280</v>
      </c>
      <c r="GG302">
        <v>238</v>
      </c>
      <c r="GH302">
        <v>248</v>
      </c>
      <c r="GI302">
        <v>234</v>
      </c>
      <c r="GJ302">
        <v>218</v>
      </c>
      <c r="GK302">
        <v>192</v>
      </c>
      <c r="GL302" s="128">
        <v>715</v>
      </c>
    </row>
    <row r="303" spans="1:194" s="1" customFormat="1" ht="14.4" x14ac:dyDescent="0.3">
      <c r="A303" s="30" t="s">
        <v>46</v>
      </c>
      <c r="B303" s="1" t="s">
        <v>342</v>
      </c>
      <c r="C303" s="29" t="str">
        <f t="shared" si="84"/>
        <v>LA England - Runnymede</v>
      </c>
      <c r="D303" s="48">
        <f t="shared" si="85"/>
        <v>3233</v>
      </c>
      <c r="E303" s="48">
        <f t="shared" si="86"/>
        <v>3161</v>
      </c>
      <c r="F303" s="49">
        <f t="shared" si="87"/>
        <v>87899</v>
      </c>
      <c r="G303" s="49">
        <f t="shared" si="88"/>
        <v>43511</v>
      </c>
      <c r="H303" s="50">
        <f t="shared" si="89"/>
        <v>44388</v>
      </c>
      <c r="I303" s="50">
        <f t="shared" si="90"/>
        <v>34552</v>
      </c>
      <c r="J303" s="50">
        <f t="shared" si="91"/>
        <v>35785</v>
      </c>
      <c r="K303" s="47">
        <f t="shared" si="92"/>
        <v>8959</v>
      </c>
      <c r="L303" s="48">
        <f t="shared" si="93"/>
        <v>8603</v>
      </c>
      <c r="M303" s="744">
        <v>413</v>
      </c>
      <c r="N303" s="184">
        <v>433</v>
      </c>
      <c r="O303" s="184">
        <v>452</v>
      </c>
      <c r="P303" s="184">
        <v>486</v>
      </c>
      <c r="Q303" s="184">
        <v>470</v>
      </c>
      <c r="R303" s="184">
        <v>495</v>
      </c>
      <c r="S303" s="184">
        <v>430</v>
      </c>
      <c r="T303" s="184">
        <v>495</v>
      </c>
      <c r="U303" s="184">
        <v>461</v>
      </c>
      <c r="V303" s="184">
        <v>529</v>
      </c>
      <c r="W303" s="184">
        <v>508</v>
      </c>
      <c r="X303" s="184">
        <v>554</v>
      </c>
      <c r="Y303" s="184">
        <v>506</v>
      </c>
      <c r="Z303" s="184">
        <v>506</v>
      </c>
      <c r="AA303" s="184">
        <v>554</v>
      </c>
      <c r="AB303" s="184">
        <v>531</v>
      </c>
      <c r="AC303" s="184">
        <v>571</v>
      </c>
      <c r="AD303" s="184">
        <v>565</v>
      </c>
      <c r="AE303" s="184">
        <v>533</v>
      </c>
      <c r="AF303" s="184">
        <v>475</v>
      </c>
      <c r="AG303" s="184">
        <v>480</v>
      </c>
      <c r="AH303" s="184">
        <v>460</v>
      </c>
      <c r="AI303" s="184">
        <v>470</v>
      </c>
      <c r="AJ303" s="184">
        <v>520</v>
      </c>
      <c r="AK303" s="184">
        <v>487</v>
      </c>
      <c r="AL303" s="184">
        <v>465</v>
      </c>
      <c r="AM303" s="184">
        <v>481</v>
      </c>
      <c r="AN303" s="184">
        <v>526</v>
      </c>
      <c r="AO303" s="184">
        <v>502</v>
      </c>
      <c r="AP303" s="184">
        <v>513</v>
      </c>
      <c r="AQ303" s="184">
        <v>522</v>
      </c>
      <c r="AR303" s="184">
        <v>536</v>
      </c>
      <c r="AS303" s="184">
        <v>592</v>
      </c>
      <c r="AT303" s="184">
        <v>620</v>
      </c>
      <c r="AU303" s="184">
        <v>649</v>
      </c>
      <c r="AV303" s="184">
        <v>597</v>
      </c>
      <c r="AW303" s="184">
        <v>645</v>
      </c>
      <c r="AX303" s="184">
        <v>676</v>
      </c>
      <c r="AY303" s="184">
        <v>661</v>
      </c>
      <c r="AZ303" s="184">
        <v>685</v>
      </c>
      <c r="BA303" s="184">
        <v>618</v>
      </c>
      <c r="BB303" s="184">
        <v>655</v>
      </c>
      <c r="BC303" s="184">
        <v>580</v>
      </c>
      <c r="BD303" s="184">
        <v>651</v>
      </c>
      <c r="BE303" s="184">
        <v>612</v>
      </c>
      <c r="BF303" s="184">
        <v>653</v>
      </c>
      <c r="BG303" s="184">
        <v>670</v>
      </c>
      <c r="BH303" s="184">
        <v>640</v>
      </c>
      <c r="BI303" s="184">
        <v>574</v>
      </c>
      <c r="BJ303" s="184">
        <v>594</v>
      </c>
      <c r="BK303" s="184">
        <v>599</v>
      </c>
      <c r="BL303" s="184">
        <v>591</v>
      </c>
      <c r="BM303" s="184">
        <v>564</v>
      </c>
      <c r="BN303" s="184">
        <v>596</v>
      </c>
      <c r="BO303" s="184">
        <v>646</v>
      </c>
      <c r="BP303" s="184">
        <v>576</v>
      </c>
      <c r="BQ303" s="184">
        <v>609</v>
      </c>
      <c r="BR303" s="184">
        <v>589</v>
      </c>
      <c r="BS303" s="184">
        <v>604</v>
      </c>
      <c r="BT303" s="184">
        <v>567</v>
      </c>
      <c r="BU303" s="184">
        <v>551</v>
      </c>
      <c r="BV303" s="184">
        <v>617</v>
      </c>
      <c r="BW303" s="184">
        <v>589</v>
      </c>
      <c r="BX303" s="184">
        <v>561</v>
      </c>
      <c r="BY303" s="184">
        <v>539</v>
      </c>
      <c r="BZ303" s="184">
        <v>481</v>
      </c>
      <c r="CA303" s="184">
        <v>462</v>
      </c>
      <c r="CB303" s="184">
        <v>448</v>
      </c>
      <c r="CC303" s="184">
        <v>414</v>
      </c>
      <c r="CD303" s="184">
        <v>363</v>
      </c>
      <c r="CE303" s="184">
        <v>380</v>
      </c>
      <c r="CF303" s="184">
        <v>318</v>
      </c>
      <c r="CG303" s="184">
        <v>339</v>
      </c>
      <c r="CH303" s="184">
        <v>337</v>
      </c>
      <c r="CI303" s="184">
        <v>304</v>
      </c>
      <c r="CJ303" s="184">
        <v>310</v>
      </c>
      <c r="CK303" s="184">
        <v>267</v>
      </c>
      <c r="CL303" s="184">
        <v>315</v>
      </c>
      <c r="CM303" s="184">
        <v>322</v>
      </c>
      <c r="CN303" s="184">
        <v>350</v>
      </c>
      <c r="CO303" s="184">
        <v>263</v>
      </c>
      <c r="CP303" s="184">
        <v>222</v>
      </c>
      <c r="CQ303" s="184">
        <v>234</v>
      </c>
      <c r="CR303" s="184">
        <v>194</v>
      </c>
      <c r="CS303" s="184">
        <v>158</v>
      </c>
      <c r="CT303" s="184">
        <v>128</v>
      </c>
      <c r="CU303" s="184">
        <v>140</v>
      </c>
      <c r="CV303" s="184">
        <v>122</v>
      </c>
      <c r="CW303" s="184">
        <v>94</v>
      </c>
      <c r="CX303" s="184">
        <v>89</v>
      </c>
      <c r="CY303" s="533">
        <v>358</v>
      </c>
      <c r="CZ303" s="129">
        <v>384</v>
      </c>
      <c r="DA303">
        <v>424</v>
      </c>
      <c r="DB303">
        <v>393</v>
      </c>
      <c r="DC303">
        <v>413</v>
      </c>
      <c r="DD303">
        <v>435</v>
      </c>
      <c r="DE303">
        <v>431</v>
      </c>
      <c r="DF303">
        <v>456</v>
      </c>
      <c r="DG303">
        <v>485</v>
      </c>
      <c r="DH303">
        <v>468</v>
      </c>
      <c r="DI303">
        <v>505</v>
      </c>
      <c r="DJ303">
        <v>505</v>
      </c>
      <c r="DK303">
        <v>543</v>
      </c>
      <c r="DL303">
        <v>518</v>
      </c>
      <c r="DM303">
        <v>488</v>
      </c>
      <c r="DN303">
        <v>502</v>
      </c>
      <c r="DO303">
        <v>532</v>
      </c>
      <c r="DP303">
        <v>530</v>
      </c>
      <c r="DQ303">
        <v>591</v>
      </c>
      <c r="DR303">
        <v>516</v>
      </c>
      <c r="DS303">
        <v>510</v>
      </c>
      <c r="DT303">
        <v>508</v>
      </c>
      <c r="DU303">
        <v>495</v>
      </c>
      <c r="DV303">
        <v>485</v>
      </c>
      <c r="DW303">
        <v>479</v>
      </c>
      <c r="DX303">
        <v>492</v>
      </c>
      <c r="DY303">
        <v>495</v>
      </c>
      <c r="DZ303">
        <v>533</v>
      </c>
      <c r="EA303">
        <v>534</v>
      </c>
      <c r="EB303">
        <v>566</v>
      </c>
      <c r="EC303">
        <v>531</v>
      </c>
      <c r="ED303">
        <v>574</v>
      </c>
      <c r="EE303">
        <v>617</v>
      </c>
      <c r="EF303">
        <v>596</v>
      </c>
      <c r="EG303">
        <v>611</v>
      </c>
      <c r="EH303">
        <v>661</v>
      </c>
      <c r="EI303">
        <v>680</v>
      </c>
      <c r="EJ303">
        <v>665</v>
      </c>
      <c r="EK303">
        <v>645</v>
      </c>
      <c r="EL303">
        <v>660</v>
      </c>
      <c r="EM303">
        <v>696</v>
      </c>
      <c r="EN303">
        <v>669</v>
      </c>
      <c r="EO303">
        <v>658</v>
      </c>
      <c r="EP303">
        <v>632</v>
      </c>
      <c r="EQ303">
        <v>552</v>
      </c>
      <c r="ER303">
        <v>606</v>
      </c>
      <c r="ES303">
        <v>610</v>
      </c>
      <c r="ET303">
        <v>626</v>
      </c>
      <c r="EU303">
        <v>593</v>
      </c>
      <c r="EV303">
        <v>590</v>
      </c>
      <c r="EW303">
        <v>560</v>
      </c>
      <c r="EX303">
        <v>598</v>
      </c>
      <c r="EY303">
        <v>588</v>
      </c>
      <c r="EZ303">
        <v>615</v>
      </c>
      <c r="FA303">
        <v>579</v>
      </c>
      <c r="FB303">
        <v>609</v>
      </c>
      <c r="FC303">
        <v>572</v>
      </c>
      <c r="FD303">
        <v>595</v>
      </c>
      <c r="FE303">
        <v>591</v>
      </c>
      <c r="FF303">
        <v>589</v>
      </c>
      <c r="FG303">
        <v>534</v>
      </c>
      <c r="FH303">
        <v>550</v>
      </c>
      <c r="FI303">
        <v>568</v>
      </c>
      <c r="FJ303">
        <v>575</v>
      </c>
      <c r="FK303">
        <v>546</v>
      </c>
      <c r="FL303">
        <v>485</v>
      </c>
      <c r="FM303">
        <v>532</v>
      </c>
      <c r="FN303">
        <v>453</v>
      </c>
      <c r="FO303">
        <v>451</v>
      </c>
      <c r="FP303">
        <v>408</v>
      </c>
      <c r="FQ303">
        <v>397</v>
      </c>
      <c r="FR303">
        <v>375</v>
      </c>
      <c r="FS303">
        <v>373</v>
      </c>
      <c r="FT303">
        <v>362</v>
      </c>
      <c r="FU303">
        <v>363</v>
      </c>
      <c r="FV303">
        <v>323</v>
      </c>
      <c r="FW303">
        <v>359</v>
      </c>
      <c r="FX303">
        <v>342</v>
      </c>
      <c r="FY303">
        <v>331</v>
      </c>
      <c r="FZ303">
        <v>340</v>
      </c>
      <c r="GA303">
        <v>393</v>
      </c>
      <c r="GB303">
        <v>311</v>
      </c>
      <c r="GC303">
        <v>282</v>
      </c>
      <c r="GD303">
        <v>243</v>
      </c>
      <c r="GE303">
        <v>249</v>
      </c>
      <c r="GF303">
        <v>186</v>
      </c>
      <c r="GG303">
        <v>176</v>
      </c>
      <c r="GH303">
        <v>219</v>
      </c>
      <c r="GI303">
        <v>186</v>
      </c>
      <c r="GJ303">
        <v>151</v>
      </c>
      <c r="GK303">
        <v>129</v>
      </c>
      <c r="GL303" s="128">
        <v>612</v>
      </c>
    </row>
    <row r="304" spans="1:194" s="1" customFormat="1" ht="14.4" x14ac:dyDescent="0.3">
      <c r="A304" s="30" t="s">
        <v>46</v>
      </c>
      <c r="B304" s="1" t="s">
        <v>343</v>
      </c>
      <c r="C304" s="29" t="str">
        <f t="shared" si="84"/>
        <v>LA England - Rushcliffe</v>
      </c>
      <c r="D304" s="48">
        <f t="shared" si="85"/>
        <v>5264</v>
      </c>
      <c r="E304" s="48">
        <f t="shared" si="86"/>
        <v>4837</v>
      </c>
      <c r="F304" s="49">
        <f t="shared" si="87"/>
        <v>133890</v>
      </c>
      <c r="G304" s="49">
        <f t="shared" si="88"/>
        <v>65804</v>
      </c>
      <c r="H304" s="50">
        <f t="shared" si="89"/>
        <v>68086</v>
      </c>
      <c r="I304" s="50">
        <f t="shared" si="90"/>
        <v>52229</v>
      </c>
      <c r="J304" s="50">
        <f t="shared" si="91"/>
        <v>55390</v>
      </c>
      <c r="K304" s="47">
        <f t="shared" si="92"/>
        <v>13575</v>
      </c>
      <c r="L304" s="48">
        <f t="shared" si="93"/>
        <v>12696</v>
      </c>
      <c r="M304" s="744">
        <v>553</v>
      </c>
      <c r="N304" s="184">
        <v>565</v>
      </c>
      <c r="O304" s="184">
        <v>547</v>
      </c>
      <c r="P304" s="184">
        <v>610</v>
      </c>
      <c r="Q304" s="184">
        <v>661</v>
      </c>
      <c r="R304" s="184">
        <v>678</v>
      </c>
      <c r="S304" s="184">
        <v>697</v>
      </c>
      <c r="T304" s="184">
        <v>736</v>
      </c>
      <c r="U304" s="184">
        <v>790</v>
      </c>
      <c r="V304" s="184">
        <v>757</v>
      </c>
      <c r="W304" s="184">
        <v>866</v>
      </c>
      <c r="X304" s="184">
        <v>851</v>
      </c>
      <c r="Y304" s="184">
        <v>848</v>
      </c>
      <c r="Z304" s="184">
        <v>857</v>
      </c>
      <c r="AA304" s="184">
        <v>939</v>
      </c>
      <c r="AB304" s="184">
        <v>891</v>
      </c>
      <c r="AC304" s="184">
        <v>852</v>
      </c>
      <c r="AD304" s="184">
        <v>877</v>
      </c>
      <c r="AE304" s="184">
        <v>751</v>
      </c>
      <c r="AF304" s="184">
        <v>658</v>
      </c>
      <c r="AG304" s="184">
        <v>625</v>
      </c>
      <c r="AH304" s="184">
        <v>658</v>
      </c>
      <c r="AI304" s="184">
        <v>614</v>
      </c>
      <c r="AJ304" s="184">
        <v>632</v>
      </c>
      <c r="AK304" s="184">
        <v>609</v>
      </c>
      <c r="AL304" s="184">
        <v>651</v>
      </c>
      <c r="AM304" s="184">
        <v>669</v>
      </c>
      <c r="AN304" s="184">
        <v>684</v>
      </c>
      <c r="AO304" s="184">
        <v>719</v>
      </c>
      <c r="AP304" s="184">
        <v>725</v>
      </c>
      <c r="AQ304" s="184">
        <v>709</v>
      </c>
      <c r="AR304" s="184">
        <v>739</v>
      </c>
      <c r="AS304" s="184">
        <v>813</v>
      </c>
      <c r="AT304" s="184">
        <v>824</v>
      </c>
      <c r="AU304" s="184">
        <v>792</v>
      </c>
      <c r="AV304" s="184">
        <v>850</v>
      </c>
      <c r="AW304" s="184">
        <v>789</v>
      </c>
      <c r="AX304" s="184">
        <v>854</v>
      </c>
      <c r="AY304" s="184">
        <v>862</v>
      </c>
      <c r="AZ304" s="184">
        <v>863</v>
      </c>
      <c r="BA304" s="184">
        <v>885</v>
      </c>
      <c r="BB304" s="184">
        <v>819</v>
      </c>
      <c r="BC304" s="184">
        <v>896</v>
      </c>
      <c r="BD304" s="184">
        <v>925</v>
      </c>
      <c r="BE304" s="184">
        <v>954</v>
      </c>
      <c r="BF304" s="184">
        <v>953</v>
      </c>
      <c r="BG304" s="184">
        <v>912</v>
      </c>
      <c r="BH304" s="184">
        <v>901</v>
      </c>
      <c r="BI304" s="184">
        <v>865</v>
      </c>
      <c r="BJ304" s="184">
        <v>858</v>
      </c>
      <c r="BK304" s="184">
        <v>818</v>
      </c>
      <c r="BL304" s="184">
        <v>944</v>
      </c>
      <c r="BM304" s="184">
        <v>907</v>
      </c>
      <c r="BN304" s="184">
        <v>893</v>
      </c>
      <c r="BO304" s="184">
        <v>969</v>
      </c>
      <c r="BP304" s="184">
        <v>950</v>
      </c>
      <c r="BQ304" s="184">
        <v>862</v>
      </c>
      <c r="BR304" s="184">
        <v>970</v>
      </c>
      <c r="BS304" s="184">
        <v>908</v>
      </c>
      <c r="BT304" s="184">
        <v>877</v>
      </c>
      <c r="BU304" s="184">
        <v>884</v>
      </c>
      <c r="BV304" s="184">
        <v>885</v>
      </c>
      <c r="BW304" s="184">
        <v>913</v>
      </c>
      <c r="BX304" s="184">
        <v>893</v>
      </c>
      <c r="BY304" s="184">
        <v>843</v>
      </c>
      <c r="BZ304" s="184">
        <v>818</v>
      </c>
      <c r="CA304" s="184">
        <v>778</v>
      </c>
      <c r="CB304" s="184">
        <v>747</v>
      </c>
      <c r="CC304" s="184">
        <v>686</v>
      </c>
      <c r="CD304" s="184">
        <v>674</v>
      </c>
      <c r="CE304" s="184">
        <v>624</v>
      </c>
      <c r="CF304" s="184">
        <v>615</v>
      </c>
      <c r="CG304" s="184">
        <v>615</v>
      </c>
      <c r="CH304" s="184">
        <v>579</v>
      </c>
      <c r="CI304" s="184">
        <v>640</v>
      </c>
      <c r="CJ304" s="184">
        <v>599</v>
      </c>
      <c r="CK304" s="184">
        <v>605</v>
      </c>
      <c r="CL304" s="184">
        <v>596</v>
      </c>
      <c r="CM304" s="184">
        <v>622</v>
      </c>
      <c r="CN304" s="184">
        <v>708</v>
      </c>
      <c r="CO304" s="184">
        <v>459</v>
      </c>
      <c r="CP304" s="184">
        <v>469</v>
      </c>
      <c r="CQ304" s="184">
        <v>423</v>
      </c>
      <c r="CR304" s="184">
        <v>378</v>
      </c>
      <c r="CS304" s="184">
        <v>295</v>
      </c>
      <c r="CT304" s="184">
        <v>283</v>
      </c>
      <c r="CU304" s="184">
        <v>235</v>
      </c>
      <c r="CV304" s="184">
        <v>219</v>
      </c>
      <c r="CW304" s="184">
        <v>209</v>
      </c>
      <c r="CX304" s="184">
        <v>168</v>
      </c>
      <c r="CY304" s="533">
        <v>611</v>
      </c>
      <c r="CZ304" s="129">
        <v>479</v>
      </c>
      <c r="DA304">
        <v>519</v>
      </c>
      <c r="DB304">
        <v>593</v>
      </c>
      <c r="DC304">
        <v>566</v>
      </c>
      <c r="DD304">
        <v>629</v>
      </c>
      <c r="DE304">
        <v>599</v>
      </c>
      <c r="DF304">
        <v>693</v>
      </c>
      <c r="DG304">
        <v>680</v>
      </c>
      <c r="DH304">
        <v>738</v>
      </c>
      <c r="DI304">
        <v>739</v>
      </c>
      <c r="DJ304">
        <v>839</v>
      </c>
      <c r="DK304">
        <v>785</v>
      </c>
      <c r="DL304">
        <v>790</v>
      </c>
      <c r="DM304">
        <v>802</v>
      </c>
      <c r="DN304">
        <v>826</v>
      </c>
      <c r="DO304">
        <v>807</v>
      </c>
      <c r="DP304">
        <v>799</v>
      </c>
      <c r="DQ304">
        <v>813</v>
      </c>
      <c r="DR304">
        <v>795</v>
      </c>
      <c r="DS304">
        <v>576</v>
      </c>
      <c r="DT304">
        <v>478</v>
      </c>
      <c r="DU304">
        <v>513</v>
      </c>
      <c r="DV304">
        <v>619</v>
      </c>
      <c r="DW304">
        <v>568</v>
      </c>
      <c r="DX304">
        <v>643</v>
      </c>
      <c r="DY304">
        <v>668</v>
      </c>
      <c r="DZ304">
        <v>673</v>
      </c>
      <c r="EA304">
        <v>756</v>
      </c>
      <c r="EB304">
        <v>772</v>
      </c>
      <c r="EC304">
        <v>734</v>
      </c>
      <c r="ED304">
        <v>754</v>
      </c>
      <c r="EE304">
        <v>796</v>
      </c>
      <c r="EF304">
        <v>804</v>
      </c>
      <c r="EG304">
        <v>817</v>
      </c>
      <c r="EH304">
        <v>815</v>
      </c>
      <c r="EI304">
        <v>905</v>
      </c>
      <c r="EJ304">
        <v>875</v>
      </c>
      <c r="EK304">
        <v>902</v>
      </c>
      <c r="EL304">
        <v>935</v>
      </c>
      <c r="EM304">
        <v>923</v>
      </c>
      <c r="EN304">
        <v>938</v>
      </c>
      <c r="EO304">
        <v>932</v>
      </c>
      <c r="EP304">
        <v>937</v>
      </c>
      <c r="EQ304">
        <v>932</v>
      </c>
      <c r="ER304">
        <v>966</v>
      </c>
      <c r="ES304">
        <v>988</v>
      </c>
      <c r="ET304">
        <v>919</v>
      </c>
      <c r="EU304">
        <v>974</v>
      </c>
      <c r="EV304">
        <v>931</v>
      </c>
      <c r="EW304">
        <v>861</v>
      </c>
      <c r="EX304">
        <v>866</v>
      </c>
      <c r="EY304">
        <v>884</v>
      </c>
      <c r="EZ304">
        <v>906</v>
      </c>
      <c r="FA304">
        <v>866</v>
      </c>
      <c r="FB304">
        <v>906</v>
      </c>
      <c r="FC304">
        <v>913</v>
      </c>
      <c r="FD304">
        <v>937</v>
      </c>
      <c r="FE304">
        <v>943</v>
      </c>
      <c r="FF304">
        <v>924</v>
      </c>
      <c r="FG304">
        <v>952</v>
      </c>
      <c r="FH304">
        <v>945</v>
      </c>
      <c r="FI304">
        <v>938</v>
      </c>
      <c r="FJ304">
        <v>915</v>
      </c>
      <c r="FK304">
        <v>880</v>
      </c>
      <c r="FL304">
        <v>865</v>
      </c>
      <c r="FM304">
        <v>829</v>
      </c>
      <c r="FN304">
        <v>812</v>
      </c>
      <c r="FO304">
        <v>762</v>
      </c>
      <c r="FP304">
        <v>749</v>
      </c>
      <c r="FQ304">
        <v>663</v>
      </c>
      <c r="FR304">
        <v>742</v>
      </c>
      <c r="FS304">
        <v>709</v>
      </c>
      <c r="FT304">
        <v>695</v>
      </c>
      <c r="FU304">
        <v>737</v>
      </c>
      <c r="FV304">
        <v>646</v>
      </c>
      <c r="FW304">
        <v>671</v>
      </c>
      <c r="FX304">
        <v>682</v>
      </c>
      <c r="FY304">
        <v>669</v>
      </c>
      <c r="FZ304">
        <v>765</v>
      </c>
      <c r="GA304">
        <v>737</v>
      </c>
      <c r="GB304">
        <v>603</v>
      </c>
      <c r="GC304">
        <v>562</v>
      </c>
      <c r="GD304">
        <v>532</v>
      </c>
      <c r="GE304">
        <v>475</v>
      </c>
      <c r="GF304">
        <v>405</v>
      </c>
      <c r="GG304">
        <v>350</v>
      </c>
      <c r="GH304">
        <v>333</v>
      </c>
      <c r="GI304">
        <v>307</v>
      </c>
      <c r="GJ304">
        <v>280</v>
      </c>
      <c r="GK304">
        <v>240</v>
      </c>
      <c r="GL304" s="128">
        <v>1096</v>
      </c>
    </row>
    <row r="305" spans="1:194" s="1" customFormat="1" ht="14.4" x14ac:dyDescent="0.3">
      <c r="A305" s="30" t="s">
        <v>46</v>
      </c>
      <c r="B305" s="1" t="s">
        <v>344</v>
      </c>
      <c r="C305" s="29" t="str">
        <f t="shared" si="84"/>
        <v>LA England - Rushmoor</v>
      </c>
      <c r="D305" s="48">
        <f t="shared" si="85"/>
        <v>4069</v>
      </c>
      <c r="E305" s="48">
        <f t="shared" si="86"/>
        <v>3755</v>
      </c>
      <c r="F305" s="49">
        <f t="shared" si="87"/>
        <v>116397</v>
      </c>
      <c r="G305" s="49">
        <f t="shared" si="88"/>
        <v>57471</v>
      </c>
      <c r="H305" s="50">
        <f t="shared" si="89"/>
        <v>58926</v>
      </c>
      <c r="I305" s="50">
        <f t="shared" si="90"/>
        <v>45078</v>
      </c>
      <c r="J305" s="50">
        <f t="shared" si="91"/>
        <v>47329</v>
      </c>
      <c r="K305" s="47">
        <f t="shared" si="92"/>
        <v>12393</v>
      </c>
      <c r="L305" s="48">
        <f t="shared" si="93"/>
        <v>11597</v>
      </c>
      <c r="M305" s="744">
        <v>622</v>
      </c>
      <c r="N305" s="184">
        <v>641</v>
      </c>
      <c r="O305" s="184">
        <v>680</v>
      </c>
      <c r="P305" s="184">
        <v>670</v>
      </c>
      <c r="Q305" s="184">
        <v>670</v>
      </c>
      <c r="R305" s="184">
        <v>734</v>
      </c>
      <c r="S305" s="184">
        <v>700</v>
      </c>
      <c r="T305" s="184">
        <v>755</v>
      </c>
      <c r="U305" s="184">
        <v>728</v>
      </c>
      <c r="V305" s="184">
        <v>664</v>
      </c>
      <c r="W305" s="184">
        <v>714</v>
      </c>
      <c r="X305" s="184">
        <v>746</v>
      </c>
      <c r="Y305" s="184">
        <v>681</v>
      </c>
      <c r="Z305" s="184">
        <v>688</v>
      </c>
      <c r="AA305" s="184">
        <v>718</v>
      </c>
      <c r="AB305" s="184">
        <v>669</v>
      </c>
      <c r="AC305" s="184">
        <v>686</v>
      </c>
      <c r="AD305" s="184">
        <v>627</v>
      </c>
      <c r="AE305" s="184">
        <v>640</v>
      </c>
      <c r="AF305" s="184">
        <v>598</v>
      </c>
      <c r="AG305" s="184">
        <v>606</v>
      </c>
      <c r="AH305" s="184">
        <v>614</v>
      </c>
      <c r="AI305" s="184">
        <v>634</v>
      </c>
      <c r="AJ305" s="184">
        <v>580</v>
      </c>
      <c r="AK305" s="184">
        <v>635</v>
      </c>
      <c r="AL305" s="184">
        <v>691</v>
      </c>
      <c r="AM305" s="184">
        <v>703</v>
      </c>
      <c r="AN305" s="184">
        <v>777</v>
      </c>
      <c r="AO305" s="184">
        <v>719</v>
      </c>
      <c r="AP305" s="184">
        <v>741</v>
      </c>
      <c r="AQ305" s="184">
        <v>829</v>
      </c>
      <c r="AR305" s="184">
        <v>859</v>
      </c>
      <c r="AS305" s="184">
        <v>835</v>
      </c>
      <c r="AT305" s="184">
        <v>844</v>
      </c>
      <c r="AU305" s="184">
        <v>952</v>
      </c>
      <c r="AV305" s="184">
        <v>991</v>
      </c>
      <c r="AW305" s="184">
        <v>957</v>
      </c>
      <c r="AX305" s="184">
        <v>969</v>
      </c>
      <c r="AY305" s="184">
        <v>1017</v>
      </c>
      <c r="AZ305" s="184">
        <v>956</v>
      </c>
      <c r="BA305" s="184">
        <v>937</v>
      </c>
      <c r="BB305" s="184">
        <v>901</v>
      </c>
      <c r="BC305" s="184">
        <v>860</v>
      </c>
      <c r="BD305" s="184">
        <v>907</v>
      </c>
      <c r="BE305" s="184">
        <v>839</v>
      </c>
      <c r="BF305" s="184">
        <v>851</v>
      </c>
      <c r="BG305" s="184">
        <v>854</v>
      </c>
      <c r="BH305" s="184">
        <v>792</v>
      </c>
      <c r="BI305" s="184">
        <v>782</v>
      </c>
      <c r="BJ305" s="184">
        <v>676</v>
      </c>
      <c r="BK305" s="184">
        <v>751</v>
      </c>
      <c r="BL305" s="184">
        <v>734</v>
      </c>
      <c r="BM305" s="184">
        <v>734</v>
      </c>
      <c r="BN305" s="184">
        <v>768</v>
      </c>
      <c r="BO305" s="184">
        <v>765</v>
      </c>
      <c r="BP305" s="184">
        <v>742</v>
      </c>
      <c r="BQ305" s="184">
        <v>738</v>
      </c>
      <c r="BR305" s="184">
        <v>696</v>
      </c>
      <c r="BS305" s="184">
        <v>718</v>
      </c>
      <c r="BT305" s="184">
        <v>725</v>
      </c>
      <c r="BU305" s="184">
        <v>777</v>
      </c>
      <c r="BV305" s="184">
        <v>702</v>
      </c>
      <c r="BW305" s="184">
        <v>669</v>
      </c>
      <c r="BX305" s="184">
        <v>679</v>
      </c>
      <c r="BY305" s="184">
        <v>666</v>
      </c>
      <c r="BZ305" s="184">
        <v>658</v>
      </c>
      <c r="CA305" s="184">
        <v>522</v>
      </c>
      <c r="CB305" s="184">
        <v>518</v>
      </c>
      <c r="CC305" s="184">
        <v>485</v>
      </c>
      <c r="CD305" s="184">
        <v>470</v>
      </c>
      <c r="CE305" s="184">
        <v>419</v>
      </c>
      <c r="CF305" s="184">
        <v>386</v>
      </c>
      <c r="CG305" s="184">
        <v>379</v>
      </c>
      <c r="CH305" s="184">
        <v>338</v>
      </c>
      <c r="CI305" s="184">
        <v>353</v>
      </c>
      <c r="CJ305" s="184">
        <v>342</v>
      </c>
      <c r="CK305" s="184">
        <v>323</v>
      </c>
      <c r="CL305" s="184">
        <v>375</v>
      </c>
      <c r="CM305" s="184">
        <v>389</v>
      </c>
      <c r="CN305" s="184">
        <v>447</v>
      </c>
      <c r="CO305" s="184">
        <v>298</v>
      </c>
      <c r="CP305" s="184">
        <v>276</v>
      </c>
      <c r="CQ305" s="184">
        <v>311</v>
      </c>
      <c r="CR305" s="184">
        <v>238</v>
      </c>
      <c r="CS305" s="184">
        <v>195</v>
      </c>
      <c r="CT305" s="184">
        <v>187</v>
      </c>
      <c r="CU305" s="184">
        <v>151</v>
      </c>
      <c r="CV305" s="184">
        <v>143</v>
      </c>
      <c r="CW305" s="184">
        <v>111</v>
      </c>
      <c r="CX305" s="184">
        <v>84</v>
      </c>
      <c r="CY305" s="533">
        <v>270</v>
      </c>
      <c r="CZ305" s="129">
        <v>599</v>
      </c>
      <c r="DA305">
        <v>613</v>
      </c>
      <c r="DB305">
        <v>643</v>
      </c>
      <c r="DC305">
        <v>656</v>
      </c>
      <c r="DD305">
        <v>645</v>
      </c>
      <c r="DE305">
        <v>663</v>
      </c>
      <c r="DF305">
        <v>655</v>
      </c>
      <c r="DG305">
        <v>640</v>
      </c>
      <c r="DH305">
        <v>667</v>
      </c>
      <c r="DI305">
        <v>654</v>
      </c>
      <c r="DJ305">
        <v>685</v>
      </c>
      <c r="DK305">
        <v>722</v>
      </c>
      <c r="DL305">
        <v>638</v>
      </c>
      <c r="DM305">
        <v>655</v>
      </c>
      <c r="DN305">
        <v>619</v>
      </c>
      <c r="DO305">
        <v>634</v>
      </c>
      <c r="DP305">
        <v>616</v>
      </c>
      <c r="DQ305">
        <v>593</v>
      </c>
      <c r="DR305">
        <v>593</v>
      </c>
      <c r="DS305">
        <v>589</v>
      </c>
      <c r="DT305">
        <v>551</v>
      </c>
      <c r="DU305">
        <v>556</v>
      </c>
      <c r="DV305">
        <v>616</v>
      </c>
      <c r="DW305">
        <v>577</v>
      </c>
      <c r="DX305">
        <v>670</v>
      </c>
      <c r="DY305">
        <v>714</v>
      </c>
      <c r="DZ305">
        <v>770</v>
      </c>
      <c r="EA305">
        <v>839</v>
      </c>
      <c r="EB305">
        <v>854</v>
      </c>
      <c r="EC305">
        <v>929</v>
      </c>
      <c r="ED305">
        <v>906</v>
      </c>
      <c r="EE305">
        <v>958</v>
      </c>
      <c r="EF305">
        <v>975</v>
      </c>
      <c r="EG305">
        <v>1045</v>
      </c>
      <c r="EH305">
        <v>1074</v>
      </c>
      <c r="EI305">
        <v>1034</v>
      </c>
      <c r="EJ305">
        <v>1035</v>
      </c>
      <c r="EK305">
        <v>1065</v>
      </c>
      <c r="EL305">
        <v>1002</v>
      </c>
      <c r="EM305">
        <v>1067</v>
      </c>
      <c r="EN305">
        <v>928</v>
      </c>
      <c r="EO305">
        <v>874</v>
      </c>
      <c r="EP305">
        <v>902</v>
      </c>
      <c r="EQ305">
        <v>865</v>
      </c>
      <c r="ER305">
        <v>831</v>
      </c>
      <c r="ES305">
        <v>817</v>
      </c>
      <c r="ET305">
        <v>825</v>
      </c>
      <c r="EU305">
        <v>777</v>
      </c>
      <c r="EV305">
        <v>722</v>
      </c>
      <c r="EW305">
        <v>737</v>
      </c>
      <c r="EX305">
        <v>668</v>
      </c>
      <c r="EY305">
        <v>725</v>
      </c>
      <c r="EZ305">
        <v>692</v>
      </c>
      <c r="FA305">
        <v>776</v>
      </c>
      <c r="FB305">
        <v>722</v>
      </c>
      <c r="FC305">
        <v>762</v>
      </c>
      <c r="FD305">
        <v>707</v>
      </c>
      <c r="FE305">
        <v>776</v>
      </c>
      <c r="FF305">
        <v>736</v>
      </c>
      <c r="FG305">
        <v>719</v>
      </c>
      <c r="FH305">
        <v>752</v>
      </c>
      <c r="FI305">
        <v>712</v>
      </c>
      <c r="FJ305">
        <v>677</v>
      </c>
      <c r="FK305">
        <v>669</v>
      </c>
      <c r="FL305">
        <v>575</v>
      </c>
      <c r="FM305">
        <v>619</v>
      </c>
      <c r="FN305">
        <v>548</v>
      </c>
      <c r="FO305">
        <v>536</v>
      </c>
      <c r="FP305">
        <v>476</v>
      </c>
      <c r="FQ305">
        <v>475</v>
      </c>
      <c r="FR305">
        <v>481</v>
      </c>
      <c r="FS305">
        <v>478</v>
      </c>
      <c r="FT305">
        <v>454</v>
      </c>
      <c r="FU305">
        <v>451</v>
      </c>
      <c r="FV305">
        <v>461</v>
      </c>
      <c r="FW305">
        <v>421</v>
      </c>
      <c r="FX305">
        <v>418</v>
      </c>
      <c r="FY305">
        <v>426</v>
      </c>
      <c r="FZ305">
        <v>461</v>
      </c>
      <c r="GA305">
        <v>455</v>
      </c>
      <c r="GB305">
        <v>323</v>
      </c>
      <c r="GC305">
        <v>316</v>
      </c>
      <c r="GD305">
        <v>296</v>
      </c>
      <c r="GE305">
        <v>274</v>
      </c>
      <c r="GF305">
        <v>220</v>
      </c>
      <c r="GG305">
        <v>202</v>
      </c>
      <c r="GH305">
        <v>184</v>
      </c>
      <c r="GI305">
        <v>173</v>
      </c>
      <c r="GJ305">
        <v>163</v>
      </c>
      <c r="GK305">
        <v>132</v>
      </c>
      <c r="GL305" s="128">
        <v>521</v>
      </c>
    </row>
    <row r="306" spans="1:194" s="1" customFormat="1" ht="14.4" x14ac:dyDescent="0.3">
      <c r="A306" s="30" t="s">
        <v>46</v>
      </c>
      <c r="B306" s="1" t="s">
        <v>345</v>
      </c>
      <c r="C306" s="29" t="str">
        <f t="shared" si="84"/>
        <v>LA England - Rutland</v>
      </c>
      <c r="D306" s="48">
        <f t="shared" si="85"/>
        <v>1981</v>
      </c>
      <c r="E306" s="48">
        <f t="shared" si="86"/>
        <v>1749</v>
      </c>
      <c r="F306" s="49">
        <f t="shared" si="87"/>
        <v>42931</v>
      </c>
      <c r="G306" s="49">
        <f t="shared" si="88"/>
        <v>20778</v>
      </c>
      <c r="H306" s="50">
        <f t="shared" si="89"/>
        <v>22153</v>
      </c>
      <c r="I306" s="50">
        <f t="shared" si="90"/>
        <v>16635</v>
      </c>
      <c r="J306" s="50">
        <f t="shared" si="91"/>
        <v>18278</v>
      </c>
      <c r="K306" s="47">
        <f t="shared" si="92"/>
        <v>4143</v>
      </c>
      <c r="L306" s="48">
        <f t="shared" si="93"/>
        <v>3875</v>
      </c>
      <c r="M306" s="744">
        <v>134</v>
      </c>
      <c r="N306" s="184">
        <v>142</v>
      </c>
      <c r="O306" s="184">
        <v>156</v>
      </c>
      <c r="P306" s="184">
        <v>181</v>
      </c>
      <c r="Q306" s="184">
        <v>157</v>
      </c>
      <c r="R306" s="184">
        <v>155</v>
      </c>
      <c r="S306" s="184">
        <v>202</v>
      </c>
      <c r="T306" s="184">
        <v>169</v>
      </c>
      <c r="U306" s="184">
        <v>210</v>
      </c>
      <c r="V306" s="184">
        <v>197</v>
      </c>
      <c r="W306" s="184">
        <v>225</v>
      </c>
      <c r="X306" s="184">
        <v>234</v>
      </c>
      <c r="Y306" s="184">
        <v>230</v>
      </c>
      <c r="Z306" s="184">
        <v>285</v>
      </c>
      <c r="AA306" s="184">
        <v>335</v>
      </c>
      <c r="AB306" s="184">
        <v>346</v>
      </c>
      <c r="AC306" s="184">
        <v>368</v>
      </c>
      <c r="AD306" s="184">
        <v>417</v>
      </c>
      <c r="AE306" s="184">
        <v>353</v>
      </c>
      <c r="AF306" s="184">
        <v>235</v>
      </c>
      <c r="AG306" s="184">
        <v>202</v>
      </c>
      <c r="AH306" s="184">
        <v>178</v>
      </c>
      <c r="AI306" s="184">
        <v>188</v>
      </c>
      <c r="AJ306" s="184">
        <v>167</v>
      </c>
      <c r="AK306" s="184">
        <v>192</v>
      </c>
      <c r="AL306" s="184">
        <v>141</v>
      </c>
      <c r="AM306" s="184">
        <v>161</v>
      </c>
      <c r="AN306" s="184">
        <v>182</v>
      </c>
      <c r="AO306" s="184">
        <v>158</v>
      </c>
      <c r="AP306" s="184">
        <v>166</v>
      </c>
      <c r="AQ306" s="184">
        <v>168</v>
      </c>
      <c r="AR306" s="184">
        <v>162</v>
      </c>
      <c r="AS306" s="184">
        <v>186</v>
      </c>
      <c r="AT306" s="184">
        <v>201</v>
      </c>
      <c r="AU306" s="184">
        <v>176</v>
      </c>
      <c r="AV306" s="184">
        <v>200</v>
      </c>
      <c r="AW306" s="184">
        <v>205</v>
      </c>
      <c r="AX306" s="184">
        <v>214</v>
      </c>
      <c r="AY306" s="184">
        <v>202</v>
      </c>
      <c r="AZ306" s="184">
        <v>197</v>
      </c>
      <c r="BA306" s="184">
        <v>229</v>
      </c>
      <c r="BB306" s="184">
        <v>205</v>
      </c>
      <c r="BC306" s="184">
        <v>216</v>
      </c>
      <c r="BD306" s="184">
        <v>232</v>
      </c>
      <c r="BE306" s="184">
        <v>239</v>
      </c>
      <c r="BF306" s="184">
        <v>202</v>
      </c>
      <c r="BG306" s="184">
        <v>268</v>
      </c>
      <c r="BH306" s="184">
        <v>219</v>
      </c>
      <c r="BI306" s="184">
        <v>228</v>
      </c>
      <c r="BJ306" s="184">
        <v>229</v>
      </c>
      <c r="BK306" s="184">
        <v>236</v>
      </c>
      <c r="BL306" s="184">
        <v>253</v>
      </c>
      <c r="BM306" s="184">
        <v>239</v>
      </c>
      <c r="BN306" s="184">
        <v>256</v>
      </c>
      <c r="BO306" s="184">
        <v>305</v>
      </c>
      <c r="BP306" s="184">
        <v>300</v>
      </c>
      <c r="BQ306" s="184">
        <v>286</v>
      </c>
      <c r="BR306" s="184">
        <v>297</v>
      </c>
      <c r="BS306" s="184">
        <v>308</v>
      </c>
      <c r="BT306" s="184">
        <v>340</v>
      </c>
      <c r="BU306" s="184">
        <v>328</v>
      </c>
      <c r="BV306" s="184">
        <v>316</v>
      </c>
      <c r="BW306" s="184">
        <v>349</v>
      </c>
      <c r="BX306" s="184">
        <v>334</v>
      </c>
      <c r="BY306" s="184">
        <v>303</v>
      </c>
      <c r="BZ306" s="184">
        <v>301</v>
      </c>
      <c r="CA306" s="184">
        <v>289</v>
      </c>
      <c r="CB306" s="184">
        <v>321</v>
      </c>
      <c r="CC306" s="184">
        <v>293</v>
      </c>
      <c r="CD306" s="184">
        <v>295</v>
      </c>
      <c r="CE306" s="184">
        <v>263</v>
      </c>
      <c r="CF306" s="184">
        <v>242</v>
      </c>
      <c r="CG306" s="184">
        <v>256</v>
      </c>
      <c r="CH306" s="184">
        <v>254</v>
      </c>
      <c r="CI306" s="184">
        <v>247</v>
      </c>
      <c r="CJ306" s="184">
        <v>242</v>
      </c>
      <c r="CK306" s="184">
        <v>247</v>
      </c>
      <c r="CL306" s="184">
        <v>269</v>
      </c>
      <c r="CM306" s="184">
        <v>254</v>
      </c>
      <c r="CN306" s="184">
        <v>290</v>
      </c>
      <c r="CO306" s="184">
        <v>209</v>
      </c>
      <c r="CP306" s="184">
        <v>211</v>
      </c>
      <c r="CQ306" s="184">
        <v>180</v>
      </c>
      <c r="CR306" s="184">
        <v>178</v>
      </c>
      <c r="CS306" s="184">
        <v>131</v>
      </c>
      <c r="CT306" s="184">
        <v>108</v>
      </c>
      <c r="CU306" s="184">
        <v>105</v>
      </c>
      <c r="CV306" s="184">
        <v>109</v>
      </c>
      <c r="CW306" s="184">
        <v>88</v>
      </c>
      <c r="CX306" s="184">
        <v>71</v>
      </c>
      <c r="CY306" s="533">
        <v>231</v>
      </c>
      <c r="CZ306" s="129">
        <v>127</v>
      </c>
      <c r="DA306">
        <v>130</v>
      </c>
      <c r="DB306">
        <v>155</v>
      </c>
      <c r="DC306">
        <v>161</v>
      </c>
      <c r="DD306">
        <v>155</v>
      </c>
      <c r="DE306">
        <v>188</v>
      </c>
      <c r="DF306">
        <v>155</v>
      </c>
      <c r="DG306">
        <v>194</v>
      </c>
      <c r="DH306">
        <v>211</v>
      </c>
      <c r="DI306">
        <v>219</v>
      </c>
      <c r="DJ306">
        <v>207</v>
      </c>
      <c r="DK306">
        <v>224</v>
      </c>
      <c r="DL306">
        <v>217</v>
      </c>
      <c r="DM306">
        <v>243</v>
      </c>
      <c r="DN306">
        <v>266</v>
      </c>
      <c r="DO306">
        <v>304</v>
      </c>
      <c r="DP306">
        <v>344</v>
      </c>
      <c r="DQ306">
        <v>375</v>
      </c>
      <c r="DR306">
        <v>350</v>
      </c>
      <c r="DS306">
        <v>207</v>
      </c>
      <c r="DT306">
        <v>160</v>
      </c>
      <c r="DU306">
        <v>175</v>
      </c>
      <c r="DV306">
        <v>177</v>
      </c>
      <c r="DW306">
        <v>176</v>
      </c>
      <c r="DX306">
        <v>152</v>
      </c>
      <c r="DY306">
        <v>178</v>
      </c>
      <c r="DZ306">
        <v>157</v>
      </c>
      <c r="EA306">
        <v>162</v>
      </c>
      <c r="EB306">
        <v>177</v>
      </c>
      <c r="EC306">
        <v>157</v>
      </c>
      <c r="ED306">
        <v>182</v>
      </c>
      <c r="EE306">
        <v>194</v>
      </c>
      <c r="EF306">
        <v>221</v>
      </c>
      <c r="EG306">
        <v>227</v>
      </c>
      <c r="EH306">
        <v>220</v>
      </c>
      <c r="EI306">
        <v>254</v>
      </c>
      <c r="EJ306">
        <v>253</v>
      </c>
      <c r="EK306">
        <v>217</v>
      </c>
      <c r="EL306">
        <v>244</v>
      </c>
      <c r="EM306">
        <v>248</v>
      </c>
      <c r="EN306">
        <v>220</v>
      </c>
      <c r="EO306">
        <v>273</v>
      </c>
      <c r="EP306">
        <v>242</v>
      </c>
      <c r="EQ306">
        <v>230</v>
      </c>
      <c r="ER306">
        <v>258</v>
      </c>
      <c r="ES306">
        <v>285</v>
      </c>
      <c r="ET306">
        <v>277</v>
      </c>
      <c r="EU306">
        <v>239</v>
      </c>
      <c r="EV306">
        <v>264</v>
      </c>
      <c r="EW306">
        <v>244</v>
      </c>
      <c r="EX306">
        <v>247</v>
      </c>
      <c r="EY306">
        <v>267</v>
      </c>
      <c r="EZ306">
        <v>289</v>
      </c>
      <c r="FA306">
        <v>319</v>
      </c>
      <c r="FB306">
        <v>311</v>
      </c>
      <c r="FC306">
        <v>337</v>
      </c>
      <c r="FD306">
        <v>355</v>
      </c>
      <c r="FE306">
        <v>353</v>
      </c>
      <c r="FF306">
        <v>368</v>
      </c>
      <c r="FG306">
        <v>332</v>
      </c>
      <c r="FH306">
        <v>342</v>
      </c>
      <c r="FI306">
        <v>357</v>
      </c>
      <c r="FJ306">
        <v>354</v>
      </c>
      <c r="FK306">
        <v>308</v>
      </c>
      <c r="FL306">
        <v>346</v>
      </c>
      <c r="FM306">
        <v>315</v>
      </c>
      <c r="FN306">
        <v>317</v>
      </c>
      <c r="FO306">
        <v>319</v>
      </c>
      <c r="FP306">
        <v>318</v>
      </c>
      <c r="FQ306">
        <v>288</v>
      </c>
      <c r="FR306">
        <v>283</v>
      </c>
      <c r="FS306">
        <v>270</v>
      </c>
      <c r="FT306">
        <v>281</v>
      </c>
      <c r="FU306">
        <v>241</v>
      </c>
      <c r="FV306">
        <v>274</v>
      </c>
      <c r="FW306">
        <v>267</v>
      </c>
      <c r="FX306">
        <v>285</v>
      </c>
      <c r="FY306">
        <v>288</v>
      </c>
      <c r="FZ306">
        <v>329</v>
      </c>
      <c r="GA306">
        <v>277</v>
      </c>
      <c r="GB306">
        <v>208</v>
      </c>
      <c r="GC306">
        <v>248</v>
      </c>
      <c r="GD306">
        <v>236</v>
      </c>
      <c r="GE306">
        <v>210</v>
      </c>
      <c r="GF306">
        <v>141</v>
      </c>
      <c r="GG306">
        <v>175</v>
      </c>
      <c r="GH306">
        <v>134</v>
      </c>
      <c r="GI306">
        <v>114</v>
      </c>
      <c r="GJ306">
        <v>107</v>
      </c>
      <c r="GK306">
        <v>89</v>
      </c>
      <c r="GL306" s="128">
        <v>359</v>
      </c>
    </row>
    <row r="307" spans="1:194" s="1" customFormat="1" ht="14.4" x14ac:dyDescent="0.3">
      <c r="A307" s="30" t="s">
        <v>46</v>
      </c>
      <c r="B307" s="1" t="s">
        <v>346</v>
      </c>
      <c r="C307" s="29" t="str">
        <f t="shared" si="84"/>
        <v>LA England - Salford</v>
      </c>
      <c r="D307" s="48">
        <f t="shared" si="85"/>
        <v>11784</v>
      </c>
      <c r="E307" s="48">
        <f t="shared" si="86"/>
        <v>11028</v>
      </c>
      <c r="F307" s="49">
        <f t="shared" si="87"/>
        <v>324749</v>
      </c>
      <c r="G307" s="49">
        <f t="shared" si="88"/>
        <v>165347</v>
      </c>
      <c r="H307" s="50">
        <f t="shared" si="89"/>
        <v>159402</v>
      </c>
      <c r="I307" s="50">
        <f t="shared" si="90"/>
        <v>131540</v>
      </c>
      <c r="J307" s="50">
        <f t="shared" si="91"/>
        <v>127409</v>
      </c>
      <c r="K307" s="47">
        <f t="shared" si="92"/>
        <v>33807</v>
      </c>
      <c r="L307" s="48">
        <f t="shared" si="93"/>
        <v>31993</v>
      </c>
      <c r="M307" s="744">
        <v>1618</v>
      </c>
      <c r="N307" s="184">
        <v>1684</v>
      </c>
      <c r="O307" s="184">
        <v>1735</v>
      </c>
      <c r="P307" s="184">
        <v>1772</v>
      </c>
      <c r="Q307" s="184">
        <v>1832</v>
      </c>
      <c r="R307" s="184">
        <v>1861</v>
      </c>
      <c r="S307" s="184">
        <v>1830</v>
      </c>
      <c r="T307" s="184">
        <v>1940</v>
      </c>
      <c r="U307" s="184">
        <v>1890</v>
      </c>
      <c r="V307" s="184">
        <v>1986</v>
      </c>
      <c r="W307" s="184">
        <v>1958</v>
      </c>
      <c r="X307" s="184">
        <v>1917</v>
      </c>
      <c r="Y307" s="184">
        <v>1985</v>
      </c>
      <c r="Z307" s="184">
        <v>1977</v>
      </c>
      <c r="AA307" s="184">
        <v>1937</v>
      </c>
      <c r="AB307" s="184">
        <v>2042</v>
      </c>
      <c r="AC307" s="184">
        <v>1932</v>
      </c>
      <c r="AD307" s="184">
        <v>1911</v>
      </c>
      <c r="AE307" s="184">
        <v>1910</v>
      </c>
      <c r="AF307" s="184">
        <v>2037</v>
      </c>
      <c r="AG307" s="184">
        <v>2099</v>
      </c>
      <c r="AH307" s="184">
        <v>2115</v>
      </c>
      <c r="AI307" s="184">
        <v>2198</v>
      </c>
      <c r="AJ307" s="184">
        <v>2378</v>
      </c>
      <c r="AK307" s="184">
        <v>2572</v>
      </c>
      <c r="AL307" s="184">
        <v>2891</v>
      </c>
      <c r="AM307" s="184">
        <v>3118</v>
      </c>
      <c r="AN307" s="184">
        <v>3259</v>
      </c>
      <c r="AO307" s="184">
        <v>3486</v>
      </c>
      <c r="AP307" s="184">
        <v>3513</v>
      </c>
      <c r="AQ307" s="184">
        <v>3432</v>
      </c>
      <c r="AR307" s="184">
        <v>3301</v>
      </c>
      <c r="AS307" s="184">
        <v>3295</v>
      </c>
      <c r="AT307" s="184">
        <v>3459</v>
      </c>
      <c r="AU307" s="184">
        <v>3358</v>
      </c>
      <c r="AV307" s="184">
        <v>3409</v>
      </c>
      <c r="AW307" s="184">
        <v>3265</v>
      </c>
      <c r="AX307" s="184">
        <v>3091</v>
      </c>
      <c r="AY307" s="184">
        <v>3052</v>
      </c>
      <c r="AZ307" s="184">
        <v>2965</v>
      </c>
      <c r="BA307" s="184">
        <v>2862</v>
      </c>
      <c r="BB307" s="184">
        <v>2705</v>
      </c>
      <c r="BC307" s="184">
        <v>2544</v>
      </c>
      <c r="BD307" s="184">
        <v>2557</v>
      </c>
      <c r="BE307" s="184">
        <v>2388</v>
      </c>
      <c r="BF307" s="184">
        <v>2287</v>
      </c>
      <c r="BG307" s="184">
        <v>2179</v>
      </c>
      <c r="BH307" s="184">
        <v>2112</v>
      </c>
      <c r="BI307" s="184">
        <v>1809</v>
      </c>
      <c r="BJ307" s="184">
        <v>1731</v>
      </c>
      <c r="BK307" s="184">
        <v>1747</v>
      </c>
      <c r="BL307" s="184">
        <v>1767</v>
      </c>
      <c r="BM307" s="184">
        <v>1594</v>
      </c>
      <c r="BN307" s="184">
        <v>1637</v>
      </c>
      <c r="BO307" s="184">
        <v>1795</v>
      </c>
      <c r="BP307" s="184">
        <v>1797</v>
      </c>
      <c r="BQ307" s="184">
        <v>1682</v>
      </c>
      <c r="BR307" s="184">
        <v>1760</v>
      </c>
      <c r="BS307" s="184">
        <v>1682</v>
      </c>
      <c r="BT307" s="184">
        <v>1643</v>
      </c>
      <c r="BU307" s="184">
        <v>1699</v>
      </c>
      <c r="BV307" s="184">
        <v>1626</v>
      </c>
      <c r="BW307" s="184">
        <v>1599</v>
      </c>
      <c r="BX307" s="184">
        <v>1584</v>
      </c>
      <c r="BY307" s="184">
        <v>1522</v>
      </c>
      <c r="BZ307" s="184">
        <v>1371</v>
      </c>
      <c r="CA307" s="184">
        <v>1254</v>
      </c>
      <c r="CB307" s="184">
        <v>1233</v>
      </c>
      <c r="CC307" s="184">
        <v>1223</v>
      </c>
      <c r="CD307" s="184">
        <v>1100</v>
      </c>
      <c r="CE307" s="184">
        <v>973</v>
      </c>
      <c r="CF307" s="184">
        <v>935</v>
      </c>
      <c r="CG307" s="184">
        <v>927</v>
      </c>
      <c r="CH307" s="184">
        <v>882</v>
      </c>
      <c r="CI307" s="184">
        <v>747</v>
      </c>
      <c r="CJ307" s="184">
        <v>841</v>
      </c>
      <c r="CK307" s="184">
        <v>823</v>
      </c>
      <c r="CL307" s="184">
        <v>793</v>
      </c>
      <c r="CM307" s="184">
        <v>838</v>
      </c>
      <c r="CN307" s="184">
        <v>822</v>
      </c>
      <c r="CO307" s="184">
        <v>608</v>
      </c>
      <c r="CP307" s="184">
        <v>563</v>
      </c>
      <c r="CQ307" s="184">
        <v>488</v>
      </c>
      <c r="CR307" s="184">
        <v>416</v>
      </c>
      <c r="CS307" s="184">
        <v>355</v>
      </c>
      <c r="CT307" s="184">
        <v>293</v>
      </c>
      <c r="CU307" s="184">
        <v>306</v>
      </c>
      <c r="CV307" s="184">
        <v>268</v>
      </c>
      <c r="CW307" s="184">
        <v>245</v>
      </c>
      <c r="CX307" s="184">
        <v>194</v>
      </c>
      <c r="CY307" s="533">
        <v>531</v>
      </c>
      <c r="CZ307" s="129">
        <v>1512</v>
      </c>
      <c r="DA307">
        <v>1640</v>
      </c>
      <c r="DB307">
        <v>1671</v>
      </c>
      <c r="DC307">
        <v>1725</v>
      </c>
      <c r="DD307">
        <v>1722</v>
      </c>
      <c r="DE307">
        <v>1657</v>
      </c>
      <c r="DF307">
        <v>1783</v>
      </c>
      <c r="DG307">
        <v>1808</v>
      </c>
      <c r="DH307">
        <v>1802</v>
      </c>
      <c r="DI307">
        <v>1817</v>
      </c>
      <c r="DJ307">
        <v>2000</v>
      </c>
      <c r="DK307">
        <v>1828</v>
      </c>
      <c r="DL307">
        <v>1912</v>
      </c>
      <c r="DM307">
        <v>1891</v>
      </c>
      <c r="DN307">
        <v>1803</v>
      </c>
      <c r="DO307">
        <v>1907</v>
      </c>
      <c r="DP307">
        <v>1756</v>
      </c>
      <c r="DQ307">
        <v>1759</v>
      </c>
      <c r="DR307">
        <v>1877</v>
      </c>
      <c r="DS307">
        <v>2171</v>
      </c>
      <c r="DT307">
        <v>2262</v>
      </c>
      <c r="DU307">
        <v>2336</v>
      </c>
      <c r="DV307">
        <v>2480</v>
      </c>
      <c r="DW307">
        <v>2743</v>
      </c>
      <c r="DX307">
        <v>3088</v>
      </c>
      <c r="DY307">
        <v>3292</v>
      </c>
      <c r="DZ307">
        <v>3389</v>
      </c>
      <c r="EA307">
        <v>3566</v>
      </c>
      <c r="EB307">
        <v>3492</v>
      </c>
      <c r="EC307">
        <v>3419</v>
      </c>
      <c r="ED307">
        <v>3248</v>
      </c>
      <c r="EE307">
        <v>3211</v>
      </c>
      <c r="EF307">
        <v>3064</v>
      </c>
      <c r="EG307">
        <v>3095</v>
      </c>
      <c r="EH307">
        <v>3068</v>
      </c>
      <c r="EI307">
        <v>2788</v>
      </c>
      <c r="EJ307">
        <v>2678</v>
      </c>
      <c r="EK307">
        <v>2702</v>
      </c>
      <c r="EL307">
        <v>2640</v>
      </c>
      <c r="EM307">
        <v>2394</v>
      </c>
      <c r="EN307">
        <v>2336</v>
      </c>
      <c r="EO307">
        <v>2308</v>
      </c>
      <c r="EP307">
        <v>2315</v>
      </c>
      <c r="EQ307">
        <v>2081</v>
      </c>
      <c r="ER307">
        <v>2032</v>
      </c>
      <c r="ES307">
        <v>2007</v>
      </c>
      <c r="ET307">
        <v>1834</v>
      </c>
      <c r="EU307">
        <v>1736</v>
      </c>
      <c r="EV307">
        <v>1592</v>
      </c>
      <c r="EW307">
        <v>1487</v>
      </c>
      <c r="EX307">
        <v>1580</v>
      </c>
      <c r="EY307">
        <v>1471</v>
      </c>
      <c r="EZ307">
        <v>1500</v>
      </c>
      <c r="FA307">
        <v>1599</v>
      </c>
      <c r="FB307">
        <v>1616</v>
      </c>
      <c r="FC307">
        <v>1607</v>
      </c>
      <c r="FD307">
        <v>1558</v>
      </c>
      <c r="FE307">
        <v>1643</v>
      </c>
      <c r="FF307">
        <v>1581</v>
      </c>
      <c r="FG307">
        <v>1552</v>
      </c>
      <c r="FH307">
        <v>1514</v>
      </c>
      <c r="FI307">
        <v>1541</v>
      </c>
      <c r="FJ307">
        <v>1542</v>
      </c>
      <c r="FK307">
        <v>1444</v>
      </c>
      <c r="FL307">
        <v>1416</v>
      </c>
      <c r="FM307">
        <v>1402</v>
      </c>
      <c r="FN307">
        <v>1292</v>
      </c>
      <c r="FO307">
        <v>1246</v>
      </c>
      <c r="FP307">
        <v>1206</v>
      </c>
      <c r="FQ307">
        <v>1096</v>
      </c>
      <c r="FR307">
        <v>989</v>
      </c>
      <c r="FS307">
        <v>936</v>
      </c>
      <c r="FT307">
        <v>934</v>
      </c>
      <c r="FU307">
        <v>916</v>
      </c>
      <c r="FV307">
        <v>927</v>
      </c>
      <c r="FW307">
        <v>902</v>
      </c>
      <c r="FX307">
        <v>902</v>
      </c>
      <c r="FY307">
        <v>877</v>
      </c>
      <c r="FZ307">
        <v>984</v>
      </c>
      <c r="GA307">
        <v>988</v>
      </c>
      <c r="GB307">
        <v>654</v>
      </c>
      <c r="GC307">
        <v>649</v>
      </c>
      <c r="GD307">
        <v>604</v>
      </c>
      <c r="GE307">
        <v>556</v>
      </c>
      <c r="GF307">
        <v>471</v>
      </c>
      <c r="GG307">
        <v>471</v>
      </c>
      <c r="GH307">
        <v>433</v>
      </c>
      <c r="GI307">
        <v>351</v>
      </c>
      <c r="GJ307">
        <v>333</v>
      </c>
      <c r="GK307">
        <v>277</v>
      </c>
      <c r="GL307" s="128">
        <v>1118</v>
      </c>
    </row>
    <row r="308" spans="1:194" s="1" customFormat="1" ht="14.4" x14ac:dyDescent="0.3">
      <c r="A308" s="30" t="s">
        <v>46</v>
      </c>
      <c r="B308" s="1" t="s">
        <v>347</v>
      </c>
      <c r="C308" s="29" t="str">
        <f t="shared" si="84"/>
        <v>LA England - Sandwell</v>
      </c>
      <c r="D308" s="48">
        <f t="shared" si="85"/>
        <v>15503</v>
      </c>
      <c r="E308" s="48">
        <f t="shared" si="86"/>
        <v>14464</v>
      </c>
      <c r="F308" s="49">
        <f t="shared" si="87"/>
        <v>355634</v>
      </c>
      <c r="G308" s="49">
        <f t="shared" si="88"/>
        <v>180599</v>
      </c>
      <c r="H308" s="50">
        <f t="shared" si="89"/>
        <v>175035</v>
      </c>
      <c r="I308" s="50">
        <f t="shared" si="90"/>
        <v>138424</v>
      </c>
      <c r="J308" s="50">
        <f t="shared" si="91"/>
        <v>135553</v>
      </c>
      <c r="K308" s="47">
        <f t="shared" si="92"/>
        <v>42175</v>
      </c>
      <c r="L308" s="48">
        <f t="shared" si="93"/>
        <v>39482</v>
      </c>
      <c r="M308" s="744">
        <v>1898</v>
      </c>
      <c r="N308" s="184">
        <v>2136</v>
      </c>
      <c r="O308" s="184">
        <v>2088</v>
      </c>
      <c r="P308" s="184">
        <v>2048</v>
      </c>
      <c r="Q308" s="184">
        <v>2138</v>
      </c>
      <c r="R308" s="184">
        <v>2116</v>
      </c>
      <c r="S308" s="184">
        <v>2229</v>
      </c>
      <c r="T308" s="184">
        <v>2286</v>
      </c>
      <c r="U308" s="184">
        <v>2327</v>
      </c>
      <c r="V308" s="184">
        <v>2452</v>
      </c>
      <c r="W308" s="184">
        <v>2527</v>
      </c>
      <c r="X308" s="184">
        <v>2427</v>
      </c>
      <c r="Y308" s="184">
        <v>2518</v>
      </c>
      <c r="Z308" s="184">
        <v>2588</v>
      </c>
      <c r="AA308" s="184">
        <v>2693</v>
      </c>
      <c r="AB308" s="184">
        <v>2549</v>
      </c>
      <c r="AC308" s="184">
        <v>2565</v>
      </c>
      <c r="AD308" s="184">
        <v>2590</v>
      </c>
      <c r="AE308" s="184">
        <v>2546</v>
      </c>
      <c r="AF308" s="184">
        <v>2350</v>
      </c>
      <c r="AG308" s="184">
        <v>2527</v>
      </c>
      <c r="AH308" s="184">
        <v>2499</v>
      </c>
      <c r="AI308" s="184">
        <v>2526</v>
      </c>
      <c r="AJ308" s="184">
        <v>2529</v>
      </c>
      <c r="AK308" s="184">
        <v>2741</v>
      </c>
      <c r="AL308" s="184">
        <v>2833</v>
      </c>
      <c r="AM308" s="184">
        <v>2889</v>
      </c>
      <c r="AN308" s="184">
        <v>2748</v>
      </c>
      <c r="AO308" s="184">
        <v>2898</v>
      </c>
      <c r="AP308" s="184">
        <v>2869</v>
      </c>
      <c r="AQ308" s="184">
        <v>2707</v>
      </c>
      <c r="AR308" s="184">
        <v>2776</v>
      </c>
      <c r="AS308" s="184">
        <v>2749</v>
      </c>
      <c r="AT308" s="184">
        <v>2730</v>
      </c>
      <c r="AU308" s="184">
        <v>2802</v>
      </c>
      <c r="AV308" s="184">
        <v>2758</v>
      </c>
      <c r="AW308" s="184">
        <v>2759</v>
      </c>
      <c r="AX308" s="184">
        <v>2716</v>
      </c>
      <c r="AY308" s="184">
        <v>2756</v>
      </c>
      <c r="AZ308" s="184">
        <v>2701</v>
      </c>
      <c r="BA308" s="184">
        <v>2579</v>
      </c>
      <c r="BB308" s="184">
        <v>2551</v>
      </c>
      <c r="BC308" s="184">
        <v>2470</v>
      </c>
      <c r="BD308" s="184">
        <v>2504</v>
      </c>
      <c r="BE308" s="184">
        <v>2438</v>
      </c>
      <c r="BF308" s="184">
        <v>2438</v>
      </c>
      <c r="BG308" s="184">
        <v>2430</v>
      </c>
      <c r="BH308" s="184">
        <v>2393</v>
      </c>
      <c r="BI308" s="184">
        <v>2196</v>
      </c>
      <c r="BJ308" s="184">
        <v>2123</v>
      </c>
      <c r="BK308" s="184">
        <v>2220</v>
      </c>
      <c r="BL308" s="184">
        <v>2148</v>
      </c>
      <c r="BM308" s="184">
        <v>2186</v>
      </c>
      <c r="BN308" s="184">
        <v>2198</v>
      </c>
      <c r="BO308" s="184">
        <v>2215</v>
      </c>
      <c r="BP308" s="184">
        <v>2228</v>
      </c>
      <c r="BQ308" s="184">
        <v>2255</v>
      </c>
      <c r="BR308" s="184">
        <v>2179</v>
      </c>
      <c r="BS308" s="184">
        <v>2150</v>
      </c>
      <c r="BT308" s="184">
        <v>2093</v>
      </c>
      <c r="BU308" s="184">
        <v>2073</v>
      </c>
      <c r="BV308" s="184">
        <v>1912</v>
      </c>
      <c r="BW308" s="184">
        <v>1846</v>
      </c>
      <c r="BX308" s="184">
        <v>1878</v>
      </c>
      <c r="BY308" s="184">
        <v>1743</v>
      </c>
      <c r="BZ308" s="184">
        <v>1736</v>
      </c>
      <c r="CA308" s="184">
        <v>1556</v>
      </c>
      <c r="CB308" s="184">
        <v>1460</v>
      </c>
      <c r="CC308" s="184">
        <v>1423</v>
      </c>
      <c r="CD308" s="184">
        <v>1378</v>
      </c>
      <c r="CE308" s="184">
        <v>1215</v>
      </c>
      <c r="CF308" s="184">
        <v>1223</v>
      </c>
      <c r="CG308" s="184">
        <v>1131</v>
      </c>
      <c r="CH308" s="184">
        <v>1109</v>
      </c>
      <c r="CI308" s="184">
        <v>1059</v>
      </c>
      <c r="CJ308" s="184">
        <v>970</v>
      </c>
      <c r="CK308" s="184">
        <v>967</v>
      </c>
      <c r="CL308" s="184">
        <v>946</v>
      </c>
      <c r="CM308" s="184">
        <v>954</v>
      </c>
      <c r="CN308" s="184">
        <v>881</v>
      </c>
      <c r="CO308" s="184">
        <v>677</v>
      </c>
      <c r="CP308" s="184">
        <v>655</v>
      </c>
      <c r="CQ308" s="184">
        <v>678</v>
      </c>
      <c r="CR308" s="184">
        <v>604</v>
      </c>
      <c r="CS308" s="184">
        <v>459</v>
      </c>
      <c r="CT308" s="184">
        <v>433</v>
      </c>
      <c r="CU308" s="184">
        <v>379</v>
      </c>
      <c r="CV308" s="184">
        <v>356</v>
      </c>
      <c r="CW308" s="184">
        <v>326</v>
      </c>
      <c r="CX308" s="184">
        <v>224</v>
      </c>
      <c r="CY308" s="533">
        <v>770</v>
      </c>
      <c r="CZ308" s="129">
        <v>1780</v>
      </c>
      <c r="DA308">
        <v>1915</v>
      </c>
      <c r="DB308">
        <v>1999</v>
      </c>
      <c r="DC308">
        <v>1984</v>
      </c>
      <c r="DD308">
        <v>1991</v>
      </c>
      <c r="DE308">
        <v>1989</v>
      </c>
      <c r="DF308">
        <v>2107</v>
      </c>
      <c r="DG308">
        <v>2113</v>
      </c>
      <c r="DH308">
        <v>2214</v>
      </c>
      <c r="DI308">
        <v>2284</v>
      </c>
      <c r="DJ308">
        <v>2327</v>
      </c>
      <c r="DK308">
        <v>2315</v>
      </c>
      <c r="DL308">
        <v>2321</v>
      </c>
      <c r="DM308">
        <v>2458</v>
      </c>
      <c r="DN308">
        <v>2496</v>
      </c>
      <c r="DO308">
        <v>2452</v>
      </c>
      <c r="DP308">
        <v>2306</v>
      </c>
      <c r="DQ308">
        <v>2431</v>
      </c>
      <c r="DR308">
        <v>2388</v>
      </c>
      <c r="DS308">
        <v>2088</v>
      </c>
      <c r="DT308">
        <v>2168</v>
      </c>
      <c r="DU308">
        <v>2104</v>
      </c>
      <c r="DV308">
        <v>2205</v>
      </c>
      <c r="DW308">
        <v>2397</v>
      </c>
      <c r="DX308">
        <v>2523</v>
      </c>
      <c r="DY308">
        <v>2569</v>
      </c>
      <c r="DZ308">
        <v>2547</v>
      </c>
      <c r="EA308">
        <v>2612</v>
      </c>
      <c r="EB308">
        <v>2692</v>
      </c>
      <c r="EC308">
        <v>2712</v>
      </c>
      <c r="ED308">
        <v>2596</v>
      </c>
      <c r="EE308">
        <v>2667</v>
      </c>
      <c r="EF308">
        <v>2609</v>
      </c>
      <c r="EG308">
        <v>2618</v>
      </c>
      <c r="EH308">
        <v>2671</v>
      </c>
      <c r="EI308">
        <v>2638</v>
      </c>
      <c r="EJ308">
        <v>2724</v>
      </c>
      <c r="EK308">
        <v>2626</v>
      </c>
      <c r="EL308">
        <v>2589</v>
      </c>
      <c r="EM308">
        <v>2716</v>
      </c>
      <c r="EN308">
        <v>2615</v>
      </c>
      <c r="EO308">
        <v>2580</v>
      </c>
      <c r="EP308">
        <v>2478</v>
      </c>
      <c r="EQ308">
        <v>2506</v>
      </c>
      <c r="ER308">
        <v>2419</v>
      </c>
      <c r="ES308">
        <v>2382</v>
      </c>
      <c r="ET308">
        <v>2375</v>
      </c>
      <c r="EU308">
        <v>2137</v>
      </c>
      <c r="EV308">
        <v>1953</v>
      </c>
      <c r="EW308">
        <v>1934</v>
      </c>
      <c r="EX308">
        <v>2016</v>
      </c>
      <c r="EY308">
        <v>1997</v>
      </c>
      <c r="EZ308">
        <v>1945</v>
      </c>
      <c r="FA308">
        <v>1941</v>
      </c>
      <c r="FB308">
        <v>2050</v>
      </c>
      <c r="FC308">
        <v>2167</v>
      </c>
      <c r="FD308">
        <v>2049</v>
      </c>
      <c r="FE308">
        <v>2040</v>
      </c>
      <c r="FF308">
        <v>2012</v>
      </c>
      <c r="FG308">
        <v>1959</v>
      </c>
      <c r="FH308">
        <v>2012</v>
      </c>
      <c r="FI308">
        <v>1962</v>
      </c>
      <c r="FJ308">
        <v>1911</v>
      </c>
      <c r="FK308">
        <v>1784</v>
      </c>
      <c r="FL308">
        <v>1731</v>
      </c>
      <c r="FM308">
        <v>1614</v>
      </c>
      <c r="FN308">
        <v>1564</v>
      </c>
      <c r="FO308">
        <v>1471</v>
      </c>
      <c r="FP308">
        <v>1410</v>
      </c>
      <c r="FQ308">
        <v>1398</v>
      </c>
      <c r="FR308">
        <v>1319</v>
      </c>
      <c r="FS308">
        <v>1298</v>
      </c>
      <c r="FT308">
        <v>1182</v>
      </c>
      <c r="FU308">
        <v>1209</v>
      </c>
      <c r="FV308">
        <v>1197</v>
      </c>
      <c r="FW308">
        <v>1131</v>
      </c>
      <c r="FX308">
        <v>1109</v>
      </c>
      <c r="FY308">
        <v>1093</v>
      </c>
      <c r="FZ308">
        <v>1037</v>
      </c>
      <c r="GA308">
        <v>1039</v>
      </c>
      <c r="GB308">
        <v>854</v>
      </c>
      <c r="GC308">
        <v>861</v>
      </c>
      <c r="GD308">
        <v>884</v>
      </c>
      <c r="GE308">
        <v>818</v>
      </c>
      <c r="GF308">
        <v>678</v>
      </c>
      <c r="GG308">
        <v>555</v>
      </c>
      <c r="GH308">
        <v>543</v>
      </c>
      <c r="GI308">
        <v>512</v>
      </c>
      <c r="GJ308">
        <v>485</v>
      </c>
      <c r="GK308">
        <v>411</v>
      </c>
      <c r="GL308" s="128">
        <v>1467</v>
      </c>
    </row>
    <row r="309" spans="1:194" s="1" customFormat="1" ht="14.4" x14ac:dyDescent="0.3">
      <c r="A309" s="30" t="s">
        <v>46</v>
      </c>
      <c r="B309" s="1" t="s">
        <v>348</v>
      </c>
      <c r="C309" s="29" t="str">
        <f t="shared" si="84"/>
        <v>LA England - Sefton</v>
      </c>
      <c r="D309" s="48">
        <f t="shared" si="85"/>
        <v>9799</v>
      </c>
      <c r="E309" s="48">
        <f t="shared" si="86"/>
        <v>9267</v>
      </c>
      <c r="F309" s="49">
        <f t="shared" si="87"/>
        <v>284486</v>
      </c>
      <c r="G309" s="49">
        <f t="shared" si="88"/>
        <v>140350</v>
      </c>
      <c r="H309" s="50">
        <f t="shared" si="89"/>
        <v>144136</v>
      </c>
      <c r="I309" s="50">
        <f t="shared" si="90"/>
        <v>114193</v>
      </c>
      <c r="J309" s="50">
        <f t="shared" si="91"/>
        <v>119262</v>
      </c>
      <c r="K309" s="47">
        <f t="shared" si="92"/>
        <v>26157</v>
      </c>
      <c r="L309" s="48">
        <f t="shared" si="93"/>
        <v>24874</v>
      </c>
      <c r="M309" s="744">
        <v>1073</v>
      </c>
      <c r="N309" s="184">
        <v>1130</v>
      </c>
      <c r="O309" s="184">
        <v>1192</v>
      </c>
      <c r="P309" s="184">
        <v>1300</v>
      </c>
      <c r="Q309" s="184">
        <v>1346</v>
      </c>
      <c r="R309" s="184">
        <v>1322</v>
      </c>
      <c r="S309" s="184">
        <v>1372</v>
      </c>
      <c r="T309" s="184">
        <v>1442</v>
      </c>
      <c r="U309" s="184">
        <v>1475</v>
      </c>
      <c r="V309" s="184">
        <v>1537</v>
      </c>
      <c r="W309" s="184">
        <v>1543</v>
      </c>
      <c r="X309" s="184">
        <v>1626</v>
      </c>
      <c r="Y309" s="184">
        <v>1587</v>
      </c>
      <c r="Z309" s="184">
        <v>1654</v>
      </c>
      <c r="AA309" s="184">
        <v>1635</v>
      </c>
      <c r="AB309" s="184">
        <v>1657</v>
      </c>
      <c r="AC309" s="184">
        <v>1670</v>
      </c>
      <c r="AD309" s="184">
        <v>1596</v>
      </c>
      <c r="AE309" s="184">
        <v>1624</v>
      </c>
      <c r="AF309" s="184">
        <v>1469</v>
      </c>
      <c r="AG309" s="184">
        <v>1388</v>
      </c>
      <c r="AH309" s="184">
        <v>1395</v>
      </c>
      <c r="AI309" s="184">
        <v>1400</v>
      </c>
      <c r="AJ309" s="184">
        <v>1374</v>
      </c>
      <c r="AK309" s="184">
        <v>1441</v>
      </c>
      <c r="AL309" s="184">
        <v>1410</v>
      </c>
      <c r="AM309" s="184">
        <v>1525</v>
      </c>
      <c r="AN309" s="184">
        <v>1514</v>
      </c>
      <c r="AO309" s="184">
        <v>1584</v>
      </c>
      <c r="AP309" s="184">
        <v>1599</v>
      </c>
      <c r="AQ309" s="184">
        <v>1603</v>
      </c>
      <c r="AR309" s="184">
        <v>1699</v>
      </c>
      <c r="AS309" s="184">
        <v>1741</v>
      </c>
      <c r="AT309" s="184">
        <v>1834</v>
      </c>
      <c r="AU309" s="184">
        <v>1949</v>
      </c>
      <c r="AV309" s="184">
        <v>1979</v>
      </c>
      <c r="AW309" s="184">
        <v>1971</v>
      </c>
      <c r="AX309" s="184">
        <v>1981</v>
      </c>
      <c r="AY309" s="184">
        <v>1893</v>
      </c>
      <c r="AZ309" s="184">
        <v>1879</v>
      </c>
      <c r="BA309" s="184">
        <v>1897</v>
      </c>
      <c r="BB309" s="184">
        <v>1945</v>
      </c>
      <c r="BC309" s="184">
        <v>1877</v>
      </c>
      <c r="BD309" s="184">
        <v>1885</v>
      </c>
      <c r="BE309" s="184">
        <v>1861</v>
      </c>
      <c r="BF309" s="184">
        <v>1799</v>
      </c>
      <c r="BG309" s="184">
        <v>1725</v>
      </c>
      <c r="BH309" s="184">
        <v>1682</v>
      </c>
      <c r="BI309" s="184">
        <v>1505</v>
      </c>
      <c r="BJ309" s="184">
        <v>1536</v>
      </c>
      <c r="BK309" s="184">
        <v>1497</v>
      </c>
      <c r="BL309" s="184">
        <v>1573</v>
      </c>
      <c r="BM309" s="184">
        <v>1718</v>
      </c>
      <c r="BN309" s="184">
        <v>1801</v>
      </c>
      <c r="BO309" s="184">
        <v>1869</v>
      </c>
      <c r="BP309" s="184">
        <v>1995</v>
      </c>
      <c r="BQ309" s="184">
        <v>1964</v>
      </c>
      <c r="BR309" s="184">
        <v>1935</v>
      </c>
      <c r="BS309" s="184">
        <v>1947</v>
      </c>
      <c r="BT309" s="184">
        <v>2057</v>
      </c>
      <c r="BU309" s="184">
        <v>2025</v>
      </c>
      <c r="BV309" s="184">
        <v>2169</v>
      </c>
      <c r="BW309" s="184">
        <v>2117</v>
      </c>
      <c r="BX309" s="184">
        <v>2191</v>
      </c>
      <c r="BY309" s="184">
        <v>2007</v>
      </c>
      <c r="BZ309" s="184">
        <v>2034</v>
      </c>
      <c r="CA309" s="184">
        <v>1927</v>
      </c>
      <c r="CB309" s="184">
        <v>1774</v>
      </c>
      <c r="CC309" s="184">
        <v>1790</v>
      </c>
      <c r="CD309" s="184">
        <v>1693</v>
      </c>
      <c r="CE309" s="184">
        <v>1563</v>
      </c>
      <c r="CF309" s="184">
        <v>1533</v>
      </c>
      <c r="CG309" s="184">
        <v>1562</v>
      </c>
      <c r="CH309" s="184">
        <v>1396</v>
      </c>
      <c r="CI309" s="184">
        <v>1396</v>
      </c>
      <c r="CJ309" s="184">
        <v>1309</v>
      </c>
      <c r="CK309" s="184">
        <v>1349</v>
      </c>
      <c r="CL309" s="184">
        <v>1320</v>
      </c>
      <c r="CM309" s="184">
        <v>1379</v>
      </c>
      <c r="CN309" s="184">
        <v>1438</v>
      </c>
      <c r="CO309" s="184">
        <v>930</v>
      </c>
      <c r="CP309" s="184">
        <v>932</v>
      </c>
      <c r="CQ309" s="184">
        <v>957</v>
      </c>
      <c r="CR309" s="184">
        <v>724</v>
      </c>
      <c r="CS309" s="184">
        <v>671</v>
      </c>
      <c r="CT309" s="184">
        <v>645</v>
      </c>
      <c r="CU309" s="184">
        <v>543</v>
      </c>
      <c r="CV309" s="184">
        <v>502</v>
      </c>
      <c r="CW309" s="184">
        <v>440</v>
      </c>
      <c r="CX309" s="184">
        <v>380</v>
      </c>
      <c r="CY309" s="533">
        <v>1177</v>
      </c>
      <c r="CZ309" s="129">
        <v>1015</v>
      </c>
      <c r="DA309">
        <v>1176</v>
      </c>
      <c r="DB309">
        <v>1123</v>
      </c>
      <c r="DC309">
        <v>1136</v>
      </c>
      <c r="DD309">
        <v>1320</v>
      </c>
      <c r="DE309">
        <v>1269</v>
      </c>
      <c r="DF309">
        <v>1324</v>
      </c>
      <c r="DG309">
        <v>1377</v>
      </c>
      <c r="DH309">
        <v>1411</v>
      </c>
      <c r="DI309">
        <v>1421</v>
      </c>
      <c r="DJ309">
        <v>1509</v>
      </c>
      <c r="DK309">
        <v>1526</v>
      </c>
      <c r="DL309">
        <v>1567</v>
      </c>
      <c r="DM309">
        <v>1512</v>
      </c>
      <c r="DN309">
        <v>1591</v>
      </c>
      <c r="DO309">
        <v>1544</v>
      </c>
      <c r="DP309">
        <v>1548</v>
      </c>
      <c r="DQ309">
        <v>1505</v>
      </c>
      <c r="DR309">
        <v>1476</v>
      </c>
      <c r="DS309">
        <v>1350</v>
      </c>
      <c r="DT309">
        <v>1280</v>
      </c>
      <c r="DU309">
        <v>1276</v>
      </c>
      <c r="DV309">
        <v>1408</v>
      </c>
      <c r="DW309">
        <v>1342</v>
      </c>
      <c r="DX309">
        <v>1336</v>
      </c>
      <c r="DY309">
        <v>1426</v>
      </c>
      <c r="DZ309">
        <v>1402</v>
      </c>
      <c r="EA309">
        <v>1504</v>
      </c>
      <c r="EB309">
        <v>1507</v>
      </c>
      <c r="EC309">
        <v>1652</v>
      </c>
      <c r="ED309">
        <v>1672</v>
      </c>
      <c r="EE309">
        <v>1759</v>
      </c>
      <c r="EF309">
        <v>1739</v>
      </c>
      <c r="EG309">
        <v>1779</v>
      </c>
      <c r="EH309">
        <v>1881</v>
      </c>
      <c r="EI309">
        <v>1975</v>
      </c>
      <c r="EJ309">
        <v>2009</v>
      </c>
      <c r="EK309">
        <v>1888</v>
      </c>
      <c r="EL309">
        <v>1925</v>
      </c>
      <c r="EM309">
        <v>1925</v>
      </c>
      <c r="EN309">
        <v>1859</v>
      </c>
      <c r="EO309">
        <v>1868</v>
      </c>
      <c r="EP309">
        <v>1806</v>
      </c>
      <c r="EQ309">
        <v>1774</v>
      </c>
      <c r="ER309">
        <v>1708</v>
      </c>
      <c r="ES309">
        <v>1772</v>
      </c>
      <c r="ET309">
        <v>1741</v>
      </c>
      <c r="EU309">
        <v>1698</v>
      </c>
      <c r="EV309">
        <v>1503</v>
      </c>
      <c r="EW309">
        <v>1473</v>
      </c>
      <c r="EX309">
        <v>1565</v>
      </c>
      <c r="EY309">
        <v>1572</v>
      </c>
      <c r="EZ309">
        <v>1733</v>
      </c>
      <c r="FA309">
        <v>1811</v>
      </c>
      <c r="FB309">
        <v>1872</v>
      </c>
      <c r="FC309">
        <v>1930</v>
      </c>
      <c r="FD309">
        <v>1937</v>
      </c>
      <c r="FE309">
        <v>2042</v>
      </c>
      <c r="FF309">
        <v>2019</v>
      </c>
      <c r="FG309">
        <v>2074</v>
      </c>
      <c r="FH309">
        <v>2079</v>
      </c>
      <c r="FI309">
        <v>2220</v>
      </c>
      <c r="FJ309">
        <v>2253</v>
      </c>
      <c r="FK309">
        <v>2145</v>
      </c>
      <c r="FL309">
        <v>2080</v>
      </c>
      <c r="FM309">
        <v>2140</v>
      </c>
      <c r="FN309">
        <v>1978</v>
      </c>
      <c r="FO309">
        <v>1883</v>
      </c>
      <c r="FP309">
        <v>1945</v>
      </c>
      <c r="FQ309">
        <v>1792</v>
      </c>
      <c r="FR309">
        <v>1714</v>
      </c>
      <c r="FS309">
        <v>1717</v>
      </c>
      <c r="FT309">
        <v>1656</v>
      </c>
      <c r="FU309">
        <v>1525</v>
      </c>
      <c r="FV309">
        <v>1559</v>
      </c>
      <c r="FW309">
        <v>1488</v>
      </c>
      <c r="FX309">
        <v>1461</v>
      </c>
      <c r="FY309">
        <v>1504</v>
      </c>
      <c r="FZ309">
        <v>1626</v>
      </c>
      <c r="GA309">
        <v>1639</v>
      </c>
      <c r="GB309">
        <v>1218</v>
      </c>
      <c r="GC309">
        <v>1190</v>
      </c>
      <c r="GD309">
        <v>1074</v>
      </c>
      <c r="GE309">
        <v>1122</v>
      </c>
      <c r="GF309">
        <v>927</v>
      </c>
      <c r="GG309">
        <v>811</v>
      </c>
      <c r="GH309">
        <v>826</v>
      </c>
      <c r="GI309">
        <v>740</v>
      </c>
      <c r="GJ309">
        <v>734</v>
      </c>
      <c r="GK309">
        <v>641</v>
      </c>
      <c r="GL309" s="128">
        <v>2307</v>
      </c>
    </row>
    <row r="310" spans="1:194" s="1" customFormat="1" ht="14.4" x14ac:dyDescent="0.3">
      <c r="A310" s="30" t="s">
        <v>46</v>
      </c>
      <c r="B310" s="1" t="s">
        <v>349</v>
      </c>
      <c r="C310" s="29" t="str">
        <f t="shared" si="84"/>
        <v>LA England - Sevenoaks</v>
      </c>
      <c r="D310" s="48">
        <f t="shared" si="85"/>
        <v>4499</v>
      </c>
      <c r="E310" s="48">
        <f t="shared" si="86"/>
        <v>4292</v>
      </c>
      <c r="F310" s="49">
        <f t="shared" si="87"/>
        <v>107143</v>
      </c>
      <c r="G310" s="49">
        <f t="shared" si="88"/>
        <v>52178</v>
      </c>
      <c r="H310" s="50">
        <f t="shared" si="89"/>
        <v>54965</v>
      </c>
      <c r="I310" s="50">
        <f t="shared" si="90"/>
        <v>40437</v>
      </c>
      <c r="J310" s="50">
        <f t="shared" si="91"/>
        <v>43708</v>
      </c>
      <c r="K310" s="47">
        <f t="shared" si="92"/>
        <v>11741</v>
      </c>
      <c r="L310" s="48">
        <f t="shared" si="93"/>
        <v>11257</v>
      </c>
      <c r="M310" s="744">
        <v>473</v>
      </c>
      <c r="N310" s="184">
        <v>511</v>
      </c>
      <c r="O310" s="184">
        <v>518</v>
      </c>
      <c r="P310" s="184">
        <v>543</v>
      </c>
      <c r="Q310" s="184">
        <v>607</v>
      </c>
      <c r="R310" s="184">
        <v>594</v>
      </c>
      <c r="S310" s="184">
        <v>625</v>
      </c>
      <c r="T310" s="184">
        <v>635</v>
      </c>
      <c r="U310" s="184">
        <v>640</v>
      </c>
      <c r="V310" s="184">
        <v>701</v>
      </c>
      <c r="W310" s="184">
        <v>688</v>
      </c>
      <c r="X310" s="184">
        <v>707</v>
      </c>
      <c r="Y310" s="184">
        <v>673</v>
      </c>
      <c r="Z310" s="184">
        <v>723</v>
      </c>
      <c r="AA310" s="184">
        <v>776</v>
      </c>
      <c r="AB310" s="184">
        <v>767</v>
      </c>
      <c r="AC310" s="184">
        <v>775</v>
      </c>
      <c r="AD310" s="184">
        <v>785</v>
      </c>
      <c r="AE310" s="184">
        <v>758</v>
      </c>
      <c r="AF310" s="184">
        <v>595</v>
      </c>
      <c r="AG310" s="184">
        <v>508</v>
      </c>
      <c r="AH310" s="184">
        <v>478</v>
      </c>
      <c r="AI310" s="184">
        <v>536</v>
      </c>
      <c r="AJ310" s="184">
        <v>508</v>
      </c>
      <c r="AK310" s="184">
        <v>498</v>
      </c>
      <c r="AL310" s="184">
        <v>502</v>
      </c>
      <c r="AM310" s="184">
        <v>536</v>
      </c>
      <c r="AN310" s="184">
        <v>504</v>
      </c>
      <c r="AO310" s="184">
        <v>537</v>
      </c>
      <c r="AP310" s="184">
        <v>521</v>
      </c>
      <c r="AQ310" s="184">
        <v>505</v>
      </c>
      <c r="AR310" s="184">
        <v>547</v>
      </c>
      <c r="AS310" s="184">
        <v>562</v>
      </c>
      <c r="AT310" s="184">
        <v>565</v>
      </c>
      <c r="AU310" s="184">
        <v>657</v>
      </c>
      <c r="AV310" s="184">
        <v>648</v>
      </c>
      <c r="AW310" s="184">
        <v>664</v>
      </c>
      <c r="AX310" s="184">
        <v>633</v>
      </c>
      <c r="AY310" s="184">
        <v>701</v>
      </c>
      <c r="AZ310" s="184">
        <v>683</v>
      </c>
      <c r="BA310" s="184">
        <v>688</v>
      </c>
      <c r="BB310" s="184">
        <v>711</v>
      </c>
      <c r="BC310" s="184">
        <v>662</v>
      </c>
      <c r="BD310" s="184">
        <v>671</v>
      </c>
      <c r="BE310" s="184">
        <v>673</v>
      </c>
      <c r="BF310" s="184">
        <v>695</v>
      </c>
      <c r="BG310" s="184">
        <v>739</v>
      </c>
      <c r="BH310" s="184">
        <v>669</v>
      </c>
      <c r="BI310" s="184">
        <v>722</v>
      </c>
      <c r="BJ310" s="184">
        <v>674</v>
      </c>
      <c r="BK310" s="184">
        <v>648</v>
      </c>
      <c r="BL310" s="184">
        <v>709</v>
      </c>
      <c r="BM310" s="184">
        <v>699</v>
      </c>
      <c r="BN310" s="184">
        <v>746</v>
      </c>
      <c r="BO310" s="184">
        <v>698</v>
      </c>
      <c r="BP310" s="184">
        <v>736</v>
      </c>
      <c r="BQ310" s="184">
        <v>693</v>
      </c>
      <c r="BR310" s="184">
        <v>670</v>
      </c>
      <c r="BS310" s="184">
        <v>711</v>
      </c>
      <c r="BT310" s="184">
        <v>764</v>
      </c>
      <c r="BU310" s="184">
        <v>744</v>
      </c>
      <c r="BV310" s="184">
        <v>716</v>
      </c>
      <c r="BW310" s="184">
        <v>684</v>
      </c>
      <c r="BX310" s="184">
        <v>655</v>
      </c>
      <c r="BY310" s="184">
        <v>735</v>
      </c>
      <c r="BZ310" s="184">
        <v>620</v>
      </c>
      <c r="CA310" s="184">
        <v>586</v>
      </c>
      <c r="CB310" s="184">
        <v>533</v>
      </c>
      <c r="CC310" s="184">
        <v>558</v>
      </c>
      <c r="CD310" s="184">
        <v>503</v>
      </c>
      <c r="CE310" s="184">
        <v>498</v>
      </c>
      <c r="CF310" s="184">
        <v>467</v>
      </c>
      <c r="CG310" s="184">
        <v>481</v>
      </c>
      <c r="CH310" s="184">
        <v>456</v>
      </c>
      <c r="CI310" s="184">
        <v>450</v>
      </c>
      <c r="CJ310" s="184">
        <v>410</v>
      </c>
      <c r="CK310" s="184">
        <v>409</v>
      </c>
      <c r="CL310" s="184">
        <v>401</v>
      </c>
      <c r="CM310" s="184">
        <v>482</v>
      </c>
      <c r="CN310" s="184">
        <v>519</v>
      </c>
      <c r="CO310" s="184">
        <v>370</v>
      </c>
      <c r="CP310" s="184">
        <v>361</v>
      </c>
      <c r="CQ310" s="184">
        <v>335</v>
      </c>
      <c r="CR310" s="184">
        <v>264</v>
      </c>
      <c r="CS310" s="184">
        <v>244</v>
      </c>
      <c r="CT310" s="184">
        <v>198</v>
      </c>
      <c r="CU310" s="184">
        <v>167</v>
      </c>
      <c r="CV310" s="184">
        <v>185</v>
      </c>
      <c r="CW310" s="184">
        <v>163</v>
      </c>
      <c r="CX310" s="184">
        <v>123</v>
      </c>
      <c r="CY310" s="533">
        <v>496</v>
      </c>
      <c r="CZ310" s="129">
        <v>405</v>
      </c>
      <c r="DA310">
        <v>464</v>
      </c>
      <c r="DB310">
        <v>532</v>
      </c>
      <c r="DC310">
        <v>500</v>
      </c>
      <c r="DD310">
        <v>590</v>
      </c>
      <c r="DE310">
        <v>559</v>
      </c>
      <c r="DF310">
        <v>581</v>
      </c>
      <c r="DG310">
        <v>626</v>
      </c>
      <c r="DH310">
        <v>651</v>
      </c>
      <c r="DI310">
        <v>672</v>
      </c>
      <c r="DJ310">
        <v>679</v>
      </c>
      <c r="DK310">
        <v>706</v>
      </c>
      <c r="DL310">
        <v>628</v>
      </c>
      <c r="DM310">
        <v>701</v>
      </c>
      <c r="DN310">
        <v>751</v>
      </c>
      <c r="DO310">
        <v>741</v>
      </c>
      <c r="DP310">
        <v>775</v>
      </c>
      <c r="DQ310">
        <v>696</v>
      </c>
      <c r="DR310">
        <v>687</v>
      </c>
      <c r="DS310">
        <v>533</v>
      </c>
      <c r="DT310">
        <v>486</v>
      </c>
      <c r="DU310">
        <v>481</v>
      </c>
      <c r="DV310">
        <v>520</v>
      </c>
      <c r="DW310">
        <v>492</v>
      </c>
      <c r="DX310">
        <v>485</v>
      </c>
      <c r="DY310">
        <v>500</v>
      </c>
      <c r="DZ310">
        <v>489</v>
      </c>
      <c r="EA310">
        <v>520</v>
      </c>
      <c r="EB310">
        <v>516</v>
      </c>
      <c r="EC310">
        <v>531</v>
      </c>
      <c r="ED310">
        <v>577</v>
      </c>
      <c r="EE310">
        <v>549</v>
      </c>
      <c r="EF310">
        <v>635</v>
      </c>
      <c r="EG310">
        <v>636</v>
      </c>
      <c r="EH310">
        <v>692</v>
      </c>
      <c r="EI310">
        <v>691</v>
      </c>
      <c r="EJ310">
        <v>683</v>
      </c>
      <c r="EK310">
        <v>757</v>
      </c>
      <c r="EL310">
        <v>723</v>
      </c>
      <c r="EM310">
        <v>773</v>
      </c>
      <c r="EN310">
        <v>748</v>
      </c>
      <c r="EO310">
        <v>726</v>
      </c>
      <c r="EP310">
        <v>726</v>
      </c>
      <c r="EQ310">
        <v>748</v>
      </c>
      <c r="ER310">
        <v>773</v>
      </c>
      <c r="ES310">
        <v>754</v>
      </c>
      <c r="ET310">
        <v>803</v>
      </c>
      <c r="EU310">
        <v>737</v>
      </c>
      <c r="EV310">
        <v>705</v>
      </c>
      <c r="EW310">
        <v>682</v>
      </c>
      <c r="EX310">
        <v>715</v>
      </c>
      <c r="EY310">
        <v>704</v>
      </c>
      <c r="EZ310">
        <v>766</v>
      </c>
      <c r="FA310">
        <v>732</v>
      </c>
      <c r="FB310">
        <v>710</v>
      </c>
      <c r="FC310">
        <v>749</v>
      </c>
      <c r="FD310">
        <v>749</v>
      </c>
      <c r="FE310">
        <v>762</v>
      </c>
      <c r="FF310">
        <v>777</v>
      </c>
      <c r="FG310">
        <v>750</v>
      </c>
      <c r="FH310">
        <v>813</v>
      </c>
      <c r="FI310">
        <v>714</v>
      </c>
      <c r="FJ310">
        <v>728</v>
      </c>
      <c r="FK310">
        <v>674</v>
      </c>
      <c r="FL310">
        <v>647</v>
      </c>
      <c r="FM310">
        <v>653</v>
      </c>
      <c r="FN310">
        <v>597</v>
      </c>
      <c r="FO310">
        <v>628</v>
      </c>
      <c r="FP310">
        <v>604</v>
      </c>
      <c r="FQ310">
        <v>542</v>
      </c>
      <c r="FR310">
        <v>500</v>
      </c>
      <c r="FS310">
        <v>525</v>
      </c>
      <c r="FT310">
        <v>500</v>
      </c>
      <c r="FU310">
        <v>493</v>
      </c>
      <c r="FV310">
        <v>484</v>
      </c>
      <c r="FW310">
        <v>486</v>
      </c>
      <c r="FX310">
        <v>511</v>
      </c>
      <c r="FY310">
        <v>499</v>
      </c>
      <c r="FZ310">
        <v>555</v>
      </c>
      <c r="GA310">
        <v>582</v>
      </c>
      <c r="GB310">
        <v>436</v>
      </c>
      <c r="GC310">
        <v>404</v>
      </c>
      <c r="GD310">
        <v>402</v>
      </c>
      <c r="GE310">
        <v>365</v>
      </c>
      <c r="GF310">
        <v>294</v>
      </c>
      <c r="GG310">
        <v>273</v>
      </c>
      <c r="GH310">
        <v>293</v>
      </c>
      <c r="GI310">
        <v>283</v>
      </c>
      <c r="GJ310">
        <v>252</v>
      </c>
      <c r="GK310">
        <v>241</v>
      </c>
      <c r="GL310" s="128">
        <v>958</v>
      </c>
    </row>
    <row r="311" spans="1:194" s="1" customFormat="1" ht="14.4" x14ac:dyDescent="0.3">
      <c r="A311" s="30" t="s">
        <v>46</v>
      </c>
      <c r="B311" s="1" t="s">
        <v>350</v>
      </c>
      <c r="C311" s="29" t="str">
        <f t="shared" si="84"/>
        <v>LA England - Sheffield</v>
      </c>
      <c r="D311" s="48">
        <f t="shared" si="85"/>
        <v>22524</v>
      </c>
      <c r="E311" s="48">
        <f t="shared" si="86"/>
        <v>21351</v>
      </c>
      <c r="F311" s="49">
        <f t="shared" si="87"/>
        <v>632650</v>
      </c>
      <c r="G311" s="49">
        <f t="shared" si="88"/>
        <v>324313</v>
      </c>
      <c r="H311" s="50">
        <f t="shared" si="89"/>
        <v>308337</v>
      </c>
      <c r="I311" s="50">
        <f t="shared" si="90"/>
        <v>262895</v>
      </c>
      <c r="J311" s="50">
        <f t="shared" si="91"/>
        <v>249813</v>
      </c>
      <c r="K311" s="47">
        <f t="shared" si="92"/>
        <v>61418</v>
      </c>
      <c r="L311" s="48">
        <f t="shared" si="93"/>
        <v>58524</v>
      </c>
      <c r="M311" s="744">
        <v>2705</v>
      </c>
      <c r="N311" s="184">
        <v>2953</v>
      </c>
      <c r="O311" s="184">
        <v>2919</v>
      </c>
      <c r="P311" s="184">
        <v>3007</v>
      </c>
      <c r="Q311" s="184">
        <v>3141</v>
      </c>
      <c r="R311" s="184">
        <v>3098</v>
      </c>
      <c r="S311" s="184">
        <v>3234</v>
      </c>
      <c r="T311" s="184">
        <v>3307</v>
      </c>
      <c r="U311" s="184">
        <v>3487</v>
      </c>
      <c r="V311" s="184">
        <v>3588</v>
      </c>
      <c r="W311" s="184">
        <v>3674</v>
      </c>
      <c r="X311" s="184">
        <v>3781</v>
      </c>
      <c r="Y311" s="184">
        <v>3653</v>
      </c>
      <c r="Z311" s="184">
        <v>3800</v>
      </c>
      <c r="AA311" s="184">
        <v>3789</v>
      </c>
      <c r="AB311" s="184">
        <v>3797</v>
      </c>
      <c r="AC311" s="184">
        <v>3702</v>
      </c>
      <c r="AD311" s="184">
        <v>3783</v>
      </c>
      <c r="AE311" s="184">
        <v>4266</v>
      </c>
      <c r="AF311" s="184">
        <v>5132</v>
      </c>
      <c r="AG311" s="184">
        <v>5325</v>
      </c>
      <c r="AH311" s="184">
        <v>5443</v>
      </c>
      <c r="AI311" s="184">
        <v>5468</v>
      </c>
      <c r="AJ311" s="184">
        <v>5428</v>
      </c>
      <c r="AK311" s="184">
        <v>5552</v>
      </c>
      <c r="AL311" s="184">
        <v>6089</v>
      </c>
      <c r="AM311" s="184">
        <v>6157</v>
      </c>
      <c r="AN311" s="184">
        <v>6096</v>
      </c>
      <c r="AO311" s="184">
        <v>6300</v>
      </c>
      <c r="AP311" s="184">
        <v>5858</v>
      </c>
      <c r="AQ311" s="184">
        <v>5687</v>
      </c>
      <c r="AR311" s="184">
        <v>5414</v>
      </c>
      <c r="AS311" s="184">
        <v>5348</v>
      </c>
      <c r="AT311" s="184">
        <v>5280</v>
      </c>
      <c r="AU311" s="184">
        <v>5362</v>
      </c>
      <c r="AV311" s="184">
        <v>5188</v>
      </c>
      <c r="AW311" s="184">
        <v>5051</v>
      </c>
      <c r="AX311" s="184">
        <v>4897</v>
      </c>
      <c r="AY311" s="184">
        <v>4845</v>
      </c>
      <c r="AZ311" s="184">
        <v>4712</v>
      </c>
      <c r="BA311" s="184">
        <v>4736</v>
      </c>
      <c r="BB311" s="184">
        <v>4411</v>
      </c>
      <c r="BC311" s="184">
        <v>4408</v>
      </c>
      <c r="BD311" s="184">
        <v>4192</v>
      </c>
      <c r="BE311" s="184">
        <v>4077</v>
      </c>
      <c r="BF311" s="184">
        <v>4133</v>
      </c>
      <c r="BG311" s="184">
        <v>4163</v>
      </c>
      <c r="BH311" s="184">
        <v>3884</v>
      </c>
      <c r="BI311" s="184">
        <v>3646</v>
      </c>
      <c r="BJ311" s="184">
        <v>3488</v>
      </c>
      <c r="BK311" s="184">
        <v>3538</v>
      </c>
      <c r="BL311" s="184">
        <v>3607</v>
      </c>
      <c r="BM311" s="184">
        <v>3569</v>
      </c>
      <c r="BN311" s="184">
        <v>3690</v>
      </c>
      <c r="BO311" s="184">
        <v>3721</v>
      </c>
      <c r="BP311" s="184">
        <v>3836</v>
      </c>
      <c r="BQ311" s="184">
        <v>3900</v>
      </c>
      <c r="BR311" s="184">
        <v>3825</v>
      </c>
      <c r="BS311" s="184">
        <v>3812</v>
      </c>
      <c r="BT311" s="184">
        <v>3719</v>
      </c>
      <c r="BU311" s="184">
        <v>3698</v>
      </c>
      <c r="BV311" s="184">
        <v>3635</v>
      </c>
      <c r="BW311" s="184">
        <v>3488</v>
      </c>
      <c r="BX311" s="184">
        <v>3486</v>
      </c>
      <c r="BY311" s="184">
        <v>3350</v>
      </c>
      <c r="BZ311" s="184">
        <v>3168</v>
      </c>
      <c r="CA311" s="184">
        <v>2919</v>
      </c>
      <c r="CB311" s="184">
        <v>2805</v>
      </c>
      <c r="CC311" s="184">
        <v>2816</v>
      </c>
      <c r="CD311" s="184">
        <v>2557</v>
      </c>
      <c r="CE311" s="184">
        <v>2429</v>
      </c>
      <c r="CF311" s="184">
        <v>2309</v>
      </c>
      <c r="CG311" s="184">
        <v>2310</v>
      </c>
      <c r="CH311" s="184">
        <v>2193</v>
      </c>
      <c r="CI311" s="184">
        <v>2066</v>
      </c>
      <c r="CJ311" s="184">
        <v>1984</v>
      </c>
      <c r="CK311" s="184">
        <v>1999</v>
      </c>
      <c r="CL311" s="184">
        <v>2032</v>
      </c>
      <c r="CM311" s="184">
        <v>2129</v>
      </c>
      <c r="CN311" s="184">
        <v>2128</v>
      </c>
      <c r="CO311" s="184">
        <v>1461</v>
      </c>
      <c r="CP311" s="184">
        <v>1587</v>
      </c>
      <c r="CQ311" s="184">
        <v>1432</v>
      </c>
      <c r="CR311" s="184">
        <v>1252</v>
      </c>
      <c r="CS311" s="184">
        <v>989</v>
      </c>
      <c r="CT311" s="184">
        <v>875</v>
      </c>
      <c r="CU311" s="184">
        <v>845</v>
      </c>
      <c r="CV311" s="184">
        <v>752</v>
      </c>
      <c r="CW311" s="184">
        <v>631</v>
      </c>
      <c r="CX311" s="184">
        <v>605</v>
      </c>
      <c r="CY311" s="533">
        <v>1712</v>
      </c>
      <c r="CZ311" s="129">
        <v>2625</v>
      </c>
      <c r="DA311">
        <v>2691</v>
      </c>
      <c r="DB311">
        <v>2850</v>
      </c>
      <c r="DC311">
        <v>2803</v>
      </c>
      <c r="DD311">
        <v>3006</v>
      </c>
      <c r="DE311">
        <v>2929</v>
      </c>
      <c r="DF311">
        <v>3209</v>
      </c>
      <c r="DG311">
        <v>3215</v>
      </c>
      <c r="DH311">
        <v>3406</v>
      </c>
      <c r="DI311">
        <v>3533</v>
      </c>
      <c r="DJ311">
        <v>3503</v>
      </c>
      <c r="DK311">
        <v>3403</v>
      </c>
      <c r="DL311">
        <v>3538</v>
      </c>
      <c r="DM311">
        <v>3554</v>
      </c>
      <c r="DN311">
        <v>3694</v>
      </c>
      <c r="DO311">
        <v>3526</v>
      </c>
      <c r="DP311">
        <v>3509</v>
      </c>
      <c r="DQ311">
        <v>3530</v>
      </c>
      <c r="DR311">
        <v>4123</v>
      </c>
      <c r="DS311">
        <v>5127</v>
      </c>
      <c r="DT311">
        <v>5322</v>
      </c>
      <c r="DU311">
        <v>5484</v>
      </c>
      <c r="DV311">
        <v>5515</v>
      </c>
      <c r="DW311">
        <v>5279</v>
      </c>
      <c r="DX311">
        <v>5191</v>
      </c>
      <c r="DY311">
        <v>4641</v>
      </c>
      <c r="DZ311">
        <v>4776</v>
      </c>
      <c r="EA311">
        <v>4699</v>
      </c>
      <c r="EB311">
        <v>4750</v>
      </c>
      <c r="EC311">
        <v>4801</v>
      </c>
      <c r="ED311">
        <v>4688</v>
      </c>
      <c r="EE311">
        <v>4711</v>
      </c>
      <c r="EF311">
        <v>4591</v>
      </c>
      <c r="EG311">
        <v>4605</v>
      </c>
      <c r="EH311">
        <v>4580</v>
      </c>
      <c r="EI311">
        <v>4643</v>
      </c>
      <c r="EJ311">
        <v>4559</v>
      </c>
      <c r="EK311">
        <v>4469</v>
      </c>
      <c r="EL311">
        <v>4445</v>
      </c>
      <c r="EM311">
        <v>4412</v>
      </c>
      <c r="EN311">
        <v>4244</v>
      </c>
      <c r="EO311">
        <v>4189</v>
      </c>
      <c r="EP311">
        <v>4012</v>
      </c>
      <c r="EQ311">
        <v>3760</v>
      </c>
      <c r="ER311">
        <v>3815</v>
      </c>
      <c r="ES311">
        <v>3682</v>
      </c>
      <c r="ET311">
        <v>3731</v>
      </c>
      <c r="EU311">
        <v>3558</v>
      </c>
      <c r="EV311">
        <v>3179</v>
      </c>
      <c r="EW311">
        <v>3112</v>
      </c>
      <c r="EX311">
        <v>3099</v>
      </c>
      <c r="EY311">
        <v>3183</v>
      </c>
      <c r="EZ311">
        <v>3216</v>
      </c>
      <c r="FA311">
        <v>3440</v>
      </c>
      <c r="FB311">
        <v>3592</v>
      </c>
      <c r="FC311">
        <v>3852</v>
      </c>
      <c r="FD311">
        <v>3618</v>
      </c>
      <c r="FE311">
        <v>3650</v>
      </c>
      <c r="FF311">
        <v>3643</v>
      </c>
      <c r="FG311">
        <v>3581</v>
      </c>
      <c r="FH311">
        <v>3522</v>
      </c>
      <c r="FI311">
        <v>3401</v>
      </c>
      <c r="FJ311">
        <v>3348</v>
      </c>
      <c r="FK311">
        <v>3377</v>
      </c>
      <c r="FL311">
        <v>3313</v>
      </c>
      <c r="FM311">
        <v>3166</v>
      </c>
      <c r="FN311">
        <v>3008</v>
      </c>
      <c r="FO311">
        <v>2840</v>
      </c>
      <c r="FP311">
        <v>2846</v>
      </c>
      <c r="FQ311">
        <v>2590</v>
      </c>
      <c r="FR311">
        <v>2512</v>
      </c>
      <c r="FS311">
        <v>2462</v>
      </c>
      <c r="FT311">
        <v>2403</v>
      </c>
      <c r="FU311">
        <v>2277</v>
      </c>
      <c r="FV311">
        <v>2309</v>
      </c>
      <c r="FW311">
        <v>2270</v>
      </c>
      <c r="FX311">
        <v>2188</v>
      </c>
      <c r="FY311">
        <v>2330</v>
      </c>
      <c r="FZ311">
        <v>2426</v>
      </c>
      <c r="GA311">
        <v>2442</v>
      </c>
      <c r="GB311">
        <v>1988</v>
      </c>
      <c r="GC311">
        <v>1959</v>
      </c>
      <c r="GD311">
        <v>1790</v>
      </c>
      <c r="GE311">
        <v>1530</v>
      </c>
      <c r="GF311">
        <v>1360</v>
      </c>
      <c r="GG311">
        <v>1170</v>
      </c>
      <c r="GH311">
        <v>1200</v>
      </c>
      <c r="GI311">
        <v>1104</v>
      </c>
      <c r="GJ311">
        <v>1018</v>
      </c>
      <c r="GK311">
        <v>826</v>
      </c>
      <c r="GL311" s="128">
        <v>3271</v>
      </c>
    </row>
    <row r="312" spans="1:194" s="1" customFormat="1" ht="14.4" x14ac:dyDescent="0.3">
      <c r="A312" s="30" t="s">
        <v>46</v>
      </c>
      <c r="B312" s="1" t="s">
        <v>351</v>
      </c>
      <c r="C312" s="29" t="str">
        <f t="shared" si="84"/>
        <v>LA England - Shropshire</v>
      </c>
      <c r="D312" s="48">
        <f t="shared" si="85"/>
        <v>11525</v>
      </c>
      <c r="E312" s="48">
        <f t="shared" si="86"/>
        <v>10907</v>
      </c>
      <c r="F312" s="49">
        <f t="shared" si="87"/>
        <v>332057</v>
      </c>
      <c r="G312" s="49">
        <f t="shared" si="88"/>
        <v>163548</v>
      </c>
      <c r="H312" s="50">
        <f t="shared" si="89"/>
        <v>168509</v>
      </c>
      <c r="I312" s="50">
        <f t="shared" si="90"/>
        <v>133958</v>
      </c>
      <c r="J312" s="50">
        <f t="shared" si="91"/>
        <v>140643</v>
      </c>
      <c r="K312" s="47">
        <f t="shared" si="92"/>
        <v>29590</v>
      </c>
      <c r="L312" s="48">
        <f t="shared" si="93"/>
        <v>27866</v>
      </c>
      <c r="M312" s="744">
        <v>1157</v>
      </c>
      <c r="N312" s="184">
        <v>1241</v>
      </c>
      <c r="O312" s="184">
        <v>1306</v>
      </c>
      <c r="P312" s="184">
        <v>1419</v>
      </c>
      <c r="Q312" s="184">
        <v>1437</v>
      </c>
      <c r="R312" s="184">
        <v>1518</v>
      </c>
      <c r="S312" s="184">
        <v>1556</v>
      </c>
      <c r="T312" s="184">
        <v>1538</v>
      </c>
      <c r="U312" s="184">
        <v>1628</v>
      </c>
      <c r="V312" s="184">
        <v>1750</v>
      </c>
      <c r="W312" s="184">
        <v>1756</v>
      </c>
      <c r="X312" s="184">
        <v>1759</v>
      </c>
      <c r="Y312" s="184">
        <v>1843</v>
      </c>
      <c r="Z312" s="184">
        <v>1874</v>
      </c>
      <c r="AA312" s="184">
        <v>1830</v>
      </c>
      <c r="AB312" s="184">
        <v>1915</v>
      </c>
      <c r="AC312" s="184">
        <v>1998</v>
      </c>
      <c r="AD312" s="184">
        <v>2065</v>
      </c>
      <c r="AE312" s="184">
        <v>1924</v>
      </c>
      <c r="AF312" s="184">
        <v>1719</v>
      </c>
      <c r="AG312" s="184">
        <v>1563</v>
      </c>
      <c r="AH312" s="184">
        <v>1585</v>
      </c>
      <c r="AI312" s="184">
        <v>1545</v>
      </c>
      <c r="AJ312" s="184">
        <v>1533</v>
      </c>
      <c r="AK312" s="184">
        <v>1472</v>
      </c>
      <c r="AL312" s="184">
        <v>1508</v>
      </c>
      <c r="AM312" s="184">
        <v>1581</v>
      </c>
      <c r="AN312" s="184">
        <v>1559</v>
      </c>
      <c r="AO312" s="184">
        <v>1724</v>
      </c>
      <c r="AP312" s="184">
        <v>1776</v>
      </c>
      <c r="AQ312" s="184">
        <v>1708</v>
      </c>
      <c r="AR312" s="184">
        <v>1848</v>
      </c>
      <c r="AS312" s="184">
        <v>1867</v>
      </c>
      <c r="AT312" s="184">
        <v>1815</v>
      </c>
      <c r="AU312" s="184">
        <v>1985</v>
      </c>
      <c r="AV312" s="184">
        <v>1920</v>
      </c>
      <c r="AW312" s="184">
        <v>2003</v>
      </c>
      <c r="AX312" s="184">
        <v>1995</v>
      </c>
      <c r="AY312" s="184">
        <v>1997</v>
      </c>
      <c r="AZ312" s="184">
        <v>1954</v>
      </c>
      <c r="BA312" s="184">
        <v>1972</v>
      </c>
      <c r="BB312" s="184">
        <v>1860</v>
      </c>
      <c r="BC312" s="184">
        <v>1818</v>
      </c>
      <c r="BD312" s="184">
        <v>1868</v>
      </c>
      <c r="BE312" s="184">
        <v>1801</v>
      </c>
      <c r="BF312" s="184">
        <v>1845</v>
      </c>
      <c r="BG312" s="184">
        <v>1801</v>
      </c>
      <c r="BH312" s="184">
        <v>1773</v>
      </c>
      <c r="BI312" s="184">
        <v>1693</v>
      </c>
      <c r="BJ312" s="184">
        <v>1651</v>
      </c>
      <c r="BK312" s="184">
        <v>1797</v>
      </c>
      <c r="BL312" s="184">
        <v>1840</v>
      </c>
      <c r="BM312" s="184">
        <v>1935</v>
      </c>
      <c r="BN312" s="184">
        <v>2169</v>
      </c>
      <c r="BO312" s="184">
        <v>2357</v>
      </c>
      <c r="BP312" s="184">
        <v>2432</v>
      </c>
      <c r="BQ312" s="184">
        <v>2347</v>
      </c>
      <c r="BR312" s="184">
        <v>2447</v>
      </c>
      <c r="BS312" s="184">
        <v>2514</v>
      </c>
      <c r="BT312" s="184">
        <v>2558</v>
      </c>
      <c r="BU312" s="184">
        <v>2585</v>
      </c>
      <c r="BV312" s="184">
        <v>2587</v>
      </c>
      <c r="BW312" s="184">
        <v>2577</v>
      </c>
      <c r="BX312" s="184">
        <v>2555</v>
      </c>
      <c r="BY312" s="184">
        <v>2634</v>
      </c>
      <c r="BZ312" s="184">
        <v>2461</v>
      </c>
      <c r="CA312" s="184">
        <v>2342</v>
      </c>
      <c r="CB312" s="184">
        <v>2278</v>
      </c>
      <c r="CC312" s="184">
        <v>2178</v>
      </c>
      <c r="CD312" s="184">
        <v>2067</v>
      </c>
      <c r="CE312" s="184">
        <v>2073</v>
      </c>
      <c r="CF312" s="184">
        <v>1993</v>
      </c>
      <c r="CG312" s="184">
        <v>1981</v>
      </c>
      <c r="CH312" s="184">
        <v>1864</v>
      </c>
      <c r="CI312" s="184">
        <v>1860</v>
      </c>
      <c r="CJ312" s="184">
        <v>1814</v>
      </c>
      <c r="CK312" s="184">
        <v>1805</v>
      </c>
      <c r="CL312" s="184">
        <v>1916</v>
      </c>
      <c r="CM312" s="184">
        <v>1991</v>
      </c>
      <c r="CN312" s="184">
        <v>1841</v>
      </c>
      <c r="CO312" s="184">
        <v>1544</v>
      </c>
      <c r="CP312" s="184">
        <v>1423</v>
      </c>
      <c r="CQ312" s="184">
        <v>1414</v>
      </c>
      <c r="CR312" s="184">
        <v>1166</v>
      </c>
      <c r="CS312" s="184">
        <v>921</v>
      </c>
      <c r="CT312" s="184">
        <v>846</v>
      </c>
      <c r="CU312" s="184">
        <v>806</v>
      </c>
      <c r="CV312" s="184">
        <v>722</v>
      </c>
      <c r="CW312" s="184">
        <v>585</v>
      </c>
      <c r="CX312" s="184">
        <v>486</v>
      </c>
      <c r="CY312" s="533">
        <v>1584</v>
      </c>
      <c r="CZ312" s="129">
        <v>1097</v>
      </c>
      <c r="DA312">
        <v>1192</v>
      </c>
      <c r="DB312">
        <v>1266</v>
      </c>
      <c r="DC312">
        <v>1211</v>
      </c>
      <c r="DD312">
        <v>1443</v>
      </c>
      <c r="DE312">
        <v>1417</v>
      </c>
      <c r="DF312">
        <v>1407</v>
      </c>
      <c r="DG312">
        <v>1473</v>
      </c>
      <c r="DH312">
        <v>1562</v>
      </c>
      <c r="DI312">
        <v>1600</v>
      </c>
      <c r="DJ312">
        <v>1648</v>
      </c>
      <c r="DK312">
        <v>1643</v>
      </c>
      <c r="DL312">
        <v>1654</v>
      </c>
      <c r="DM312">
        <v>1718</v>
      </c>
      <c r="DN312">
        <v>1919</v>
      </c>
      <c r="DO312">
        <v>1874</v>
      </c>
      <c r="DP312">
        <v>1841</v>
      </c>
      <c r="DQ312">
        <v>1901</v>
      </c>
      <c r="DR312">
        <v>1970</v>
      </c>
      <c r="DS312">
        <v>1546</v>
      </c>
      <c r="DT312">
        <v>1432</v>
      </c>
      <c r="DU312">
        <v>1411</v>
      </c>
      <c r="DV312">
        <v>1544</v>
      </c>
      <c r="DW312">
        <v>1517</v>
      </c>
      <c r="DX312">
        <v>1481</v>
      </c>
      <c r="DY312">
        <v>1448</v>
      </c>
      <c r="DZ312">
        <v>1542</v>
      </c>
      <c r="EA312">
        <v>1625</v>
      </c>
      <c r="EB312">
        <v>1615</v>
      </c>
      <c r="EC312">
        <v>1760</v>
      </c>
      <c r="ED312">
        <v>1736</v>
      </c>
      <c r="EE312">
        <v>1778</v>
      </c>
      <c r="EF312">
        <v>1770</v>
      </c>
      <c r="EG312">
        <v>1893</v>
      </c>
      <c r="EH312">
        <v>1976</v>
      </c>
      <c r="EI312">
        <v>2017</v>
      </c>
      <c r="EJ312">
        <v>2032</v>
      </c>
      <c r="EK312">
        <v>1985</v>
      </c>
      <c r="EL312">
        <v>1894</v>
      </c>
      <c r="EM312">
        <v>2013</v>
      </c>
      <c r="EN312">
        <v>1899</v>
      </c>
      <c r="EO312">
        <v>1966</v>
      </c>
      <c r="EP312">
        <v>1851</v>
      </c>
      <c r="EQ312">
        <v>1776</v>
      </c>
      <c r="ER312">
        <v>1900</v>
      </c>
      <c r="ES312">
        <v>1908</v>
      </c>
      <c r="ET312">
        <v>1924</v>
      </c>
      <c r="EU312">
        <v>1750</v>
      </c>
      <c r="EV312">
        <v>1661</v>
      </c>
      <c r="EW312">
        <v>1717</v>
      </c>
      <c r="EX312">
        <v>1787</v>
      </c>
      <c r="EY312">
        <v>1998</v>
      </c>
      <c r="EZ312">
        <v>2070</v>
      </c>
      <c r="FA312">
        <v>2148</v>
      </c>
      <c r="FB312">
        <v>2393</v>
      </c>
      <c r="FC312">
        <v>2502</v>
      </c>
      <c r="FD312">
        <v>2406</v>
      </c>
      <c r="FE312">
        <v>2606</v>
      </c>
      <c r="FF312">
        <v>2622</v>
      </c>
      <c r="FG312">
        <v>2666</v>
      </c>
      <c r="FH312">
        <v>2698</v>
      </c>
      <c r="FI312">
        <v>2695</v>
      </c>
      <c r="FJ312">
        <v>2733</v>
      </c>
      <c r="FK312">
        <v>2620</v>
      </c>
      <c r="FL312">
        <v>2592</v>
      </c>
      <c r="FM312">
        <v>2534</v>
      </c>
      <c r="FN312">
        <v>2346</v>
      </c>
      <c r="FO312">
        <v>2421</v>
      </c>
      <c r="FP312">
        <v>2321</v>
      </c>
      <c r="FQ312">
        <v>2165</v>
      </c>
      <c r="FR312">
        <v>2091</v>
      </c>
      <c r="FS312">
        <v>2069</v>
      </c>
      <c r="FT312">
        <v>2107</v>
      </c>
      <c r="FU312">
        <v>2068</v>
      </c>
      <c r="FV312">
        <v>1967</v>
      </c>
      <c r="FW312">
        <v>1992</v>
      </c>
      <c r="FX312">
        <v>2003</v>
      </c>
      <c r="FY312">
        <v>2085</v>
      </c>
      <c r="FZ312">
        <v>2191</v>
      </c>
      <c r="GA312">
        <v>2148</v>
      </c>
      <c r="GB312">
        <v>1719</v>
      </c>
      <c r="GC312">
        <v>1698</v>
      </c>
      <c r="GD312">
        <v>1701</v>
      </c>
      <c r="GE312">
        <v>1410</v>
      </c>
      <c r="GF312">
        <v>1218</v>
      </c>
      <c r="GG312">
        <v>1091</v>
      </c>
      <c r="GH312">
        <v>1044</v>
      </c>
      <c r="GI312">
        <v>891</v>
      </c>
      <c r="GJ312">
        <v>853</v>
      </c>
      <c r="GK312">
        <v>722</v>
      </c>
      <c r="GL312" s="128">
        <v>2915</v>
      </c>
    </row>
    <row r="313" spans="1:194" s="1" customFormat="1" ht="14.4" x14ac:dyDescent="0.3">
      <c r="A313" s="30" t="s">
        <v>46</v>
      </c>
      <c r="B313" s="1" t="s">
        <v>352</v>
      </c>
      <c r="C313" s="29" t="str">
        <f t="shared" si="84"/>
        <v>LA England - Slough</v>
      </c>
      <c r="D313" s="48">
        <f t="shared" si="85"/>
        <v>8605</v>
      </c>
      <c r="E313" s="48">
        <f t="shared" si="86"/>
        <v>8288</v>
      </c>
      <c r="F313" s="49">
        <f t="shared" si="87"/>
        <v>186895</v>
      </c>
      <c r="G313" s="49">
        <f t="shared" si="88"/>
        <v>96427</v>
      </c>
      <c r="H313" s="50">
        <f t="shared" si="89"/>
        <v>90468</v>
      </c>
      <c r="I313" s="50">
        <f t="shared" si="90"/>
        <v>72890</v>
      </c>
      <c r="J313" s="50">
        <f t="shared" si="91"/>
        <v>67821</v>
      </c>
      <c r="K313" s="47">
        <f t="shared" si="92"/>
        <v>23537</v>
      </c>
      <c r="L313" s="48">
        <f t="shared" si="93"/>
        <v>22647</v>
      </c>
      <c r="M313" s="744">
        <v>1013</v>
      </c>
      <c r="N313" s="184">
        <v>1200</v>
      </c>
      <c r="O313" s="184">
        <v>1176</v>
      </c>
      <c r="P313" s="184">
        <v>1168</v>
      </c>
      <c r="Q313" s="184">
        <v>1106</v>
      </c>
      <c r="R313" s="184">
        <v>1200</v>
      </c>
      <c r="S313" s="184">
        <v>1243</v>
      </c>
      <c r="T313" s="184">
        <v>1266</v>
      </c>
      <c r="U313" s="184">
        <v>1307</v>
      </c>
      <c r="V313" s="184">
        <v>1387</v>
      </c>
      <c r="W313" s="184">
        <v>1451</v>
      </c>
      <c r="X313" s="184">
        <v>1415</v>
      </c>
      <c r="Y313" s="184">
        <v>1461</v>
      </c>
      <c r="Z313" s="184">
        <v>1427</v>
      </c>
      <c r="AA313" s="184">
        <v>1421</v>
      </c>
      <c r="AB313" s="184">
        <v>1501</v>
      </c>
      <c r="AC313" s="184">
        <v>1392</v>
      </c>
      <c r="AD313" s="184">
        <v>1403</v>
      </c>
      <c r="AE313" s="184">
        <v>1375</v>
      </c>
      <c r="AF313" s="184">
        <v>1274</v>
      </c>
      <c r="AG313" s="184">
        <v>1277</v>
      </c>
      <c r="AH313" s="184">
        <v>1226</v>
      </c>
      <c r="AI313" s="184">
        <v>1294</v>
      </c>
      <c r="AJ313" s="184">
        <v>1357</v>
      </c>
      <c r="AK313" s="184">
        <v>1369</v>
      </c>
      <c r="AL313" s="184">
        <v>1500</v>
      </c>
      <c r="AM313" s="184">
        <v>1482</v>
      </c>
      <c r="AN313" s="184">
        <v>1517</v>
      </c>
      <c r="AO313" s="184">
        <v>1579</v>
      </c>
      <c r="AP313" s="184">
        <v>1488</v>
      </c>
      <c r="AQ313" s="184">
        <v>1511</v>
      </c>
      <c r="AR313" s="184">
        <v>1567</v>
      </c>
      <c r="AS313" s="184">
        <v>1595</v>
      </c>
      <c r="AT313" s="184">
        <v>1507</v>
      </c>
      <c r="AU313" s="184">
        <v>1494</v>
      </c>
      <c r="AV313" s="184">
        <v>1565</v>
      </c>
      <c r="AW313" s="184">
        <v>1685</v>
      </c>
      <c r="AX313" s="184">
        <v>1621</v>
      </c>
      <c r="AY313" s="184">
        <v>1644</v>
      </c>
      <c r="AZ313" s="184">
        <v>1769</v>
      </c>
      <c r="BA313" s="184">
        <v>1704</v>
      </c>
      <c r="BB313" s="184">
        <v>1675</v>
      </c>
      <c r="BC313" s="184">
        <v>1639</v>
      </c>
      <c r="BD313" s="184">
        <v>1749</v>
      </c>
      <c r="BE313" s="184">
        <v>1720</v>
      </c>
      <c r="BF313" s="184">
        <v>1739</v>
      </c>
      <c r="BG313" s="184">
        <v>1636</v>
      </c>
      <c r="BH313" s="184">
        <v>1513</v>
      </c>
      <c r="BI313" s="184">
        <v>1453</v>
      </c>
      <c r="BJ313" s="184">
        <v>1455</v>
      </c>
      <c r="BK313" s="184">
        <v>1325</v>
      </c>
      <c r="BL313" s="184">
        <v>1306</v>
      </c>
      <c r="BM313" s="184">
        <v>1230</v>
      </c>
      <c r="BN313" s="184">
        <v>1219</v>
      </c>
      <c r="BO313" s="184">
        <v>1105</v>
      </c>
      <c r="BP313" s="184">
        <v>1066</v>
      </c>
      <c r="BQ313" s="184">
        <v>1022</v>
      </c>
      <c r="BR313" s="184">
        <v>1046</v>
      </c>
      <c r="BS313" s="184">
        <v>1012</v>
      </c>
      <c r="BT313" s="184">
        <v>889</v>
      </c>
      <c r="BU313" s="184">
        <v>888</v>
      </c>
      <c r="BV313" s="184">
        <v>870</v>
      </c>
      <c r="BW313" s="184">
        <v>730</v>
      </c>
      <c r="BX313" s="184">
        <v>759</v>
      </c>
      <c r="BY313" s="184">
        <v>710</v>
      </c>
      <c r="BZ313" s="184">
        <v>714</v>
      </c>
      <c r="CA313" s="184">
        <v>639</v>
      </c>
      <c r="CB313" s="184">
        <v>633</v>
      </c>
      <c r="CC313" s="184">
        <v>595</v>
      </c>
      <c r="CD313" s="184">
        <v>565</v>
      </c>
      <c r="CE313" s="184">
        <v>501</v>
      </c>
      <c r="CF313" s="184">
        <v>539</v>
      </c>
      <c r="CG313" s="184">
        <v>463</v>
      </c>
      <c r="CH313" s="184">
        <v>437</v>
      </c>
      <c r="CI313" s="184">
        <v>396</v>
      </c>
      <c r="CJ313" s="184">
        <v>391</v>
      </c>
      <c r="CK313" s="184">
        <v>343</v>
      </c>
      <c r="CL313" s="184">
        <v>291</v>
      </c>
      <c r="CM313" s="184">
        <v>279</v>
      </c>
      <c r="CN313" s="184">
        <v>242</v>
      </c>
      <c r="CO313" s="184">
        <v>169</v>
      </c>
      <c r="CP313" s="184">
        <v>171</v>
      </c>
      <c r="CQ313" s="184">
        <v>199</v>
      </c>
      <c r="CR313" s="184">
        <v>160</v>
      </c>
      <c r="CS313" s="184">
        <v>145</v>
      </c>
      <c r="CT313" s="184">
        <v>149</v>
      </c>
      <c r="CU313" s="184">
        <v>134</v>
      </c>
      <c r="CV313" s="184">
        <v>121</v>
      </c>
      <c r="CW313" s="184">
        <v>95</v>
      </c>
      <c r="CX313" s="184">
        <v>88</v>
      </c>
      <c r="CY313" s="533">
        <v>275</v>
      </c>
      <c r="CZ313" s="129">
        <v>1030</v>
      </c>
      <c r="DA313">
        <v>1136</v>
      </c>
      <c r="DB313">
        <v>1138</v>
      </c>
      <c r="DC313">
        <v>1132</v>
      </c>
      <c r="DD313">
        <v>1100</v>
      </c>
      <c r="DE313">
        <v>1160</v>
      </c>
      <c r="DF313">
        <v>1203</v>
      </c>
      <c r="DG313">
        <v>1241</v>
      </c>
      <c r="DH313">
        <v>1267</v>
      </c>
      <c r="DI313">
        <v>1360</v>
      </c>
      <c r="DJ313">
        <v>1291</v>
      </c>
      <c r="DK313">
        <v>1301</v>
      </c>
      <c r="DL313">
        <v>1317</v>
      </c>
      <c r="DM313">
        <v>1396</v>
      </c>
      <c r="DN313">
        <v>1378</v>
      </c>
      <c r="DO313">
        <v>1369</v>
      </c>
      <c r="DP313">
        <v>1436</v>
      </c>
      <c r="DQ313">
        <v>1392</v>
      </c>
      <c r="DR313">
        <v>1309</v>
      </c>
      <c r="DS313">
        <v>1136</v>
      </c>
      <c r="DT313">
        <v>1074</v>
      </c>
      <c r="DU313">
        <v>1061</v>
      </c>
      <c r="DV313">
        <v>1096</v>
      </c>
      <c r="DW313">
        <v>1183</v>
      </c>
      <c r="DX313">
        <v>1294</v>
      </c>
      <c r="DY313">
        <v>1295</v>
      </c>
      <c r="DZ313">
        <v>1348</v>
      </c>
      <c r="EA313">
        <v>1434</v>
      </c>
      <c r="EB313">
        <v>1450</v>
      </c>
      <c r="EC313">
        <v>1552</v>
      </c>
      <c r="ED313">
        <v>1387</v>
      </c>
      <c r="EE313">
        <v>1442</v>
      </c>
      <c r="EF313">
        <v>1444</v>
      </c>
      <c r="EG313">
        <v>1473</v>
      </c>
      <c r="EH313">
        <v>1455</v>
      </c>
      <c r="EI313">
        <v>1529</v>
      </c>
      <c r="EJ313">
        <v>1489</v>
      </c>
      <c r="EK313">
        <v>1474</v>
      </c>
      <c r="EL313">
        <v>1591</v>
      </c>
      <c r="EM313">
        <v>1616</v>
      </c>
      <c r="EN313">
        <v>1687</v>
      </c>
      <c r="EO313">
        <v>1680</v>
      </c>
      <c r="EP313">
        <v>1612</v>
      </c>
      <c r="EQ313">
        <v>1612</v>
      </c>
      <c r="ER313">
        <v>1525</v>
      </c>
      <c r="ES313">
        <v>1597</v>
      </c>
      <c r="ET313">
        <v>1435</v>
      </c>
      <c r="EU313">
        <v>1294</v>
      </c>
      <c r="EV313">
        <v>1247</v>
      </c>
      <c r="EW313">
        <v>1168</v>
      </c>
      <c r="EX313">
        <v>1138</v>
      </c>
      <c r="EY313">
        <v>1088</v>
      </c>
      <c r="EZ313">
        <v>958</v>
      </c>
      <c r="FA313">
        <v>983</v>
      </c>
      <c r="FB313">
        <v>988</v>
      </c>
      <c r="FC313">
        <v>884</v>
      </c>
      <c r="FD313">
        <v>896</v>
      </c>
      <c r="FE313">
        <v>887</v>
      </c>
      <c r="FF313">
        <v>897</v>
      </c>
      <c r="FG313">
        <v>804</v>
      </c>
      <c r="FH313">
        <v>796</v>
      </c>
      <c r="FI313">
        <v>774</v>
      </c>
      <c r="FJ313">
        <v>698</v>
      </c>
      <c r="FK313">
        <v>688</v>
      </c>
      <c r="FL313">
        <v>717</v>
      </c>
      <c r="FM313">
        <v>687</v>
      </c>
      <c r="FN313">
        <v>637</v>
      </c>
      <c r="FO313">
        <v>643</v>
      </c>
      <c r="FP313">
        <v>580</v>
      </c>
      <c r="FQ313">
        <v>559</v>
      </c>
      <c r="FR313">
        <v>538</v>
      </c>
      <c r="FS313">
        <v>522</v>
      </c>
      <c r="FT313">
        <v>473</v>
      </c>
      <c r="FU313">
        <v>455</v>
      </c>
      <c r="FV313">
        <v>416</v>
      </c>
      <c r="FW313">
        <v>354</v>
      </c>
      <c r="FX313">
        <v>382</v>
      </c>
      <c r="FY313">
        <v>351</v>
      </c>
      <c r="FZ313">
        <v>350</v>
      </c>
      <c r="GA313">
        <v>308</v>
      </c>
      <c r="GB313">
        <v>271</v>
      </c>
      <c r="GC313">
        <v>236</v>
      </c>
      <c r="GD313">
        <v>212</v>
      </c>
      <c r="GE313">
        <v>216</v>
      </c>
      <c r="GF313">
        <v>182</v>
      </c>
      <c r="GG313">
        <v>172</v>
      </c>
      <c r="GH313">
        <v>209</v>
      </c>
      <c r="GI313">
        <v>143</v>
      </c>
      <c r="GJ313">
        <v>133</v>
      </c>
      <c r="GK313">
        <v>111</v>
      </c>
      <c r="GL313" s="128">
        <v>496</v>
      </c>
    </row>
    <row r="314" spans="1:194" s="1" customFormat="1" ht="14.4" x14ac:dyDescent="0.3">
      <c r="A314" s="30" t="s">
        <v>46</v>
      </c>
      <c r="B314" s="1" t="s">
        <v>353</v>
      </c>
      <c r="C314" s="29" t="str">
        <f t="shared" si="84"/>
        <v>LA England - Solihull</v>
      </c>
      <c r="D314" s="48">
        <f t="shared" si="85"/>
        <v>10221</v>
      </c>
      <c r="E314" s="48">
        <f t="shared" si="86"/>
        <v>9434</v>
      </c>
      <c r="F314" s="49">
        <f t="shared" si="87"/>
        <v>239156</v>
      </c>
      <c r="G314" s="49">
        <f t="shared" si="88"/>
        <v>118115</v>
      </c>
      <c r="H314" s="50">
        <f t="shared" si="89"/>
        <v>121041</v>
      </c>
      <c r="I314" s="50">
        <f t="shared" si="90"/>
        <v>91751</v>
      </c>
      <c r="J314" s="50">
        <f t="shared" si="91"/>
        <v>96528</v>
      </c>
      <c r="K314" s="47">
        <f t="shared" si="92"/>
        <v>26364</v>
      </c>
      <c r="L314" s="48">
        <f t="shared" si="93"/>
        <v>24513</v>
      </c>
      <c r="M314" s="744">
        <v>959</v>
      </c>
      <c r="N314" s="184">
        <v>1050</v>
      </c>
      <c r="O314" s="184">
        <v>1153</v>
      </c>
      <c r="P314" s="184">
        <v>1190</v>
      </c>
      <c r="Q314" s="184">
        <v>1266</v>
      </c>
      <c r="R314" s="184">
        <v>1296</v>
      </c>
      <c r="S314" s="184">
        <v>1402</v>
      </c>
      <c r="T314" s="184">
        <v>1419</v>
      </c>
      <c r="U314" s="184">
        <v>1502</v>
      </c>
      <c r="V314" s="184">
        <v>1588</v>
      </c>
      <c r="W314" s="184">
        <v>1648</v>
      </c>
      <c r="X314" s="184">
        <v>1670</v>
      </c>
      <c r="Y314" s="184">
        <v>1720</v>
      </c>
      <c r="Z314" s="184">
        <v>1710</v>
      </c>
      <c r="AA314" s="184">
        <v>1807</v>
      </c>
      <c r="AB314" s="184">
        <v>1717</v>
      </c>
      <c r="AC314" s="184">
        <v>1583</v>
      </c>
      <c r="AD314" s="184">
        <v>1684</v>
      </c>
      <c r="AE314" s="184">
        <v>1649</v>
      </c>
      <c r="AF314" s="184">
        <v>1455</v>
      </c>
      <c r="AG314" s="184">
        <v>1424</v>
      </c>
      <c r="AH314" s="184">
        <v>1308</v>
      </c>
      <c r="AI314" s="184">
        <v>1293</v>
      </c>
      <c r="AJ314" s="184">
        <v>1292</v>
      </c>
      <c r="AK314" s="184">
        <v>1286</v>
      </c>
      <c r="AL314" s="184">
        <v>1286</v>
      </c>
      <c r="AM314" s="184">
        <v>1331</v>
      </c>
      <c r="AN314" s="184">
        <v>1352</v>
      </c>
      <c r="AO314" s="184">
        <v>1337</v>
      </c>
      <c r="AP314" s="184">
        <v>1394</v>
      </c>
      <c r="AQ314" s="184">
        <v>1282</v>
      </c>
      <c r="AR314" s="184">
        <v>1325</v>
      </c>
      <c r="AS314" s="184">
        <v>1392</v>
      </c>
      <c r="AT314" s="184">
        <v>1432</v>
      </c>
      <c r="AU314" s="184">
        <v>1464</v>
      </c>
      <c r="AV314" s="184">
        <v>1599</v>
      </c>
      <c r="AW314" s="184">
        <v>1518</v>
      </c>
      <c r="AX314" s="184">
        <v>1590</v>
      </c>
      <c r="AY314" s="184">
        <v>1591</v>
      </c>
      <c r="AZ314" s="184">
        <v>1581</v>
      </c>
      <c r="BA314" s="184">
        <v>1651</v>
      </c>
      <c r="BB314" s="184">
        <v>1660</v>
      </c>
      <c r="BC314" s="184">
        <v>1617</v>
      </c>
      <c r="BD314" s="184">
        <v>1547</v>
      </c>
      <c r="BE314" s="184">
        <v>1558</v>
      </c>
      <c r="BF314" s="184">
        <v>1673</v>
      </c>
      <c r="BG314" s="184">
        <v>1667</v>
      </c>
      <c r="BH314" s="184">
        <v>1481</v>
      </c>
      <c r="BI314" s="184">
        <v>1489</v>
      </c>
      <c r="BJ314" s="184">
        <v>1405</v>
      </c>
      <c r="BK314" s="184">
        <v>1439</v>
      </c>
      <c r="BL314" s="184">
        <v>1448</v>
      </c>
      <c r="BM314" s="184">
        <v>1482</v>
      </c>
      <c r="BN314" s="184">
        <v>1544</v>
      </c>
      <c r="BO314" s="184">
        <v>1601</v>
      </c>
      <c r="BP314" s="184">
        <v>1655</v>
      </c>
      <c r="BQ314" s="184">
        <v>1574</v>
      </c>
      <c r="BR314" s="184">
        <v>1738</v>
      </c>
      <c r="BS314" s="184">
        <v>1540</v>
      </c>
      <c r="BT314" s="184">
        <v>1501</v>
      </c>
      <c r="BU314" s="184">
        <v>1609</v>
      </c>
      <c r="BV314" s="184">
        <v>1630</v>
      </c>
      <c r="BW314" s="184">
        <v>1465</v>
      </c>
      <c r="BX314" s="184">
        <v>1399</v>
      </c>
      <c r="BY314" s="184">
        <v>1382</v>
      </c>
      <c r="BZ314" s="184">
        <v>1323</v>
      </c>
      <c r="CA314" s="184">
        <v>1226</v>
      </c>
      <c r="CB314" s="184">
        <v>1201</v>
      </c>
      <c r="CC314" s="184">
        <v>1159</v>
      </c>
      <c r="CD314" s="184">
        <v>1117</v>
      </c>
      <c r="CE314" s="184">
        <v>1012</v>
      </c>
      <c r="CF314" s="184">
        <v>984</v>
      </c>
      <c r="CG314" s="184">
        <v>972</v>
      </c>
      <c r="CH314" s="184">
        <v>923</v>
      </c>
      <c r="CI314" s="184">
        <v>919</v>
      </c>
      <c r="CJ314" s="184">
        <v>951</v>
      </c>
      <c r="CK314" s="184">
        <v>881</v>
      </c>
      <c r="CL314" s="184">
        <v>1008</v>
      </c>
      <c r="CM314" s="184">
        <v>1034</v>
      </c>
      <c r="CN314" s="184">
        <v>1037</v>
      </c>
      <c r="CO314" s="184">
        <v>762</v>
      </c>
      <c r="CP314" s="184">
        <v>806</v>
      </c>
      <c r="CQ314" s="184">
        <v>699</v>
      </c>
      <c r="CR314" s="184">
        <v>608</v>
      </c>
      <c r="CS314" s="184">
        <v>532</v>
      </c>
      <c r="CT314" s="184">
        <v>417</v>
      </c>
      <c r="CU314" s="184">
        <v>405</v>
      </c>
      <c r="CV314" s="184">
        <v>353</v>
      </c>
      <c r="CW314" s="184">
        <v>326</v>
      </c>
      <c r="CX314" s="184">
        <v>261</v>
      </c>
      <c r="CY314" s="533">
        <v>899</v>
      </c>
      <c r="CZ314" s="129">
        <v>925</v>
      </c>
      <c r="DA314">
        <v>1028</v>
      </c>
      <c r="DB314">
        <v>1032</v>
      </c>
      <c r="DC314">
        <v>1051</v>
      </c>
      <c r="DD314">
        <v>1195</v>
      </c>
      <c r="DE314">
        <v>1220</v>
      </c>
      <c r="DF314">
        <v>1335</v>
      </c>
      <c r="DG314">
        <v>1286</v>
      </c>
      <c r="DH314">
        <v>1373</v>
      </c>
      <c r="DI314">
        <v>1439</v>
      </c>
      <c r="DJ314">
        <v>1610</v>
      </c>
      <c r="DK314">
        <v>1585</v>
      </c>
      <c r="DL314">
        <v>1542</v>
      </c>
      <c r="DM314">
        <v>1567</v>
      </c>
      <c r="DN314">
        <v>1706</v>
      </c>
      <c r="DO314">
        <v>1586</v>
      </c>
      <c r="DP314">
        <v>1538</v>
      </c>
      <c r="DQ314">
        <v>1495</v>
      </c>
      <c r="DR314">
        <v>1425</v>
      </c>
      <c r="DS314">
        <v>1202</v>
      </c>
      <c r="DT314">
        <v>1151</v>
      </c>
      <c r="DU314">
        <v>1135</v>
      </c>
      <c r="DV314">
        <v>1110</v>
      </c>
      <c r="DW314">
        <v>1190</v>
      </c>
      <c r="DX314">
        <v>1155</v>
      </c>
      <c r="DY314">
        <v>1221</v>
      </c>
      <c r="DZ314">
        <v>1219</v>
      </c>
      <c r="EA314">
        <v>1316</v>
      </c>
      <c r="EB314">
        <v>1310</v>
      </c>
      <c r="EC314">
        <v>1349</v>
      </c>
      <c r="ED314">
        <v>1390</v>
      </c>
      <c r="EE314">
        <v>1410</v>
      </c>
      <c r="EF314">
        <v>1486</v>
      </c>
      <c r="EG314">
        <v>1507</v>
      </c>
      <c r="EH314">
        <v>1561</v>
      </c>
      <c r="EI314">
        <v>1652</v>
      </c>
      <c r="EJ314">
        <v>1631</v>
      </c>
      <c r="EK314">
        <v>1653</v>
      </c>
      <c r="EL314">
        <v>1744</v>
      </c>
      <c r="EM314">
        <v>1702</v>
      </c>
      <c r="EN314">
        <v>1733</v>
      </c>
      <c r="EO314">
        <v>1731</v>
      </c>
      <c r="EP314">
        <v>1666</v>
      </c>
      <c r="EQ314">
        <v>1694</v>
      </c>
      <c r="ER314">
        <v>1674</v>
      </c>
      <c r="ES314">
        <v>1656</v>
      </c>
      <c r="ET314">
        <v>1657</v>
      </c>
      <c r="EU314">
        <v>1577</v>
      </c>
      <c r="EV314">
        <v>1448</v>
      </c>
      <c r="EW314">
        <v>1434</v>
      </c>
      <c r="EX314">
        <v>1530</v>
      </c>
      <c r="EY314">
        <v>1420</v>
      </c>
      <c r="EZ314">
        <v>1478</v>
      </c>
      <c r="FA314">
        <v>1492</v>
      </c>
      <c r="FB314">
        <v>1583</v>
      </c>
      <c r="FC314">
        <v>1625</v>
      </c>
      <c r="FD314">
        <v>1550</v>
      </c>
      <c r="FE314">
        <v>1718</v>
      </c>
      <c r="FF314">
        <v>1532</v>
      </c>
      <c r="FG314">
        <v>1548</v>
      </c>
      <c r="FH314">
        <v>1582</v>
      </c>
      <c r="FI314">
        <v>1533</v>
      </c>
      <c r="FJ314">
        <v>1504</v>
      </c>
      <c r="FK314">
        <v>1539</v>
      </c>
      <c r="FL314">
        <v>1449</v>
      </c>
      <c r="FM314">
        <v>1430</v>
      </c>
      <c r="FN314">
        <v>1403</v>
      </c>
      <c r="FO314">
        <v>1314</v>
      </c>
      <c r="FP314">
        <v>1161</v>
      </c>
      <c r="FQ314">
        <v>1131</v>
      </c>
      <c r="FR314">
        <v>1132</v>
      </c>
      <c r="FS314">
        <v>1044</v>
      </c>
      <c r="FT314">
        <v>1183</v>
      </c>
      <c r="FU314">
        <v>1121</v>
      </c>
      <c r="FV314">
        <v>1054</v>
      </c>
      <c r="FW314">
        <v>1066</v>
      </c>
      <c r="FX314">
        <v>1129</v>
      </c>
      <c r="FY314">
        <v>1220</v>
      </c>
      <c r="FZ314">
        <v>1175</v>
      </c>
      <c r="GA314">
        <v>1256</v>
      </c>
      <c r="GB314">
        <v>954</v>
      </c>
      <c r="GC314">
        <v>934</v>
      </c>
      <c r="GD314">
        <v>959</v>
      </c>
      <c r="GE314">
        <v>820</v>
      </c>
      <c r="GF314">
        <v>685</v>
      </c>
      <c r="GG314">
        <v>548</v>
      </c>
      <c r="GH314">
        <v>558</v>
      </c>
      <c r="GI314">
        <v>585</v>
      </c>
      <c r="GJ314">
        <v>470</v>
      </c>
      <c r="GK314">
        <v>437</v>
      </c>
      <c r="GL314" s="128">
        <v>1887</v>
      </c>
    </row>
    <row r="315" spans="1:194" s="1" customFormat="1" ht="14.4" x14ac:dyDescent="0.3">
      <c r="A315" s="30" t="s">
        <v>46</v>
      </c>
      <c r="B315" s="1" t="s">
        <v>354</v>
      </c>
      <c r="C315" s="29" t="str">
        <f t="shared" si="84"/>
        <v>LA England - Somerset</v>
      </c>
      <c r="D315" s="48">
        <f t="shared" si="85"/>
        <v>21794</v>
      </c>
      <c r="E315" s="48">
        <f t="shared" si="86"/>
        <v>20813</v>
      </c>
      <c r="F315" s="49">
        <f t="shared" si="87"/>
        <v>605433</v>
      </c>
      <c r="G315" s="49">
        <f t="shared" si="88"/>
        <v>299076</v>
      </c>
      <c r="H315" s="50">
        <f t="shared" si="89"/>
        <v>306357</v>
      </c>
      <c r="I315" s="50">
        <f t="shared" si="90"/>
        <v>242801</v>
      </c>
      <c r="J315" s="50">
        <f t="shared" si="91"/>
        <v>252696</v>
      </c>
      <c r="K315" s="47">
        <f t="shared" si="92"/>
        <v>56275</v>
      </c>
      <c r="L315" s="48">
        <f t="shared" si="93"/>
        <v>53661</v>
      </c>
      <c r="M315" s="744">
        <v>2173</v>
      </c>
      <c r="N315" s="184">
        <v>2415</v>
      </c>
      <c r="O315" s="184">
        <v>2456</v>
      </c>
      <c r="P315" s="184">
        <v>2612</v>
      </c>
      <c r="Q315" s="184">
        <v>2766</v>
      </c>
      <c r="R315" s="184">
        <v>2873</v>
      </c>
      <c r="S315" s="184">
        <v>2989</v>
      </c>
      <c r="T315" s="184">
        <v>3034</v>
      </c>
      <c r="U315" s="184">
        <v>3096</v>
      </c>
      <c r="V315" s="184">
        <v>3214</v>
      </c>
      <c r="W315" s="184">
        <v>3419</v>
      </c>
      <c r="X315" s="184">
        <v>3434</v>
      </c>
      <c r="Y315" s="184">
        <v>3495</v>
      </c>
      <c r="Z315" s="184">
        <v>3459</v>
      </c>
      <c r="AA315" s="184">
        <v>3657</v>
      </c>
      <c r="AB315" s="184">
        <v>3695</v>
      </c>
      <c r="AC315" s="184">
        <v>3716</v>
      </c>
      <c r="AD315" s="184">
        <v>3772</v>
      </c>
      <c r="AE315" s="184">
        <v>3671</v>
      </c>
      <c r="AF315" s="184">
        <v>3147</v>
      </c>
      <c r="AG315" s="184">
        <v>2885</v>
      </c>
      <c r="AH315" s="184">
        <v>2786</v>
      </c>
      <c r="AI315" s="184">
        <v>2799</v>
      </c>
      <c r="AJ315" s="184">
        <v>2765</v>
      </c>
      <c r="AK315" s="184">
        <v>2763</v>
      </c>
      <c r="AL315" s="184">
        <v>2833</v>
      </c>
      <c r="AM315" s="184">
        <v>2985</v>
      </c>
      <c r="AN315" s="184">
        <v>3160</v>
      </c>
      <c r="AO315" s="184">
        <v>3173</v>
      </c>
      <c r="AP315" s="184">
        <v>3330</v>
      </c>
      <c r="AQ315" s="184">
        <v>3235</v>
      </c>
      <c r="AR315" s="184">
        <v>3420</v>
      </c>
      <c r="AS315" s="184">
        <v>3702</v>
      </c>
      <c r="AT315" s="184">
        <v>3720</v>
      </c>
      <c r="AU315" s="184">
        <v>3809</v>
      </c>
      <c r="AV315" s="184">
        <v>3839</v>
      </c>
      <c r="AW315" s="184">
        <v>3895</v>
      </c>
      <c r="AX315" s="184">
        <v>3906</v>
      </c>
      <c r="AY315" s="184">
        <v>3983</v>
      </c>
      <c r="AZ315" s="184">
        <v>3801</v>
      </c>
      <c r="BA315" s="184">
        <v>3745</v>
      </c>
      <c r="BB315" s="184">
        <v>3723</v>
      </c>
      <c r="BC315" s="184">
        <v>3661</v>
      </c>
      <c r="BD315" s="184">
        <v>3764</v>
      </c>
      <c r="BE315" s="184">
        <v>3607</v>
      </c>
      <c r="BF315" s="184">
        <v>3581</v>
      </c>
      <c r="BG315" s="184">
        <v>3615</v>
      </c>
      <c r="BH315" s="184">
        <v>3396</v>
      </c>
      <c r="BI315" s="184">
        <v>3236</v>
      </c>
      <c r="BJ315" s="184">
        <v>3168</v>
      </c>
      <c r="BK315" s="184">
        <v>3246</v>
      </c>
      <c r="BL315" s="184">
        <v>3454</v>
      </c>
      <c r="BM315" s="184">
        <v>3706</v>
      </c>
      <c r="BN315" s="184">
        <v>3745</v>
      </c>
      <c r="BO315" s="184">
        <v>4022</v>
      </c>
      <c r="BP315" s="184">
        <v>4205</v>
      </c>
      <c r="BQ315" s="184">
        <v>4173</v>
      </c>
      <c r="BR315" s="184">
        <v>4340</v>
      </c>
      <c r="BS315" s="184">
        <v>4374</v>
      </c>
      <c r="BT315" s="184">
        <v>4402</v>
      </c>
      <c r="BU315" s="184">
        <v>4501</v>
      </c>
      <c r="BV315" s="184">
        <v>4443</v>
      </c>
      <c r="BW315" s="184">
        <v>4462</v>
      </c>
      <c r="BX315" s="184">
        <v>4438</v>
      </c>
      <c r="BY315" s="184">
        <v>4274</v>
      </c>
      <c r="BZ315" s="184">
        <v>4177</v>
      </c>
      <c r="CA315" s="184">
        <v>3888</v>
      </c>
      <c r="CB315" s="184">
        <v>3853</v>
      </c>
      <c r="CC315" s="184">
        <v>3717</v>
      </c>
      <c r="CD315" s="184">
        <v>3620</v>
      </c>
      <c r="CE315" s="184">
        <v>3391</v>
      </c>
      <c r="CF315" s="184">
        <v>3391</v>
      </c>
      <c r="CG315" s="184">
        <v>3358</v>
      </c>
      <c r="CH315" s="184">
        <v>3226</v>
      </c>
      <c r="CI315" s="184">
        <v>3265</v>
      </c>
      <c r="CJ315" s="184">
        <v>3367</v>
      </c>
      <c r="CK315" s="184">
        <v>3201</v>
      </c>
      <c r="CL315" s="184">
        <v>3339</v>
      </c>
      <c r="CM315" s="184">
        <v>3434</v>
      </c>
      <c r="CN315" s="184">
        <v>3423</v>
      </c>
      <c r="CO315" s="184">
        <v>2497</v>
      </c>
      <c r="CP315" s="184">
        <v>2461</v>
      </c>
      <c r="CQ315" s="184">
        <v>2250</v>
      </c>
      <c r="CR315" s="184">
        <v>2062</v>
      </c>
      <c r="CS315" s="184">
        <v>1689</v>
      </c>
      <c r="CT315" s="184">
        <v>1308</v>
      </c>
      <c r="CU315" s="184">
        <v>1329</v>
      </c>
      <c r="CV315" s="184">
        <v>1143</v>
      </c>
      <c r="CW315" s="184">
        <v>988</v>
      </c>
      <c r="CX315" s="184">
        <v>818</v>
      </c>
      <c r="CY315" s="533">
        <v>2718</v>
      </c>
      <c r="CZ315" s="129">
        <v>2138</v>
      </c>
      <c r="DA315">
        <v>2243</v>
      </c>
      <c r="DB315">
        <v>2404</v>
      </c>
      <c r="DC315">
        <v>2492</v>
      </c>
      <c r="DD315">
        <v>2614</v>
      </c>
      <c r="DE315">
        <v>2642</v>
      </c>
      <c r="DF315">
        <v>2821</v>
      </c>
      <c r="DG315">
        <v>2866</v>
      </c>
      <c r="DH315">
        <v>3072</v>
      </c>
      <c r="DI315">
        <v>3110</v>
      </c>
      <c r="DJ315">
        <v>3203</v>
      </c>
      <c r="DK315">
        <v>3243</v>
      </c>
      <c r="DL315">
        <v>3270</v>
      </c>
      <c r="DM315">
        <v>3375</v>
      </c>
      <c r="DN315">
        <v>3536</v>
      </c>
      <c r="DO315">
        <v>3543</v>
      </c>
      <c r="DP315">
        <v>3599</v>
      </c>
      <c r="DQ315">
        <v>3490</v>
      </c>
      <c r="DR315">
        <v>3428</v>
      </c>
      <c r="DS315">
        <v>2820</v>
      </c>
      <c r="DT315">
        <v>2636</v>
      </c>
      <c r="DU315">
        <v>2564</v>
      </c>
      <c r="DV315">
        <v>2625</v>
      </c>
      <c r="DW315">
        <v>2702</v>
      </c>
      <c r="DX315">
        <v>2646</v>
      </c>
      <c r="DY315">
        <v>2764</v>
      </c>
      <c r="DZ315">
        <v>2938</v>
      </c>
      <c r="EA315">
        <v>2987</v>
      </c>
      <c r="EB315">
        <v>3304</v>
      </c>
      <c r="EC315">
        <v>3190</v>
      </c>
      <c r="ED315">
        <v>3301</v>
      </c>
      <c r="EE315">
        <v>3418</v>
      </c>
      <c r="EF315">
        <v>3741</v>
      </c>
      <c r="EG315">
        <v>3630</v>
      </c>
      <c r="EH315">
        <v>3841</v>
      </c>
      <c r="EI315">
        <v>3803</v>
      </c>
      <c r="EJ315">
        <v>3942</v>
      </c>
      <c r="EK315">
        <v>3994</v>
      </c>
      <c r="EL315">
        <v>3746</v>
      </c>
      <c r="EM315">
        <v>3749</v>
      </c>
      <c r="EN315">
        <v>3621</v>
      </c>
      <c r="EO315">
        <v>3719</v>
      </c>
      <c r="EP315">
        <v>3657</v>
      </c>
      <c r="EQ315">
        <v>3516</v>
      </c>
      <c r="ER315">
        <v>3478</v>
      </c>
      <c r="ES315">
        <v>3668</v>
      </c>
      <c r="ET315">
        <v>3466</v>
      </c>
      <c r="EU315">
        <v>3397</v>
      </c>
      <c r="EV315">
        <v>3201</v>
      </c>
      <c r="EW315">
        <v>3220</v>
      </c>
      <c r="EX315">
        <v>3365</v>
      </c>
      <c r="EY315">
        <v>3549</v>
      </c>
      <c r="EZ315">
        <v>3573</v>
      </c>
      <c r="FA315">
        <v>3812</v>
      </c>
      <c r="FB315">
        <v>4187</v>
      </c>
      <c r="FC315">
        <v>4338</v>
      </c>
      <c r="FD315">
        <v>4285</v>
      </c>
      <c r="FE315">
        <v>4462</v>
      </c>
      <c r="FF315">
        <v>4380</v>
      </c>
      <c r="FG315">
        <v>4468</v>
      </c>
      <c r="FH315">
        <v>4602</v>
      </c>
      <c r="FI315">
        <v>4670</v>
      </c>
      <c r="FJ315">
        <v>4620</v>
      </c>
      <c r="FK315">
        <v>4586</v>
      </c>
      <c r="FL315">
        <v>4490</v>
      </c>
      <c r="FM315">
        <v>4240</v>
      </c>
      <c r="FN315">
        <v>4023</v>
      </c>
      <c r="FO315">
        <v>4046</v>
      </c>
      <c r="FP315">
        <v>3979</v>
      </c>
      <c r="FQ315">
        <v>3842</v>
      </c>
      <c r="FR315">
        <v>3600</v>
      </c>
      <c r="FS315">
        <v>3586</v>
      </c>
      <c r="FT315">
        <v>3783</v>
      </c>
      <c r="FU315">
        <v>3653</v>
      </c>
      <c r="FV315">
        <v>3613</v>
      </c>
      <c r="FW315">
        <v>3547</v>
      </c>
      <c r="FX315">
        <v>3582</v>
      </c>
      <c r="FY315">
        <v>3665</v>
      </c>
      <c r="FZ315">
        <v>3851</v>
      </c>
      <c r="GA315">
        <v>3945</v>
      </c>
      <c r="GB315">
        <v>2843</v>
      </c>
      <c r="GC315">
        <v>2971</v>
      </c>
      <c r="GD315">
        <v>2598</v>
      </c>
      <c r="GE315">
        <v>2523</v>
      </c>
      <c r="GF315">
        <v>2040</v>
      </c>
      <c r="GG315">
        <v>1781</v>
      </c>
      <c r="GH315">
        <v>1694</v>
      </c>
      <c r="GI315">
        <v>1532</v>
      </c>
      <c r="GJ315">
        <v>1397</v>
      </c>
      <c r="GK315">
        <v>1231</v>
      </c>
      <c r="GL315" s="128">
        <v>5032</v>
      </c>
    </row>
    <row r="316" spans="1:194" s="1" customFormat="1" ht="14.4" x14ac:dyDescent="0.3">
      <c r="A316" s="30" t="s">
        <v>46</v>
      </c>
      <c r="B316" s="1" t="s">
        <v>355</v>
      </c>
      <c r="C316" s="29" t="str">
        <f t="shared" si="84"/>
        <v>LA England - South Cambridgeshire</v>
      </c>
      <c r="D316" s="48">
        <f t="shared" si="85"/>
        <v>6908</v>
      </c>
      <c r="E316" s="48">
        <f t="shared" si="86"/>
        <v>6636</v>
      </c>
      <c r="F316" s="49">
        <f t="shared" si="87"/>
        <v>166325</v>
      </c>
      <c r="G316" s="49">
        <f t="shared" si="88"/>
        <v>82362</v>
      </c>
      <c r="H316" s="50">
        <f t="shared" si="89"/>
        <v>83963</v>
      </c>
      <c r="I316" s="50">
        <f t="shared" si="90"/>
        <v>64248</v>
      </c>
      <c r="J316" s="50">
        <f t="shared" si="91"/>
        <v>66839</v>
      </c>
      <c r="K316" s="47">
        <f t="shared" si="92"/>
        <v>18114</v>
      </c>
      <c r="L316" s="48">
        <f t="shared" si="93"/>
        <v>17124</v>
      </c>
      <c r="M316" s="744">
        <v>693</v>
      </c>
      <c r="N316" s="184">
        <v>793</v>
      </c>
      <c r="O316" s="184">
        <v>861</v>
      </c>
      <c r="P316" s="184">
        <v>770</v>
      </c>
      <c r="Q316" s="184">
        <v>870</v>
      </c>
      <c r="R316" s="184">
        <v>922</v>
      </c>
      <c r="S316" s="184">
        <v>943</v>
      </c>
      <c r="T316" s="184">
        <v>977</v>
      </c>
      <c r="U316" s="184">
        <v>1051</v>
      </c>
      <c r="V316" s="184">
        <v>1065</v>
      </c>
      <c r="W316" s="184">
        <v>1137</v>
      </c>
      <c r="X316" s="184">
        <v>1124</v>
      </c>
      <c r="Y316" s="184">
        <v>1110</v>
      </c>
      <c r="Z316" s="184">
        <v>1127</v>
      </c>
      <c r="AA316" s="184">
        <v>1237</v>
      </c>
      <c r="AB316" s="184">
        <v>1197</v>
      </c>
      <c r="AC316" s="184">
        <v>1087</v>
      </c>
      <c r="AD316" s="184">
        <v>1150</v>
      </c>
      <c r="AE316" s="184">
        <v>1080</v>
      </c>
      <c r="AF316" s="184">
        <v>901</v>
      </c>
      <c r="AG316" s="184">
        <v>724</v>
      </c>
      <c r="AH316" s="184">
        <v>744</v>
      </c>
      <c r="AI316" s="184">
        <v>729</v>
      </c>
      <c r="AJ316" s="184">
        <v>772</v>
      </c>
      <c r="AK316" s="184">
        <v>713</v>
      </c>
      <c r="AL316" s="184">
        <v>797</v>
      </c>
      <c r="AM316" s="184">
        <v>737</v>
      </c>
      <c r="AN316" s="184">
        <v>779</v>
      </c>
      <c r="AO316" s="184">
        <v>754</v>
      </c>
      <c r="AP316" s="184">
        <v>785</v>
      </c>
      <c r="AQ316" s="184">
        <v>862</v>
      </c>
      <c r="AR316" s="184">
        <v>942</v>
      </c>
      <c r="AS316" s="184">
        <v>926</v>
      </c>
      <c r="AT316" s="184">
        <v>1043</v>
      </c>
      <c r="AU316" s="184">
        <v>1036</v>
      </c>
      <c r="AV316" s="184">
        <v>1087</v>
      </c>
      <c r="AW316" s="184">
        <v>1107</v>
      </c>
      <c r="AX316" s="184">
        <v>1203</v>
      </c>
      <c r="AY316" s="184">
        <v>1179</v>
      </c>
      <c r="AZ316" s="184">
        <v>1161</v>
      </c>
      <c r="BA316" s="184">
        <v>1165</v>
      </c>
      <c r="BB316" s="184">
        <v>1237</v>
      </c>
      <c r="BC316" s="184">
        <v>1228</v>
      </c>
      <c r="BD316" s="184">
        <v>1160</v>
      </c>
      <c r="BE316" s="184">
        <v>1313</v>
      </c>
      <c r="BF316" s="184">
        <v>1273</v>
      </c>
      <c r="BG316" s="184">
        <v>1222</v>
      </c>
      <c r="BH316" s="184">
        <v>1258</v>
      </c>
      <c r="BI316" s="184">
        <v>1204</v>
      </c>
      <c r="BJ316" s="184">
        <v>1249</v>
      </c>
      <c r="BK316" s="184">
        <v>1133</v>
      </c>
      <c r="BL316" s="184">
        <v>1243</v>
      </c>
      <c r="BM316" s="184">
        <v>1150</v>
      </c>
      <c r="BN316" s="184">
        <v>1191</v>
      </c>
      <c r="BO316" s="184">
        <v>1115</v>
      </c>
      <c r="BP316" s="184">
        <v>1224</v>
      </c>
      <c r="BQ316" s="184">
        <v>1040</v>
      </c>
      <c r="BR316" s="184">
        <v>1069</v>
      </c>
      <c r="BS316" s="184">
        <v>1124</v>
      </c>
      <c r="BT316" s="184">
        <v>1060</v>
      </c>
      <c r="BU316" s="184">
        <v>1024</v>
      </c>
      <c r="BV316" s="184">
        <v>1104</v>
      </c>
      <c r="BW316" s="184">
        <v>1063</v>
      </c>
      <c r="BX316" s="184">
        <v>982</v>
      </c>
      <c r="BY316" s="184">
        <v>965</v>
      </c>
      <c r="BZ316" s="184">
        <v>893</v>
      </c>
      <c r="CA316" s="184">
        <v>857</v>
      </c>
      <c r="CB316" s="184">
        <v>833</v>
      </c>
      <c r="CC316" s="184">
        <v>846</v>
      </c>
      <c r="CD316" s="184">
        <v>774</v>
      </c>
      <c r="CE316" s="184">
        <v>735</v>
      </c>
      <c r="CF316" s="184">
        <v>674</v>
      </c>
      <c r="CG316" s="184">
        <v>706</v>
      </c>
      <c r="CH316" s="184">
        <v>621</v>
      </c>
      <c r="CI316" s="184">
        <v>677</v>
      </c>
      <c r="CJ316" s="184">
        <v>682</v>
      </c>
      <c r="CK316" s="184">
        <v>672</v>
      </c>
      <c r="CL316" s="184">
        <v>635</v>
      </c>
      <c r="CM316" s="184">
        <v>709</v>
      </c>
      <c r="CN316" s="184">
        <v>788</v>
      </c>
      <c r="CO316" s="184">
        <v>534</v>
      </c>
      <c r="CP316" s="184">
        <v>546</v>
      </c>
      <c r="CQ316" s="184">
        <v>493</v>
      </c>
      <c r="CR316" s="184">
        <v>428</v>
      </c>
      <c r="CS316" s="184">
        <v>394</v>
      </c>
      <c r="CT316" s="184">
        <v>292</v>
      </c>
      <c r="CU316" s="184">
        <v>284</v>
      </c>
      <c r="CV316" s="184">
        <v>224</v>
      </c>
      <c r="CW316" s="184">
        <v>225</v>
      </c>
      <c r="CX316" s="184">
        <v>219</v>
      </c>
      <c r="CY316" s="533">
        <v>650</v>
      </c>
      <c r="CZ316" s="129">
        <v>642</v>
      </c>
      <c r="DA316">
        <v>672</v>
      </c>
      <c r="DB316">
        <v>751</v>
      </c>
      <c r="DC316">
        <v>781</v>
      </c>
      <c r="DD316">
        <v>840</v>
      </c>
      <c r="DE316">
        <v>842</v>
      </c>
      <c r="DF316">
        <v>879</v>
      </c>
      <c r="DG316">
        <v>939</v>
      </c>
      <c r="DH316">
        <v>985</v>
      </c>
      <c r="DI316">
        <v>1012</v>
      </c>
      <c r="DJ316">
        <v>1105</v>
      </c>
      <c r="DK316">
        <v>1040</v>
      </c>
      <c r="DL316">
        <v>1073</v>
      </c>
      <c r="DM316">
        <v>1168</v>
      </c>
      <c r="DN316">
        <v>1141</v>
      </c>
      <c r="DO316">
        <v>1103</v>
      </c>
      <c r="DP316">
        <v>1071</v>
      </c>
      <c r="DQ316">
        <v>1080</v>
      </c>
      <c r="DR316">
        <v>968</v>
      </c>
      <c r="DS316">
        <v>729</v>
      </c>
      <c r="DT316">
        <v>619</v>
      </c>
      <c r="DU316">
        <v>617</v>
      </c>
      <c r="DV316">
        <v>682</v>
      </c>
      <c r="DW316">
        <v>717</v>
      </c>
      <c r="DX316">
        <v>729</v>
      </c>
      <c r="DY316">
        <v>727</v>
      </c>
      <c r="DZ316">
        <v>772</v>
      </c>
      <c r="EA316">
        <v>783</v>
      </c>
      <c r="EB316">
        <v>796</v>
      </c>
      <c r="EC316">
        <v>857</v>
      </c>
      <c r="ED316">
        <v>917</v>
      </c>
      <c r="EE316">
        <v>980</v>
      </c>
      <c r="EF316">
        <v>1025</v>
      </c>
      <c r="EG316">
        <v>1033</v>
      </c>
      <c r="EH316">
        <v>1151</v>
      </c>
      <c r="EI316">
        <v>1153</v>
      </c>
      <c r="EJ316">
        <v>1188</v>
      </c>
      <c r="EK316">
        <v>1198</v>
      </c>
      <c r="EL316">
        <v>1239</v>
      </c>
      <c r="EM316">
        <v>1196</v>
      </c>
      <c r="EN316">
        <v>1221</v>
      </c>
      <c r="EO316">
        <v>1293</v>
      </c>
      <c r="EP316">
        <v>1305</v>
      </c>
      <c r="EQ316">
        <v>1247</v>
      </c>
      <c r="ER316">
        <v>1235</v>
      </c>
      <c r="ES316">
        <v>1255</v>
      </c>
      <c r="ET316">
        <v>1306</v>
      </c>
      <c r="EU316">
        <v>1285</v>
      </c>
      <c r="EV316">
        <v>1153</v>
      </c>
      <c r="EW316">
        <v>1169</v>
      </c>
      <c r="EX316">
        <v>1149</v>
      </c>
      <c r="EY316">
        <v>1163</v>
      </c>
      <c r="EZ316">
        <v>1183</v>
      </c>
      <c r="FA316">
        <v>1129</v>
      </c>
      <c r="FB316">
        <v>1201</v>
      </c>
      <c r="FC316">
        <v>1152</v>
      </c>
      <c r="FD316">
        <v>1098</v>
      </c>
      <c r="FE316">
        <v>1119</v>
      </c>
      <c r="FF316">
        <v>1075</v>
      </c>
      <c r="FG316">
        <v>1163</v>
      </c>
      <c r="FH316">
        <v>1041</v>
      </c>
      <c r="FI316">
        <v>1063</v>
      </c>
      <c r="FJ316">
        <v>1044</v>
      </c>
      <c r="FK316">
        <v>1019</v>
      </c>
      <c r="FL316">
        <v>993</v>
      </c>
      <c r="FM316">
        <v>911</v>
      </c>
      <c r="FN316">
        <v>856</v>
      </c>
      <c r="FO316">
        <v>857</v>
      </c>
      <c r="FP316">
        <v>809</v>
      </c>
      <c r="FQ316">
        <v>802</v>
      </c>
      <c r="FR316">
        <v>773</v>
      </c>
      <c r="FS316">
        <v>771</v>
      </c>
      <c r="FT316">
        <v>812</v>
      </c>
      <c r="FU316">
        <v>765</v>
      </c>
      <c r="FV316">
        <v>775</v>
      </c>
      <c r="FW316">
        <v>746</v>
      </c>
      <c r="FX316">
        <v>704</v>
      </c>
      <c r="FY316">
        <v>786</v>
      </c>
      <c r="FZ316">
        <v>899</v>
      </c>
      <c r="GA316">
        <v>883</v>
      </c>
      <c r="GB316">
        <v>601</v>
      </c>
      <c r="GC316">
        <v>608</v>
      </c>
      <c r="GD316">
        <v>565</v>
      </c>
      <c r="GE316">
        <v>543</v>
      </c>
      <c r="GF316">
        <v>433</v>
      </c>
      <c r="GG316">
        <v>331</v>
      </c>
      <c r="GH316">
        <v>391</v>
      </c>
      <c r="GI316">
        <v>369</v>
      </c>
      <c r="GJ316">
        <v>285</v>
      </c>
      <c r="GK316">
        <v>287</v>
      </c>
      <c r="GL316" s="128">
        <v>1140</v>
      </c>
    </row>
    <row r="317" spans="1:194" s="1" customFormat="1" ht="14.4" x14ac:dyDescent="0.3">
      <c r="A317" s="30" t="s">
        <v>46</v>
      </c>
      <c r="B317" s="1" t="s">
        <v>356</v>
      </c>
      <c r="C317" s="29" t="str">
        <f t="shared" si="84"/>
        <v>LA England - South Derbyshire</v>
      </c>
      <c r="D317" s="48">
        <f t="shared" si="85"/>
        <v>3891</v>
      </c>
      <c r="E317" s="48">
        <f t="shared" si="86"/>
        <v>3683</v>
      </c>
      <c r="F317" s="49">
        <f t="shared" si="87"/>
        <v>99723</v>
      </c>
      <c r="G317" s="49">
        <f t="shared" si="88"/>
        <v>49279</v>
      </c>
      <c r="H317" s="50">
        <f t="shared" si="89"/>
        <v>50444</v>
      </c>
      <c r="I317" s="50">
        <f t="shared" si="90"/>
        <v>38905</v>
      </c>
      <c r="J317" s="50">
        <f t="shared" si="91"/>
        <v>40657</v>
      </c>
      <c r="K317" s="47">
        <f t="shared" si="92"/>
        <v>10374</v>
      </c>
      <c r="L317" s="48">
        <f t="shared" si="93"/>
        <v>9787</v>
      </c>
      <c r="M317" s="744">
        <v>447</v>
      </c>
      <c r="N317" s="184">
        <v>499</v>
      </c>
      <c r="O317" s="184">
        <v>504</v>
      </c>
      <c r="P317" s="184">
        <v>504</v>
      </c>
      <c r="Q317" s="184">
        <v>573</v>
      </c>
      <c r="R317" s="184">
        <v>510</v>
      </c>
      <c r="S317" s="184">
        <v>543</v>
      </c>
      <c r="T317" s="184">
        <v>552</v>
      </c>
      <c r="U317" s="184">
        <v>580</v>
      </c>
      <c r="V317" s="184">
        <v>560</v>
      </c>
      <c r="W317" s="184">
        <v>581</v>
      </c>
      <c r="X317" s="184">
        <v>630</v>
      </c>
      <c r="Y317" s="184">
        <v>586</v>
      </c>
      <c r="Z317" s="184">
        <v>650</v>
      </c>
      <c r="AA317" s="184">
        <v>669</v>
      </c>
      <c r="AB317" s="184">
        <v>680</v>
      </c>
      <c r="AC317" s="184">
        <v>626</v>
      </c>
      <c r="AD317" s="184">
        <v>680</v>
      </c>
      <c r="AE317" s="184">
        <v>650</v>
      </c>
      <c r="AF317" s="184">
        <v>604</v>
      </c>
      <c r="AG317" s="184">
        <v>583</v>
      </c>
      <c r="AH317" s="184">
        <v>485</v>
      </c>
      <c r="AI317" s="184">
        <v>499</v>
      </c>
      <c r="AJ317" s="184">
        <v>511</v>
      </c>
      <c r="AK317" s="184">
        <v>498</v>
      </c>
      <c r="AL317" s="184">
        <v>510</v>
      </c>
      <c r="AM317" s="184">
        <v>507</v>
      </c>
      <c r="AN317" s="184">
        <v>558</v>
      </c>
      <c r="AO317" s="184">
        <v>563</v>
      </c>
      <c r="AP317" s="184">
        <v>563</v>
      </c>
      <c r="AQ317" s="184">
        <v>594</v>
      </c>
      <c r="AR317" s="184">
        <v>633</v>
      </c>
      <c r="AS317" s="184">
        <v>659</v>
      </c>
      <c r="AT317" s="184">
        <v>698</v>
      </c>
      <c r="AU317" s="184">
        <v>698</v>
      </c>
      <c r="AV317" s="184">
        <v>711</v>
      </c>
      <c r="AW317" s="184">
        <v>684</v>
      </c>
      <c r="AX317" s="184">
        <v>663</v>
      </c>
      <c r="AY317" s="184">
        <v>690</v>
      </c>
      <c r="AZ317" s="184">
        <v>655</v>
      </c>
      <c r="BA317" s="184">
        <v>637</v>
      </c>
      <c r="BB317" s="184">
        <v>632</v>
      </c>
      <c r="BC317" s="184">
        <v>656</v>
      </c>
      <c r="BD317" s="184">
        <v>631</v>
      </c>
      <c r="BE317" s="184">
        <v>635</v>
      </c>
      <c r="BF317" s="184">
        <v>646</v>
      </c>
      <c r="BG317" s="184">
        <v>632</v>
      </c>
      <c r="BH317" s="184">
        <v>615</v>
      </c>
      <c r="BI317" s="184">
        <v>600</v>
      </c>
      <c r="BJ317" s="184">
        <v>584</v>
      </c>
      <c r="BK317" s="184">
        <v>579</v>
      </c>
      <c r="BL317" s="184">
        <v>647</v>
      </c>
      <c r="BM317" s="184">
        <v>617</v>
      </c>
      <c r="BN317" s="184">
        <v>687</v>
      </c>
      <c r="BO317" s="184">
        <v>787</v>
      </c>
      <c r="BP317" s="184">
        <v>749</v>
      </c>
      <c r="BQ317" s="184">
        <v>716</v>
      </c>
      <c r="BR317" s="184">
        <v>693</v>
      </c>
      <c r="BS317" s="184">
        <v>769</v>
      </c>
      <c r="BT317" s="184">
        <v>796</v>
      </c>
      <c r="BU317" s="184">
        <v>703</v>
      </c>
      <c r="BV317" s="184">
        <v>717</v>
      </c>
      <c r="BW317" s="184">
        <v>660</v>
      </c>
      <c r="BX317" s="184">
        <v>650</v>
      </c>
      <c r="BY317" s="184">
        <v>634</v>
      </c>
      <c r="BZ317" s="184">
        <v>605</v>
      </c>
      <c r="CA317" s="184">
        <v>510</v>
      </c>
      <c r="CB317" s="184">
        <v>517</v>
      </c>
      <c r="CC317" s="184">
        <v>546</v>
      </c>
      <c r="CD317" s="184">
        <v>475</v>
      </c>
      <c r="CE317" s="184">
        <v>494</v>
      </c>
      <c r="CF317" s="184">
        <v>393</v>
      </c>
      <c r="CG317" s="184">
        <v>475</v>
      </c>
      <c r="CH317" s="184">
        <v>437</v>
      </c>
      <c r="CI317" s="184">
        <v>426</v>
      </c>
      <c r="CJ317" s="184">
        <v>405</v>
      </c>
      <c r="CK317" s="184">
        <v>387</v>
      </c>
      <c r="CL317" s="184">
        <v>389</v>
      </c>
      <c r="CM317" s="184">
        <v>385</v>
      </c>
      <c r="CN317" s="184">
        <v>439</v>
      </c>
      <c r="CO317" s="184">
        <v>311</v>
      </c>
      <c r="CP317" s="184">
        <v>312</v>
      </c>
      <c r="CQ317" s="184">
        <v>261</v>
      </c>
      <c r="CR317" s="184">
        <v>256</v>
      </c>
      <c r="CS317" s="184">
        <v>161</v>
      </c>
      <c r="CT317" s="184">
        <v>155</v>
      </c>
      <c r="CU317" s="184">
        <v>148</v>
      </c>
      <c r="CV317" s="184">
        <v>110</v>
      </c>
      <c r="CW317" s="184">
        <v>91</v>
      </c>
      <c r="CX317" s="184">
        <v>60</v>
      </c>
      <c r="CY317" s="533">
        <v>269</v>
      </c>
      <c r="CZ317" s="129">
        <v>415</v>
      </c>
      <c r="DA317">
        <v>414</v>
      </c>
      <c r="DB317">
        <v>484</v>
      </c>
      <c r="DC317">
        <v>469</v>
      </c>
      <c r="DD317">
        <v>518</v>
      </c>
      <c r="DE317">
        <v>495</v>
      </c>
      <c r="DF317">
        <v>510</v>
      </c>
      <c r="DG317">
        <v>532</v>
      </c>
      <c r="DH317">
        <v>526</v>
      </c>
      <c r="DI317">
        <v>531</v>
      </c>
      <c r="DJ317">
        <v>616</v>
      </c>
      <c r="DK317">
        <v>594</v>
      </c>
      <c r="DL317">
        <v>522</v>
      </c>
      <c r="DM317">
        <v>627</v>
      </c>
      <c r="DN317">
        <v>616</v>
      </c>
      <c r="DO317">
        <v>649</v>
      </c>
      <c r="DP317">
        <v>620</v>
      </c>
      <c r="DQ317">
        <v>649</v>
      </c>
      <c r="DR317">
        <v>572</v>
      </c>
      <c r="DS317">
        <v>488</v>
      </c>
      <c r="DT317">
        <v>497</v>
      </c>
      <c r="DU317">
        <v>426</v>
      </c>
      <c r="DV317">
        <v>454</v>
      </c>
      <c r="DW317">
        <v>484</v>
      </c>
      <c r="DX317">
        <v>483</v>
      </c>
      <c r="DY317">
        <v>534</v>
      </c>
      <c r="DZ317">
        <v>540</v>
      </c>
      <c r="EA317">
        <v>576</v>
      </c>
      <c r="EB317">
        <v>618</v>
      </c>
      <c r="EC317">
        <v>657</v>
      </c>
      <c r="ED317">
        <v>659</v>
      </c>
      <c r="EE317">
        <v>709</v>
      </c>
      <c r="EF317">
        <v>743</v>
      </c>
      <c r="EG317">
        <v>683</v>
      </c>
      <c r="EH317">
        <v>716</v>
      </c>
      <c r="EI317">
        <v>735</v>
      </c>
      <c r="EJ317">
        <v>711</v>
      </c>
      <c r="EK317">
        <v>624</v>
      </c>
      <c r="EL317">
        <v>699</v>
      </c>
      <c r="EM317">
        <v>698</v>
      </c>
      <c r="EN317">
        <v>700</v>
      </c>
      <c r="EO317">
        <v>626</v>
      </c>
      <c r="EP317">
        <v>671</v>
      </c>
      <c r="EQ317">
        <v>656</v>
      </c>
      <c r="ER317">
        <v>625</v>
      </c>
      <c r="ES317">
        <v>665</v>
      </c>
      <c r="ET317">
        <v>653</v>
      </c>
      <c r="EU317">
        <v>675</v>
      </c>
      <c r="EV317">
        <v>615</v>
      </c>
      <c r="EW317">
        <v>576</v>
      </c>
      <c r="EX317">
        <v>583</v>
      </c>
      <c r="EY317">
        <v>578</v>
      </c>
      <c r="EZ317">
        <v>672</v>
      </c>
      <c r="FA317">
        <v>717</v>
      </c>
      <c r="FB317">
        <v>749</v>
      </c>
      <c r="FC317">
        <v>796</v>
      </c>
      <c r="FD317">
        <v>744</v>
      </c>
      <c r="FE317">
        <v>784</v>
      </c>
      <c r="FF317">
        <v>746</v>
      </c>
      <c r="FG317">
        <v>710</v>
      </c>
      <c r="FH317">
        <v>697</v>
      </c>
      <c r="FI317">
        <v>705</v>
      </c>
      <c r="FJ317">
        <v>672</v>
      </c>
      <c r="FK317">
        <v>687</v>
      </c>
      <c r="FL317">
        <v>665</v>
      </c>
      <c r="FM317">
        <v>585</v>
      </c>
      <c r="FN317">
        <v>596</v>
      </c>
      <c r="FO317">
        <v>569</v>
      </c>
      <c r="FP317">
        <v>545</v>
      </c>
      <c r="FQ317">
        <v>490</v>
      </c>
      <c r="FR317">
        <v>517</v>
      </c>
      <c r="FS317">
        <v>484</v>
      </c>
      <c r="FT317">
        <v>500</v>
      </c>
      <c r="FU317">
        <v>446</v>
      </c>
      <c r="FV317">
        <v>499</v>
      </c>
      <c r="FW317">
        <v>414</v>
      </c>
      <c r="FX317">
        <v>448</v>
      </c>
      <c r="FY317">
        <v>442</v>
      </c>
      <c r="FZ317">
        <v>523</v>
      </c>
      <c r="GA317">
        <v>469</v>
      </c>
      <c r="GB317">
        <v>330</v>
      </c>
      <c r="GC317">
        <v>334</v>
      </c>
      <c r="GD317">
        <v>333</v>
      </c>
      <c r="GE317">
        <v>255</v>
      </c>
      <c r="GF317">
        <v>236</v>
      </c>
      <c r="GG317">
        <v>196</v>
      </c>
      <c r="GH317">
        <v>187</v>
      </c>
      <c r="GI317">
        <v>197</v>
      </c>
      <c r="GJ317">
        <v>130</v>
      </c>
      <c r="GK317">
        <v>134</v>
      </c>
      <c r="GL317" s="128">
        <v>525</v>
      </c>
    </row>
    <row r="318" spans="1:194" s="1" customFormat="1" ht="14.4" x14ac:dyDescent="0.3">
      <c r="A318" s="30" t="s">
        <v>46</v>
      </c>
      <c r="B318" s="1" t="s">
        <v>357</v>
      </c>
      <c r="C318" s="29" t="str">
        <f t="shared" si="84"/>
        <v>LA England - South Gloucestershire</v>
      </c>
      <c r="D318" s="48">
        <f t="shared" si="85"/>
        <v>10295</v>
      </c>
      <c r="E318" s="48">
        <f t="shared" si="86"/>
        <v>9715</v>
      </c>
      <c r="F318" s="49">
        <f t="shared" si="87"/>
        <v>278622</v>
      </c>
      <c r="G318" s="49">
        <f t="shared" si="88"/>
        <v>138804</v>
      </c>
      <c r="H318" s="50">
        <f t="shared" si="89"/>
        <v>139818</v>
      </c>
      <c r="I318" s="50">
        <f t="shared" si="90"/>
        <v>110316</v>
      </c>
      <c r="J318" s="50">
        <f t="shared" si="91"/>
        <v>113129</v>
      </c>
      <c r="K318" s="47">
        <f t="shared" si="92"/>
        <v>28488</v>
      </c>
      <c r="L318" s="48">
        <f t="shared" si="93"/>
        <v>26689</v>
      </c>
      <c r="M318" s="744">
        <v>1198</v>
      </c>
      <c r="N318" s="184">
        <v>1296</v>
      </c>
      <c r="O318" s="184">
        <v>1324</v>
      </c>
      <c r="P318" s="184">
        <v>1403</v>
      </c>
      <c r="Q318" s="184">
        <v>1529</v>
      </c>
      <c r="R318" s="184">
        <v>1494</v>
      </c>
      <c r="S318" s="184">
        <v>1527</v>
      </c>
      <c r="T318" s="184">
        <v>1570</v>
      </c>
      <c r="U318" s="184">
        <v>1747</v>
      </c>
      <c r="V318" s="184">
        <v>1641</v>
      </c>
      <c r="W318" s="184">
        <v>1759</v>
      </c>
      <c r="X318" s="184">
        <v>1705</v>
      </c>
      <c r="Y318" s="184">
        <v>1708</v>
      </c>
      <c r="Z318" s="184">
        <v>1744</v>
      </c>
      <c r="AA318" s="184">
        <v>1754</v>
      </c>
      <c r="AB318" s="184">
        <v>1701</v>
      </c>
      <c r="AC318" s="184">
        <v>1737</v>
      </c>
      <c r="AD318" s="184">
        <v>1651</v>
      </c>
      <c r="AE318" s="184">
        <v>1661</v>
      </c>
      <c r="AF318" s="184">
        <v>1532</v>
      </c>
      <c r="AG318" s="184">
        <v>1437</v>
      </c>
      <c r="AH318" s="184">
        <v>1493</v>
      </c>
      <c r="AI318" s="184">
        <v>1554</v>
      </c>
      <c r="AJ318" s="184">
        <v>1449</v>
      </c>
      <c r="AK318" s="184">
        <v>1529</v>
      </c>
      <c r="AL318" s="184">
        <v>1607</v>
      </c>
      <c r="AM318" s="184">
        <v>1661</v>
      </c>
      <c r="AN318" s="184">
        <v>1799</v>
      </c>
      <c r="AO318" s="184">
        <v>1885</v>
      </c>
      <c r="AP318" s="184">
        <v>1869</v>
      </c>
      <c r="AQ318" s="184">
        <v>1940</v>
      </c>
      <c r="AR318" s="184">
        <v>1949</v>
      </c>
      <c r="AS318" s="184">
        <v>2013</v>
      </c>
      <c r="AT318" s="184">
        <v>2074</v>
      </c>
      <c r="AU318" s="184">
        <v>2121</v>
      </c>
      <c r="AV318" s="184">
        <v>2092</v>
      </c>
      <c r="AW318" s="184">
        <v>2109</v>
      </c>
      <c r="AX318" s="184">
        <v>2118</v>
      </c>
      <c r="AY318" s="184">
        <v>2080</v>
      </c>
      <c r="AZ318" s="184">
        <v>2037</v>
      </c>
      <c r="BA318" s="184">
        <v>2068</v>
      </c>
      <c r="BB318" s="184">
        <v>1994</v>
      </c>
      <c r="BC318" s="184">
        <v>1971</v>
      </c>
      <c r="BD318" s="184">
        <v>1914</v>
      </c>
      <c r="BE318" s="184">
        <v>1946</v>
      </c>
      <c r="BF318" s="184">
        <v>1909</v>
      </c>
      <c r="BG318" s="184">
        <v>1806</v>
      </c>
      <c r="BH318" s="184">
        <v>1828</v>
      </c>
      <c r="BI318" s="184">
        <v>1670</v>
      </c>
      <c r="BJ318" s="184">
        <v>1680</v>
      </c>
      <c r="BK318" s="184">
        <v>1696</v>
      </c>
      <c r="BL318" s="184">
        <v>1635</v>
      </c>
      <c r="BM318" s="184">
        <v>1741</v>
      </c>
      <c r="BN318" s="184">
        <v>1716</v>
      </c>
      <c r="BO318" s="184">
        <v>1746</v>
      </c>
      <c r="BP318" s="184">
        <v>1935</v>
      </c>
      <c r="BQ318" s="184">
        <v>1786</v>
      </c>
      <c r="BR318" s="184">
        <v>1810</v>
      </c>
      <c r="BS318" s="184">
        <v>1737</v>
      </c>
      <c r="BT318" s="184">
        <v>1827</v>
      </c>
      <c r="BU318" s="184">
        <v>1849</v>
      </c>
      <c r="BV318" s="184">
        <v>1807</v>
      </c>
      <c r="BW318" s="184">
        <v>1753</v>
      </c>
      <c r="BX318" s="184">
        <v>1728</v>
      </c>
      <c r="BY318" s="184">
        <v>1615</v>
      </c>
      <c r="BZ318" s="184">
        <v>1578</v>
      </c>
      <c r="CA318" s="184">
        <v>1415</v>
      </c>
      <c r="CB318" s="184">
        <v>1437</v>
      </c>
      <c r="CC318" s="184">
        <v>1322</v>
      </c>
      <c r="CD318" s="184">
        <v>1257</v>
      </c>
      <c r="CE318" s="184">
        <v>1147</v>
      </c>
      <c r="CF318" s="184">
        <v>1137</v>
      </c>
      <c r="CG318" s="184">
        <v>1170</v>
      </c>
      <c r="CH318" s="184">
        <v>1127</v>
      </c>
      <c r="CI318" s="184">
        <v>1050</v>
      </c>
      <c r="CJ318" s="184">
        <v>1047</v>
      </c>
      <c r="CK318" s="184">
        <v>1074</v>
      </c>
      <c r="CL318" s="184">
        <v>1034</v>
      </c>
      <c r="CM318" s="184">
        <v>1119</v>
      </c>
      <c r="CN318" s="184">
        <v>1187</v>
      </c>
      <c r="CO318" s="184">
        <v>845</v>
      </c>
      <c r="CP318" s="184">
        <v>877</v>
      </c>
      <c r="CQ318" s="184">
        <v>845</v>
      </c>
      <c r="CR318" s="184">
        <v>713</v>
      </c>
      <c r="CS318" s="184">
        <v>576</v>
      </c>
      <c r="CT318" s="184">
        <v>482</v>
      </c>
      <c r="CU318" s="184">
        <v>491</v>
      </c>
      <c r="CV318" s="184">
        <v>454</v>
      </c>
      <c r="CW318" s="184">
        <v>389</v>
      </c>
      <c r="CX318" s="184">
        <v>322</v>
      </c>
      <c r="CY318" s="533">
        <v>1045</v>
      </c>
      <c r="CZ318" s="129">
        <v>1185</v>
      </c>
      <c r="DA318">
        <v>1230</v>
      </c>
      <c r="DB318">
        <v>1265</v>
      </c>
      <c r="DC318">
        <v>1270</v>
      </c>
      <c r="DD318">
        <v>1386</v>
      </c>
      <c r="DE318">
        <v>1400</v>
      </c>
      <c r="DF318">
        <v>1394</v>
      </c>
      <c r="DG318">
        <v>1538</v>
      </c>
      <c r="DH318">
        <v>1485</v>
      </c>
      <c r="DI318">
        <v>1563</v>
      </c>
      <c r="DJ318">
        <v>1598</v>
      </c>
      <c r="DK318">
        <v>1660</v>
      </c>
      <c r="DL318">
        <v>1580</v>
      </c>
      <c r="DM318">
        <v>1678</v>
      </c>
      <c r="DN318">
        <v>1671</v>
      </c>
      <c r="DO318">
        <v>1586</v>
      </c>
      <c r="DP318">
        <v>1589</v>
      </c>
      <c r="DQ318">
        <v>1611</v>
      </c>
      <c r="DR318">
        <v>1557</v>
      </c>
      <c r="DS318">
        <v>1336</v>
      </c>
      <c r="DT318">
        <v>1361</v>
      </c>
      <c r="DU318">
        <v>1399</v>
      </c>
      <c r="DV318">
        <v>1340</v>
      </c>
      <c r="DW318">
        <v>1418</v>
      </c>
      <c r="DX318">
        <v>1388</v>
      </c>
      <c r="DY318">
        <v>1505</v>
      </c>
      <c r="DZ318">
        <v>1680</v>
      </c>
      <c r="EA318">
        <v>1674</v>
      </c>
      <c r="EB318">
        <v>1746</v>
      </c>
      <c r="EC318">
        <v>1863</v>
      </c>
      <c r="ED318">
        <v>2015</v>
      </c>
      <c r="EE318">
        <v>1965</v>
      </c>
      <c r="EF318">
        <v>2011</v>
      </c>
      <c r="EG318">
        <v>2062</v>
      </c>
      <c r="EH318">
        <v>2053</v>
      </c>
      <c r="EI318">
        <v>2111</v>
      </c>
      <c r="EJ318">
        <v>2089</v>
      </c>
      <c r="EK318">
        <v>2132</v>
      </c>
      <c r="EL318">
        <v>2163</v>
      </c>
      <c r="EM318">
        <v>2039</v>
      </c>
      <c r="EN318">
        <v>2036</v>
      </c>
      <c r="EO318">
        <v>2069</v>
      </c>
      <c r="EP318">
        <v>1993</v>
      </c>
      <c r="EQ318">
        <v>1892</v>
      </c>
      <c r="ER318">
        <v>1810</v>
      </c>
      <c r="ES318">
        <v>1849</v>
      </c>
      <c r="ET318">
        <v>1844</v>
      </c>
      <c r="EU318">
        <v>1714</v>
      </c>
      <c r="EV318">
        <v>1677</v>
      </c>
      <c r="EW318">
        <v>1634</v>
      </c>
      <c r="EX318">
        <v>1579</v>
      </c>
      <c r="EY318">
        <v>1656</v>
      </c>
      <c r="EZ318">
        <v>1607</v>
      </c>
      <c r="FA318">
        <v>1673</v>
      </c>
      <c r="FB318">
        <v>1757</v>
      </c>
      <c r="FC318">
        <v>1871</v>
      </c>
      <c r="FD318">
        <v>1790</v>
      </c>
      <c r="FE318">
        <v>1815</v>
      </c>
      <c r="FF318">
        <v>1815</v>
      </c>
      <c r="FG318">
        <v>1838</v>
      </c>
      <c r="FH318">
        <v>1913</v>
      </c>
      <c r="FI318">
        <v>1822</v>
      </c>
      <c r="FJ318">
        <v>1844</v>
      </c>
      <c r="FK318">
        <v>1674</v>
      </c>
      <c r="FL318">
        <v>1578</v>
      </c>
      <c r="FM318">
        <v>1574</v>
      </c>
      <c r="FN318">
        <v>1484</v>
      </c>
      <c r="FO318">
        <v>1432</v>
      </c>
      <c r="FP318">
        <v>1367</v>
      </c>
      <c r="FQ318">
        <v>1284</v>
      </c>
      <c r="FR318">
        <v>1279</v>
      </c>
      <c r="FS318">
        <v>1259</v>
      </c>
      <c r="FT318">
        <v>1288</v>
      </c>
      <c r="FU318">
        <v>1194</v>
      </c>
      <c r="FV318">
        <v>1162</v>
      </c>
      <c r="FW318">
        <v>1185</v>
      </c>
      <c r="FX318">
        <v>1234</v>
      </c>
      <c r="FY318">
        <v>1202</v>
      </c>
      <c r="FZ318">
        <v>1333</v>
      </c>
      <c r="GA318">
        <v>1350</v>
      </c>
      <c r="GB318">
        <v>1094</v>
      </c>
      <c r="GC318">
        <v>1078</v>
      </c>
      <c r="GD318">
        <v>1038</v>
      </c>
      <c r="GE318">
        <v>933</v>
      </c>
      <c r="GF318">
        <v>747</v>
      </c>
      <c r="GG318">
        <v>684</v>
      </c>
      <c r="GH318">
        <v>658</v>
      </c>
      <c r="GI318">
        <v>622</v>
      </c>
      <c r="GJ318">
        <v>552</v>
      </c>
      <c r="GK318">
        <v>497</v>
      </c>
      <c r="GL318" s="128">
        <v>1942</v>
      </c>
    </row>
    <row r="319" spans="1:194" s="1" customFormat="1" ht="14.4" x14ac:dyDescent="0.3">
      <c r="A319" s="30" t="s">
        <v>46</v>
      </c>
      <c r="B319" s="1" t="s">
        <v>358</v>
      </c>
      <c r="C319" s="29" t="str">
        <f t="shared" si="84"/>
        <v>LA England - South Hams</v>
      </c>
      <c r="D319" s="48">
        <f t="shared" si="85"/>
        <v>2189</v>
      </c>
      <c r="E319" s="48">
        <f t="shared" si="86"/>
        <v>2138</v>
      </c>
      <c r="F319" s="49">
        <f t="shared" si="87"/>
        <v>67726</v>
      </c>
      <c r="G319" s="49">
        <f t="shared" si="88"/>
        <v>32747</v>
      </c>
      <c r="H319" s="50">
        <f t="shared" si="89"/>
        <v>34979</v>
      </c>
      <c r="I319" s="50">
        <f t="shared" si="90"/>
        <v>27168</v>
      </c>
      <c r="J319" s="50">
        <f t="shared" si="91"/>
        <v>29722</v>
      </c>
      <c r="K319" s="47">
        <f t="shared" si="92"/>
        <v>5579</v>
      </c>
      <c r="L319" s="48">
        <f t="shared" si="93"/>
        <v>5257</v>
      </c>
      <c r="M319" s="744">
        <v>198</v>
      </c>
      <c r="N319" s="184">
        <v>234</v>
      </c>
      <c r="O319" s="184">
        <v>216</v>
      </c>
      <c r="P319" s="184">
        <v>241</v>
      </c>
      <c r="Q319" s="184">
        <v>265</v>
      </c>
      <c r="R319" s="184">
        <v>258</v>
      </c>
      <c r="S319" s="184">
        <v>308</v>
      </c>
      <c r="T319" s="184">
        <v>304</v>
      </c>
      <c r="U319" s="184">
        <v>352</v>
      </c>
      <c r="V319" s="184">
        <v>328</v>
      </c>
      <c r="W319" s="184">
        <v>346</v>
      </c>
      <c r="X319" s="184">
        <v>340</v>
      </c>
      <c r="Y319" s="184">
        <v>337</v>
      </c>
      <c r="Z319" s="184">
        <v>362</v>
      </c>
      <c r="AA319" s="184">
        <v>375</v>
      </c>
      <c r="AB319" s="184">
        <v>399</v>
      </c>
      <c r="AC319" s="184">
        <v>362</v>
      </c>
      <c r="AD319" s="184">
        <v>354</v>
      </c>
      <c r="AE319" s="184">
        <v>312</v>
      </c>
      <c r="AF319" s="184">
        <v>311</v>
      </c>
      <c r="AG319" s="184">
        <v>299</v>
      </c>
      <c r="AH319" s="184">
        <v>263</v>
      </c>
      <c r="AI319" s="184">
        <v>271</v>
      </c>
      <c r="AJ319" s="184">
        <v>301</v>
      </c>
      <c r="AK319" s="184">
        <v>299</v>
      </c>
      <c r="AL319" s="184">
        <v>249</v>
      </c>
      <c r="AM319" s="184">
        <v>248</v>
      </c>
      <c r="AN319" s="184">
        <v>269</v>
      </c>
      <c r="AO319" s="184">
        <v>275</v>
      </c>
      <c r="AP319" s="184">
        <v>278</v>
      </c>
      <c r="AQ319" s="184">
        <v>291</v>
      </c>
      <c r="AR319" s="184">
        <v>255</v>
      </c>
      <c r="AS319" s="184">
        <v>269</v>
      </c>
      <c r="AT319" s="184">
        <v>311</v>
      </c>
      <c r="AU319" s="184">
        <v>343</v>
      </c>
      <c r="AV319" s="184">
        <v>348</v>
      </c>
      <c r="AW319" s="184">
        <v>342</v>
      </c>
      <c r="AX319" s="184">
        <v>352</v>
      </c>
      <c r="AY319" s="184">
        <v>380</v>
      </c>
      <c r="AZ319" s="184">
        <v>325</v>
      </c>
      <c r="BA319" s="184">
        <v>333</v>
      </c>
      <c r="BB319" s="184">
        <v>335</v>
      </c>
      <c r="BC319" s="184">
        <v>377</v>
      </c>
      <c r="BD319" s="184">
        <v>332</v>
      </c>
      <c r="BE319" s="184">
        <v>383</v>
      </c>
      <c r="BF319" s="184">
        <v>369</v>
      </c>
      <c r="BG319" s="184">
        <v>365</v>
      </c>
      <c r="BH319" s="184">
        <v>381</v>
      </c>
      <c r="BI319" s="184">
        <v>328</v>
      </c>
      <c r="BJ319" s="184">
        <v>367</v>
      </c>
      <c r="BK319" s="184">
        <v>356</v>
      </c>
      <c r="BL319" s="184">
        <v>397</v>
      </c>
      <c r="BM319" s="184">
        <v>374</v>
      </c>
      <c r="BN319" s="184">
        <v>382</v>
      </c>
      <c r="BO319" s="184">
        <v>449</v>
      </c>
      <c r="BP319" s="184">
        <v>454</v>
      </c>
      <c r="BQ319" s="184">
        <v>447</v>
      </c>
      <c r="BR319" s="184">
        <v>482</v>
      </c>
      <c r="BS319" s="184">
        <v>522</v>
      </c>
      <c r="BT319" s="184">
        <v>493</v>
      </c>
      <c r="BU319" s="184">
        <v>565</v>
      </c>
      <c r="BV319" s="184">
        <v>528</v>
      </c>
      <c r="BW319" s="184">
        <v>570</v>
      </c>
      <c r="BX319" s="184">
        <v>587</v>
      </c>
      <c r="BY319" s="184">
        <v>571</v>
      </c>
      <c r="BZ319" s="184">
        <v>525</v>
      </c>
      <c r="CA319" s="184">
        <v>525</v>
      </c>
      <c r="CB319" s="184">
        <v>549</v>
      </c>
      <c r="CC319" s="184">
        <v>516</v>
      </c>
      <c r="CD319" s="184">
        <v>497</v>
      </c>
      <c r="CE319" s="184">
        <v>516</v>
      </c>
      <c r="CF319" s="184">
        <v>486</v>
      </c>
      <c r="CG319" s="184">
        <v>428</v>
      </c>
      <c r="CH319" s="184">
        <v>464</v>
      </c>
      <c r="CI319" s="184">
        <v>435</v>
      </c>
      <c r="CJ319" s="184">
        <v>412</v>
      </c>
      <c r="CK319" s="184">
        <v>433</v>
      </c>
      <c r="CL319" s="184">
        <v>463</v>
      </c>
      <c r="CM319" s="184">
        <v>524</v>
      </c>
      <c r="CN319" s="184">
        <v>478</v>
      </c>
      <c r="CO319" s="184">
        <v>338</v>
      </c>
      <c r="CP319" s="184">
        <v>355</v>
      </c>
      <c r="CQ319" s="184">
        <v>301</v>
      </c>
      <c r="CR319" s="184">
        <v>274</v>
      </c>
      <c r="CS319" s="184">
        <v>218</v>
      </c>
      <c r="CT319" s="184">
        <v>178</v>
      </c>
      <c r="CU319" s="184">
        <v>162</v>
      </c>
      <c r="CV319" s="184">
        <v>149</v>
      </c>
      <c r="CW319" s="184">
        <v>125</v>
      </c>
      <c r="CX319" s="184">
        <v>112</v>
      </c>
      <c r="CY319" s="533">
        <v>367</v>
      </c>
      <c r="CZ319" s="129">
        <v>183</v>
      </c>
      <c r="DA319">
        <v>161</v>
      </c>
      <c r="DB319">
        <v>206</v>
      </c>
      <c r="DC319">
        <v>210</v>
      </c>
      <c r="DD319">
        <v>247</v>
      </c>
      <c r="DE319">
        <v>224</v>
      </c>
      <c r="DF319">
        <v>285</v>
      </c>
      <c r="DG319">
        <v>295</v>
      </c>
      <c r="DH319">
        <v>336</v>
      </c>
      <c r="DI319">
        <v>325</v>
      </c>
      <c r="DJ319">
        <v>297</v>
      </c>
      <c r="DK319">
        <v>350</v>
      </c>
      <c r="DL319">
        <v>347</v>
      </c>
      <c r="DM319">
        <v>379</v>
      </c>
      <c r="DN319">
        <v>349</v>
      </c>
      <c r="DO319">
        <v>369</v>
      </c>
      <c r="DP319">
        <v>344</v>
      </c>
      <c r="DQ319">
        <v>350</v>
      </c>
      <c r="DR319">
        <v>336</v>
      </c>
      <c r="DS319">
        <v>274</v>
      </c>
      <c r="DT319">
        <v>239</v>
      </c>
      <c r="DU319">
        <v>246</v>
      </c>
      <c r="DV319">
        <v>240</v>
      </c>
      <c r="DW319">
        <v>284</v>
      </c>
      <c r="DX319">
        <v>222</v>
      </c>
      <c r="DY319">
        <v>242</v>
      </c>
      <c r="DZ319">
        <v>256</v>
      </c>
      <c r="EA319">
        <v>257</v>
      </c>
      <c r="EB319">
        <v>263</v>
      </c>
      <c r="EC319">
        <v>282</v>
      </c>
      <c r="ED319">
        <v>288</v>
      </c>
      <c r="EE319">
        <v>298</v>
      </c>
      <c r="EF319">
        <v>279</v>
      </c>
      <c r="EG319">
        <v>322</v>
      </c>
      <c r="EH319">
        <v>346</v>
      </c>
      <c r="EI319">
        <v>331</v>
      </c>
      <c r="EJ319">
        <v>386</v>
      </c>
      <c r="EK319">
        <v>376</v>
      </c>
      <c r="EL319">
        <v>371</v>
      </c>
      <c r="EM319">
        <v>384</v>
      </c>
      <c r="EN319">
        <v>371</v>
      </c>
      <c r="EO319">
        <v>385</v>
      </c>
      <c r="EP319">
        <v>398</v>
      </c>
      <c r="EQ319">
        <v>393</v>
      </c>
      <c r="ER319">
        <v>405</v>
      </c>
      <c r="ES319">
        <v>393</v>
      </c>
      <c r="ET319">
        <v>398</v>
      </c>
      <c r="EU319">
        <v>458</v>
      </c>
      <c r="EV319">
        <v>397</v>
      </c>
      <c r="EW319">
        <v>414</v>
      </c>
      <c r="EX319">
        <v>369</v>
      </c>
      <c r="EY319">
        <v>412</v>
      </c>
      <c r="EZ319">
        <v>418</v>
      </c>
      <c r="FA319">
        <v>443</v>
      </c>
      <c r="FB319">
        <v>503</v>
      </c>
      <c r="FC319">
        <v>472</v>
      </c>
      <c r="FD319">
        <v>508</v>
      </c>
      <c r="FE319">
        <v>548</v>
      </c>
      <c r="FF319">
        <v>543</v>
      </c>
      <c r="FG319">
        <v>590</v>
      </c>
      <c r="FH319">
        <v>636</v>
      </c>
      <c r="FI319">
        <v>595</v>
      </c>
      <c r="FJ319">
        <v>615</v>
      </c>
      <c r="FK319">
        <v>643</v>
      </c>
      <c r="FL319">
        <v>600</v>
      </c>
      <c r="FM319">
        <v>587</v>
      </c>
      <c r="FN319">
        <v>605</v>
      </c>
      <c r="FO319">
        <v>547</v>
      </c>
      <c r="FP319">
        <v>596</v>
      </c>
      <c r="FQ319">
        <v>550</v>
      </c>
      <c r="FR319">
        <v>505</v>
      </c>
      <c r="FS319">
        <v>491</v>
      </c>
      <c r="FT319">
        <v>504</v>
      </c>
      <c r="FU319">
        <v>520</v>
      </c>
      <c r="FV319">
        <v>470</v>
      </c>
      <c r="FW319">
        <v>488</v>
      </c>
      <c r="FX319">
        <v>516</v>
      </c>
      <c r="FY319">
        <v>451</v>
      </c>
      <c r="FZ319">
        <v>527</v>
      </c>
      <c r="GA319">
        <v>566</v>
      </c>
      <c r="GB319">
        <v>418</v>
      </c>
      <c r="GC319">
        <v>372</v>
      </c>
      <c r="GD319">
        <v>344</v>
      </c>
      <c r="GE319">
        <v>322</v>
      </c>
      <c r="GF319">
        <v>280</v>
      </c>
      <c r="GG319">
        <v>210</v>
      </c>
      <c r="GH319">
        <v>235</v>
      </c>
      <c r="GI319">
        <v>219</v>
      </c>
      <c r="GJ319">
        <v>159</v>
      </c>
      <c r="GK319">
        <v>145</v>
      </c>
      <c r="GL319" s="128">
        <v>666</v>
      </c>
    </row>
    <row r="320" spans="1:194" s="1" customFormat="1" ht="14.4" x14ac:dyDescent="0.3">
      <c r="A320" s="30" t="s">
        <v>46</v>
      </c>
      <c r="B320" s="1" t="s">
        <v>359</v>
      </c>
      <c r="C320" s="29" t="str">
        <f t="shared" si="84"/>
        <v>LA England - South Holland</v>
      </c>
      <c r="D320" s="48">
        <f t="shared" si="85"/>
        <v>3587</v>
      </c>
      <c r="E320" s="48">
        <f t="shared" si="86"/>
        <v>3500</v>
      </c>
      <c r="F320" s="49">
        <f t="shared" si="87"/>
        <v>100449</v>
      </c>
      <c r="G320" s="49">
        <f t="shared" si="88"/>
        <v>50197</v>
      </c>
      <c r="H320" s="50">
        <f t="shared" si="89"/>
        <v>50252</v>
      </c>
      <c r="I320" s="50">
        <f t="shared" si="90"/>
        <v>40671</v>
      </c>
      <c r="J320" s="50">
        <f t="shared" si="91"/>
        <v>41088</v>
      </c>
      <c r="K320" s="47">
        <f t="shared" si="92"/>
        <v>9526</v>
      </c>
      <c r="L320" s="48">
        <f t="shared" si="93"/>
        <v>9164</v>
      </c>
      <c r="M320" s="744">
        <v>371</v>
      </c>
      <c r="N320" s="184">
        <v>374</v>
      </c>
      <c r="O320" s="184">
        <v>419</v>
      </c>
      <c r="P320" s="184">
        <v>455</v>
      </c>
      <c r="Q320" s="184">
        <v>480</v>
      </c>
      <c r="R320" s="184">
        <v>512</v>
      </c>
      <c r="S320" s="184">
        <v>507</v>
      </c>
      <c r="T320" s="184">
        <v>525</v>
      </c>
      <c r="U320" s="184">
        <v>577</v>
      </c>
      <c r="V320" s="184">
        <v>572</v>
      </c>
      <c r="W320" s="184">
        <v>593</v>
      </c>
      <c r="X320" s="184">
        <v>554</v>
      </c>
      <c r="Y320" s="184">
        <v>589</v>
      </c>
      <c r="Z320" s="184">
        <v>632</v>
      </c>
      <c r="AA320" s="184">
        <v>599</v>
      </c>
      <c r="AB320" s="184">
        <v>594</v>
      </c>
      <c r="AC320" s="184">
        <v>574</v>
      </c>
      <c r="AD320" s="184">
        <v>599</v>
      </c>
      <c r="AE320" s="184">
        <v>586</v>
      </c>
      <c r="AF320" s="184">
        <v>496</v>
      </c>
      <c r="AG320" s="184">
        <v>460</v>
      </c>
      <c r="AH320" s="184">
        <v>413</v>
      </c>
      <c r="AI320" s="184">
        <v>455</v>
      </c>
      <c r="AJ320" s="184">
        <v>450</v>
      </c>
      <c r="AK320" s="184">
        <v>457</v>
      </c>
      <c r="AL320" s="184">
        <v>486</v>
      </c>
      <c r="AM320" s="184">
        <v>513</v>
      </c>
      <c r="AN320" s="184">
        <v>535</v>
      </c>
      <c r="AO320" s="184">
        <v>578</v>
      </c>
      <c r="AP320" s="184">
        <v>639</v>
      </c>
      <c r="AQ320" s="184">
        <v>608</v>
      </c>
      <c r="AR320" s="184">
        <v>641</v>
      </c>
      <c r="AS320" s="184">
        <v>613</v>
      </c>
      <c r="AT320" s="184">
        <v>664</v>
      </c>
      <c r="AU320" s="184">
        <v>641</v>
      </c>
      <c r="AV320" s="184">
        <v>673</v>
      </c>
      <c r="AW320" s="184">
        <v>758</v>
      </c>
      <c r="AX320" s="184">
        <v>711</v>
      </c>
      <c r="AY320" s="184">
        <v>703</v>
      </c>
      <c r="AZ320" s="184">
        <v>672</v>
      </c>
      <c r="BA320" s="184">
        <v>706</v>
      </c>
      <c r="BB320" s="184">
        <v>677</v>
      </c>
      <c r="BC320" s="184">
        <v>652</v>
      </c>
      <c r="BD320" s="184">
        <v>666</v>
      </c>
      <c r="BE320" s="184">
        <v>643</v>
      </c>
      <c r="BF320" s="184">
        <v>651</v>
      </c>
      <c r="BG320" s="184">
        <v>624</v>
      </c>
      <c r="BH320" s="184">
        <v>595</v>
      </c>
      <c r="BI320" s="184">
        <v>607</v>
      </c>
      <c r="BJ320" s="184">
        <v>594</v>
      </c>
      <c r="BK320" s="184">
        <v>558</v>
      </c>
      <c r="BL320" s="184">
        <v>580</v>
      </c>
      <c r="BM320" s="184">
        <v>590</v>
      </c>
      <c r="BN320" s="184">
        <v>661</v>
      </c>
      <c r="BO320" s="184">
        <v>681</v>
      </c>
      <c r="BP320" s="184">
        <v>738</v>
      </c>
      <c r="BQ320" s="184">
        <v>708</v>
      </c>
      <c r="BR320" s="184">
        <v>699</v>
      </c>
      <c r="BS320" s="184">
        <v>729</v>
      </c>
      <c r="BT320" s="184">
        <v>748</v>
      </c>
      <c r="BU320" s="184">
        <v>705</v>
      </c>
      <c r="BV320" s="184">
        <v>748</v>
      </c>
      <c r="BW320" s="184">
        <v>755</v>
      </c>
      <c r="BX320" s="184">
        <v>724</v>
      </c>
      <c r="BY320" s="184">
        <v>697</v>
      </c>
      <c r="BZ320" s="184">
        <v>696</v>
      </c>
      <c r="CA320" s="184">
        <v>613</v>
      </c>
      <c r="CB320" s="184">
        <v>613</v>
      </c>
      <c r="CC320" s="184">
        <v>576</v>
      </c>
      <c r="CD320" s="184">
        <v>582</v>
      </c>
      <c r="CE320" s="184">
        <v>523</v>
      </c>
      <c r="CF320" s="184">
        <v>512</v>
      </c>
      <c r="CG320" s="184">
        <v>539</v>
      </c>
      <c r="CH320" s="184">
        <v>469</v>
      </c>
      <c r="CI320" s="184">
        <v>454</v>
      </c>
      <c r="CJ320" s="184">
        <v>464</v>
      </c>
      <c r="CK320" s="184">
        <v>494</v>
      </c>
      <c r="CL320" s="184">
        <v>562</v>
      </c>
      <c r="CM320" s="184">
        <v>535</v>
      </c>
      <c r="CN320" s="184">
        <v>556</v>
      </c>
      <c r="CO320" s="184">
        <v>388</v>
      </c>
      <c r="CP320" s="184">
        <v>373</v>
      </c>
      <c r="CQ320" s="184">
        <v>341</v>
      </c>
      <c r="CR320" s="184">
        <v>302</v>
      </c>
      <c r="CS320" s="184">
        <v>241</v>
      </c>
      <c r="CT320" s="184">
        <v>199</v>
      </c>
      <c r="CU320" s="184">
        <v>230</v>
      </c>
      <c r="CV320" s="184">
        <v>169</v>
      </c>
      <c r="CW320" s="184">
        <v>180</v>
      </c>
      <c r="CX320" s="184">
        <v>144</v>
      </c>
      <c r="CY320" s="533">
        <v>428</v>
      </c>
      <c r="CZ320" s="129">
        <v>341</v>
      </c>
      <c r="DA320">
        <v>381</v>
      </c>
      <c r="DB320">
        <v>442</v>
      </c>
      <c r="DC320">
        <v>429</v>
      </c>
      <c r="DD320">
        <v>484</v>
      </c>
      <c r="DE320">
        <v>448</v>
      </c>
      <c r="DF320">
        <v>505</v>
      </c>
      <c r="DG320">
        <v>458</v>
      </c>
      <c r="DH320">
        <v>531</v>
      </c>
      <c r="DI320">
        <v>501</v>
      </c>
      <c r="DJ320">
        <v>583</v>
      </c>
      <c r="DK320">
        <v>561</v>
      </c>
      <c r="DL320">
        <v>610</v>
      </c>
      <c r="DM320">
        <v>586</v>
      </c>
      <c r="DN320">
        <v>597</v>
      </c>
      <c r="DO320">
        <v>551</v>
      </c>
      <c r="DP320">
        <v>593</v>
      </c>
      <c r="DQ320">
        <v>563</v>
      </c>
      <c r="DR320">
        <v>480</v>
      </c>
      <c r="DS320">
        <v>449</v>
      </c>
      <c r="DT320">
        <v>455</v>
      </c>
      <c r="DU320">
        <v>381</v>
      </c>
      <c r="DV320">
        <v>384</v>
      </c>
      <c r="DW320">
        <v>407</v>
      </c>
      <c r="DX320">
        <v>494</v>
      </c>
      <c r="DY320">
        <v>440</v>
      </c>
      <c r="DZ320">
        <v>501</v>
      </c>
      <c r="EA320">
        <v>530</v>
      </c>
      <c r="EB320">
        <v>532</v>
      </c>
      <c r="EC320">
        <v>575</v>
      </c>
      <c r="ED320">
        <v>579</v>
      </c>
      <c r="EE320">
        <v>575</v>
      </c>
      <c r="EF320">
        <v>628</v>
      </c>
      <c r="EG320">
        <v>645</v>
      </c>
      <c r="EH320">
        <v>621</v>
      </c>
      <c r="EI320">
        <v>625</v>
      </c>
      <c r="EJ320">
        <v>654</v>
      </c>
      <c r="EK320">
        <v>615</v>
      </c>
      <c r="EL320">
        <v>678</v>
      </c>
      <c r="EM320">
        <v>627</v>
      </c>
      <c r="EN320">
        <v>637</v>
      </c>
      <c r="EO320">
        <v>635</v>
      </c>
      <c r="EP320">
        <v>575</v>
      </c>
      <c r="EQ320">
        <v>622</v>
      </c>
      <c r="ER320">
        <v>627</v>
      </c>
      <c r="ES320">
        <v>599</v>
      </c>
      <c r="ET320">
        <v>608</v>
      </c>
      <c r="EU320">
        <v>555</v>
      </c>
      <c r="EV320">
        <v>539</v>
      </c>
      <c r="EW320">
        <v>557</v>
      </c>
      <c r="EX320">
        <v>598</v>
      </c>
      <c r="EY320">
        <v>592</v>
      </c>
      <c r="EZ320">
        <v>630</v>
      </c>
      <c r="FA320">
        <v>657</v>
      </c>
      <c r="FB320">
        <v>698</v>
      </c>
      <c r="FC320">
        <v>753</v>
      </c>
      <c r="FD320">
        <v>708</v>
      </c>
      <c r="FE320">
        <v>717</v>
      </c>
      <c r="FF320">
        <v>717</v>
      </c>
      <c r="FG320">
        <v>750</v>
      </c>
      <c r="FH320">
        <v>748</v>
      </c>
      <c r="FI320">
        <v>739</v>
      </c>
      <c r="FJ320">
        <v>755</v>
      </c>
      <c r="FK320">
        <v>707</v>
      </c>
      <c r="FL320">
        <v>744</v>
      </c>
      <c r="FM320">
        <v>678</v>
      </c>
      <c r="FN320">
        <v>631</v>
      </c>
      <c r="FO320">
        <v>615</v>
      </c>
      <c r="FP320">
        <v>615</v>
      </c>
      <c r="FQ320">
        <v>607</v>
      </c>
      <c r="FR320">
        <v>585</v>
      </c>
      <c r="FS320">
        <v>555</v>
      </c>
      <c r="FT320">
        <v>532</v>
      </c>
      <c r="FU320">
        <v>533</v>
      </c>
      <c r="FV320">
        <v>580</v>
      </c>
      <c r="FW320">
        <v>513</v>
      </c>
      <c r="FX320">
        <v>511</v>
      </c>
      <c r="FY320">
        <v>562</v>
      </c>
      <c r="FZ320">
        <v>630</v>
      </c>
      <c r="GA320">
        <v>609</v>
      </c>
      <c r="GB320">
        <v>441</v>
      </c>
      <c r="GC320">
        <v>468</v>
      </c>
      <c r="GD320">
        <v>398</v>
      </c>
      <c r="GE320">
        <v>374</v>
      </c>
      <c r="GF320">
        <v>311</v>
      </c>
      <c r="GG320">
        <v>283</v>
      </c>
      <c r="GH320">
        <v>267</v>
      </c>
      <c r="GI320">
        <v>238</v>
      </c>
      <c r="GJ320">
        <v>239</v>
      </c>
      <c r="GK320">
        <v>189</v>
      </c>
      <c r="GL320" s="128">
        <v>782</v>
      </c>
    </row>
    <row r="321" spans="1:194" s="1" customFormat="1" ht="14.4" x14ac:dyDescent="0.3">
      <c r="A321" s="30" t="s">
        <v>46</v>
      </c>
      <c r="B321" s="1" t="s">
        <v>360</v>
      </c>
      <c r="C321" s="29" t="str">
        <f t="shared" si="84"/>
        <v>LA England - South Kesteven</v>
      </c>
      <c r="D321" s="48">
        <f t="shared" si="85"/>
        <v>6213</v>
      </c>
      <c r="E321" s="48">
        <f t="shared" si="86"/>
        <v>6006</v>
      </c>
      <c r="F321" s="49">
        <f t="shared" si="87"/>
        <v>165312</v>
      </c>
      <c r="G321" s="49">
        <f t="shared" si="88"/>
        <v>80872</v>
      </c>
      <c r="H321" s="50">
        <f t="shared" si="89"/>
        <v>84440</v>
      </c>
      <c r="I321" s="50">
        <f t="shared" si="90"/>
        <v>65170</v>
      </c>
      <c r="J321" s="50">
        <f t="shared" si="91"/>
        <v>69383</v>
      </c>
      <c r="K321" s="47">
        <f t="shared" si="92"/>
        <v>15702</v>
      </c>
      <c r="L321" s="48">
        <f t="shared" si="93"/>
        <v>15057</v>
      </c>
      <c r="M321" s="744">
        <v>563</v>
      </c>
      <c r="N321" s="184">
        <v>604</v>
      </c>
      <c r="O321" s="184">
        <v>630</v>
      </c>
      <c r="P321" s="184">
        <v>654</v>
      </c>
      <c r="Q321" s="184">
        <v>743</v>
      </c>
      <c r="R321" s="184">
        <v>790</v>
      </c>
      <c r="S321" s="184">
        <v>791</v>
      </c>
      <c r="T321" s="184">
        <v>826</v>
      </c>
      <c r="U321" s="184">
        <v>922</v>
      </c>
      <c r="V321" s="184">
        <v>909</v>
      </c>
      <c r="W321" s="184">
        <v>1000</v>
      </c>
      <c r="X321" s="184">
        <v>1057</v>
      </c>
      <c r="Y321" s="184">
        <v>1012</v>
      </c>
      <c r="Z321" s="184">
        <v>1018</v>
      </c>
      <c r="AA321" s="184">
        <v>1062</v>
      </c>
      <c r="AB321" s="184">
        <v>1057</v>
      </c>
      <c r="AC321" s="184">
        <v>1043</v>
      </c>
      <c r="AD321" s="184">
        <v>1021</v>
      </c>
      <c r="AE321" s="184">
        <v>1026</v>
      </c>
      <c r="AF321" s="184">
        <v>838</v>
      </c>
      <c r="AG321" s="184">
        <v>770</v>
      </c>
      <c r="AH321" s="184">
        <v>787</v>
      </c>
      <c r="AI321" s="184">
        <v>757</v>
      </c>
      <c r="AJ321" s="184">
        <v>738</v>
      </c>
      <c r="AK321" s="184">
        <v>788</v>
      </c>
      <c r="AL321" s="184">
        <v>746</v>
      </c>
      <c r="AM321" s="184">
        <v>798</v>
      </c>
      <c r="AN321" s="184">
        <v>807</v>
      </c>
      <c r="AO321" s="184">
        <v>800</v>
      </c>
      <c r="AP321" s="184">
        <v>818</v>
      </c>
      <c r="AQ321" s="184">
        <v>886</v>
      </c>
      <c r="AR321" s="184">
        <v>881</v>
      </c>
      <c r="AS321" s="184">
        <v>949</v>
      </c>
      <c r="AT321" s="184">
        <v>941</v>
      </c>
      <c r="AU321" s="184">
        <v>919</v>
      </c>
      <c r="AV321" s="184">
        <v>914</v>
      </c>
      <c r="AW321" s="184">
        <v>963</v>
      </c>
      <c r="AX321" s="184">
        <v>1000</v>
      </c>
      <c r="AY321" s="184">
        <v>1028</v>
      </c>
      <c r="AZ321" s="184">
        <v>926</v>
      </c>
      <c r="BA321" s="184">
        <v>943</v>
      </c>
      <c r="BB321" s="184">
        <v>972</v>
      </c>
      <c r="BC321" s="184">
        <v>936</v>
      </c>
      <c r="BD321" s="184">
        <v>1003</v>
      </c>
      <c r="BE321" s="184">
        <v>1038</v>
      </c>
      <c r="BF321" s="184">
        <v>1051</v>
      </c>
      <c r="BG321" s="184">
        <v>1063</v>
      </c>
      <c r="BH321" s="184">
        <v>1000</v>
      </c>
      <c r="BI321" s="184">
        <v>934</v>
      </c>
      <c r="BJ321" s="184">
        <v>889</v>
      </c>
      <c r="BK321" s="184">
        <v>961</v>
      </c>
      <c r="BL321" s="184">
        <v>972</v>
      </c>
      <c r="BM321" s="184">
        <v>1040</v>
      </c>
      <c r="BN321" s="184">
        <v>1091</v>
      </c>
      <c r="BO321" s="184">
        <v>1245</v>
      </c>
      <c r="BP321" s="184">
        <v>1186</v>
      </c>
      <c r="BQ321" s="184">
        <v>1197</v>
      </c>
      <c r="BR321" s="184">
        <v>1244</v>
      </c>
      <c r="BS321" s="184">
        <v>1220</v>
      </c>
      <c r="BT321" s="184">
        <v>1194</v>
      </c>
      <c r="BU321" s="184">
        <v>1230</v>
      </c>
      <c r="BV321" s="184">
        <v>1267</v>
      </c>
      <c r="BW321" s="184">
        <v>1231</v>
      </c>
      <c r="BX321" s="184">
        <v>1233</v>
      </c>
      <c r="BY321" s="184">
        <v>1144</v>
      </c>
      <c r="BZ321" s="184">
        <v>1092</v>
      </c>
      <c r="CA321" s="184">
        <v>1079</v>
      </c>
      <c r="CB321" s="184">
        <v>1046</v>
      </c>
      <c r="CC321" s="184">
        <v>970</v>
      </c>
      <c r="CD321" s="184">
        <v>919</v>
      </c>
      <c r="CE321" s="184">
        <v>910</v>
      </c>
      <c r="CF321" s="184">
        <v>890</v>
      </c>
      <c r="CG321" s="184">
        <v>852</v>
      </c>
      <c r="CH321" s="184">
        <v>873</v>
      </c>
      <c r="CI321" s="184">
        <v>827</v>
      </c>
      <c r="CJ321" s="184">
        <v>832</v>
      </c>
      <c r="CK321" s="184">
        <v>844</v>
      </c>
      <c r="CL321" s="184">
        <v>807</v>
      </c>
      <c r="CM321" s="184">
        <v>900</v>
      </c>
      <c r="CN321" s="184">
        <v>941</v>
      </c>
      <c r="CO321" s="184">
        <v>697</v>
      </c>
      <c r="CP321" s="184">
        <v>656</v>
      </c>
      <c r="CQ321" s="184">
        <v>582</v>
      </c>
      <c r="CR321" s="184">
        <v>542</v>
      </c>
      <c r="CS321" s="184">
        <v>423</v>
      </c>
      <c r="CT321" s="184">
        <v>332</v>
      </c>
      <c r="CU321" s="184">
        <v>339</v>
      </c>
      <c r="CV321" s="184">
        <v>295</v>
      </c>
      <c r="CW321" s="184">
        <v>249</v>
      </c>
      <c r="CX321" s="184">
        <v>214</v>
      </c>
      <c r="CY321" s="533">
        <v>695</v>
      </c>
      <c r="CZ321" s="129">
        <v>594</v>
      </c>
      <c r="DA321">
        <v>617</v>
      </c>
      <c r="DB321">
        <v>581</v>
      </c>
      <c r="DC321">
        <v>690</v>
      </c>
      <c r="DD321">
        <v>710</v>
      </c>
      <c r="DE321">
        <v>707</v>
      </c>
      <c r="DF321">
        <v>746</v>
      </c>
      <c r="DG321">
        <v>779</v>
      </c>
      <c r="DH321">
        <v>832</v>
      </c>
      <c r="DI321">
        <v>849</v>
      </c>
      <c r="DJ321">
        <v>982</v>
      </c>
      <c r="DK321">
        <v>964</v>
      </c>
      <c r="DL321">
        <v>961</v>
      </c>
      <c r="DM321">
        <v>991</v>
      </c>
      <c r="DN321">
        <v>1013</v>
      </c>
      <c r="DO321">
        <v>1057</v>
      </c>
      <c r="DP321">
        <v>976</v>
      </c>
      <c r="DQ321">
        <v>1008</v>
      </c>
      <c r="DR321">
        <v>978</v>
      </c>
      <c r="DS321">
        <v>822</v>
      </c>
      <c r="DT321">
        <v>649</v>
      </c>
      <c r="DU321">
        <v>684</v>
      </c>
      <c r="DV321">
        <v>730</v>
      </c>
      <c r="DW321">
        <v>707</v>
      </c>
      <c r="DX321">
        <v>732</v>
      </c>
      <c r="DY321">
        <v>704</v>
      </c>
      <c r="DZ321">
        <v>826</v>
      </c>
      <c r="EA321">
        <v>813</v>
      </c>
      <c r="EB321">
        <v>791</v>
      </c>
      <c r="EC321">
        <v>839</v>
      </c>
      <c r="ED321">
        <v>858</v>
      </c>
      <c r="EE321">
        <v>944</v>
      </c>
      <c r="EF321">
        <v>964</v>
      </c>
      <c r="EG321">
        <v>951</v>
      </c>
      <c r="EH321">
        <v>983</v>
      </c>
      <c r="EI321">
        <v>1047</v>
      </c>
      <c r="EJ321">
        <v>1053</v>
      </c>
      <c r="EK321">
        <v>992</v>
      </c>
      <c r="EL321">
        <v>1053</v>
      </c>
      <c r="EM321">
        <v>1005</v>
      </c>
      <c r="EN321">
        <v>1019</v>
      </c>
      <c r="EO321">
        <v>1065</v>
      </c>
      <c r="EP321">
        <v>1026</v>
      </c>
      <c r="EQ321">
        <v>1094</v>
      </c>
      <c r="ER321">
        <v>1028</v>
      </c>
      <c r="ES321">
        <v>1163</v>
      </c>
      <c r="ET321">
        <v>1095</v>
      </c>
      <c r="EU321">
        <v>1020</v>
      </c>
      <c r="EV321">
        <v>950</v>
      </c>
      <c r="EW321">
        <v>968</v>
      </c>
      <c r="EX321">
        <v>944</v>
      </c>
      <c r="EY321">
        <v>1096</v>
      </c>
      <c r="EZ321">
        <v>1080</v>
      </c>
      <c r="FA321">
        <v>1162</v>
      </c>
      <c r="FB321">
        <v>1227</v>
      </c>
      <c r="FC321">
        <v>1283</v>
      </c>
      <c r="FD321">
        <v>1298</v>
      </c>
      <c r="FE321">
        <v>1242</v>
      </c>
      <c r="FF321">
        <v>1236</v>
      </c>
      <c r="FG321">
        <v>1241</v>
      </c>
      <c r="FH321">
        <v>1319</v>
      </c>
      <c r="FI321">
        <v>1308</v>
      </c>
      <c r="FJ321">
        <v>1248</v>
      </c>
      <c r="FK321">
        <v>1200</v>
      </c>
      <c r="FL321">
        <v>1150</v>
      </c>
      <c r="FM321">
        <v>1155</v>
      </c>
      <c r="FN321">
        <v>1117</v>
      </c>
      <c r="FO321">
        <v>1108</v>
      </c>
      <c r="FP321">
        <v>1089</v>
      </c>
      <c r="FQ321">
        <v>981</v>
      </c>
      <c r="FR321">
        <v>932</v>
      </c>
      <c r="FS321">
        <v>971</v>
      </c>
      <c r="FT321">
        <v>949</v>
      </c>
      <c r="FU321">
        <v>956</v>
      </c>
      <c r="FV321">
        <v>911</v>
      </c>
      <c r="FW321">
        <v>964</v>
      </c>
      <c r="FX321">
        <v>919</v>
      </c>
      <c r="FY321">
        <v>987</v>
      </c>
      <c r="FZ321">
        <v>1024</v>
      </c>
      <c r="GA321">
        <v>1063</v>
      </c>
      <c r="GB321">
        <v>773</v>
      </c>
      <c r="GC321">
        <v>789</v>
      </c>
      <c r="GD321">
        <v>706</v>
      </c>
      <c r="GE321">
        <v>613</v>
      </c>
      <c r="GF321">
        <v>588</v>
      </c>
      <c r="GG321">
        <v>452</v>
      </c>
      <c r="GH321">
        <v>435</v>
      </c>
      <c r="GI321">
        <v>412</v>
      </c>
      <c r="GJ321">
        <v>320</v>
      </c>
      <c r="GK321">
        <v>296</v>
      </c>
      <c r="GL321" s="128">
        <v>1286</v>
      </c>
    </row>
    <row r="322" spans="1:194" s="1" customFormat="1" ht="14.4" x14ac:dyDescent="0.3">
      <c r="A322" s="30" t="s">
        <v>46</v>
      </c>
      <c r="B322" s="1" t="s">
        <v>361</v>
      </c>
      <c r="C322" s="29" t="str">
        <f t="shared" si="84"/>
        <v>LA England - South Norfolk</v>
      </c>
      <c r="D322" s="48">
        <f t="shared" si="85"/>
        <v>5598</v>
      </c>
      <c r="E322" s="48">
        <f t="shared" si="86"/>
        <v>5327</v>
      </c>
      <c r="F322" s="49">
        <f t="shared" si="87"/>
        <v>147783</v>
      </c>
      <c r="G322" s="49">
        <f t="shared" si="88"/>
        <v>72360</v>
      </c>
      <c r="H322" s="50">
        <f t="shared" si="89"/>
        <v>75423</v>
      </c>
      <c r="I322" s="50">
        <f t="shared" si="90"/>
        <v>57915</v>
      </c>
      <c r="J322" s="50">
        <f t="shared" si="91"/>
        <v>61608</v>
      </c>
      <c r="K322" s="47">
        <f t="shared" si="92"/>
        <v>14445</v>
      </c>
      <c r="L322" s="48">
        <f t="shared" si="93"/>
        <v>13815</v>
      </c>
      <c r="M322" s="744">
        <v>561</v>
      </c>
      <c r="N322" s="184">
        <v>566</v>
      </c>
      <c r="O322" s="184">
        <v>568</v>
      </c>
      <c r="P322" s="184">
        <v>675</v>
      </c>
      <c r="Q322" s="184">
        <v>716</v>
      </c>
      <c r="R322" s="184">
        <v>728</v>
      </c>
      <c r="S322" s="184">
        <v>711</v>
      </c>
      <c r="T322" s="184">
        <v>821</v>
      </c>
      <c r="U322" s="184">
        <v>857</v>
      </c>
      <c r="V322" s="184">
        <v>878</v>
      </c>
      <c r="W322" s="184">
        <v>886</v>
      </c>
      <c r="X322" s="184">
        <v>880</v>
      </c>
      <c r="Y322" s="184">
        <v>864</v>
      </c>
      <c r="Z322" s="184">
        <v>919</v>
      </c>
      <c r="AA322" s="184">
        <v>955</v>
      </c>
      <c r="AB322" s="184">
        <v>970</v>
      </c>
      <c r="AC322" s="184">
        <v>923</v>
      </c>
      <c r="AD322" s="184">
        <v>967</v>
      </c>
      <c r="AE322" s="184">
        <v>810</v>
      </c>
      <c r="AF322" s="184">
        <v>736</v>
      </c>
      <c r="AG322" s="184">
        <v>704</v>
      </c>
      <c r="AH322" s="184">
        <v>646</v>
      </c>
      <c r="AI322" s="184">
        <v>681</v>
      </c>
      <c r="AJ322" s="184">
        <v>645</v>
      </c>
      <c r="AK322" s="184">
        <v>635</v>
      </c>
      <c r="AL322" s="184">
        <v>644</v>
      </c>
      <c r="AM322" s="184">
        <v>736</v>
      </c>
      <c r="AN322" s="184">
        <v>669</v>
      </c>
      <c r="AO322" s="184">
        <v>726</v>
      </c>
      <c r="AP322" s="184">
        <v>774</v>
      </c>
      <c r="AQ322" s="184">
        <v>725</v>
      </c>
      <c r="AR322" s="184">
        <v>783</v>
      </c>
      <c r="AS322" s="184">
        <v>829</v>
      </c>
      <c r="AT322" s="184">
        <v>876</v>
      </c>
      <c r="AU322" s="184">
        <v>843</v>
      </c>
      <c r="AV322" s="184">
        <v>910</v>
      </c>
      <c r="AW322" s="184">
        <v>904</v>
      </c>
      <c r="AX322" s="184">
        <v>905</v>
      </c>
      <c r="AY322" s="184">
        <v>970</v>
      </c>
      <c r="AZ322" s="184">
        <v>874</v>
      </c>
      <c r="BA322" s="184">
        <v>937</v>
      </c>
      <c r="BB322" s="184">
        <v>920</v>
      </c>
      <c r="BC322" s="184">
        <v>950</v>
      </c>
      <c r="BD322" s="184">
        <v>957</v>
      </c>
      <c r="BE322" s="184">
        <v>902</v>
      </c>
      <c r="BF322" s="184">
        <v>938</v>
      </c>
      <c r="BG322" s="184">
        <v>930</v>
      </c>
      <c r="BH322" s="184">
        <v>913</v>
      </c>
      <c r="BI322" s="184">
        <v>853</v>
      </c>
      <c r="BJ322" s="184">
        <v>814</v>
      </c>
      <c r="BK322" s="184">
        <v>858</v>
      </c>
      <c r="BL322" s="184">
        <v>874</v>
      </c>
      <c r="BM322" s="184">
        <v>958</v>
      </c>
      <c r="BN322" s="184">
        <v>953</v>
      </c>
      <c r="BO322" s="184">
        <v>1006</v>
      </c>
      <c r="BP322" s="184">
        <v>1013</v>
      </c>
      <c r="BQ322" s="184">
        <v>1005</v>
      </c>
      <c r="BR322" s="184">
        <v>1004</v>
      </c>
      <c r="BS322" s="184">
        <v>949</v>
      </c>
      <c r="BT322" s="184">
        <v>998</v>
      </c>
      <c r="BU322" s="184">
        <v>1081</v>
      </c>
      <c r="BV322" s="184">
        <v>980</v>
      </c>
      <c r="BW322" s="184">
        <v>1033</v>
      </c>
      <c r="BX322" s="184">
        <v>1008</v>
      </c>
      <c r="BY322" s="184">
        <v>975</v>
      </c>
      <c r="BZ322" s="184">
        <v>901</v>
      </c>
      <c r="CA322" s="184">
        <v>948</v>
      </c>
      <c r="CB322" s="184">
        <v>879</v>
      </c>
      <c r="CC322" s="184">
        <v>927</v>
      </c>
      <c r="CD322" s="184">
        <v>820</v>
      </c>
      <c r="CE322" s="184">
        <v>784</v>
      </c>
      <c r="CF322" s="184">
        <v>774</v>
      </c>
      <c r="CG322" s="184">
        <v>801</v>
      </c>
      <c r="CH322" s="184">
        <v>764</v>
      </c>
      <c r="CI322" s="184">
        <v>699</v>
      </c>
      <c r="CJ322" s="184">
        <v>751</v>
      </c>
      <c r="CK322" s="184">
        <v>746</v>
      </c>
      <c r="CL322" s="184">
        <v>747</v>
      </c>
      <c r="CM322" s="184">
        <v>823</v>
      </c>
      <c r="CN322" s="184">
        <v>891</v>
      </c>
      <c r="CO322" s="184">
        <v>637</v>
      </c>
      <c r="CP322" s="184">
        <v>594</v>
      </c>
      <c r="CQ322" s="184">
        <v>565</v>
      </c>
      <c r="CR322" s="184">
        <v>528</v>
      </c>
      <c r="CS322" s="184">
        <v>401</v>
      </c>
      <c r="CT322" s="184">
        <v>323</v>
      </c>
      <c r="CU322" s="184">
        <v>332</v>
      </c>
      <c r="CV322" s="184">
        <v>314</v>
      </c>
      <c r="CW322" s="184">
        <v>255</v>
      </c>
      <c r="CX322" s="184">
        <v>199</v>
      </c>
      <c r="CY322" s="533">
        <v>678</v>
      </c>
      <c r="CZ322" s="129">
        <v>496</v>
      </c>
      <c r="DA322">
        <v>546</v>
      </c>
      <c r="DB322">
        <v>667</v>
      </c>
      <c r="DC322">
        <v>642</v>
      </c>
      <c r="DD322">
        <v>708</v>
      </c>
      <c r="DE322">
        <v>663</v>
      </c>
      <c r="DF322">
        <v>701</v>
      </c>
      <c r="DG322">
        <v>732</v>
      </c>
      <c r="DH322">
        <v>781</v>
      </c>
      <c r="DI322">
        <v>821</v>
      </c>
      <c r="DJ322">
        <v>841</v>
      </c>
      <c r="DK322">
        <v>890</v>
      </c>
      <c r="DL322">
        <v>860</v>
      </c>
      <c r="DM322">
        <v>895</v>
      </c>
      <c r="DN322">
        <v>970</v>
      </c>
      <c r="DO322">
        <v>873</v>
      </c>
      <c r="DP322">
        <v>856</v>
      </c>
      <c r="DQ322">
        <v>873</v>
      </c>
      <c r="DR322">
        <v>867</v>
      </c>
      <c r="DS322">
        <v>664</v>
      </c>
      <c r="DT322">
        <v>561</v>
      </c>
      <c r="DU322">
        <v>605</v>
      </c>
      <c r="DV322">
        <v>605</v>
      </c>
      <c r="DW322">
        <v>574</v>
      </c>
      <c r="DX322">
        <v>587</v>
      </c>
      <c r="DY322">
        <v>655</v>
      </c>
      <c r="DZ322">
        <v>728</v>
      </c>
      <c r="EA322">
        <v>739</v>
      </c>
      <c r="EB322">
        <v>771</v>
      </c>
      <c r="EC322">
        <v>792</v>
      </c>
      <c r="ED322">
        <v>824</v>
      </c>
      <c r="EE322">
        <v>863</v>
      </c>
      <c r="EF322">
        <v>906</v>
      </c>
      <c r="EG322">
        <v>904</v>
      </c>
      <c r="EH322">
        <v>885</v>
      </c>
      <c r="EI322">
        <v>986</v>
      </c>
      <c r="EJ322">
        <v>947</v>
      </c>
      <c r="EK322">
        <v>999</v>
      </c>
      <c r="EL322">
        <v>975</v>
      </c>
      <c r="EM322">
        <v>1032</v>
      </c>
      <c r="EN322">
        <v>1014</v>
      </c>
      <c r="EO322">
        <v>945</v>
      </c>
      <c r="EP322">
        <v>964</v>
      </c>
      <c r="EQ322">
        <v>914</v>
      </c>
      <c r="ER322">
        <v>977</v>
      </c>
      <c r="ES322">
        <v>1004</v>
      </c>
      <c r="ET322">
        <v>943</v>
      </c>
      <c r="EU322">
        <v>918</v>
      </c>
      <c r="EV322">
        <v>854</v>
      </c>
      <c r="EW322">
        <v>840</v>
      </c>
      <c r="EX322">
        <v>857</v>
      </c>
      <c r="EY322">
        <v>929</v>
      </c>
      <c r="EZ322">
        <v>986</v>
      </c>
      <c r="FA322">
        <v>1017</v>
      </c>
      <c r="FB322">
        <v>1091</v>
      </c>
      <c r="FC322">
        <v>1049</v>
      </c>
      <c r="FD322">
        <v>1006</v>
      </c>
      <c r="FE322">
        <v>1059</v>
      </c>
      <c r="FF322">
        <v>1031</v>
      </c>
      <c r="FG322">
        <v>1051</v>
      </c>
      <c r="FH322">
        <v>1071</v>
      </c>
      <c r="FI322">
        <v>1139</v>
      </c>
      <c r="FJ322">
        <v>1068</v>
      </c>
      <c r="FK322">
        <v>1029</v>
      </c>
      <c r="FL322">
        <v>991</v>
      </c>
      <c r="FM322">
        <v>1011</v>
      </c>
      <c r="FN322">
        <v>987</v>
      </c>
      <c r="FO322">
        <v>931</v>
      </c>
      <c r="FP322">
        <v>953</v>
      </c>
      <c r="FQ322">
        <v>887</v>
      </c>
      <c r="FR322">
        <v>865</v>
      </c>
      <c r="FS322">
        <v>855</v>
      </c>
      <c r="FT322">
        <v>813</v>
      </c>
      <c r="FU322">
        <v>905</v>
      </c>
      <c r="FV322">
        <v>805</v>
      </c>
      <c r="FW322">
        <v>774</v>
      </c>
      <c r="FX322">
        <v>801</v>
      </c>
      <c r="FY322">
        <v>832</v>
      </c>
      <c r="FZ322">
        <v>971</v>
      </c>
      <c r="GA322">
        <v>972</v>
      </c>
      <c r="GB322">
        <v>700</v>
      </c>
      <c r="GC322">
        <v>707</v>
      </c>
      <c r="GD322">
        <v>637</v>
      </c>
      <c r="GE322">
        <v>566</v>
      </c>
      <c r="GF322">
        <v>473</v>
      </c>
      <c r="GG322">
        <v>424</v>
      </c>
      <c r="GH322">
        <v>377</v>
      </c>
      <c r="GI322">
        <v>379</v>
      </c>
      <c r="GJ322">
        <v>332</v>
      </c>
      <c r="GK322">
        <v>266</v>
      </c>
      <c r="GL322" s="128">
        <v>1169</v>
      </c>
    </row>
    <row r="323" spans="1:194" s="1" customFormat="1" ht="14.4" x14ac:dyDescent="0.3">
      <c r="A323" s="30" t="s">
        <v>46</v>
      </c>
      <c r="B323" s="1" t="s">
        <v>362</v>
      </c>
      <c r="C323" s="29" t="str">
        <f t="shared" si="84"/>
        <v>LA England - South Oxfordshire</v>
      </c>
      <c r="D323" s="48">
        <f t="shared" si="85"/>
        <v>6024</v>
      </c>
      <c r="E323" s="48">
        <f t="shared" si="86"/>
        <v>5760</v>
      </c>
      <c r="F323" s="49">
        <f t="shared" si="87"/>
        <v>163316</v>
      </c>
      <c r="G323" s="49">
        <f t="shared" si="88"/>
        <v>80328</v>
      </c>
      <c r="H323" s="50">
        <f t="shared" si="89"/>
        <v>82988</v>
      </c>
      <c r="I323" s="50">
        <f t="shared" si="90"/>
        <v>63670</v>
      </c>
      <c r="J323" s="50">
        <f t="shared" si="91"/>
        <v>67245</v>
      </c>
      <c r="K323" s="47">
        <f t="shared" si="92"/>
        <v>16658</v>
      </c>
      <c r="L323" s="48">
        <f t="shared" si="93"/>
        <v>15743</v>
      </c>
      <c r="M323" s="744">
        <v>737</v>
      </c>
      <c r="N323" s="184">
        <v>773</v>
      </c>
      <c r="O323" s="184">
        <v>878</v>
      </c>
      <c r="P323" s="184">
        <v>805</v>
      </c>
      <c r="Q323" s="184">
        <v>879</v>
      </c>
      <c r="R323" s="184">
        <v>841</v>
      </c>
      <c r="S323" s="184">
        <v>865</v>
      </c>
      <c r="T323" s="184">
        <v>936</v>
      </c>
      <c r="U323" s="184">
        <v>961</v>
      </c>
      <c r="V323" s="184">
        <v>992</v>
      </c>
      <c r="W323" s="184">
        <v>970</v>
      </c>
      <c r="X323" s="184">
        <v>997</v>
      </c>
      <c r="Y323" s="184">
        <v>985</v>
      </c>
      <c r="Z323" s="184">
        <v>981</v>
      </c>
      <c r="AA323" s="184">
        <v>1003</v>
      </c>
      <c r="AB323" s="184">
        <v>1046</v>
      </c>
      <c r="AC323" s="184">
        <v>1049</v>
      </c>
      <c r="AD323" s="184">
        <v>960</v>
      </c>
      <c r="AE323" s="184">
        <v>973</v>
      </c>
      <c r="AF323" s="184">
        <v>825</v>
      </c>
      <c r="AG323" s="184">
        <v>791</v>
      </c>
      <c r="AH323" s="184">
        <v>738</v>
      </c>
      <c r="AI323" s="184">
        <v>723</v>
      </c>
      <c r="AJ323" s="184">
        <v>797</v>
      </c>
      <c r="AK323" s="184">
        <v>783</v>
      </c>
      <c r="AL323" s="184">
        <v>789</v>
      </c>
      <c r="AM323" s="184">
        <v>874</v>
      </c>
      <c r="AN323" s="184">
        <v>833</v>
      </c>
      <c r="AO323" s="184">
        <v>855</v>
      </c>
      <c r="AP323" s="184">
        <v>938</v>
      </c>
      <c r="AQ323" s="184">
        <v>933</v>
      </c>
      <c r="AR323" s="184">
        <v>908</v>
      </c>
      <c r="AS323" s="184">
        <v>1033</v>
      </c>
      <c r="AT323" s="184">
        <v>994</v>
      </c>
      <c r="AU323" s="184">
        <v>1073</v>
      </c>
      <c r="AV323" s="184">
        <v>1160</v>
      </c>
      <c r="AW323" s="184">
        <v>1118</v>
      </c>
      <c r="AX323" s="184">
        <v>1151</v>
      </c>
      <c r="AY323" s="184">
        <v>1150</v>
      </c>
      <c r="AZ323" s="184">
        <v>1130</v>
      </c>
      <c r="BA323" s="184">
        <v>1099</v>
      </c>
      <c r="BB323" s="184">
        <v>1162</v>
      </c>
      <c r="BC323" s="184">
        <v>1046</v>
      </c>
      <c r="BD323" s="184">
        <v>1107</v>
      </c>
      <c r="BE323" s="184">
        <v>1043</v>
      </c>
      <c r="BF323" s="184">
        <v>1082</v>
      </c>
      <c r="BG323" s="184">
        <v>1124</v>
      </c>
      <c r="BH323" s="184">
        <v>1081</v>
      </c>
      <c r="BI323" s="184">
        <v>990</v>
      </c>
      <c r="BJ323" s="184">
        <v>1011</v>
      </c>
      <c r="BK323" s="184">
        <v>1028</v>
      </c>
      <c r="BL323" s="184">
        <v>1031</v>
      </c>
      <c r="BM323" s="184">
        <v>1077</v>
      </c>
      <c r="BN323" s="184">
        <v>1110</v>
      </c>
      <c r="BO323" s="184">
        <v>1182</v>
      </c>
      <c r="BP323" s="184">
        <v>1158</v>
      </c>
      <c r="BQ323" s="184">
        <v>1120</v>
      </c>
      <c r="BR323" s="184">
        <v>1143</v>
      </c>
      <c r="BS323" s="184">
        <v>1106</v>
      </c>
      <c r="BT323" s="184">
        <v>1172</v>
      </c>
      <c r="BU323" s="184">
        <v>1114</v>
      </c>
      <c r="BV323" s="184">
        <v>1139</v>
      </c>
      <c r="BW323" s="184">
        <v>1110</v>
      </c>
      <c r="BX323" s="184">
        <v>1137</v>
      </c>
      <c r="BY323" s="184">
        <v>1009</v>
      </c>
      <c r="BZ323" s="184">
        <v>1015</v>
      </c>
      <c r="CA323" s="184">
        <v>909</v>
      </c>
      <c r="CB323" s="184">
        <v>872</v>
      </c>
      <c r="CC323" s="184">
        <v>833</v>
      </c>
      <c r="CD323" s="184">
        <v>702</v>
      </c>
      <c r="CE323" s="184">
        <v>739</v>
      </c>
      <c r="CF323" s="184">
        <v>697</v>
      </c>
      <c r="CG323" s="184">
        <v>713</v>
      </c>
      <c r="CH323" s="184">
        <v>700</v>
      </c>
      <c r="CI323" s="184">
        <v>652</v>
      </c>
      <c r="CJ323" s="184">
        <v>657</v>
      </c>
      <c r="CK323" s="184">
        <v>699</v>
      </c>
      <c r="CL323" s="184">
        <v>655</v>
      </c>
      <c r="CM323" s="184">
        <v>697</v>
      </c>
      <c r="CN323" s="184">
        <v>736</v>
      </c>
      <c r="CO323" s="184">
        <v>563</v>
      </c>
      <c r="CP323" s="184">
        <v>533</v>
      </c>
      <c r="CQ323" s="184">
        <v>497</v>
      </c>
      <c r="CR323" s="184">
        <v>422</v>
      </c>
      <c r="CS323" s="184">
        <v>387</v>
      </c>
      <c r="CT323" s="184">
        <v>315</v>
      </c>
      <c r="CU323" s="184">
        <v>289</v>
      </c>
      <c r="CV323" s="184">
        <v>295</v>
      </c>
      <c r="CW323" s="184">
        <v>240</v>
      </c>
      <c r="CX323" s="184">
        <v>202</v>
      </c>
      <c r="CY323" s="533">
        <v>701</v>
      </c>
      <c r="CZ323" s="129">
        <v>678</v>
      </c>
      <c r="DA323">
        <v>710</v>
      </c>
      <c r="DB323">
        <v>758</v>
      </c>
      <c r="DC323">
        <v>801</v>
      </c>
      <c r="DD323">
        <v>839</v>
      </c>
      <c r="DE323">
        <v>843</v>
      </c>
      <c r="DF323">
        <v>832</v>
      </c>
      <c r="DG323">
        <v>878</v>
      </c>
      <c r="DH323">
        <v>881</v>
      </c>
      <c r="DI323">
        <v>916</v>
      </c>
      <c r="DJ323">
        <v>916</v>
      </c>
      <c r="DK323">
        <v>931</v>
      </c>
      <c r="DL323">
        <v>950</v>
      </c>
      <c r="DM323">
        <v>993</v>
      </c>
      <c r="DN323">
        <v>927</v>
      </c>
      <c r="DO323">
        <v>985</v>
      </c>
      <c r="DP323">
        <v>952</v>
      </c>
      <c r="DQ323">
        <v>953</v>
      </c>
      <c r="DR323">
        <v>918</v>
      </c>
      <c r="DS323">
        <v>796</v>
      </c>
      <c r="DT323">
        <v>644</v>
      </c>
      <c r="DU323">
        <v>703</v>
      </c>
      <c r="DV323">
        <v>702</v>
      </c>
      <c r="DW323">
        <v>744</v>
      </c>
      <c r="DX323">
        <v>785</v>
      </c>
      <c r="DY323">
        <v>815</v>
      </c>
      <c r="DZ323">
        <v>797</v>
      </c>
      <c r="EA323">
        <v>855</v>
      </c>
      <c r="EB323">
        <v>875</v>
      </c>
      <c r="EC323">
        <v>913</v>
      </c>
      <c r="ED323">
        <v>930</v>
      </c>
      <c r="EE323">
        <v>978</v>
      </c>
      <c r="EF323">
        <v>1069</v>
      </c>
      <c r="EG323">
        <v>1155</v>
      </c>
      <c r="EH323">
        <v>1152</v>
      </c>
      <c r="EI323">
        <v>1210</v>
      </c>
      <c r="EJ323">
        <v>1164</v>
      </c>
      <c r="EK323">
        <v>1121</v>
      </c>
      <c r="EL323">
        <v>1179</v>
      </c>
      <c r="EM323">
        <v>1138</v>
      </c>
      <c r="EN323">
        <v>1190</v>
      </c>
      <c r="EO323">
        <v>1140</v>
      </c>
      <c r="EP323">
        <v>1173</v>
      </c>
      <c r="EQ323">
        <v>1118</v>
      </c>
      <c r="ER323">
        <v>1119</v>
      </c>
      <c r="ES323">
        <v>1141</v>
      </c>
      <c r="ET323">
        <v>1128</v>
      </c>
      <c r="EU323">
        <v>1076</v>
      </c>
      <c r="EV323">
        <v>1086</v>
      </c>
      <c r="EW323">
        <v>1022</v>
      </c>
      <c r="EX323">
        <v>996</v>
      </c>
      <c r="EY323">
        <v>1104</v>
      </c>
      <c r="EZ323">
        <v>1125</v>
      </c>
      <c r="FA323">
        <v>1165</v>
      </c>
      <c r="FB323">
        <v>1128</v>
      </c>
      <c r="FC323">
        <v>1188</v>
      </c>
      <c r="FD323">
        <v>1229</v>
      </c>
      <c r="FE323">
        <v>1154</v>
      </c>
      <c r="FF323">
        <v>1196</v>
      </c>
      <c r="FG323">
        <v>1218</v>
      </c>
      <c r="FH323">
        <v>1155</v>
      </c>
      <c r="FI323">
        <v>1159</v>
      </c>
      <c r="FJ323">
        <v>1005</v>
      </c>
      <c r="FK323">
        <v>1144</v>
      </c>
      <c r="FL323">
        <v>976</v>
      </c>
      <c r="FM323">
        <v>952</v>
      </c>
      <c r="FN323">
        <v>935</v>
      </c>
      <c r="FO323">
        <v>918</v>
      </c>
      <c r="FP323">
        <v>899</v>
      </c>
      <c r="FQ323">
        <v>820</v>
      </c>
      <c r="FR323">
        <v>808</v>
      </c>
      <c r="FS323">
        <v>762</v>
      </c>
      <c r="FT323">
        <v>784</v>
      </c>
      <c r="FU323">
        <v>752</v>
      </c>
      <c r="FV323">
        <v>701</v>
      </c>
      <c r="FW323">
        <v>726</v>
      </c>
      <c r="FX323">
        <v>754</v>
      </c>
      <c r="FY323">
        <v>752</v>
      </c>
      <c r="FZ323">
        <v>805</v>
      </c>
      <c r="GA323">
        <v>847</v>
      </c>
      <c r="GB323">
        <v>708</v>
      </c>
      <c r="GC323">
        <v>646</v>
      </c>
      <c r="GD323">
        <v>674</v>
      </c>
      <c r="GE323">
        <v>586</v>
      </c>
      <c r="GF323">
        <v>464</v>
      </c>
      <c r="GG323">
        <v>409</v>
      </c>
      <c r="GH323">
        <v>430</v>
      </c>
      <c r="GI323">
        <v>430</v>
      </c>
      <c r="GJ323">
        <v>337</v>
      </c>
      <c r="GK323">
        <v>287</v>
      </c>
      <c r="GL323" s="128">
        <v>1281</v>
      </c>
    </row>
    <row r="324" spans="1:194" s="1" customFormat="1" ht="14.4" x14ac:dyDescent="0.3">
      <c r="A324" s="30" t="s">
        <v>46</v>
      </c>
      <c r="B324" s="1" t="s">
        <v>363</v>
      </c>
      <c r="C324" s="29" t="str">
        <f t="shared" si="84"/>
        <v>LA England - South Ribble</v>
      </c>
      <c r="D324" s="48">
        <f t="shared" si="85"/>
        <v>3988</v>
      </c>
      <c r="E324" s="48">
        <f t="shared" si="86"/>
        <v>3820</v>
      </c>
      <c r="F324" s="49">
        <f t="shared" si="87"/>
        <v>121629</v>
      </c>
      <c r="G324" s="49">
        <f t="shared" si="88"/>
        <v>59988</v>
      </c>
      <c r="H324" s="50">
        <f t="shared" si="89"/>
        <v>61641</v>
      </c>
      <c r="I324" s="50">
        <f t="shared" si="90"/>
        <v>49522</v>
      </c>
      <c r="J324" s="50">
        <f t="shared" si="91"/>
        <v>51545</v>
      </c>
      <c r="K324" s="47">
        <f t="shared" si="92"/>
        <v>10466</v>
      </c>
      <c r="L324" s="48">
        <f t="shared" si="93"/>
        <v>10096</v>
      </c>
      <c r="M324" s="744">
        <v>405</v>
      </c>
      <c r="N324" s="184">
        <v>477</v>
      </c>
      <c r="O324" s="184">
        <v>500</v>
      </c>
      <c r="P324" s="184">
        <v>506</v>
      </c>
      <c r="Q324" s="184">
        <v>512</v>
      </c>
      <c r="R324" s="184">
        <v>548</v>
      </c>
      <c r="S324" s="184">
        <v>515</v>
      </c>
      <c r="T324" s="184">
        <v>544</v>
      </c>
      <c r="U324" s="184">
        <v>579</v>
      </c>
      <c r="V324" s="184">
        <v>592</v>
      </c>
      <c r="W324" s="184">
        <v>628</v>
      </c>
      <c r="X324" s="184">
        <v>672</v>
      </c>
      <c r="Y324" s="184">
        <v>644</v>
      </c>
      <c r="Z324" s="184">
        <v>661</v>
      </c>
      <c r="AA324" s="184">
        <v>678</v>
      </c>
      <c r="AB324" s="184">
        <v>656</v>
      </c>
      <c r="AC324" s="184">
        <v>663</v>
      </c>
      <c r="AD324" s="184">
        <v>686</v>
      </c>
      <c r="AE324" s="184">
        <v>742</v>
      </c>
      <c r="AF324" s="184">
        <v>968</v>
      </c>
      <c r="AG324" s="184">
        <v>980</v>
      </c>
      <c r="AH324" s="184">
        <v>1033</v>
      </c>
      <c r="AI324" s="184">
        <v>1013</v>
      </c>
      <c r="AJ324" s="184">
        <v>974</v>
      </c>
      <c r="AK324" s="184">
        <v>990</v>
      </c>
      <c r="AL324" s="184">
        <v>939</v>
      </c>
      <c r="AM324" s="184">
        <v>873</v>
      </c>
      <c r="AN324" s="184">
        <v>844</v>
      </c>
      <c r="AO324" s="184">
        <v>882</v>
      </c>
      <c r="AP324" s="184">
        <v>799</v>
      </c>
      <c r="AQ324" s="184">
        <v>781</v>
      </c>
      <c r="AR324" s="184">
        <v>722</v>
      </c>
      <c r="AS324" s="184">
        <v>766</v>
      </c>
      <c r="AT324" s="184">
        <v>757</v>
      </c>
      <c r="AU324" s="184">
        <v>787</v>
      </c>
      <c r="AV324" s="184">
        <v>829</v>
      </c>
      <c r="AW324" s="184">
        <v>753</v>
      </c>
      <c r="AX324" s="184">
        <v>720</v>
      </c>
      <c r="AY324" s="184">
        <v>802</v>
      </c>
      <c r="AZ324" s="184">
        <v>759</v>
      </c>
      <c r="BA324" s="184">
        <v>677</v>
      </c>
      <c r="BB324" s="184">
        <v>776</v>
      </c>
      <c r="BC324" s="184">
        <v>726</v>
      </c>
      <c r="BD324" s="184">
        <v>681</v>
      </c>
      <c r="BE324" s="184">
        <v>636</v>
      </c>
      <c r="BF324" s="184">
        <v>688</v>
      </c>
      <c r="BG324" s="184">
        <v>687</v>
      </c>
      <c r="BH324" s="184">
        <v>655</v>
      </c>
      <c r="BI324" s="184">
        <v>642</v>
      </c>
      <c r="BJ324" s="184">
        <v>650</v>
      </c>
      <c r="BK324" s="184">
        <v>656</v>
      </c>
      <c r="BL324" s="184">
        <v>718</v>
      </c>
      <c r="BM324" s="184">
        <v>711</v>
      </c>
      <c r="BN324" s="184">
        <v>737</v>
      </c>
      <c r="BO324" s="184">
        <v>803</v>
      </c>
      <c r="BP324" s="184">
        <v>858</v>
      </c>
      <c r="BQ324" s="184">
        <v>776</v>
      </c>
      <c r="BR324" s="184">
        <v>847</v>
      </c>
      <c r="BS324" s="184">
        <v>809</v>
      </c>
      <c r="BT324" s="184">
        <v>833</v>
      </c>
      <c r="BU324" s="184">
        <v>872</v>
      </c>
      <c r="BV324" s="184">
        <v>870</v>
      </c>
      <c r="BW324" s="184">
        <v>835</v>
      </c>
      <c r="BX324" s="184">
        <v>804</v>
      </c>
      <c r="BY324" s="184">
        <v>740</v>
      </c>
      <c r="BZ324" s="184">
        <v>729</v>
      </c>
      <c r="CA324" s="184">
        <v>680</v>
      </c>
      <c r="CB324" s="184">
        <v>665</v>
      </c>
      <c r="CC324" s="184">
        <v>629</v>
      </c>
      <c r="CD324" s="184">
        <v>643</v>
      </c>
      <c r="CE324" s="184">
        <v>630</v>
      </c>
      <c r="CF324" s="184">
        <v>545</v>
      </c>
      <c r="CG324" s="184">
        <v>590</v>
      </c>
      <c r="CH324" s="184">
        <v>519</v>
      </c>
      <c r="CI324" s="184">
        <v>563</v>
      </c>
      <c r="CJ324" s="184">
        <v>525</v>
      </c>
      <c r="CK324" s="184">
        <v>560</v>
      </c>
      <c r="CL324" s="184">
        <v>537</v>
      </c>
      <c r="CM324" s="184">
        <v>581</v>
      </c>
      <c r="CN324" s="184">
        <v>604</v>
      </c>
      <c r="CO324" s="184">
        <v>408</v>
      </c>
      <c r="CP324" s="184">
        <v>397</v>
      </c>
      <c r="CQ324" s="184">
        <v>386</v>
      </c>
      <c r="CR324" s="184">
        <v>320</v>
      </c>
      <c r="CS324" s="184">
        <v>256</v>
      </c>
      <c r="CT324" s="184">
        <v>227</v>
      </c>
      <c r="CU324" s="184">
        <v>220</v>
      </c>
      <c r="CV324" s="184">
        <v>202</v>
      </c>
      <c r="CW324" s="184">
        <v>183</v>
      </c>
      <c r="CX324" s="184">
        <v>147</v>
      </c>
      <c r="CY324" s="533">
        <v>376</v>
      </c>
      <c r="CZ324" s="129">
        <v>397</v>
      </c>
      <c r="DA324">
        <v>454</v>
      </c>
      <c r="DB324">
        <v>464</v>
      </c>
      <c r="DC324">
        <v>470</v>
      </c>
      <c r="DD324">
        <v>496</v>
      </c>
      <c r="DE324">
        <v>523</v>
      </c>
      <c r="DF324">
        <v>527</v>
      </c>
      <c r="DG324">
        <v>548</v>
      </c>
      <c r="DH324">
        <v>552</v>
      </c>
      <c r="DI324">
        <v>585</v>
      </c>
      <c r="DJ324">
        <v>642</v>
      </c>
      <c r="DK324">
        <v>618</v>
      </c>
      <c r="DL324">
        <v>607</v>
      </c>
      <c r="DM324">
        <v>643</v>
      </c>
      <c r="DN324">
        <v>641</v>
      </c>
      <c r="DO324">
        <v>615</v>
      </c>
      <c r="DP324">
        <v>619</v>
      </c>
      <c r="DQ324">
        <v>695</v>
      </c>
      <c r="DR324">
        <v>839</v>
      </c>
      <c r="DS324">
        <v>993</v>
      </c>
      <c r="DT324">
        <v>1078</v>
      </c>
      <c r="DU324">
        <v>1126</v>
      </c>
      <c r="DV324">
        <v>1032</v>
      </c>
      <c r="DW324">
        <v>947</v>
      </c>
      <c r="DX324">
        <v>941</v>
      </c>
      <c r="DY324">
        <v>898</v>
      </c>
      <c r="DZ324">
        <v>828</v>
      </c>
      <c r="EA324">
        <v>761</v>
      </c>
      <c r="EB324">
        <v>767</v>
      </c>
      <c r="EC324">
        <v>751</v>
      </c>
      <c r="ED324">
        <v>732</v>
      </c>
      <c r="EE324">
        <v>705</v>
      </c>
      <c r="EF324">
        <v>730</v>
      </c>
      <c r="EG324">
        <v>816</v>
      </c>
      <c r="EH324">
        <v>758</v>
      </c>
      <c r="EI324">
        <v>822</v>
      </c>
      <c r="EJ324">
        <v>764</v>
      </c>
      <c r="EK324">
        <v>752</v>
      </c>
      <c r="EL324">
        <v>798</v>
      </c>
      <c r="EM324">
        <v>764</v>
      </c>
      <c r="EN324">
        <v>727</v>
      </c>
      <c r="EO324">
        <v>737</v>
      </c>
      <c r="EP324">
        <v>704</v>
      </c>
      <c r="EQ324">
        <v>708</v>
      </c>
      <c r="ER324">
        <v>666</v>
      </c>
      <c r="ES324">
        <v>662</v>
      </c>
      <c r="ET324">
        <v>757</v>
      </c>
      <c r="EU324">
        <v>659</v>
      </c>
      <c r="EV324">
        <v>620</v>
      </c>
      <c r="EW324">
        <v>664</v>
      </c>
      <c r="EX324">
        <v>666</v>
      </c>
      <c r="EY324">
        <v>695</v>
      </c>
      <c r="EZ324">
        <v>749</v>
      </c>
      <c r="FA324">
        <v>757</v>
      </c>
      <c r="FB324">
        <v>868</v>
      </c>
      <c r="FC324">
        <v>805</v>
      </c>
      <c r="FD324">
        <v>775</v>
      </c>
      <c r="FE324">
        <v>891</v>
      </c>
      <c r="FF324">
        <v>886</v>
      </c>
      <c r="FG324">
        <v>835</v>
      </c>
      <c r="FH324">
        <v>850</v>
      </c>
      <c r="FI324">
        <v>812</v>
      </c>
      <c r="FJ324">
        <v>847</v>
      </c>
      <c r="FK324">
        <v>824</v>
      </c>
      <c r="FL324">
        <v>796</v>
      </c>
      <c r="FM324">
        <v>770</v>
      </c>
      <c r="FN324">
        <v>741</v>
      </c>
      <c r="FO324">
        <v>699</v>
      </c>
      <c r="FP324">
        <v>694</v>
      </c>
      <c r="FQ324">
        <v>651</v>
      </c>
      <c r="FR324">
        <v>647</v>
      </c>
      <c r="FS324">
        <v>638</v>
      </c>
      <c r="FT324">
        <v>642</v>
      </c>
      <c r="FU324">
        <v>601</v>
      </c>
      <c r="FV324">
        <v>608</v>
      </c>
      <c r="FW324">
        <v>568</v>
      </c>
      <c r="FX324">
        <v>625</v>
      </c>
      <c r="FY324">
        <v>657</v>
      </c>
      <c r="FZ324">
        <v>668</v>
      </c>
      <c r="GA324">
        <v>714</v>
      </c>
      <c r="GB324">
        <v>457</v>
      </c>
      <c r="GC324">
        <v>461</v>
      </c>
      <c r="GD324">
        <v>446</v>
      </c>
      <c r="GE324">
        <v>402</v>
      </c>
      <c r="GF324">
        <v>300</v>
      </c>
      <c r="GG324">
        <v>298</v>
      </c>
      <c r="GH324">
        <v>289</v>
      </c>
      <c r="GI324">
        <v>266</v>
      </c>
      <c r="GJ324">
        <v>229</v>
      </c>
      <c r="GK324">
        <v>176</v>
      </c>
      <c r="GL324" s="128">
        <v>736</v>
      </c>
    </row>
    <row r="325" spans="1:194" s="1" customFormat="1" ht="14.4" x14ac:dyDescent="0.3">
      <c r="A325" s="30" t="s">
        <v>46</v>
      </c>
      <c r="B325" s="1" t="s">
        <v>364</v>
      </c>
      <c r="C325" s="29" t="str">
        <f t="shared" si="84"/>
        <v>LA England - South Staffordshire</v>
      </c>
      <c r="D325" s="48">
        <f t="shared" si="85"/>
        <v>3330</v>
      </c>
      <c r="E325" s="48">
        <f t="shared" si="86"/>
        <v>3154</v>
      </c>
      <c r="F325" s="49">
        <f t="shared" si="87"/>
        <v>97095</v>
      </c>
      <c r="G325" s="49">
        <f t="shared" si="88"/>
        <v>47421</v>
      </c>
      <c r="H325" s="50">
        <f t="shared" si="89"/>
        <v>49674</v>
      </c>
      <c r="I325" s="50">
        <f t="shared" si="90"/>
        <v>38248</v>
      </c>
      <c r="J325" s="50">
        <f t="shared" si="91"/>
        <v>40966</v>
      </c>
      <c r="K325" s="47">
        <f t="shared" si="92"/>
        <v>9173</v>
      </c>
      <c r="L325" s="48">
        <f t="shared" si="93"/>
        <v>8708</v>
      </c>
      <c r="M325" s="744">
        <v>368</v>
      </c>
      <c r="N325" s="184">
        <v>418</v>
      </c>
      <c r="O325" s="184">
        <v>403</v>
      </c>
      <c r="P325" s="184">
        <v>465</v>
      </c>
      <c r="Q325" s="184">
        <v>499</v>
      </c>
      <c r="R325" s="184">
        <v>491</v>
      </c>
      <c r="S325" s="184">
        <v>496</v>
      </c>
      <c r="T325" s="184">
        <v>459</v>
      </c>
      <c r="U325" s="184">
        <v>567</v>
      </c>
      <c r="V325" s="184">
        <v>580</v>
      </c>
      <c r="W325" s="184">
        <v>555</v>
      </c>
      <c r="X325" s="184">
        <v>542</v>
      </c>
      <c r="Y325" s="184">
        <v>573</v>
      </c>
      <c r="Z325" s="184">
        <v>567</v>
      </c>
      <c r="AA325" s="184">
        <v>592</v>
      </c>
      <c r="AB325" s="184">
        <v>541</v>
      </c>
      <c r="AC325" s="184">
        <v>557</v>
      </c>
      <c r="AD325" s="184">
        <v>500</v>
      </c>
      <c r="AE325" s="184">
        <v>491</v>
      </c>
      <c r="AF325" s="184">
        <v>452</v>
      </c>
      <c r="AG325" s="184">
        <v>452</v>
      </c>
      <c r="AH325" s="184">
        <v>472</v>
      </c>
      <c r="AI325" s="184">
        <v>454</v>
      </c>
      <c r="AJ325" s="184">
        <v>427</v>
      </c>
      <c r="AK325" s="184">
        <v>427</v>
      </c>
      <c r="AL325" s="184">
        <v>431</v>
      </c>
      <c r="AM325" s="184">
        <v>450</v>
      </c>
      <c r="AN325" s="184">
        <v>474</v>
      </c>
      <c r="AO325" s="184">
        <v>540</v>
      </c>
      <c r="AP325" s="184">
        <v>504</v>
      </c>
      <c r="AQ325" s="184">
        <v>535</v>
      </c>
      <c r="AR325" s="184">
        <v>556</v>
      </c>
      <c r="AS325" s="184">
        <v>549</v>
      </c>
      <c r="AT325" s="184">
        <v>518</v>
      </c>
      <c r="AU325" s="184">
        <v>567</v>
      </c>
      <c r="AV325" s="184">
        <v>602</v>
      </c>
      <c r="AW325" s="184">
        <v>617</v>
      </c>
      <c r="AX325" s="184">
        <v>579</v>
      </c>
      <c r="AY325" s="184">
        <v>596</v>
      </c>
      <c r="AZ325" s="184">
        <v>623</v>
      </c>
      <c r="BA325" s="184">
        <v>581</v>
      </c>
      <c r="BB325" s="184">
        <v>554</v>
      </c>
      <c r="BC325" s="184">
        <v>560</v>
      </c>
      <c r="BD325" s="184">
        <v>573</v>
      </c>
      <c r="BE325" s="184">
        <v>573</v>
      </c>
      <c r="BF325" s="184">
        <v>565</v>
      </c>
      <c r="BG325" s="184">
        <v>591</v>
      </c>
      <c r="BH325" s="184">
        <v>524</v>
      </c>
      <c r="BI325" s="184">
        <v>452</v>
      </c>
      <c r="BJ325" s="184">
        <v>512</v>
      </c>
      <c r="BK325" s="184">
        <v>532</v>
      </c>
      <c r="BL325" s="184">
        <v>525</v>
      </c>
      <c r="BM325" s="184">
        <v>602</v>
      </c>
      <c r="BN325" s="184">
        <v>600</v>
      </c>
      <c r="BO325" s="184">
        <v>672</v>
      </c>
      <c r="BP325" s="184">
        <v>655</v>
      </c>
      <c r="BQ325" s="184">
        <v>683</v>
      </c>
      <c r="BR325" s="184">
        <v>700</v>
      </c>
      <c r="BS325" s="184">
        <v>690</v>
      </c>
      <c r="BT325" s="184">
        <v>727</v>
      </c>
      <c r="BU325" s="184">
        <v>715</v>
      </c>
      <c r="BV325" s="184">
        <v>726</v>
      </c>
      <c r="BW325" s="184">
        <v>656</v>
      </c>
      <c r="BX325" s="184">
        <v>723</v>
      </c>
      <c r="BY325" s="184">
        <v>728</v>
      </c>
      <c r="BZ325" s="184">
        <v>699</v>
      </c>
      <c r="CA325" s="184">
        <v>632</v>
      </c>
      <c r="CB325" s="184">
        <v>623</v>
      </c>
      <c r="CC325" s="184">
        <v>562</v>
      </c>
      <c r="CD325" s="184">
        <v>599</v>
      </c>
      <c r="CE325" s="184">
        <v>548</v>
      </c>
      <c r="CF325" s="184">
        <v>533</v>
      </c>
      <c r="CG325" s="184">
        <v>548</v>
      </c>
      <c r="CH325" s="184">
        <v>490</v>
      </c>
      <c r="CI325" s="184">
        <v>489</v>
      </c>
      <c r="CJ325" s="184">
        <v>491</v>
      </c>
      <c r="CK325" s="184">
        <v>505</v>
      </c>
      <c r="CL325" s="184">
        <v>520</v>
      </c>
      <c r="CM325" s="184">
        <v>565</v>
      </c>
      <c r="CN325" s="184">
        <v>512</v>
      </c>
      <c r="CO325" s="184">
        <v>372</v>
      </c>
      <c r="CP325" s="184">
        <v>389</v>
      </c>
      <c r="CQ325" s="184">
        <v>378</v>
      </c>
      <c r="CR325" s="184">
        <v>354</v>
      </c>
      <c r="CS325" s="184">
        <v>300</v>
      </c>
      <c r="CT325" s="184">
        <v>219</v>
      </c>
      <c r="CU325" s="184">
        <v>241</v>
      </c>
      <c r="CV325" s="184">
        <v>206</v>
      </c>
      <c r="CW325" s="184">
        <v>181</v>
      </c>
      <c r="CX325" s="184">
        <v>147</v>
      </c>
      <c r="CY325" s="533">
        <v>410</v>
      </c>
      <c r="CZ325" s="129">
        <v>350</v>
      </c>
      <c r="DA325">
        <v>378</v>
      </c>
      <c r="DB325">
        <v>366</v>
      </c>
      <c r="DC325">
        <v>422</v>
      </c>
      <c r="DD325">
        <v>467</v>
      </c>
      <c r="DE325">
        <v>461</v>
      </c>
      <c r="DF325">
        <v>504</v>
      </c>
      <c r="DG325">
        <v>501</v>
      </c>
      <c r="DH325">
        <v>535</v>
      </c>
      <c r="DI325">
        <v>483</v>
      </c>
      <c r="DJ325">
        <v>533</v>
      </c>
      <c r="DK325">
        <v>554</v>
      </c>
      <c r="DL325">
        <v>523</v>
      </c>
      <c r="DM325">
        <v>535</v>
      </c>
      <c r="DN325">
        <v>554</v>
      </c>
      <c r="DO325">
        <v>480</v>
      </c>
      <c r="DP325">
        <v>506</v>
      </c>
      <c r="DQ325">
        <v>556</v>
      </c>
      <c r="DR325">
        <v>462</v>
      </c>
      <c r="DS325">
        <v>438</v>
      </c>
      <c r="DT325">
        <v>391</v>
      </c>
      <c r="DU325">
        <v>418</v>
      </c>
      <c r="DV325">
        <v>385</v>
      </c>
      <c r="DW325">
        <v>415</v>
      </c>
      <c r="DX325">
        <v>441</v>
      </c>
      <c r="DY325">
        <v>432</v>
      </c>
      <c r="DZ325">
        <v>464</v>
      </c>
      <c r="EA325">
        <v>488</v>
      </c>
      <c r="EB325">
        <v>498</v>
      </c>
      <c r="EC325">
        <v>552</v>
      </c>
      <c r="ED325">
        <v>536</v>
      </c>
      <c r="EE325">
        <v>512</v>
      </c>
      <c r="EF325">
        <v>558</v>
      </c>
      <c r="EG325">
        <v>615</v>
      </c>
      <c r="EH325">
        <v>675</v>
      </c>
      <c r="EI325">
        <v>677</v>
      </c>
      <c r="EJ325">
        <v>623</v>
      </c>
      <c r="EK325">
        <v>589</v>
      </c>
      <c r="EL325">
        <v>662</v>
      </c>
      <c r="EM325">
        <v>640</v>
      </c>
      <c r="EN325">
        <v>629</v>
      </c>
      <c r="EO325">
        <v>597</v>
      </c>
      <c r="EP325">
        <v>603</v>
      </c>
      <c r="EQ325">
        <v>601</v>
      </c>
      <c r="ER325">
        <v>581</v>
      </c>
      <c r="ES325">
        <v>582</v>
      </c>
      <c r="ET325">
        <v>597</v>
      </c>
      <c r="EU325">
        <v>546</v>
      </c>
      <c r="EV325">
        <v>482</v>
      </c>
      <c r="EW325">
        <v>471</v>
      </c>
      <c r="EX325">
        <v>492</v>
      </c>
      <c r="EY325">
        <v>577</v>
      </c>
      <c r="EZ325">
        <v>607</v>
      </c>
      <c r="FA325">
        <v>605</v>
      </c>
      <c r="FB325">
        <v>716</v>
      </c>
      <c r="FC325">
        <v>710</v>
      </c>
      <c r="FD325">
        <v>695</v>
      </c>
      <c r="FE325">
        <v>732</v>
      </c>
      <c r="FF325">
        <v>718</v>
      </c>
      <c r="FG325">
        <v>759</v>
      </c>
      <c r="FH325">
        <v>725</v>
      </c>
      <c r="FI325">
        <v>762</v>
      </c>
      <c r="FJ325">
        <v>730</v>
      </c>
      <c r="FK325">
        <v>745</v>
      </c>
      <c r="FL325">
        <v>762</v>
      </c>
      <c r="FM325">
        <v>713</v>
      </c>
      <c r="FN325">
        <v>668</v>
      </c>
      <c r="FO325">
        <v>673</v>
      </c>
      <c r="FP325">
        <v>637</v>
      </c>
      <c r="FQ325">
        <v>663</v>
      </c>
      <c r="FR325">
        <v>632</v>
      </c>
      <c r="FS325">
        <v>537</v>
      </c>
      <c r="FT325">
        <v>605</v>
      </c>
      <c r="FU325">
        <v>556</v>
      </c>
      <c r="FV325">
        <v>558</v>
      </c>
      <c r="FW325">
        <v>506</v>
      </c>
      <c r="FX325">
        <v>585</v>
      </c>
      <c r="FY325">
        <v>572</v>
      </c>
      <c r="FZ325">
        <v>630</v>
      </c>
      <c r="GA325">
        <v>587</v>
      </c>
      <c r="GB325">
        <v>438</v>
      </c>
      <c r="GC325">
        <v>524</v>
      </c>
      <c r="GD325">
        <v>494</v>
      </c>
      <c r="GE325">
        <v>460</v>
      </c>
      <c r="GF325">
        <v>340</v>
      </c>
      <c r="GG325">
        <v>312</v>
      </c>
      <c r="GH325">
        <v>290</v>
      </c>
      <c r="GI325">
        <v>252</v>
      </c>
      <c r="GJ325">
        <v>250</v>
      </c>
      <c r="GK325">
        <v>207</v>
      </c>
      <c r="GL325" s="128">
        <v>782</v>
      </c>
    </row>
    <row r="326" spans="1:194" s="1" customFormat="1" ht="14.4" x14ac:dyDescent="0.3">
      <c r="A326" s="30" t="s">
        <v>46</v>
      </c>
      <c r="B326" s="1" t="s">
        <v>365</v>
      </c>
      <c r="C326" s="29" t="str">
        <f t="shared" si="84"/>
        <v>LA England - South Tyneside</v>
      </c>
      <c r="D326" s="48">
        <f t="shared" si="85"/>
        <v>5637</v>
      </c>
      <c r="E326" s="48">
        <f t="shared" si="86"/>
        <v>5319</v>
      </c>
      <c r="F326" s="49">
        <f t="shared" si="87"/>
        <v>158907</v>
      </c>
      <c r="G326" s="49">
        <f t="shared" si="88"/>
        <v>79891</v>
      </c>
      <c r="H326" s="50">
        <f t="shared" si="89"/>
        <v>79016</v>
      </c>
      <c r="I326" s="50">
        <f t="shared" si="90"/>
        <v>64561</v>
      </c>
      <c r="J326" s="50">
        <f t="shared" si="91"/>
        <v>64633</v>
      </c>
      <c r="K326" s="47">
        <f t="shared" si="92"/>
        <v>15330</v>
      </c>
      <c r="L326" s="48">
        <f t="shared" si="93"/>
        <v>14383</v>
      </c>
      <c r="M326" s="744">
        <v>615</v>
      </c>
      <c r="N326" s="184">
        <v>681</v>
      </c>
      <c r="O326" s="184">
        <v>690</v>
      </c>
      <c r="P326" s="184">
        <v>738</v>
      </c>
      <c r="Q326" s="184">
        <v>777</v>
      </c>
      <c r="R326" s="184">
        <v>840</v>
      </c>
      <c r="S326" s="184">
        <v>831</v>
      </c>
      <c r="T326" s="184">
        <v>824</v>
      </c>
      <c r="U326" s="184">
        <v>898</v>
      </c>
      <c r="V326" s="184">
        <v>929</v>
      </c>
      <c r="W326" s="184">
        <v>957</v>
      </c>
      <c r="X326" s="184">
        <v>913</v>
      </c>
      <c r="Y326" s="184">
        <v>945</v>
      </c>
      <c r="Z326" s="184">
        <v>940</v>
      </c>
      <c r="AA326" s="184">
        <v>924</v>
      </c>
      <c r="AB326" s="184">
        <v>959</v>
      </c>
      <c r="AC326" s="184">
        <v>926</v>
      </c>
      <c r="AD326" s="184">
        <v>943</v>
      </c>
      <c r="AE326" s="184">
        <v>870</v>
      </c>
      <c r="AF326" s="184">
        <v>898</v>
      </c>
      <c r="AG326" s="184">
        <v>862</v>
      </c>
      <c r="AH326" s="184">
        <v>841</v>
      </c>
      <c r="AI326" s="184">
        <v>836</v>
      </c>
      <c r="AJ326" s="184">
        <v>800</v>
      </c>
      <c r="AK326" s="184">
        <v>772</v>
      </c>
      <c r="AL326" s="184">
        <v>787</v>
      </c>
      <c r="AM326" s="184">
        <v>894</v>
      </c>
      <c r="AN326" s="184">
        <v>869</v>
      </c>
      <c r="AO326" s="184">
        <v>957</v>
      </c>
      <c r="AP326" s="184">
        <v>1014</v>
      </c>
      <c r="AQ326" s="184">
        <v>1043</v>
      </c>
      <c r="AR326" s="184">
        <v>1047</v>
      </c>
      <c r="AS326" s="184">
        <v>1100</v>
      </c>
      <c r="AT326" s="184">
        <v>1213</v>
      </c>
      <c r="AU326" s="184">
        <v>1243</v>
      </c>
      <c r="AV326" s="184">
        <v>1228</v>
      </c>
      <c r="AW326" s="184">
        <v>1244</v>
      </c>
      <c r="AX326" s="184">
        <v>1191</v>
      </c>
      <c r="AY326" s="184">
        <v>1181</v>
      </c>
      <c r="AZ326" s="184">
        <v>1236</v>
      </c>
      <c r="BA326" s="184">
        <v>1241</v>
      </c>
      <c r="BB326" s="184">
        <v>1107</v>
      </c>
      <c r="BC326" s="184">
        <v>1084</v>
      </c>
      <c r="BD326" s="184">
        <v>1063</v>
      </c>
      <c r="BE326" s="184">
        <v>1043</v>
      </c>
      <c r="BF326" s="184">
        <v>1109</v>
      </c>
      <c r="BG326" s="184">
        <v>1091</v>
      </c>
      <c r="BH326" s="184">
        <v>1040</v>
      </c>
      <c r="BI326" s="184">
        <v>921</v>
      </c>
      <c r="BJ326" s="184">
        <v>836</v>
      </c>
      <c r="BK326" s="184">
        <v>904</v>
      </c>
      <c r="BL326" s="184">
        <v>950</v>
      </c>
      <c r="BM326" s="184">
        <v>992</v>
      </c>
      <c r="BN326" s="184">
        <v>1022</v>
      </c>
      <c r="BO326" s="184">
        <v>1051</v>
      </c>
      <c r="BP326" s="184">
        <v>1078</v>
      </c>
      <c r="BQ326" s="184">
        <v>1048</v>
      </c>
      <c r="BR326" s="184">
        <v>1115</v>
      </c>
      <c r="BS326" s="184">
        <v>1135</v>
      </c>
      <c r="BT326" s="184">
        <v>1133</v>
      </c>
      <c r="BU326" s="184">
        <v>1151</v>
      </c>
      <c r="BV326" s="184">
        <v>1155</v>
      </c>
      <c r="BW326" s="184">
        <v>1117</v>
      </c>
      <c r="BX326" s="184">
        <v>1131</v>
      </c>
      <c r="BY326" s="184">
        <v>1063</v>
      </c>
      <c r="BZ326" s="184">
        <v>1055</v>
      </c>
      <c r="CA326" s="184">
        <v>1047</v>
      </c>
      <c r="CB326" s="184">
        <v>1010</v>
      </c>
      <c r="CC326" s="184">
        <v>974</v>
      </c>
      <c r="CD326" s="184">
        <v>916</v>
      </c>
      <c r="CE326" s="184">
        <v>877</v>
      </c>
      <c r="CF326" s="184">
        <v>867</v>
      </c>
      <c r="CG326" s="184">
        <v>804</v>
      </c>
      <c r="CH326" s="184">
        <v>742</v>
      </c>
      <c r="CI326" s="184">
        <v>689</v>
      </c>
      <c r="CJ326" s="184">
        <v>684</v>
      </c>
      <c r="CK326" s="184">
        <v>710</v>
      </c>
      <c r="CL326" s="184">
        <v>668</v>
      </c>
      <c r="CM326" s="184">
        <v>698</v>
      </c>
      <c r="CN326" s="184">
        <v>699</v>
      </c>
      <c r="CO326" s="184">
        <v>470</v>
      </c>
      <c r="CP326" s="184">
        <v>426</v>
      </c>
      <c r="CQ326" s="184">
        <v>387</v>
      </c>
      <c r="CR326" s="184">
        <v>324</v>
      </c>
      <c r="CS326" s="184">
        <v>291</v>
      </c>
      <c r="CT326" s="184">
        <v>247</v>
      </c>
      <c r="CU326" s="184">
        <v>251</v>
      </c>
      <c r="CV326" s="184">
        <v>214</v>
      </c>
      <c r="CW326" s="184">
        <v>173</v>
      </c>
      <c r="CX326" s="184">
        <v>170</v>
      </c>
      <c r="CY326" s="533">
        <v>462</v>
      </c>
      <c r="CZ326" s="129">
        <v>628</v>
      </c>
      <c r="DA326">
        <v>596</v>
      </c>
      <c r="DB326">
        <v>690</v>
      </c>
      <c r="DC326">
        <v>737</v>
      </c>
      <c r="DD326">
        <v>746</v>
      </c>
      <c r="DE326">
        <v>746</v>
      </c>
      <c r="DF326">
        <v>729</v>
      </c>
      <c r="DG326">
        <v>802</v>
      </c>
      <c r="DH326">
        <v>869</v>
      </c>
      <c r="DI326">
        <v>804</v>
      </c>
      <c r="DJ326">
        <v>876</v>
      </c>
      <c r="DK326">
        <v>841</v>
      </c>
      <c r="DL326">
        <v>881</v>
      </c>
      <c r="DM326">
        <v>890</v>
      </c>
      <c r="DN326">
        <v>905</v>
      </c>
      <c r="DO326">
        <v>905</v>
      </c>
      <c r="DP326">
        <v>853</v>
      </c>
      <c r="DQ326">
        <v>885</v>
      </c>
      <c r="DR326">
        <v>887</v>
      </c>
      <c r="DS326">
        <v>783</v>
      </c>
      <c r="DT326">
        <v>767</v>
      </c>
      <c r="DU326">
        <v>777</v>
      </c>
      <c r="DV326">
        <v>802</v>
      </c>
      <c r="DW326">
        <v>717</v>
      </c>
      <c r="DX326">
        <v>791</v>
      </c>
      <c r="DY326">
        <v>785</v>
      </c>
      <c r="DZ326">
        <v>840</v>
      </c>
      <c r="EA326">
        <v>814</v>
      </c>
      <c r="EB326">
        <v>861</v>
      </c>
      <c r="EC326">
        <v>938</v>
      </c>
      <c r="ED326">
        <v>971</v>
      </c>
      <c r="EE326">
        <v>1002</v>
      </c>
      <c r="EF326">
        <v>1063</v>
      </c>
      <c r="EG326">
        <v>1045</v>
      </c>
      <c r="EH326">
        <v>1078</v>
      </c>
      <c r="EI326">
        <v>1141</v>
      </c>
      <c r="EJ326">
        <v>1105</v>
      </c>
      <c r="EK326">
        <v>1185</v>
      </c>
      <c r="EL326">
        <v>1117</v>
      </c>
      <c r="EM326">
        <v>1189</v>
      </c>
      <c r="EN326">
        <v>1166</v>
      </c>
      <c r="EO326">
        <v>1118</v>
      </c>
      <c r="EP326">
        <v>1035</v>
      </c>
      <c r="EQ326">
        <v>984</v>
      </c>
      <c r="ER326">
        <v>1024</v>
      </c>
      <c r="ES326">
        <v>1014</v>
      </c>
      <c r="ET326">
        <v>992</v>
      </c>
      <c r="EU326">
        <v>990</v>
      </c>
      <c r="EV326">
        <v>805</v>
      </c>
      <c r="EW326">
        <v>808</v>
      </c>
      <c r="EX326">
        <v>837</v>
      </c>
      <c r="EY326">
        <v>870</v>
      </c>
      <c r="EZ326">
        <v>908</v>
      </c>
      <c r="FA326">
        <v>887</v>
      </c>
      <c r="FB326">
        <v>1038</v>
      </c>
      <c r="FC326">
        <v>1045</v>
      </c>
      <c r="FD326">
        <v>1002</v>
      </c>
      <c r="FE326">
        <v>1127</v>
      </c>
      <c r="FF326">
        <v>1065</v>
      </c>
      <c r="FG326">
        <v>1109</v>
      </c>
      <c r="FH326">
        <v>1168</v>
      </c>
      <c r="FI326">
        <v>1203</v>
      </c>
      <c r="FJ326">
        <v>1131</v>
      </c>
      <c r="FK326">
        <v>1158</v>
      </c>
      <c r="FL326">
        <v>1142</v>
      </c>
      <c r="FM326">
        <v>1114</v>
      </c>
      <c r="FN326">
        <v>1055</v>
      </c>
      <c r="FO326">
        <v>1041</v>
      </c>
      <c r="FP326">
        <v>1006</v>
      </c>
      <c r="FQ326">
        <v>959</v>
      </c>
      <c r="FR326">
        <v>915</v>
      </c>
      <c r="FS326">
        <v>845</v>
      </c>
      <c r="FT326">
        <v>875</v>
      </c>
      <c r="FU326">
        <v>830</v>
      </c>
      <c r="FV326">
        <v>742</v>
      </c>
      <c r="FW326">
        <v>764</v>
      </c>
      <c r="FX326">
        <v>783</v>
      </c>
      <c r="FY326">
        <v>737</v>
      </c>
      <c r="FZ326">
        <v>781</v>
      </c>
      <c r="GA326">
        <v>757</v>
      </c>
      <c r="GB326">
        <v>573</v>
      </c>
      <c r="GC326">
        <v>568</v>
      </c>
      <c r="GD326">
        <v>524</v>
      </c>
      <c r="GE326">
        <v>463</v>
      </c>
      <c r="GF326">
        <v>385</v>
      </c>
      <c r="GG326">
        <v>363</v>
      </c>
      <c r="GH326">
        <v>343</v>
      </c>
      <c r="GI326">
        <v>333</v>
      </c>
      <c r="GJ326">
        <v>313</v>
      </c>
      <c r="GK326">
        <v>295</v>
      </c>
      <c r="GL326" s="128">
        <v>985</v>
      </c>
    </row>
    <row r="327" spans="1:194" s="1" customFormat="1" ht="14.4" x14ac:dyDescent="0.3">
      <c r="A327" s="30" t="s">
        <v>46</v>
      </c>
      <c r="B327" s="1" t="s">
        <v>366</v>
      </c>
      <c r="C327" s="29" t="str">
        <f t="shared" si="84"/>
        <v>LA England - Southampton</v>
      </c>
      <c r="D327" s="48">
        <f t="shared" si="85"/>
        <v>11434</v>
      </c>
      <c r="E327" s="48">
        <f t="shared" si="86"/>
        <v>10691</v>
      </c>
      <c r="F327" s="49">
        <f t="shared" si="87"/>
        <v>335157</v>
      </c>
      <c r="G327" s="49">
        <f t="shared" si="88"/>
        <v>173046</v>
      </c>
      <c r="H327" s="50">
        <f t="shared" si="89"/>
        <v>162111</v>
      </c>
      <c r="I327" s="50">
        <f t="shared" si="90"/>
        <v>142063</v>
      </c>
      <c r="J327" s="50">
        <f t="shared" si="91"/>
        <v>132529</v>
      </c>
      <c r="K327" s="47">
        <f t="shared" si="92"/>
        <v>30983</v>
      </c>
      <c r="L327" s="48">
        <f t="shared" si="93"/>
        <v>29582</v>
      </c>
      <c r="M327" s="744">
        <v>1400</v>
      </c>
      <c r="N327" s="184">
        <v>1392</v>
      </c>
      <c r="O327" s="184">
        <v>1522</v>
      </c>
      <c r="P327" s="184">
        <v>1517</v>
      </c>
      <c r="Q327" s="184">
        <v>1562</v>
      </c>
      <c r="R327" s="184">
        <v>1565</v>
      </c>
      <c r="S327" s="184">
        <v>1625</v>
      </c>
      <c r="T327" s="184">
        <v>1722</v>
      </c>
      <c r="U327" s="184">
        <v>1753</v>
      </c>
      <c r="V327" s="184">
        <v>1757</v>
      </c>
      <c r="W327" s="184">
        <v>1852</v>
      </c>
      <c r="X327" s="184">
        <v>1882</v>
      </c>
      <c r="Y327" s="184">
        <v>1917</v>
      </c>
      <c r="Z327" s="184">
        <v>1883</v>
      </c>
      <c r="AA327" s="184">
        <v>1959</v>
      </c>
      <c r="AB327" s="184">
        <v>1943</v>
      </c>
      <c r="AC327" s="184">
        <v>1827</v>
      </c>
      <c r="AD327" s="184">
        <v>1905</v>
      </c>
      <c r="AE327" s="184">
        <v>2263</v>
      </c>
      <c r="AF327" s="184">
        <v>2923</v>
      </c>
      <c r="AG327" s="184">
        <v>3090</v>
      </c>
      <c r="AH327" s="184">
        <v>3026</v>
      </c>
      <c r="AI327" s="184">
        <v>2810</v>
      </c>
      <c r="AJ327" s="184">
        <v>2929</v>
      </c>
      <c r="AK327" s="184">
        <v>3099</v>
      </c>
      <c r="AL327" s="184">
        <v>3480</v>
      </c>
      <c r="AM327" s="184">
        <v>3763</v>
      </c>
      <c r="AN327" s="184">
        <v>3532</v>
      </c>
      <c r="AO327" s="184">
        <v>3507</v>
      </c>
      <c r="AP327" s="184">
        <v>3232</v>
      </c>
      <c r="AQ327" s="184">
        <v>3136</v>
      </c>
      <c r="AR327" s="184">
        <v>3107</v>
      </c>
      <c r="AS327" s="184">
        <v>2991</v>
      </c>
      <c r="AT327" s="184">
        <v>3059</v>
      </c>
      <c r="AU327" s="184">
        <v>3171</v>
      </c>
      <c r="AV327" s="184">
        <v>3029</v>
      </c>
      <c r="AW327" s="184">
        <v>3069</v>
      </c>
      <c r="AX327" s="184">
        <v>3020</v>
      </c>
      <c r="AY327" s="184">
        <v>2902</v>
      </c>
      <c r="AZ327" s="184">
        <v>2867</v>
      </c>
      <c r="BA327" s="184">
        <v>2683</v>
      </c>
      <c r="BB327" s="184">
        <v>2772</v>
      </c>
      <c r="BC327" s="184">
        <v>2620</v>
      </c>
      <c r="BD327" s="184">
        <v>2609</v>
      </c>
      <c r="BE327" s="184">
        <v>2638</v>
      </c>
      <c r="BF327" s="184">
        <v>2575</v>
      </c>
      <c r="BG327" s="184">
        <v>2501</v>
      </c>
      <c r="BH327" s="184">
        <v>2283</v>
      </c>
      <c r="BI327" s="184">
        <v>2190</v>
      </c>
      <c r="BJ327" s="184">
        <v>2103</v>
      </c>
      <c r="BK327" s="184">
        <v>2088</v>
      </c>
      <c r="BL327" s="184">
        <v>1992</v>
      </c>
      <c r="BM327" s="184">
        <v>2029</v>
      </c>
      <c r="BN327" s="184">
        <v>1954</v>
      </c>
      <c r="BO327" s="184">
        <v>1931</v>
      </c>
      <c r="BP327" s="184">
        <v>1923</v>
      </c>
      <c r="BQ327" s="184">
        <v>1785</v>
      </c>
      <c r="BR327" s="184">
        <v>1725</v>
      </c>
      <c r="BS327" s="184">
        <v>1777</v>
      </c>
      <c r="BT327" s="184">
        <v>1753</v>
      </c>
      <c r="BU327" s="184">
        <v>1788</v>
      </c>
      <c r="BV327" s="184">
        <v>1775</v>
      </c>
      <c r="BW327" s="184">
        <v>1740</v>
      </c>
      <c r="BX327" s="184">
        <v>1639</v>
      </c>
      <c r="BY327" s="184">
        <v>1580</v>
      </c>
      <c r="BZ327" s="184">
        <v>1444</v>
      </c>
      <c r="CA327" s="184">
        <v>1405</v>
      </c>
      <c r="CB327" s="184">
        <v>1391</v>
      </c>
      <c r="CC327" s="184">
        <v>1336</v>
      </c>
      <c r="CD327" s="184">
        <v>1188</v>
      </c>
      <c r="CE327" s="184">
        <v>1221</v>
      </c>
      <c r="CF327" s="184">
        <v>1093</v>
      </c>
      <c r="CG327" s="184">
        <v>1082</v>
      </c>
      <c r="CH327" s="184">
        <v>1055</v>
      </c>
      <c r="CI327" s="184">
        <v>919</v>
      </c>
      <c r="CJ327" s="184">
        <v>920</v>
      </c>
      <c r="CK327" s="184">
        <v>908</v>
      </c>
      <c r="CL327" s="184">
        <v>904</v>
      </c>
      <c r="CM327" s="184">
        <v>833</v>
      </c>
      <c r="CN327" s="184">
        <v>857</v>
      </c>
      <c r="CO327" s="184">
        <v>715</v>
      </c>
      <c r="CP327" s="184">
        <v>646</v>
      </c>
      <c r="CQ327" s="184">
        <v>604</v>
      </c>
      <c r="CR327" s="184">
        <v>492</v>
      </c>
      <c r="CS327" s="184">
        <v>436</v>
      </c>
      <c r="CT327" s="184">
        <v>370</v>
      </c>
      <c r="CU327" s="184">
        <v>335</v>
      </c>
      <c r="CV327" s="184">
        <v>292</v>
      </c>
      <c r="CW327" s="184">
        <v>245</v>
      </c>
      <c r="CX327" s="184">
        <v>213</v>
      </c>
      <c r="CY327" s="533">
        <v>701</v>
      </c>
      <c r="CZ327" s="129">
        <v>1372</v>
      </c>
      <c r="DA327">
        <v>1452</v>
      </c>
      <c r="DB327">
        <v>1371</v>
      </c>
      <c r="DC327">
        <v>1440</v>
      </c>
      <c r="DD327">
        <v>1520</v>
      </c>
      <c r="DE327">
        <v>1505</v>
      </c>
      <c r="DF327">
        <v>1614</v>
      </c>
      <c r="DG327">
        <v>1698</v>
      </c>
      <c r="DH327">
        <v>1673</v>
      </c>
      <c r="DI327">
        <v>1751</v>
      </c>
      <c r="DJ327">
        <v>1733</v>
      </c>
      <c r="DK327">
        <v>1762</v>
      </c>
      <c r="DL327">
        <v>1712</v>
      </c>
      <c r="DM327">
        <v>1800</v>
      </c>
      <c r="DN327">
        <v>1791</v>
      </c>
      <c r="DO327">
        <v>1788</v>
      </c>
      <c r="DP327">
        <v>1779</v>
      </c>
      <c r="DQ327">
        <v>1821</v>
      </c>
      <c r="DR327">
        <v>2155</v>
      </c>
      <c r="DS327">
        <v>2899</v>
      </c>
      <c r="DT327">
        <v>2979</v>
      </c>
      <c r="DU327">
        <v>2928</v>
      </c>
      <c r="DV327">
        <v>2789</v>
      </c>
      <c r="DW327">
        <v>3065</v>
      </c>
      <c r="DX327">
        <v>3582</v>
      </c>
      <c r="DY327">
        <v>3497</v>
      </c>
      <c r="DZ327">
        <v>3296</v>
      </c>
      <c r="EA327">
        <v>3399</v>
      </c>
      <c r="EB327">
        <v>2895</v>
      </c>
      <c r="EC327">
        <v>2759</v>
      </c>
      <c r="ED327">
        <v>2744</v>
      </c>
      <c r="EE327">
        <v>2694</v>
      </c>
      <c r="EF327">
        <v>2566</v>
      </c>
      <c r="EG327">
        <v>2766</v>
      </c>
      <c r="EH327">
        <v>2548</v>
      </c>
      <c r="EI327">
        <v>2662</v>
      </c>
      <c r="EJ327">
        <v>2708</v>
      </c>
      <c r="EK327">
        <v>2560</v>
      </c>
      <c r="EL327">
        <v>2546</v>
      </c>
      <c r="EM327">
        <v>2466</v>
      </c>
      <c r="EN327">
        <v>2424</v>
      </c>
      <c r="EO327">
        <v>2315</v>
      </c>
      <c r="EP327">
        <v>2226</v>
      </c>
      <c r="EQ327">
        <v>2140</v>
      </c>
      <c r="ER327">
        <v>2143</v>
      </c>
      <c r="ES327">
        <v>2173</v>
      </c>
      <c r="ET327">
        <v>2046</v>
      </c>
      <c r="EU327">
        <v>1899</v>
      </c>
      <c r="EV327">
        <v>1823</v>
      </c>
      <c r="EW327">
        <v>1776</v>
      </c>
      <c r="EX327">
        <v>1786</v>
      </c>
      <c r="EY327">
        <v>1686</v>
      </c>
      <c r="EZ327">
        <v>1633</v>
      </c>
      <c r="FA327">
        <v>1682</v>
      </c>
      <c r="FB327">
        <v>1704</v>
      </c>
      <c r="FC327">
        <v>1692</v>
      </c>
      <c r="FD327">
        <v>1626</v>
      </c>
      <c r="FE327">
        <v>1610</v>
      </c>
      <c r="FF327">
        <v>1669</v>
      </c>
      <c r="FG327">
        <v>1696</v>
      </c>
      <c r="FH327">
        <v>1626</v>
      </c>
      <c r="FI327">
        <v>1621</v>
      </c>
      <c r="FJ327">
        <v>1625</v>
      </c>
      <c r="FK327">
        <v>1584</v>
      </c>
      <c r="FL327">
        <v>1430</v>
      </c>
      <c r="FM327">
        <v>1421</v>
      </c>
      <c r="FN327">
        <v>1422</v>
      </c>
      <c r="FO327">
        <v>1333</v>
      </c>
      <c r="FP327">
        <v>1361</v>
      </c>
      <c r="FQ327">
        <v>1277</v>
      </c>
      <c r="FR327">
        <v>1076</v>
      </c>
      <c r="FS327">
        <v>1101</v>
      </c>
      <c r="FT327">
        <v>1131</v>
      </c>
      <c r="FU327">
        <v>1037</v>
      </c>
      <c r="FV327">
        <v>1055</v>
      </c>
      <c r="FW327">
        <v>1027</v>
      </c>
      <c r="FX327">
        <v>1041</v>
      </c>
      <c r="FY327">
        <v>965</v>
      </c>
      <c r="FZ327">
        <v>1057</v>
      </c>
      <c r="GA327">
        <v>1002</v>
      </c>
      <c r="GB327">
        <v>782</v>
      </c>
      <c r="GC327">
        <v>795</v>
      </c>
      <c r="GD327">
        <v>688</v>
      </c>
      <c r="GE327">
        <v>688</v>
      </c>
      <c r="GF327">
        <v>580</v>
      </c>
      <c r="GG327">
        <v>476</v>
      </c>
      <c r="GH327">
        <v>452</v>
      </c>
      <c r="GI327">
        <v>427</v>
      </c>
      <c r="GJ327">
        <v>413</v>
      </c>
      <c r="GK327">
        <v>309</v>
      </c>
      <c r="GL327" s="128">
        <v>1475</v>
      </c>
    </row>
    <row r="328" spans="1:194" s="1" customFormat="1" ht="14.4" x14ac:dyDescent="0.3">
      <c r="A328" s="30" t="s">
        <v>46</v>
      </c>
      <c r="B328" s="1" t="s">
        <v>367</v>
      </c>
      <c r="C328" s="29" t="str">
        <f t="shared" si="84"/>
        <v>LA England - Southend-on-Sea</v>
      </c>
      <c r="D328" s="48">
        <f t="shared" si="85"/>
        <v>7566</v>
      </c>
      <c r="E328" s="48">
        <f t="shared" si="86"/>
        <v>7292</v>
      </c>
      <c r="F328" s="49">
        <f t="shared" si="87"/>
        <v>197571</v>
      </c>
      <c r="G328" s="49">
        <f t="shared" si="88"/>
        <v>98648</v>
      </c>
      <c r="H328" s="50">
        <f t="shared" si="89"/>
        <v>98923</v>
      </c>
      <c r="I328" s="50">
        <f t="shared" si="90"/>
        <v>78422</v>
      </c>
      <c r="J328" s="50">
        <f t="shared" si="91"/>
        <v>79261</v>
      </c>
      <c r="K328" s="47">
        <f t="shared" si="92"/>
        <v>20226</v>
      </c>
      <c r="L328" s="48">
        <f t="shared" si="93"/>
        <v>19662</v>
      </c>
      <c r="M328" s="744">
        <v>831</v>
      </c>
      <c r="N328" s="184">
        <v>874</v>
      </c>
      <c r="O328" s="184">
        <v>920</v>
      </c>
      <c r="P328" s="184">
        <v>1009</v>
      </c>
      <c r="Q328" s="184">
        <v>999</v>
      </c>
      <c r="R328" s="184">
        <v>1007</v>
      </c>
      <c r="S328" s="184">
        <v>1048</v>
      </c>
      <c r="T328" s="184">
        <v>1096</v>
      </c>
      <c r="U328" s="184">
        <v>1177</v>
      </c>
      <c r="V328" s="184">
        <v>1156</v>
      </c>
      <c r="W328" s="184">
        <v>1249</v>
      </c>
      <c r="X328" s="184">
        <v>1294</v>
      </c>
      <c r="Y328" s="184">
        <v>1259</v>
      </c>
      <c r="Z328" s="184">
        <v>1274</v>
      </c>
      <c r="AA328" s="184">
        <v>1261</v>
      </c>
      <c r="AB328" s="184">
        <v>1261</v>
      </c>
      <c r="AC328" s="184">
        <v>1256</v>
      </c>
      <c r="AD328" s="184">
        <v>1255</v>
      </c>
      <c r="AE328" s="184">
        <v>1255</v>
      </c>
      <c r="AF328" s="184">
        <v>1133</v>
      </c>
      <c r="AG328" s="184">
        <v>1034</v>
      </c>
      <c r="AH328" s="184">
        <v>1005</v>
      </c>
      <c r="AI328" s="184">
        <v>1071</v>
      </c>
      <c r="AJ328" s="184">
        <v>1096</v>
      </c>
      <c r="AK328" s="184">
        <v>1099</v>
      </c>
      <c r="AL328" s="184">
        <v>1155</v>
      </c>
      <c r="AM328" s="184">
        <v>1201</v>
      </c>
      <c r="AN328" s="184">
        <v>1243</v>
      </c>
      <c r="AO328" s="184">
        <v>1294</v>
      </c>
      <c r="AP328" s="184">
        <v>1374</v>
      </c>
      <c r="AQ328" s="184">
        <v>1261</v>
      </c>
      <c r="AR328" s="184">
        <v>1321</v>
      </c>
      <c r="AS328" s="184">
        <v>1392</v>
      </c>
      <c r="AT328" s="184">
        <v>1334</v>
      </c>
      <c r="AU328" s="184">
        <v>1342</v>
      </c>
      <c r="AV328" s="184">
        <v>1384</v>
      </c>
      <c r="AW328" s="184">
        <v>1433</v>
      </c>
      <c r="AX328" s="184">
        <v>1401</v>
      </c>
      <c r="AY328" s="184">
        <v>1415</v>
      </c>
      <c r="AZ328" s="184">
        <v>1400</v>
      </c>
      <c r="BA328" s="184">
        <v>1462</v>
      </c>
      <c r="BB328" s="184">
        <v>1414</v>
      </c>
      <c r="BC328" s="184">
        <v>1407</v>
      </c>
      <c r="BD328" s="184">
        <v>1509</v>
      </c>
      <c r="BE328" s="184">
        <v>1446</v>
      </c>
      <c r="BF328" s="184">
        <v>1451</v>
      </c>
      <c r="BG328" s="184">
        <v>1521</v>
      </c>
      <c r="BH328" s="184">
        <v>1380</v>
      </c>
      <c r="BI328" s="184">
        <v>1278</v>
      </c>
      <c r="BJ328" s="184">
        <v>1280</v>
      </c>
      <c r="BK328" s="184">
        <v>1222</v>
      </c>
      <c r="BL328" s="184">
        <v>1288</v>
      </c>
      <c r="BM328" s="184">
        <v>1314</v>
      </c>
      <c r="BN328" s="184">
        <v>1343</v>
      </c>
      <c r="BO328" s="184">
        <v>1442</v>
      </c>
      <c r="BP328" s="184">
        <v>1331</v>
      </c>
      <c r="BQ328" s="184">
        <v>1269</v>
      </c>
      <c r="BR328" s="184">
        <v>1293</v>
      </c>
      <c r="BS328" s="184">
        <v>1313</v>
      </c>
      <c r="BT328" s="184">
        <v>1250</v>
      </c>
      <c r="BU328" s="184">
        <v>1271</v>
      </c>
      <c r="BV328" s="184">
        <v>1317</v>
      </c>
      <c r="BW328" s="184">
        <v>1304</v>
      </c>
      <c r="BX328" s="184">
        <v>1215</v>
      </c>
      <c r="BY328" s="184">
        <v>1199</v>
      </c>
      <c r="BZ328" s="184">
        <v>1153</v>
      </c>
      <c r="CA328" s="184">
        <v>1097</v>
      </c>
      <c r="CB328" s="184">
        <v>1026</v>
      </c>
      <c r="CC328" s="184">
        <v>1013</v>
      </c>
      <c r="CD328" s="184">
        <v>823</v>
      </c>
      <c r="CE328" s="184">
        <v>873</v>
      </c>
      <c r="CF328" s="184">
        <v>777</v>
      </c>
      <c r="CG328" s="184">
        <v>770</v>
      </c>
      <c r="CH328" s="184">
        <v>772</v>
      </c>
      <c r="CI328" s="184">
        <v>755</v>
      </c>
      <c r="CJ328" s="184">
        <v>687</v>
      </c>
      <c r="CK328" s="184">
        <v>694</v>
      </c>
      <c r="CL328" s="184">
        <v>837</v>
      </c>
      <c r="CM328" s="184">
        <v>782</v>
      </c>
      <c r="CN328" s="184">
        <v>822</v>
      </c>
      <c r="CO328" s="184">
        <v>573</v>
      </c>
      <c r="CP328" s="184">
        <v>572</v>
      </c>
      <c r="CQ328" s="184">
        <v>512</v>
      </c>
      <c r="CR328" s="184">
        <v>384</v>
      </c>
      <c r="CS328" s="184">
        <v>363</v>
      </c>
      <c r="CT328" s="184">
        <v>302</v>
      </c>
      <c r="CU328" s="184">
        <v>322</v>
      </c>
      <c r="CV328" s="184">
        <v>267</v>
      </c>
      <c r="CW328" s="184">
        <v>223</v>
      </c>
      <c r="CX328" s="184">
        <v>220</v>
      </c>
      <c r="CY328" s="533">
        <v>641</v>
      </c>
      <c r="CZ328" s="129">
        <v>800</v>
      </c>
      <c r="DA328">
        <v>864</v>
      </c>
      <c r="DB328">
        <v>878</v>
      </c>
      <c r="DC328">
        <v>892</v>
      </c>
      <c r="DD328">
        <v>972</v>
      </c>
      <c r="DE328">
        <v>1023</v>
      </c>
      <c r="DF328">
        <v>1038</v>
      </c>
      <c r="DG328">
        <v>1107</v>
      </c>
      <c r="DH328">
        <v>1144</v>
      </c>
      <c r="DI328">
        <v>1181</v>
      </c>
      <c r="DJ328">
        <v>1227</v>
      </c>
      <c r="DK328">
        <v>1244</v>
      </c>
      <c r="DL328">
        <v>1204</v>
      </c>
      <c r="DM328">
        <v>1196</v>
      </c>
      <c r="DN328">
        <v>1244</v>
      </c>
      <c r="DO328">
        <v>1201</v>
      </c>
      <c r="DP328">
        <v>1251</v>
      </c>
      <c r="DQ328">
        <v>1196</v>
      </c>
      <c r="DR328">
        <v>1057</v>
      </c>
      <c r="DS328">
        <v>989</v>
      </c>
      <c r="DT328">
        <v>915</v>
      </c>
      <c r="DU328">
        <v>930</v>
      </c>
      <c r="DV328">
        <v>905</v>
      </c>
      <c r="DW328">
        <v>934</v>
      </c>
      <c r="DX328">
        <v>993</v>
      </c>
      <c r="DY328">
        <v>1025</v>
      </c>
      <c r="DZ328">
        <v>1105</v>
      </c>
      <c r="EA328">
        <v>1128</v>
      </c>
      <c r="EB328">
        <v>1160</v>
      </c>
      <c r="EC328">
        <v>1290</v>
      </c>
      <c r="ED328">
        <v>1265</v>
      </c>
      <c r="EE328">
        <v>1276</v>
      </c>
      <c r="EF328">
        <v>1328</v>
      </c>
      <c r="EG328">
        <v>1313</v>
      </c>
      <c r="EH328">
        <v>1407</v>
      </c>
      <c r="EI328">
        <v>1508</v>
      </c>
      <c r="EJ328">
        <v>1425</v>
      </c>
      <c r="EK328">
        <v>1418</v>
      </c>
      <c r="EL328">
        <v>1417</v>
      </c>
      <c r="EM328">
        <v>1431</v>
      </c>
      <c r="EN328">
        <v>1535</v>
      </c>
      <c r="EO328">
        <v>1472</v>
      </c>
      <c r="EP328">
        <v>1383</v>
      </c>
      <c r="EQ328">
        <v>1376</v>
      </c>
      <c r="ER328">
        <v>1447</v>
      </c>
      <c r="ES328">
        <v>1414</v>
      </c>
      <c r="ET328">
        <v>1417</v>
      </c>
      <c r="EU328">
        <v>1318</v>
      </c>
      <c r="EV328">
        <v>1169</v>
      </c>
      <c r="EW328">
        <v>1240</v>
      </c>
      <c r="EX328">
        <v>1239</v>
      </c>
      <c r="EY328">
        <v>1173</v>
      </c>
      <c r="EZ328">
        <v>1251</v>
      </c>
      <c r="FA328">
        <v>1305</v>
      </c>
      <c r="FB328">
        <v>1273</v>
      </c>
      <c r="FC328">
        <v>1237</v>
      </c>
      <c r="FD328">
        <v>1238</v>
      </c>
      <c r="FE328">
        <v>1283</v>
      </c>
      <c r="FF328">
        <v>1245</v>
      </c>
      <c r="FG328">
        <v>1286</v>
      </c>
      <c r="FH328">
        <v>1302</v>
      </c>
      <c r="FI328">
        <v>1216</v>
      </c>
      <c r="FJ328">
        <v>1245</v>
      </c>
      <c r="FK328">
        <v>1241</v>
      </c>
      <c r="FL328">
        <v>1121</v>
      </c>
      <c r="FM328">
        <v>1138</v>
      </c>
      <c r="FN328">
        <v>1046</v>
      </c>
      <c r="FO328">
        <v>1061</v>
      </c>
      <c r="FP328">
        <v>984</v>
      </c>
      <c r="FQ328">
        <v>965</v>
      </c>
      <c r="FR328">
        <v>887</v>
      </c>
      <c r="FS328">
        <v>899</v>
      </c>
      <c r="FT328">
        <v>895</v>
      </c>
      <c r="FU328">
        <v>870</v>
      </c>
      <c r="FV328">
        <v>830</v>
      </c>
      <c r="FW328">
        <v>811</v>
      </c>
      <c r="FX328">
        <v>896</v>
      </c>
      <c r="FY328">
        <v>884</v>
      </c>
      <c r="FZ328">
        <v>985</v>
      </c>
      <c r="GA328">
        <v>960</v>
      </c>
      <c r="GB328">
        <v>713</v>
      </c>
      <c r="GC328">
        <v>732</v>
      </c>
      <c r="GD328">
        <v>668</v>
      </c>
      <c r="GE328">
        <v>605</v>
      </c>
      <c r="GF328">
        <v>477</v>
      </c>
      <c r="GG328">
        <v>427</v>
      </c>
      <c r="GH328">
        <v>442</v>
      </c>
      <c r="GI328">
        <v>393</v>
      </c>
      <c r="GJ328">
        <v>377</v>
      </c>
      <c r="GK328">
        <v>289</v>
      </c>
      <c r="GL328" s="128">
        <v>1382</v>
      </c>
    </row>
    <row r="329" spans="1:194" s="1" customFormat="1" ht="14.4" x14ac:dyDescent="0.3">
      <c r="A329" s="30" t="s">
        <v>46</v>
      </c>
      <c r="B329" s="1" t="s">
        <v>368</v>
      </c>
      <c r="C329" s="29" t="str">
        <f t="shared" si="84"/>
        <v>LA England - Southwark</v>
      </c>
      <c r="D329" s="48">
        <f t="shared" si="85"/>
        <v>11480</v>
      </c>
      <c r="E329" s="48">
        <f t="shared" si="86"/>
        <v>11264</v>
      </c>
      <c r="F329" s="49">
        <f t="shared" si="87"/>
        <v>374529</v>
      </c>
      <c r="G329" s="49">
        <f t="shared" si="88"/>
        <v>188647</v>
      </c>
      <c r="H329" s="50">
        <f t="shared" si="89"/>
        <v>185882</v>
      </c>
      <c r="I329" s="50">
        <f t="shared" si="90"/>
        <v>157421</v>
      </c>
      <c r="J329" s="50">
        <f t="shared" si="91"/>
        <v>155680</v>
      </c>
      <c r="K329" s="47">
        <f t="shared" si="92"/>
        <v>31226</v>
      </c>
      <c r="L329" s="48">
        <f t="shared" si="93"/>
        <v>30202</v>
      </c>
      <c r="M329" s="744">
        <v>1538</v>
      </c>
      <c r="N329" s="184">
        <v>1590</v>
      </c>
      <c r="O329" s="184">
        <v>1564</v>
      </c>
      <c r="P329" s="184">
        <v>1569</v>
      </c>
      <c r="Q329" s="184">
        <v>1562</v>
      </c>
      <c r="R329" s="184">
        <v>1473</v>
      </c>
      <c r="S329" s="184">
        <v>1653</v>
      </c>
      <c r="T329" s="184">
        <v>1669</v>
      </c>
      <c r="U329" s="184">
        <v>1712</v>
      </c>
      <c r="V329" s="184">
        <v>1741</v>
      </c>
      <c r="W329" s="184">
        <v>1828</v>
      </c>
      <c r="X329" s="184">
        <v>1847</v>
      </c>
      <c r="Y329" s="184">
        <v>1883</v>
      </c>
      <c r="Z329" s="184">
        <v>1905</v>
      </c>
      <c r="AA329" s="184">
        <v>1872</v>
      </c>
      <c r="AB329" s="184">
        <v>1919</v>
      </c>
      <c r="AC329" s="184">
        <v>1936</v>
      </c>
      <c r="AD329" s="184">
        <v>1965</v>
      </c>
      <c r="AE329" s="184">
        <v>1968</v>
      </c>
      <c r="AF329" s="184">
        <v>1964</v>
      </c>
      <c r="AG329" s="184">
        <v>1987</v>
      </c>
      <c r="AH329" s="184">
        <v>2111</v>
      </c>
      <c r="AI329" s="184">
        <v>2094</v>
      </c>
      <c r="AJ329" s="184">
        <v>2417</v>
      </c>
      <c r="AK329" s="184">
        <v>2706</v>
      </c>
      <c r="AL329" s="184">
        <v>2935</v>
      </c>
      <c r="AM329" s="184">
        <v>3506</v>
      </c>
      <c r="AN329" s="184">
        <v>3694</v>
      </c>
      <c r="AO329" s="184">
        <v>4136</v>
      </c>
      <c r="AP329" s="184">
        <v>4142</v>
      </c>
      <c r="AQ329" s="184">
        <v>4324</v>
      </c>
      <c r="AR329" s="184">
        <v>4265</v>
      </c>
      <c r="AS329" s="184">
        <v>4418</v>
      </c>
      <c r="AT329" s="184">
        <v>4313</v>
      </c>
      <c r="AU329" s="184">
        <v>4423</v>
      </c>
      <c r="AV329" s="184">
        <v>4563</v>
      </c>
      <c r="AW329" s="184">
        <v>4301</v>
      </c>
      <c r="AX329" s="184">
        <v>4138</v>
      </c>
      <c r="AY329" s="184">
        <v>3993</v>
      </c>
      <c r="AZ329" s="184">
        <v>3805</v>
      </c>
      <c r="BA329" s="184">
        <v>3644</v>
      </c>
      <c r="BB329" s="184">
        <v>3489</v>
      </c>
      <c r="BC329" s="184">
        <v>3373</v>
      </c>
      <c r="BD329" s="184">
        <v>3277</v>
      </c>
      <c r="BE329" s="184">
        <v>3219</v>
      </c>
      <c r="BF329" s="184">
        <v>3174</v>
      </c>
      <c r="BG329" s="184">
        <v>2999</v>
      </c>
      <c r="BH329" s="184">
        <v>2922</v>
      </c>
      <c r="BI329" s="184">
        <v>2652</v>
      </c>
      <c r="BJ329" s="184">
        <v>2555</v>
      </c>
      <c r="BK329" s="184">
        <v>2541</v>
      </c>
      <c r="BL329" s="184">
        <v>2437</v>
      </c>
      <c r="BM329" s="184">
        <v>2398</v>
      </c>
      <c r="BN329" s="184">
        <v>2448</v>
      </c>
      <c r="BO329" s="184">
        <v>2231</v>
      </c>
      <c r="BP329" s="184">
        <v>2351</v>
      </c>
      <c r="BQ329" s="184">
        <v>2324</v>
      </c>
      <c r="BR329" s="184">
        <v>2277</v>
      </c>
      <c r="BS329" s="184">
        <v>2236</v>
      </c>
      <c r="BT329" s="184">
        <v>2192</v>
      </c>
      <c r="BU329" s="184">
        <v>2151</v>
      </c>
      <c r="BV329" s="184">
        <v>2048</v>
      </c>
      <c r="BW329" s="184">
        <v>1946</v>
      </c>
      <c r="BX329" s="184">
        <v>1882</v>
      </c>
      <c r="BY329" s="184">
        <v>1714</v>
      </c>
      <c r="BZ329" s="184">
        <v>1683</v>
      </c>
      <c r="CA329" s="184">
        <v>1575</v>
      </c>
      <c r="CB329" s="184">
        <v>1338</v>
      </c>
      <c r="CC329" s="184">
        <v>1261</v>
      </c>
      <c r="CD329" s="184">
        <v>1132</v>
      </c>
      <c r="CE329" s="184">
        <v>1004</v>
      </c>
      <c r="CF329" s="184">
        <v>860</v>
      </c>
      <c r="CG329" s="184">
        <v>786</v>
      </c>
      <c r="CH329" s="184">
        <v>719</v>
      </c>
      <c r="CI329" s="184">
        <v>651</v>
      </c>
      <c r="CJ329" s="184">
        <v>626</v>
      </c>
      <c r="CK329" s="184">
        <v>603</v>
      </c>
      <c r="CL329" s="184">
        <v>524</v>
      </c>
      <c r="CM329" s="184">
        <v>534</v>
      </c>
      <c r="CN329" s="184">
        <v>519</v>
      </c>
      <c r="CO329" s="184">
        <v>363</v>
      </c>
      <c r="CP329" s="184">
        <v>340</v>
      </c>
      <c r="CQ329" s="184">
        <v>312</v>
      </c>
      <c r="CR329" s="184">
        <v>312</v>
      </c>
      <c r="CS329" s="184">
        <v>226</v>
      </c>
      <c r="CT329" s="184">
        <v>220</v>
      </c>
      <c r="CU329" s="184">
        <v>217</v>
      </c>
      <c r="CV329" s="184">
        <v>180</v>
      </c>
      <c r="CW329" s="184">
        <v>175</v>
      </c>
      <c r="CX329" s="184">
        <v>129</v>
      </c>
      <c r="CY329" s="533">
        <v>449</v>
      </c>
      <c r="CZ329" s="129">
        <v>1469</v>
      </c>
      <c r="DA329">
        <v>1525</v>
      </c>
      <c r="DB329">
        <v>1494</v>
      </c>
      <c r="DC329">
        <v>1441</v>
      </c>
      <c r="DD329">
        <v>1512</v>
      </c>
      <c r="DE329">
        <v>1370</v>
      </c>
      <c r="DF329">
        <v>1596</v>
      </c>
      <c r="DG329">
        <v>1577</v>
      </c>
      <c r="DH329">
        <v>1697</v>
      </c>
      <c r="DI329">
        <v>1792</v>
      </c>
      <c r="DJ329">
        <v>1701</v>
      </c>
      <c r="DK329">
        <v>1764</v>
      </c>
      <c r="DL329">
        <v>1816</v>
      </c>
      <c r="DM329">
        <v>1900</v>
      </c>
      <c r="DN329">
        <v>1856</v>
      </c>
      <c r="DO329">
        <v>1926</v>
      </c>
      <c r="DP329">
        <v>1838</v>
      </c>
      <c r="DQ329">
        <v>1928</v>
      </c>
      <c r="DR329">
        <v>2056</v>
      </c>
      <c r="DS329">
        <v>2032</v>
      </c>
      <c r="DT329">
        <v>2121</v>
      </c>
      <c r="DU329">
        <v>2229</v>
      </c>
      <c r="DV329">
        <v>2568</v>
      </c>
      <c r="DW329">
        <v>3065</v>
      </c>
      <c r="DX329">
        <v>3430</v>
      </c>
      <c r="DY329">
        <v>3806</v>
      </c>
      <c r="DZ329">
        <v>4132</v>
      </c>
      <c r="EA329">
        <v>4201</v>
      </c>
      <c r="EB329">
        <v>4361</v>
      </c>
      <c r="EC329">
        <v>4456</v>
      </c>
      <c r="ED329">
        <v>4441</v>
      </c>
      <c r="EE329">
        <v>4393</v>
      </c>
      <c r="EF329">
        <v>4295</v>
      </c>
      <c r="EG329">
        <v>4165</v>
      </c>
      <c r="EH329">
        <v>4137</v>
      </c>
      <c r="EI329">
        <v>3926</v>
      </c>
      <c r="EJ329">
        <v>3829</v>
      </c>
      <c r="EK329">
        <v>3727</v>
      </c>
      <c r="EL329">
        <v>3379</v>
      </c>
      <c r="EM329">
        <v>3276</v>
      </c>
      <c r="EN329">
        <v>3148</v>
      </c>
      <c r="EO329">
        <v>2975</v>
      </c>
      <c r="EP329">
        <v>2918</v>
      </c>
      <c r="EQ329">
        <v>2771</v>
      </c>
      <c r="ER329">
        <v>2715</v>
      </c>
      <c r="ES329">
        <v>2609</v>
      </c>
      <c r="ET329">
        <v>2570</v>
      </c>
      <c r="EU329">
        <v>2500</v>
      </c>
      <c r="EV329">
        <v>2376</v>
      </c>
      <c r="EW329">
        <v>2278</v>
      </c>
      <c r="EX329">
        <v>2307</v>
      </c>
      <c r="EY329">
        <v>2263</v>
      </c>
      <c r="EZ329">
        <v>2194</v>
      </c>
      <c r="FA329">
        <v>2149</v>
      </c>
      <c r="FB329">
        <v>2104</v>
      </c>
      <c r="FC329">
        <v>2234</v>
      </c>
      <c r="FD329">
        <v>2055</v>
      </c>
      <c r="FE329">
        <v>2150</v>
      </c>
      <c r="FF329">
        <v>2073</v>
      </c>
      <c r="FG329">
        <v>2044</v>
      </c>
      <c r="FH329">
        <v>2055</v>
      </c>
      <c r="FI329">
        <v>1978</v>
      </c>
      <c r="FJ329">
        <v>1960</v>
      </c>
      <c r="FK329">
        <v>1855</v>
      </c>
      <c r="FL329">
        <v>1672</v>
      </c>
      <c r="FM329">
        <v>1609</v>
      </c>
      <c r="FN329">
        <v>1492</v>
      </c>
      <c r="FO329">
        <v>1370</v>
      </c>
      <c r="FP329">
        <v>1314</v>
      </c>
      <c r="FQ329">
        <v>1193</v>
      </c>
      <c r="FR329">
        <v>1113</v>
      </c>
      <c r="FS329">
        <v>991</v>
      </c>
      <c r="FT329">
        <v>913</v>
      </c>
      <c r="FU329">
        <v>883</v>
      </c>
      <c r="FV329">
        <v>796</v>
      </c>
      <c r="FW329">
        <v>706</v>
      </c>
      <c r="FX329">
        <v>711</v>
      </c>
      <c r="FY329">
        <v>714</v>
      </c>
      <c r="FZ329">
        <v>683</v>
      </c>
      <c r="GA329">
        <v>651</v>
      </c>
      <c r="GB329">
        <v>488</v>
      </c>
      <c r="GC329">
        <v>516</v>
      </c>
      <c r="GD329">
        <v>438</v>
      </c>
      <c r="GE329">
        <v>392</v>
      </c>
      <c r="GF329">
        <v>367</v>
      </c>
      <c r="GG329">
        <v>367</v>
      </c>
      <c r="GH329">
        <v>348</v>
      </c>
      <c r="GI329">
        <v>318</v>
      </c>
      <c r="GJ329">
        <v>242</v>
      </c>
      <c r="GK329">
        <v>237</v>
      </c>
      <c r="GL329" s="128">
        <v>850</v>
      </c>
    </row>
    <row r="330" spans="1:194" s="1" customFormat="1" ht="14.4" x14ac:dyDescent="0.3">
      <c r="A330" s="30" t="s">
        <v>46</v>
      </c>
      <c r="B330" s="1" t="s">
        <v>369</v>
      </c>
      <c r="C330" s="29" t="str">
        <f t="shared" si="84"/>
        <v>LA England - Spelthorne</v>
      </c>
      <c r="D330" s="48">
        <f t="shared" si="85"/>
        <v>4059</v>
      </c>
      <c r="E330" s="48">
        <f t="shared" si="86"/>
        <v>3765</v>
      </c>
      <c r="F330" s="49">
        <f t="shared" si="87"/>
        <v>108668</v>
      </c>
      <c r="G330" s="49">
        <f t="shared" si="88"/>
        <v>54319</v>
      </c>
      <c r="H330" s="50">
        <f t="shared" si="89"/>
        <v>54349</v>
      </c>
      <c r="I330" s="50">
        <f t="shared" si="90"/>
        <v>43070</v>
      </c>
      <c r="J330" s="50">
        <f t="shared" si="91"/>
        <v>43786</v>
      </c>
      <c r="K330" s="47">
        <f t="shared" si="92"/>
        <v>11249</v>
      </c>
      <c r="L330" s="48">
        <f t="shared" si="93"/>
        <v>10563</v>
      </c>
      <c r="M330" s="744">
        <v>505</v>
      </c>
      <c r="N330" s="184">
        <v>521</v>
      </c>
      <c r="O330" s="184">
        <v>574</v>
      </c>
      <c r="P330" s="184">
        <v>533</v>
      </c>
      <c r="Q330" s="184">
        <v>593</v>
      </c>
      <c r="R330" s="184">
        <v>585</v>
      </c>
      <c r="S330" s="184">
        <v>630</v>
      </c>
      <c r="T330" s="184">
        <v>593</v>
      </c>
      <c r="U330" s="184">
        <v>656</v>
      </c>
      <c r="V330" s="184">
        <v>673</v>
      </c>
      <c r="W330" s="184">
        <v>631</v>
      </c>
      <c r="X330" s="184">
        <v>696</v>
      </c>
      <c r="Y330" s="184">
        <v>663</v>
      </c>
      <c r="Z330" s="184">
        <v>706</v>
      </c>
      <c r="AA330" s="184">
        <v>695</v>
      </c>
      <c r="AB330" s="184">
        <v>688</v>
      </c>
      <c r="AC330" s="184">
        <v>648</v>
      </c>
      <c r="AD330" s="184">
        <v>659</v>
      </c>
      <c r="AE330" s="184">
        <v>652</v>
      </c>
      <c r="AF330" s="184">
        <v>616</v>
      </c>
      <c r="AG330" s="184">
        <v>571</v>
      </c>
      <c r="AH330" s="184">
        <v>561</v>
      </c>
      <c r="AI330" s="184">
        <v>580</v>
      </c>
      <c r="AJ330" s="184">
        <v>581</v>
      </c>
      <c r="AK330" s="184">
        <v>576</v>
      </c>
      <c r="AL330" s="184">
        <v>589</v>
      </c>
      <c r="AM330" s="184">
        <v>590</v>
      </c>
      <c r="AN330" s="184">
        <v>633</v>
      </c>
      <c r="AO330" s="184">
        <v>654</v>
      </c>
      <c r="AP330" s="184">
        <v>701</v>
      </c>
      <c r="AQ330" s="184">
        <v>623</v>
      </c>
      <c r="AR330" s="184">
        <v>685</v>
      </c>
      <c r="AS330" s="184">
        <v>694</v>
      </c>
      <c r="AT330" s="184">
        <v>685</v>
      </c>
      <c r="AU330" s="184">
        <v>768</v>
      </c>
      <c r="AV330" s="184">
        <v>807</v>
      </c>
      <c r="AW330" s="184">
        <v>816</v>
      </c>
      <c r="AX330" s="184">
        <v>805</v>
      </c>
      <c r="AY330" s="184">
        <v>887</v>
      </c>
      <c r="AZ330" s="184">
        <v>831</v>
      </c>
      <c r="BA330" s="184">
        <v>808</v>
      </c>
      <c r="BB330" s="184">
        <v>882</v>
      </c>
      <c r="BC330" s="184">
        <v>843</v>
      </c>
      <c r="BD330" s="184">
        <v>815</v>
      </c>
      <c r="BE330" s="184">
        <v>917</v>
      </c>
      <c r="BF330" s="184">
        <v>819</v>
      </c>
      <c r="BG330" s="184">
        <v>801</v>
      </c>
      <c r="BH330" s="184">
        <v>787</v>
      </c>
      <c r="BI330" s="184">
        <v>799</v>
      </c>
      <c r="BJ330" s="184">
        <v>742</v>
      </c>
      <c r="BK330" s="184">
        <v>729</v>
      </c>
      <c r="BL330" s="184">
        <v>687</v>
      </c>
      <c r="BM330" s="184">
        <v>664</v>
      </c>
      <c r="BN330" s="184">
        <v>730</v>
      </c>
      <c r="BO330" s="184">
        <v>755</v>
      </c>
      <c r="BP330" s="184">
        <v>749</v>
      </c>
      <c r="BQ330" s="184">
        <v>730</v>
      </c>
      <c r="BR330" s="184">
        <v>748</v>
      </c>
      <c r="BS330" s="184">
        <v>666</v>
      </c>
      <c r="BT330" s="184">
        <v>705</v>
      </c>
      <c r="BU330" s="184">
        <v>776</v>
      </c>
      <c r="BV330" s="184">
        <v>719</v>
      </c>
      <c r="BW330" s="184">
        <v>742</v>
      </c>
      <c r="BX330" s="184">
        <v>674</v>
      </c>
      <c r="BY330" s="184">
        <v>704</v>
      </c>
      <c r="BZ330" s="184">
        <v>641</v>
      </c>
      <c r="CA330" s="184">
        <v>565</v>
      </c>
      <c r="CB330" s="184">
        <v>537</v>
      </c>
      <c r="CC330" s="184">
        <v>481</v>
      </c>
      <c r="CD330" s="184">
        <v>474</v>
      </c>
      <c r="CE330" s="184">
        <v>450</v>
      </c>
      <c r="CF330" s="184">
        <v>428</v>
      </c>
      <c r="CG330" s="184">
        <v>394</v>
      </c>
      <c r="CH330" s="184">
        <v>428</v>
      </c>
      <c r="CI330" s="184">
        <v>359</v>
      </c>
      <c r="CJ330" s="184">
        <v>373</v>
      </c>
      <c r="CK330" s="184">
        <v>363</v>
      </c>
      <c r="CL330" s="184">
        <v>352</v>
      </c>
      <c r="CM330" s="184">
        <v>385</v>
      </c>
      <c r="CN330" s="184">
        <v>427</v>
      </c>
      <c r="CO330" s="184">
        <v>307</v>
      </c>
      <c r="CP330" s="184">
        <v>269</v>
      </c>
      <c r="CQ330" s="184">
        <v>266</v>
      </c>
      <c r="CR330" s="184">
        <v>255</v>
      </c>
      <c r="CS330" s="184">
        <v>205</v>
      </c>
      <c r="CT330" s="184">
        <v>183</v>
      </c>
      <c r="CU330" s="184">
        <v>190</v>
      </c>
      <c r="CV330" s="184">
        <v>167</v>
      </c>
      <c r="CW330" s="184">
        <v>150</v>
      </c>
      <c r="CX330" s="184">
        <v>121</v>
      </c>
      <c r="CY330" s="533">
        <v>404</v>
      </c>
      <c r="CZ330" s="129">
        <v>437</v>
      </c>
      <c r="DA330">
        <v>512</v>
      </c>
      <c r="DB330">
        <v>509</v>
      </c>
      <c r="DC330">
        <v>542</v>
      </c>
      <c r="DD330">
        <v>563</v>
      </c>
      <c r="DE330">
        <v>545</v>
      </c>
      <c r="DF330">
        <v>601</v>
      </c>
      <c r="DG330">
        <v>569</v>
      </c>
      <c r="DH330">
        <v>593</v>
      </c>
      <c r="DI330">
        <v>629</v>
      </c>
      <c r="DJ330">
        <v>642</v>
      </c>
      <c r="DK330">
        <v>656</v>
      </c>
      <c r="DL330">
        <v>635</v>
      </c>
      <c r="DM330">
        <v>660</v>
      </c>
      <c r="DN330">
        <v>606</v>
      </c>
      <c r="DO330">
        <v>648</v>
      </c>
      <c r="DP330">
        <v>610</v>
      </c>
      <c r="DQ330">
        <v>606</v>
      </c>
      <c r="DR330">
        <v>570</v>
      </c>
      <c r="DS330">
        <v>555</v>
      </c>
      <c r="DT330">
        <v>521</v>
      </c>
      <c r="DU330">
        <v>487</v>
      </c>
      <c r="DV330">
        <v>543</v>
      </c>
      <c r="DW330">
        <v>574</v>
      </c>
      <c r="DX330">
        <v>507</v>
      </c>
      <c r="DY330">
        <v>606</v>
      </c>
      <c r="DZ330">
        <v>589</v>
      </c>
      <c r="EA330">
        <v>693</v>
      </c>
      <c r="EB330">
        <v>631</v>
      </c>
      <c r="EC330">
        <v>675</v>
      </c>
      <c r="ED330">
        <v>679</v>
      </c>
      <c r="EE330">
        <v>764</v>
      </c>
      <c r="EF330">
        <v>748</v>
      </c>
      <c r="EG330">
        <v>739</v>
      </c>
      <c r="EH330">
        <v>819</v>
      </c>
      <c r="EI330">
        <v>793</v>
      </c>
      <c r="EJ330">
        <v>799</v>
      </c>
      <c r="EK330">
        <v>845</v>
      </c>
      <c r="EL330">
        <v>881</v>
      </c>
      <c r="EM330">
        <v>835</v>
      </c>
      <c r="EN330">
        <v>809</v>
      </c>
      <c r="EO330">
        <v>799</v>
      </c>
      <c r="EP330">
        <v>759</v>
      </c>
      <c r="EQ330">
        <v>821</v>
      </c>
      <c r="ER330">
        <v>785</v>
      </c>
      <c r="ES330">
        <v>800</v>
      </c>
      <c r="ET330">
        <v>824</v>
      </c>
      <c r="EU330">
        <v>822</v>
      </c>
      <c r="EV330">
        <v>691</v>
      </c>
      <c r="EW330">
        <v>723</v>
      </c>
      <c r="EX330">
        <v>677</v>
      </c>
      <c r="EY330">
        <v>705</v>
      </c>
      <c r="EZ330">
        <v>666</v>
      </c>
      <c r="FA330">
        <v>657</v>
      </c>
      <c r="FB330">
        <v>696</v>
      </c>
      <c r="FC330">
        <v>707</v>
      </c>
      <c r="FD330">
        <v>761</v>
      </c>
      <c r="FE330">
        <v>708</v>
      </c>
      <c r="FF330">
        <v>683</v>
      </c>
      <c r="FG330">
        <v>730</v>
      </c>
      <c r="FH330">
        <v>686</v>
      </c>
      <c r="FI330">
        <v>665</v>
      </c>
      <c r="FJ330">
        <v>681</v>
      </c>
      <c r="FK330">
        <v>689</v>
      </c>
      <c r="FL330">
        <v>602</v>
      </c>
      <c r="FM330">
        <v>567</v>
      </c>
      <c r="FN330">
        <v>539</v>
      </c>
      <c r="FO330">
        <v>545</v>
      </c>
      <c r="FP330">
        <v>500</v>
      </c>
      <c r="FQ330">
        <v>513</v>
      </c>
      <c r="FR330">
        <v>459</v>
      </c>
      <c r="FS330">
        <v>448</v>
      </c>
      <c r="FT330">
        <v>450</v>
      </c>
      <c r="FU330">
        <v>409</v>
      </c>
      <c r="FV330">
        <v>425</v>
      </c>
      <c r="FW330">
        <v>424</v>
      </c>
      <c r="FX330">
        <v>432</v>
      </c>
      <c r="FY330">
        <v>486</v>
      </c>
      <c r="FZ330">
        <v>454</v>
      </c>
      <c r="GA330">
        <v>494</v>
      </c>
      <c r="GB330">
        <v>375</v>
      </c>
      <c r="GC330">
        <v>376</v>
      </c>
      <c r="GD330">
        <v>337</v>
      </c>
      <c r="GE330">
        <v>371</v>
      </c>
      <c r="GF330">
        <v>274</v>
      </c>
      <c r="GG330">
        <v>253</v>
      </c>
      <c r="GH330">
        <v>256</v>
      </c>
      <c r="GI330">
        <v>220</v>
      </c>
      <c r="GJ330">
        <v>193</v>
      </c>
      <c r="GK330">
        <v>200</v>
      </c>
      <c r="GL330" s="128">
        <v>787</v>
      </c>
    </row>
    <row r="331" spans="1:194" s="1" customFormat="1" ht="14.4" x14ac:dyDescent="0.3">
      <c r="A331" s="30" t="s">
        <v>46</v>
      </c>
      <c r="B331" s="1" t="s">
        <v>370</v>
      </c>
      <c r="C331" s="29" t="str">
        <f t="shared" si="84"/>
        <v>LA England - St Albans</v>
      </c>
      <c r="D331" s="48">
        <f t="shared" si="85"/>
        <v>7633</v>
      </c>
      <c r="E331" s="48">
        <f t="shared" si="86"/>
        <v>7219</v>
      </c>
      <c r="F331" s="49">
        <f t="shared" si="87"/>
        <v>166739</v>
      </c>
      <c r="G331" s="49">
        <f t="shared" si="88"/>
        <v>83062</v>
      </c>
      <c r="H331" s="50">
        <f t="shared" si="89"/>
        <v>83677</v>
      </c>
      <c r="I331" s="50">
        <f t="shared" si="90"/>
        <v>64236</v>
      </c>
      <c r="J331" s="50">
        <f t="shared" si="91"/>
        <v>65691</v>
      </c>
      <c r="K331" s="47">
        <f t="shared" si="92"/>
        <v>18826</v>
      </c>
      <c r="L331" s="48">
        <f t="shared" si="93"/>
        <v>17986</v>
      </c>
      <c r="M331" s="744">
        <v>677</v>
      </c>
      <c r="N331" s="184">
        <v>712</v>
      </c>
      <c r="O331" s="184">
        <v>760</v>
      </c>
      <c r="P331" s="184">
        <v>786</v>
      </c>
      <c r="Q331" s="184">
        <v>912</v>
      </c>
      <c r="R331" s="184">
        <v>892</v>
      </c>
      <c r="S331" s="184">
        <v>931</v>
      </c>
      <c r="T331" s="184">
        <v>1031</v>
      </c>
      <c r="U331" s="184">
        <v>1057</v>
      </c>
      <c r="V331" s="184">
        <v>1147</v>
      </c>
      <c r="W331" s="184">
        <v>1114</v>
      </c>
      <c r="X331" s="184">
        <v>1174</v>
      </c>
      <c r="Y331" s="184">
        <v>1195</v>
      </c>
      <c r="Z331" s="184">
        <v>1200</v>
      </c>
      <c r="AA331" s="184">
        <v>1309</v>
      </c>
      <c r="AB331" s="184">
        <v>1360</v>
      </c>
      <c r="AC331" s="184">
        <v>1271</v>
      </c>
      <c r="AD331" s="184">
        <v>1298</v>
      </c>
      <c r="AE331" s="184">
        <v>1161</v>
      </c>
      <c r="AF331" s="184">
        <v>926</v>
      </c>
      <c r="AG331" s="184">
        <v>809</v>
      </c>
      <c r="AH331" s="184">
        <v>837</v>
      </c>
      <c r="AI331" s="184">
        <v>838</v>
      </c>
      <c r="AJ331" s="184">
        <v>873</v>
      </c>
      <c r="AK331" s="184">
        <v>791</v>
      </c>
      <c r="AL331" s="184">
        <v>860</v>
      </c>
      <c r="AM331" s="184">
        <v>863</v>
      </c>
      <c r="AN331" s="184">
        <v>868</v>
      </c>
      <c r="AO331" s="184">
        <v>876</v>
      </c>
      <c r="AP331" s="184">
        <v>870</v>
      </c>
      <c r="AQ331" s="184">
        <v>902</v>
      </c>
      <c r="AR331" s="184">
        <v>958</v>
      </c>
      <c r="AS331" s="184">
        <v>928</v>
      </c>
      <c r="AT331" s="184">
        <v>1010</v>
      </c>
      <c r="AU331" s="184">
        <v>1037</v>
      </c>
      <c r="AV331" s="184">
        <v>1087</v>
      </c>
      <c r="AW331" s="184">
        <v>1110</v>
      </c>
      <c r="AX331" s="184">
        <v>1152</v>
      </c>
      <c r="AY331" s="184">
        <v>1148</v>
      </c>
      <c r="AZ331" s="184">
        <v>1112</v>
      </c>
      <c r="BA331" s="184">
        <v>1135</v>
      </c>
      <c r="BB331" s="184">
        <v>1136</v>
      </c>
      <c r="BC331" s="184">
        <v>1231</v>
      </c>
      <c r="BD331" s="184">
        <v>1158</v>
      </c>
      <c r="BE331" s="184">
        <v>1288</v>
      </c>
      <c r="BF331" s="184">
        <v>1330</v>
      </c>
      <c r="BG331" s="184">
        <v>1414</v>
      </c>
      <c r="BH331" s="184">
        <v>1344</v>
      </c>
      <c r="BI331" s="184">
        <v>1348</v>
      </c>
      <c r="BJ331" s="184">
        <v>1395</v>
      </c>
      <c r="BK331" s="184">
        <v>1344</v>
      </c>
      <c r="BL331" s="184">
        <v>1312</v>
      </c>
      <c r="BM331" s="184">
        <v>1277</v>
      </c>
      <c r="BN331" s="184">
        <v>1292</v>
      </c>
      <c r="BO331" s="184">
        <v>1298</v>
      </c>
      <c r="BP331" s="184">
        <v>1322</v>
      </c>
      <c r="BQ331" s="184">
        <v>1173</v>
      </c>
      <c r="BR331" s="184">
        <v>1191</v>
      </c>
      <c r="BS331" s="184">
        <v>1167</v>
      </c>
      <c r="BT331" s="184">
        <v>1147</v>
      </c>
      <c r="BU331" s="184">
        <v>1090</v>
      </c>
      <c r="BV331" s="184">
        <v>1067</v>
      </c>
      <c r="BW331" s="184">
        <v>1013</v>
      </c>
      <c r="BX331" s="184">
        <v>927</v>
      </c>
      <c r="BY331" s="184">
        <v>838</v>
      </c>
      <c r="BZ331" s="184">
        <v>902</v>
      </c>
      <c r="CA331" s="184">
        <v>776</v>
      </c>
      <c r="CB331" s="184">
        <v>707</v>
      </c>
      <c r="CC331" s="184">
        <v>730</v>
      </c>
      <c r="CD331" s="184">
        <v>662</v>
      </c>
      <c r="CE331" s="184">
        <v>643</v>
      </c>
      <c r="CF331" s="184">
        <v>578</v>
      </c>
      <c r="CG331" s="184">
        <v>621</v>
      </c>
      <c r="CH331" s="184">
        <v>591</v>
      </c>
      <c r="CI331" s="184">
        <v>503</v>
      </c>
      <c r="CJ331" s="184">
        <v>512</v>
      </c>
      <c r="CK331" s="184">
        <v>566</v>
      </c>
      <c r="CL331" s="184">
        <v>470</v>
      </c>
      <c r="CM331" s="184">
        <v>578</v>
      </c>
      <c r="CN331" s="184">
        <v>561</v>
      </c>
      <c r="CO331" s="184">
        <v>461</v>
      </c>
      <c r="CP331" s="184">
        <v>421</v>
      </c>
      <c r="CQ331" s="184">
        <v>391</v>
      </c>
      <c r="CR331" s="184">
        <v>360</v>
      </c>
      <c r="CS331" s="184">
        <v>257</v>
      </c>
      <c r="CT331" s="184">
        <v>228</v>
      </c>
      <c r="CU331" s="184">
        <v>259</v>
      </c>
      <c r="CV331" s="184">
        <v>228</v>
      </c>
      <c r="CW331" s="184">
        <v>184</v>
      </c>
      <c r="CX331" s="184">
        <v>202</v>
      </c>
      <c r="CY331" s="533">
        <v>592</v>
      </c>
      <c r="CZ331" s="129">
        <v>651</v>
      </c>
      <c r="DA331">
        <v>690</v>
      </c>
      <c r="DB331">
        <v>753</v>
      </c>
      <c r="DC331">
        <v>755</v>
      </c>
      <c r="DD331">
        <v>823</v>
      </c>
      <c r="DE331">
        <v>856</v>
      </c>
      <c r="DF331">
        <v>916</v>
      </c>
      <c r="DG331">
        <v>937</v>
      </c>
      <c r="DH331">
        <v>1030</v>
      </c>
      <c r="DI331">
        <v>1061</v>
      </c>
      <c r="DJ331">
        <v>1146</v>
      </c>
      <c r="DK331">
        <v>1149</v>
      </c>
      <c r="DL331">
        <v>1172</v>
      </c>
      <c r="DM331">
        <v>1205</v>
      </c>
      <c r="DN331">
        <v>1262</v>
      </c>
      <c r="DO331">
        <v>1190</v>
      </c>
      <c r="DP331">
        <v>1196</v>
      </c>
      <c r="DQ331">
        <v>1194</v>
      </c>
      <c r="DR331">
        <v>1092</v>
      </c>
      <c r="DS331">
        <v>758</v>
      </c>
      <c r="DT331">
        <v>691</v>
      </c>
      <c r="DU331">
        <v>702</v>
      </c>
      <c r="DV331">
        <v>767</v>
      </c>
      <c r="DW331">
        <v>820</v>
      </c>
      <c r="DX331">
        <v>804</v>
      </c>
      <c r="DY331">
        <v>841</v>
      </c>
      <c r="DZ331">
        <v>866</v>
      </c>
      <c r="EA331">
        <v>854</v>
      </c>
      <c r="EB331">
        <v>880</v>
      </c>
      <c r="EC331">
        <v>899</v>
      </c>
      <c r="ED331">
        <v>954</v>
      </c>
      <c r="EE331">
        <v>979</v>
      </c>
      <c r="EF331">
        <v>1062</v>
      </c>
      <c r="EG331">
        <v>1021</v>
      </c>
      <c r="EH331">
        <v>1050</v>
      </c>
      <c r="EI331">
        <v>1044</v>
      </c>
      <c r="EJ331">
        <v>1112</v>
      </c>
      <c r="EK331">
        <v>1128</v>
      </c>
      <c r="EL331">
        <v>1170</v>
      </c>
      <c r="EM331">
        <v>1115</v>
      </c>
      <c r="EN331">
        <v>1183</v>
      </c>
      <c r="EO331">
        <v>1254</v>
      </c>
      <c r="EP331">
        <v>1260</v>
      </c>
      <c r="EQ331">
        <v>1290</v>
      </c>
      <c r="ER331">
        <v>1314</v>
      </c>
      <c r="ES331">
        <v>1416</v>
      </c>
      <c r="ET331">
        <v>1438</v>
      </c>
      <c r="EU331">
        <v>1350</v>
      </c>
      <c r="EV331">
        <v>1319</v>
      </c>
      <c r="EW331">
        <v>1286</v>
      </c>
      <c r="EX331">
        <v>1294</v>
      </c>
      <c r="EY331">
        <v>1251</v>
      </c>
      <c r="EZ331">
        <v>1263</v>
      </c>
      <c r="FA331">
        <v>1232</v>
      </c>
      <c r="FB331">
        <v>1203</v>
      </c>
      <c r="FC331">
        <v>1185</v>
      </c>
      <c r="FD331">
        <v>1148</v>
      </c>
      <c r="FE331">
        <v>1068</v>
      </c>
      <c r="FF331">
        <v>1095</v>
      </c>
      <c r="FG331">
        <v>1109</v>
      </c>
      <c r="FH331">
        <v>1069</v>
      </c>
      <c r="FI331">
        <v>1021</v>
      </c>
      <c r="FJ331">
        <v>997</v>
      </c>
      <c r="FK331">
        <v>932</v>
      </c>
      <c r="FL331">
        <v>860</v>
      </c>
      <c r="FM331">
        <v>877</v>
      </c>
      <c r="FN331">
        <v>833</v>
      </c>
      <c r="FO331">
        <v>733</v>
      </c>
      <c r="FP331">
        <v>750</v>
      </c>
      <c r="FQ331">
        <v>668</v>
      </c>
      <c r="FR331">
        <v>704</v>
      </c>
      <c r="FS331">
        <v>650</v>
      </c>
      <c r="FT331">
        <v>660</v>
      </c>
      <c r="FU331">
        <v>617</v>
      </c>
      <c r="FV331">
        <v>595</v>
      </c>
      <c r="FW331">
        <v>642</v>
      </c>
      <c r="FX331">
        <v>646</v>
      </c>
      <c r="FY331">
        <v>637</v>
      </c>
      <c r="FZ331">
        <v>674</v>
      </c>
      <c r="GA331">
        <v>734</v>
      </c>
      <c r="GB331">
        <v>557</v>
      </c>
      <c r="GC331">
        <v>513</v>
      </c>
      <c r="GD331">
        <v>468</v>
      </c>
      <c r="GE331">
        <v>436</v>
      </c>
      <c r="GF331">
        <v>373</v>
      </c>
      <c r="GG331">
        <v>301</v>
      </c>
      <c r="GH331">
        <v>309</v>
      </c>
      <c r="GI331">
        <v>324</v>
      </c>
      <c r="GJ331">
        <v>277</v>
      </c>
      <c r="GK331">
        <v>264</v>
      </c>
      <c r="GL331" s="128">
        <v>1003</v>
      </c>
    </row>
    <row r="332" spans="1:194" s="1" customFormat="1" ht="14.4" x14ac:dyDescent="0.3">
      <c r="A332" s="30" t="s">
        <v>46</v>
      </c>
      <c r="B332" s="1" t="s">
        <v>371</v>
      </c>
      <c r="C332" s="29" t="str">
        <f t="shared" si="84"/>
        <v>LA England - St. Helens</v>
      </c>
      <c r="D332" s="48">
        <f t="shared" si="85"/>
        <v>7228</v>
      </c>
      <c r="E332" s="48">
        <f t="shared" si="86"/>
        <v>6925</v>
      </c>
      <c r="F332" s="49">
        <f t="shared" si="87"/>
        <v>204512</v>
      </c>
      <c r="G332" s="49">
        <f t="shared" si="88"/>
        <v>101969</v>
      </c>
      <c r="H332" s="50">
        <f t="shared" si="89"/>
        <v>102543</v>
      </c>
      <c r="I332" s="50">
        <f t="shared" si="90"/>
        <v>82013</v>
      </c>
      <c r="J332" s="50">
        <f t="shared" si="91"/>
        <v>83843</v>
      </c>
      <c r="K332" s="47">
        <f t="shared" si="92"/>
        <v>19956</v>
      </c>
      <c r="L332" s="48">
        <f t="shared" si="93"/>
        <v>18700</v>
      </c>
      <c r="M332" s="744">
        <v>889</v>
      </c>
      <c r="N332" s="184">
        <v>888</v>
      </c>
      <c r="O332" s="184">
        <v>1000</v>
      </c>
      <c r="P332" s="184">
        <v>1054</v>
      </c>
      <c r="Q332" s="184">
        <v>1059</v>
      </c>
      <c r="R332" s="184">
        <v>995</v>
      </c>
      <c r="S332" s="184">
        <v>1069</v>
      </c>
      <c r="T332" s="184">
        <v>1095</v>
      </c>
      <c r="U332" s="184">
        <v>1126</v>
      </c>
      <c r="V332" s="184">
        <v>1242</v>
      </c>
      <c r="W332" s="184">
        <v>1151</v>
      </c>
      <c r="X332" s="184">
        <v>1160</v>
      </c>
      <c r="Y332" s="184">
        <v>1169</v>
      </c>
      <c r="Z332" s="184">
        <v>1189</v>
      </c>
      <c r="AA332" s="184">
        <v>1256</v>
      </c>
      <c r="AB332" s="184">
        <v>1227</v>
      </c>
      <c r="AC332" s="184">
        <v>1190</v>
      </c>
      <c r="AD332" s="184">
        <v>1197</v>
      </c>
      <c r="AE332" s="184">
        <v>1217</v>
      </c>
      <c r="AF332" s="184">
        <v>1121</v>
      </c>
      <c r="AG332" s="184">
        <v>1051</v>
      </c>
      <c r="AH332" s="184">
        <v>1036</v>
      </c>
      <c r="AI332" s="184">
        <v>1113</v>
      </c>
      <c r="AJ332" s="184">
        <v>1026</v>
      </c>
      <c r="AK332" s="184">
        <v>1073</v>
      </c>
      <c r="AL332" s="184">
        <v>1101</v>
      </c>
      <c r="AM332" s="184">
        <v>1247</v>
      </c>
      <c r="AN332" s="184">
        <v>1258</v>
      </c>
      <c r="AO332" s="184">
        <v>1248</v>
      </c>
      <c r="AP332" s="184">
        <v>1347</v>
      </c>
      <c r="AQ332" s="184">
        <v>1292</v>
      </c>
      <c r="AR332" s="184">
        <v>1352</v>
      </c>
      <c r="AS332" s="184">
        <v>1369</v>
      </c>
      <c r="AT332" s="184">
        <v>1435</v>
      </c>
      <c r="AU332" s="184">
        <v>1546</v>
      </c>
      <c r="AV332" s="184">
        <v>1597</v>
      </c>
      <c r="AW332" s="184">
        <v>1433</v>
      </c>
      <c r="AX332" s="184">
        <v>1422</v>
      </c>
      <c r="AY332" s="184">
        <v>1525</v>
      </c>
      <c r="AZ332" s="184">
        <v>1405</v>
      </c>
      <c r="BA332" s="184">
        <v>1441</v>
      </c>
      <c r="BB332" s="184">
        <v>1354</v>
      </c>
      <c r="BC332" s="184">
        <v>1386</v>
      </c>
      <c r="BD332" s="184">
        <v>1357</v>
      </c>
      <c r="BE332" s="184">
        <v>1362</v>
      </c>
      <c r="BF332" s="184">
        <v>1333</v>
      </c>
      <c r="BG332" s="184">
        <v>1266</v>
      </c>
      <c r="BH332" s="184">
        <v>1294</v>
      </c>
      <c r="BI332" s="184">
        <v>1160</v>
      </c>
      <c r="BJ332" s="184">
        <v>1122</v>
      </c>
      <c r="BK332" s="184">
        <v>1193</v>
      </c>
      <c r="BL332" s="184">
        <v>1275</v>
      </c>
      <c r="BM332" s="184">
        <v>1302</v>
      </c>
      <c r="BN332" s="184">
        <v>1390</v>
      </c>
      <c r="BO332" s="184">
        <v>1407</v>
      </c>
      <c r="BP332" s="184">
        <v>1490</v>
      </c>
      <c r="BQ332" s="184">
        <v>1418</v>
      </c>
      <c r="BR332" s="184">
        <v>1485</v>
      </c>
      <c r="BS332" s="184">
        <v>1428</v>
      </c>
      <c r="BT332" s="184">
        <v>1413</v>
      </c>
      <c r="BU332" s="184">
        <v>1447</v>
      </c>
      <c r="BV332" s="184">
        <v>1432</v>
      </c>
      <c r="BW332" s="184">
        <v>1437</v>
      </c>
      <c r="BX332" s="184">
        <v>1391</v>
      </c>
      <c r="BY332" s="184">
        <v>1335</v>
      </c>
      <c r="BZ332" s="184">
        <v>1307</v>
      </c>
      <c r="CA332" s="184">
        <v>1202</v>
      </c>
      <c r="CB332" s="184">
        <v>1167</v>
      </c>
      <c r="CC332" s="184">
        <v>1150</v>
      </c>
      <c r="CD332" s="184">
        <v>980</v>
      </c>
      <c r="CE332" s="184">
        <v>976</v>
      </c>
      <c r="CF332" s="184">
        <v>941</v>
      </c>
      <c r="CG332" s="184">
        <v>915</v>
      </c>
      <c r="CH332" s="184">
        <v>874</v>
      </c>
      <c r="CI332" s="184">
        <v>899</v>
      </c>
      <c r="CJ332" s="184">
        <v>915</v>
      </c>
      <c r="CK332" s="184">
        <v>865</v>
      </c>
      <c r="CL332" s="184">
        <v>902</v>
      </c>
      <c r="CM332" s="184">
        <v>934</v>
      </c>
      <c r="CN332" s="184">
        <v>933</v>
      </c>
      <c r="CO332" s="184">
        <v>682</v>
      </c>
      <c r="CP332" s="184">
        <v>656</v>
      </c>
      <c r="CQ332" s="184">
        <v>566</v>
      </c>
      <c r="CR332" s="184">
        <v>536</v>
      </c>
      <c r="CS332" s="184">
        <v>445</v>
      </c>
      <c r="CT332" s="184">
        <v>328</v>
      </c>
      <c r="CU332" s="184">
        <v>335</v>
      </c>
      <c r="CV332" s="184">
        <v>295</v>
      </c>
      <c r="CW332" s="184">
        <v>275</v>
      </c>
      <c r="CX332" s="184">
        <v>212</v>
      </c>
      <c r="CY332" s="533">
        <v>591</v>
      </c>
      <c r="CZ332" s="129">
        <v>770</v>
      </c>
      <c r="DA332">
        <v>869</v>
      </c>
      <c r="DB332">
        <v>921</v>
      </c>
      <c r="DC332">
        <v>929</v>
      </c>
      <c r="DD332">
        <v>986</v>
      </c>
      <c r="DE332">
        <v>988</v>
      </c>
      <c r="DF332">
        <v>977</v>
      </c>
      <c r="DG332">
        <v>987</v>
      </c>
      <c r="DH332">
        <v>1057</v>
      </c>
      <c r="DI332">
        <v>1107</v>
      </c>
      <c r="DJ332">
        <v>1079</v>
      </c>
      <c r="DK332">
        <v>1105</v>
      </c>
      <c r="DL332">
        <v>1095</v>
      </c>
      <c r="DM332">
        <v>1137</v>
      </c>
      <c r="DN332">
        <v>1222</v>
      </c>
      <c r="DO332">
        <v>1146</v>
      </c>
      <c r="DP332">
        <v>1168</v>
      </c>
      <c r="DQ332">
        <v>1157</v>
      </c>
      <c r="DR332">
        <v>1120</v>
      </c>
      <c r="DS332">
        <v>1045</v>
      </c>
      <c r="DT332">
        <v>986</v>
      </c>
      <c r="DU332">
        <v>967</v>
      </c>
      <c r="DV332">
        <v>1009</v>
      </c>
      <c r="DW332">
        <v>979</v>
      </c>
      <c r="DX332">
        <v>1038</v>
      </c>
      <c r="DY332">
        <v>1113</v>
      </c>
      <c r="DZ332">
        <v>1194</v>
      </c>
      <c r="EA332">
        <v>1196</v>
      </c>
      <c r="EB332">
        <v>1235</v>
      </c>
      <c r="EC332">
        <v>1278</v>
      </c>
      <c r="ED332">
        <v>1345</v>
      </c>
      <c r="EE332">
        <v>1362</v>
      </c>
      <c r="EF332">
        <v>1470</v>
      </c>
      <c r="EG332">
        <v>1494</v>
      </c>
      <c r="EH332">
        <v>1538</v>
      </c>
      <c r="EI332">
        <v>1507</v>
      </c>
      <c r="EJ332">
        <v>1458</v>
      </c>
      <c r="EK332">
        <v>1511</v>
      </c>
      <c r="EL332">
        <v>1448</v>
      </c>
      <c r="EM332">
        <v>1418</v>
      </c>
      <c r="EN332">
        <v>1400</v>
      </c>
      <c r="EO332">
        <v>1347</v>
      </c>
      <c r="EP332">
        <v>1317</v>
      </c>
      <c r="EQ332">
        <v>1372</v>
      </c>
      <c r="ER332">
        <v>1314</v>
      </c>
      <c r="ES332">
        <v>1236</v>
      </c>
      <c r="ET332">
        <v>1261</v>
      </c>
      <c r="EU332">
        <v>1217</v>
      </c>
      <c r="EV332">
        <v>1063</v>
      </c>
      <c r="EW332">
        <v>1075</v>
      </c>
      <c r="EX332">
        <v>1125</v>
      </c>
      <c r="EY332">
        <v>1209</v>
      </c>
      <c r="EZ332">
        <v>1232</v>
      </c>
      <c r="FA332">
        <v>1358</v>
      </c>
      <c r="FB332">
        <v>1477</v>
      </c>
      <c r="FC332">
        <v>1508</v>
      </c>
      <c r="FD332">
        <v>1442</v>
      </c>
      <c r="FE332">
        <v>1527</v>
      </c>
      <c r="FF332">
        <v>1433</v>
      </c>
      <c r="FG332">
        <v>1385</v>
      </c>
      <c r="FH332">
        <v>1453</v>
      </c>
      <c r="FI332">
        <v>1442</v>
      </c>
      <c r="FJ332">
        <v>1460</v>
      </c>
      <c r="FK332">
        <v>1355</v>
      </c>
      <c r="FL332">
        <v>1312</v>
      </c>
      <c r="FM332">
        <v>1307</v>
      </c>
      <c r="FN332">
        <v>1245</v>
      </c>
      <c r="FO332">
        <v>1166</v>
      </c>
      <c r="FP332">
        <v>1098</v>
      </c>
      <c r="FQ332">
        <v>1098</v>
      </c>
      <c r="FR332">
        <v>1091</v>
      </c>
      <c r="FS332">
        <v>974</v>
      </c>
      <c r="FT332">
        <v>1066</v>
      </c>
      <c r="FU332">
        <v>929</v>
      </c>
      <c r="FV332">
        <v>1014</v>
      </c>
      <c r="FW332">
        <v>995</v>
      </c>
      <c r="FX332">
        <v>968</v>
      </c>
      <c r="FY332">
        <v>995</v>
      </c>
      <c r="FZ332">
        <v>1095</v>
      </c>
      <c r="GA332">
        <v>1106</v>
      </c>
      <c r="GB332">
        <v>794</v>
      </c>
      <c r="GC332">
        <v>741</v>
      </c>
      <c r="GD332">
        <v>719</v>
      </c>
      <c r="GE332">
        <v>654</v>
      </c>
      <c r="GF332">
        <v>530</v>
      </c>
      <c r="GG332">
        <v>483</v>
      </c>
      <c r="GH332">
        <v>450</v>
      </c>
      <c r="GI332">
        <v>440</v>
      </c>
      <c r="GJ332">
        <v>383</v>
      </c>
      <c r="GK332">
        <v>301</v>
      </c>
      <c r="GL332" s="128">
        <v>1170</v>
      </c>
    </row>
    <row r="333" spans="1:194" s="1" customFormat="1" ht="14.4" x14ac:dyDescent="0.3">
      <c r="A333" s="30" t="s">
        <v>46</v>
      </c>
      <c r="B333" s="1" t="s">
        <v>372</v>
      </c>
      <c r="C333" s="29" t="str">
        <f t="shared" si="84"/>
        <v>LA England - Stafford</v>
      </c>
      <c r="D333" s="48">
        <f t="shared" si="85"/>
        <v>4790</v>
      </c>
      <c r="E333" s="48">
        <f t="shared" si="86"/>
        <v>4452</v>
      </c>
      <c r="F333" s="49">
        <f t="shared" si="87"/>
        <v>135218</v>
      </c>
      <c r="G333" s="49">
        <f t="shared" si="88"/>
        <v>67336</v>
      </c>
      <c r="H333" s="50">
        <f t="shared" si="89"/>
        <v>67882</v>
      </c>
      <c r="I333" s="50">
        <f t="shared" si="90"/>
        <v>54625</v>
      </c>
      <c r="J333" s="50">
        <f t="shared" si="91"/>
        <v>55529</v>
      </c>
      <c r="K333" s="47">
        <f t="shared" si="92"/>
        <v>12711</v>
      </c>
      <c r="L333" s="48">
        <f t="shared" si="93"/>
        <v>12353</v>
      </c>
      <c r="M333" s="744">
        <v>518</v>
      </c>
      <c r="N333" s="184">
        <v>581</v>
      </c>
      <c r="O333" s="184">
        <v>599</v>
      </c>
      <c r="P333" s="184">
        <v>610</v>
      </c>
      <c r="Q333" s="184">
        <v>669</v>
      </c>
      <c r="R333" s="184">
        <v>632</v>
      </c>
      <c r="S333" s="184">
        <v>726</v>
      </c>
      <c r="T333" s="184">
        <v>722</v>
      </c>
      <c r="U333" s="184">
        <v>682</v>
      </c>
      <c r="V333" s="184">
        <v>713</v>
      </c>
      <c r="W333" s="184">
        <v>740</v>
      </c>
      <c r="X333" s="184">
        <v>729</v>
      </c>
      <c r="Y333" s="184">
        <v>783</v>
      </c>
      <c r="Z333" s="184">
        <v>845</v>
      </c>
      <c r="AA333" s="184">
        <v>846</v>
      </c>
      <c r="AB333" s="184">
        <v>781</v>
      </c>
      <c r="AC333" s="184">
        <v>773</v>
      </c>
      <c r="AD333" s="184">
        <v>762</v>
      </c>
      <c r="AE333" s="184">
        <v>757</v>
      </c>
      <c r="AF333" s="184">
        <v>675</v>
      </c>
      <c r="AG333" s="184">
        <v>653</v>
      </c>
      <c r="AH333" s="184">
        <v>589</v>
      </c>
      <c r="AI333" s="184">
        <v>649</v>
      </c>
      <c r="AJ333" s="184">
        <v>610</v>
      </c>
      <c r="AK333" s="184">
        <v>594</v>
      </c>
      <c r="AL333" s="184">
        <v>636</v>
      </c>
      <c r="AM333" s="184">
        <v>705</v>
      </c>
      <c r="AN333" s="184">
        <v>732</v>
      </c>
      <c r="AO333" s="184">
        <v>703</v>
      </c>
      <c r="AP333" s="184">
        <v>799</v>
      </c>
      <c r="AQ333" s="184">
        <v>800</v>
      </c>
      <c r="AR333" s="184">
        <v>780</v>
      </c>
      <c r="AS333" s="184">
        <v>889</v>
      </c>
      <c r="AT333" s="184">
        <v>879</v>
      </c>
      <c r="AU333" s="184">
        <v>935</v>
      </c>
      <c r="AV333" s="184">
        <v>994</v>
      </c>
      <c r="AW333" s="184">
        <v>1011</v>
      </c>
      <c r="AX333" s="184">
        <v>934</v>
      </c>
      <c r="AY333" s="184">
        <v>1011</v>
      </c>
      <c r="AZ333" s="184">
        <v>927</v>
      </c>
      <c r="BA333" s="184">
        <v>919</v>
      </c>
      <c r="BB333" s="184">
        <v>990</v>
      </c>
      <c r="BC333" s="184">
        <v>942</v>
      </c>
      <c r="BD333" s="184">
        <v>932</v>
      </c>
      <c r="BE333" s="184">
        <v>886</v>
      </c>
      <c r="BF333" s="184">
        <v>934</v>
      </c>
      <c r="BG333" s="184">
        <v>912</v>
      </c>
      <c r="BH333" s="184">
        <v>839</v>
      </c>
      <c r="BI333" s="184">
        <v>785</v>
      </c>
      <c r="BJ333" s="184">
        <v>752</v>
      </c>
      <c r="BK333" s="184">
        <v>740</v>
      </c>
      <c r="BL333" s="184">
        <v>864</v>
      </c>
      <c r="BM333" s="184">
        <v>855</v>
      </c>
      <c r="BN333" s="184">
        <v>916</v>
      </c>
      <c r="BO333" s="184">
        <v>980</v>
      </c>
      <c r="BP333" s="184">
        <v>986</v>
      </c>
      <c r="BQ333" s="184">
        <v>981</v>
      </c>
      <c r="BR333" s="184">
        <v>979</v>
      </c>
      <c r="BS333" s="184">
        <v>994</v>
      </c>
      <c r="BT333" s="184">
        <v>939</v>
      </c>
      <c r="BU333" s="184">
        <v>983</v>
      </c>
      <c r="BV333" s="184">
        <v>982</v>
      </c>
      <c r="BW333" s="184">
        <v>984</v>
      </c>
      <c r="BX333" s="184">
        <v>885</v>
      </c>
      <c r="BY333" s="184">
        <v>922</v>
      </c>
      <c r="BZ333" s="184">
        <v>838</v>
      </c>
      <c r="CA333" s="184">
        <v>826</v>
      </c>
      <c r="CB333" s="184">
        <v>778</v>
      </c>
      <c r="CC333" s="184">
        <v>780</v>
      </c>
      <c r="CD333" s="184">
        <v>705</v>
      </c>
      <c r="CE333" s="184">
        <v>695</v>
      </c>
      <c r="CF333" s="184">
        <v>685</v>
      </c>
      <c r="CG333" s="184">
        <v>666</v>
      </c>
      <c r="CH333" s="184">
        <v>643</v>
      </c>
      <c r="CI333" s="184">
        <v>627</v>
      </c>
      <c r="CJ333" s="184">
        <v>655</v>
      </c>
      <c r="CK333" s="184">
        <v>644</v>
      </c>
      <c r="CL333" s="184">
        <v>641</v>
      </c>
      <c r="CM333" s="184">
        <v>629</v>
      </c>
      <c r="CN333" s="184">
        <v>668</v>
      </c>
      <c r="CO333" s="184">
        <v>522</v>
      </c>
      <c r="CP333" s="184">
        <v>487</v>
      </c>
      <c r="CQ333" s="184">
        <v>488</v>
      </c>
      <c r="CR333" s="184">
        <v>451</v>
      </c>
      <c r="CS333" s="184">
        <v>349</v>
      </c>
      <c r="CT333" s="184">
        <v>296</v>
      </c>
      <c r="CU333" s="184">
        <v>245</v>
      </c>
      <c r="CV333" s="184">
        <v>269</v>
      </c>
      <c r="CW333" s="184">
        <v>207</v>
      </c>
      <c r="CX333" s="184">
        <v>165</v>
      </c>
      <c r="CY333" s="533">
        <v>523</v>
      </c>
      <c r="CZ333" s="129">
        <v>526</v>
      </c>
      <c r="DA333">
        <v>565</v>
      </c>
      <c r="DB333">
        <v>574</v>
      </c>
      <c r="DC333">
        <v>635</v>
      </c>
      <c r="DD333">
        <v>629</v>
      </c>
      <c r="DE333">
        <v>668</v>
      </c>
      <c r="DF333">
        <v>685</v>
      </c>
      <c r="DG333">
        <v>712</v>
      </c>
      <c r="DH333">
        <v>714</v>
      </c>
      <c r="DI333">
        <v>742</v>
      </c>
      <c r="DJ333">
        <v>724</v>
      </c>
      <c r="DK333">
        <v>727</v>
      </c>
      <c r="DL333">
        <v>732</v>
      </c>
      <c r="DM333">
        <v>749</v>
      </c>
      <c r="DN333">
        <v>709</v>
      </c>
      <c r="DO333">
        <v>734</v>
      </c>
      <c r="DP333">
        <v>737</v>
      </c>
      <c r="DQ333">
        <v>791</v>
      </c>
      <c r="DR333">
        <v>759</v>
      </c>
      <c r="DS333">
        <v>623</v>
      </c>
      <c r="DT333">
        <v>581</v>
      </c>
      <c r="DU333">
        <v>630</v>
      </c>
      <c r="DV333">
        <v>586</v>
      </c>
      <c r="DW333">
        <v>605</v>
      </c>
      <c r="DX333">
        <v>654</v>
      </c>
      <c r="DY333">
        <v>656</v>
      </c>
      <c r="DZ333">
        <v>714</v>
      </c>
      <c r="EA333">
        <v>735</v>
      </c>
      <c r="EB333">
        <v>741</v>
      </c>
      <c r="EC333">
        <v>754</v>
      </c>
      <c r="ED333">
        <v>835</v>
      </c>
      <c r="EE333">
        <v>869</v>
      </c>
      <c r="EF333">
        <v>914</v>
      </c>
      <c r="EG333">
        <v>964</v>
      </c>
      <c r="EH333">
        <v>954</v>
      </c>
      <c r="EI333">
        <v>929</v>
      </c>
      <c r="EJ333">
        <v>965</v>
      </c>
      <c r="EK333">
        <v>914</v>
      </c>
      <c r="EL333">
        <v>950</v>
      </c>
      <c r="EM333">
        <v>908</v>
      </c>
      <c r="EN333">
        <v>898</v>
      </c>
      <c r="EO333">
        <v>850</v>
      </c>
      <c r="EP333">
        <v>842</v>
      </c>
      <c r="EQ333">
        <v>872</v>
      </c>
      <c r="ER333">
        <v>807</v>
      </c>
      <c r="ES333">
        <v>893</v>
      </c>
      <c r="ET333">
        <v>824</v>
      </c>
      <c r="EU333">
        <v>795</v>
      </c>
      <c r="EV333">
        <v>719</v>
      </c>
      <c r="EW333">
        <v>742</v>
      </c>
      <c r="EX333">
        <v>746</v>
      </c>
      <c r="EY333">
        <v>786</v>
      </c>
      <c r="EZ333">
        <v>812</v>
      </c>
      <c r="FA333">
        <v>863</v>
      </c>
      <c r="FB333">
        <v>892</v>
      </c>
      <c r="FC333">
        <v>977</v>
      </c>
      <c r="FD333">
        <v>927</v>
      </c>
      <c r="FE333">
        <v>956</v>
      </c>
      <c r="FF333">
        <v>952</v>
      </c>
      <c r="FG333">
        <v>1067</v>
      </c>
      <c r="FH333">
        <v>911</v>
      </c>
      <c r="FI333">
        <v>978</v>
      </c>
      <c r="FJ333">
        <v>1012</v>
      </c>
      <c r="FK333">
        <v>909</v>
      </c>
      <c r="FL333">
        <v>866</v>
      </c>
      <c r="FM333">
        <v>870</v>
      </c>
      <c r="FN333">
        <v>847</v>
      </c>
      <c r="FO333">
        <v>817</v>
      </c>
      <c r="FP333">
        <v>787</v>
      </c>
      <c r="FQ333">
        <v>754</v>
      </c>
      <c r="FR333">
        <v>690</v>
      </c>
      <c r="FS333">
        <v>703</v>
      </c>
      <c r="FT333">
        <v>685</v>
      </c>
      <c r="FU333">
        <v>676</v>
      </c>
      <c r="FV333">
        <v>709</v>
      </c>
      <c r="FW333">
        <v>667</v>
      </c>
      <c r="FX333">
        <v>685</v>
      </c>
      <c r="FY333">
        <v>746</v>
      </c>
      <c r="FZ333">
        <v>770</v>
      </c>
      <c r="GA333">
        <v>763</v>
      </c>
      <c r="GB333">
        <v>566</v>
      </c>
      <c r="GC333">
        <v>620</v>
      </c>
      <c r="GD333">
        <v>587</v>
      </c>
      <c r="GE333">
        <v>539</v>
      </c>
      <c r="GF333">
        <v>418</v>
      </c>
      <c r="GG333">
        <v>376</v>
      </c>
      <c r="GH333">
        <v>349</v>
      </c>
      <c r="GI333">
        <v>333</v>
      </c>
      <c r="GJ333">
        <v>270</v>
      </c>
      <c r="GK333">
        <v>237</v>
      </c>
      <c r="GL333" s="128">
        <v>929</v>
      </c>
    </row>
    <row r="334" spans="1:194" s="1" customFormat="1" ht="14.4" x14ac:dyDescent="0.3">
      <c r="A334" s="30" t="s">
        <v>46</v>
      </c>
      <c r="B334" s="1" t="s">
        <v>373</v>
      </c>
      <c r="C334" s="29" t="str">
        <f t="shared" si="84"/>
        <v>LA England - Staffordshire Moorlands</v>
      </c>
      <c r="D334" s="48">
        <f t="shared" si="85"/>
        <v>3157</v>
      </c>
      <c r="E334" s="48">
        <f t="shared" si="86"/>
        <v>2942</v>
      </c>
      <c r="F334" s="49">
        <f t="shared" si="87"/>
        <v>92703</v>
      </c>
      <c r="G334" s="49">
        <f t="shared" si="88"/>
        <v>45969</v>
      </c>
      <c r="H334" s="50">
        <f t="shared" si="89"/>
        <v>46734</v>
      </c>
      <c r="I334" s="50">
        <f t="shared" si="90"/>
        <v>37845</v>
      </c>
      <c r="J334" s="50">
        <f t="shared" si="91"/>
        <v>39085</v>
      </c>
      <c r="K334" s="47">
        <f t="shared" si="92"/>
        <v>8124</v>
      </c>
      <c r="L334" s="48">
        <f t="shared" si="93"/>
        <v>7649</v>
      </c>
      <c r="M334" s="744">
        <v>333</v>
      </c>
      <c r="N334" s="184">
        <v>314</v>
      </c>
      <c r="O334" s="184">
        <v>376</v>
      </c>
      <c r="P334" s="184">
        <v>378</v>
      </c>
      <c r="Q334" s="184">
        <v>402</v>
      </c>
      <c r="R334" s="184">
        <v>401</v>
      </c>
      <c r="S334" s="184">
        <v>394</v>
      </c>
      <c r="T334" s="184">
        <v>437</v>
      </c>
      <c r="U334" s="184">
        <v>455</v>
      </c>
      <c r="V334" s="184">
        <v>486</v>
      </c>
      <c r="W334" s="184">
        <v>478</v>
      </c>
      <c r="X334" s="184">
        <v>513</v>
      </c>
      <c r="Y334" s="184">
        <v>521</v>
      </c>
      <c r="Z334" s="184">
        <v>490</v>
      </c>
      <c r="AA334" s="184">
        <v>540</v>
      </c>
      <c r="AB334" s="184">
        <v>542</v>
      </c>
      <c r="AC334" s="184">
        <v>528</v>
      </c>
      <c r="AD334" s="184">
        <v>536</v>
      </c>
      <c r="AE334" s="184">
        <v>513</v>
      </c>
      <c r="AF334" s="184">
        <v>465</v>
      </c>
      <c r="AG334" s="184">
        <v>433</v>
      </c>
      <c r="AH334" s="184">
        <v>460</v>
      </c>
      <c r="AI334" s="184">
        <v>471</v>
      </c>
      <c r="AJ334" s="184">
        <v>443</v>
      </c>
      <c r="AK334" s="184">
        <v>450</v>
      </c>
      <c r="AL334" s="184">
        <v>403</v>
      </c>
      <c r="AM334" s="184">
        <v>417</v>
      </c>
      <c r="AN334" s="184">
        <v>450</v>
      </c>
      <c r="AO334" s="184">
        <v>503</v>
      </c>
      <c r="AP334" s="184">
        <v>471</v>
      </c>
      <c r="AQ334" s="184">
        <v>499</v>
      </c>
      <c r="AR334" s="184">
        <v>483</v>
      </c>
      <c r="AS334" s="184">
        <v>487</v>
      </c>
      <c r="AT334" s="184">
        <v>508</v>
      </c>
      <c r="AU334" s="184">
        <v>510</v>
      </c>
      <c r="AV334" s="184">
        <v>591</v>
      </c>
      <c r="AW334" s="184">
        <v>532</v>
      </c>
      <c r="AX334" s="184">
        <v>543</v>
      </c>
      <c r="AY334" s="184">
        <v>533</v>
      </c>
      <c r="AZ334" s="184">
        <v>514</v>
      </c>
      <c r="BA334" s="184">
        <v>565</v>
      </c>
      <c r="BB334" s="184">
        <v>555</v>
      </c>
      <c r="BC334" s="184">
        <v>536</v>
      </c>
      <c r="BD334" s="184">
        <v>508</v>
      </c>
      <c r="BE334" s="184">
        <v>524</v>
      </c>
      <c r="BF334" s="184">
        <v>558</v>
      </c>
      <c r="BG334" s="184">
        <v>502</v>
      </c>
      <c r="BH334" s="184">
        <v>472</v>
      </c>
      <c r="BI334" s="184">
        <v>490</v>
      </c>
      <c r="BJ334" s="184">
        <v>497</v>
      </c>
      <c r="BK334" s="184">
        <v>492</v>
      </c>
      <c r="BL334" s="184">
        <v>538</v>
      </c>
      <c r="BM334" s="184">
        <v>600</v>
      </c>
      <c r="BN334" s="184">
        <v>632</v>
      </c>
      <c r="BO334" s="184">
        <v>697</v>
      </c>
      <c r="BP334" s="184">
        <v>710</v>
      </c>
      <c r="BQ334" s="184">
        <v>782</v>
      </c>
      <c r="BR334" s="184">
        <v>725</v>
      </c>
      <c r="BS334" s="184">
        <v>741</v>
      </c>
      <c r="BT334" s="184">
        <v>735</v>
      </c>
      <c r="BU334" s="184">
        <v>714</v>
      </c>
      <c r="BV334" s="184">
        <v>682</v>
      </c>
      <c r="BW334" s="184">
        <v>772</v>
      </c>
      <c r="BX334" s="184">
        <v>737</v>
      </c>
      <c r="BY334" s="184">
        <v>659</v>
      </c>
      <c r="BZ334" s="184">
        <v>652</v>
      </c>
      <c r="CA334" s="184">
        <v>626</v>
      </c>
      <c r="CB334" s="184">
        <v>616</v>
      </c>
      <c r="CC334" s="184">
        <v>604</v>
      </c>
      <c r="CD334" s="184">
        <v>567</v>
      </c>
      <c r="CE334" s="184">
        <v>552</v>
      </c>
      <c r="CF334" s="184">
        <v>541</v>
      </c>
      <c r="CG334" s="184">
        <v>553</v>
      </c>
      <c r="CH334" s="184">
        <v>526</v>
      </c>
      <c r="CI334" s="184">
        <v>563</v>
      </c>
      <c r="CJ334" s="184">
        <v>491</v>
      </c>
      <c r="CK334" s="184">
        <v>546</v>
      </c>
      <c r="CL334" s="184">
        <v>557</v>
      </c>
      <c r="CM334" s="184">
        <v>594</v>
      </c>
      <c r="CN334" s="184">
        <v>584</v>
      </c>
      <c r="CO334" s="184">
        <v>441</v>
      </c>
      <c r="CP334" s="184">
        <v>420</v>
      </c>
      <c r="CQ334" s="184">
        <v>411</v>
      </c>
      <c r="CR334" s="184">
        <v>324</v>
      </c>
      <c r="CS334" s="184">
        <v>292</v>
      </c>
      <c r="CT334" s="184">
        <v>228</v>
      </c>
      <c r="CU334" s="184">
        <v>209</v>
      </c>
      <c r="CV334" s="184">
        <v>192</v>
      </c>
      <c r="CW334" s="184">
        <v>147</v>
      </c>
      <c r="CX334" s="184">
        <v>138</v>
      </c>
      <c r="CY334" s="533">
        <v>369</v>
      </c>
      <c r="CZ334" s="129">
        <v>286</v>
      </c>
      <c r="DA334">
        <v>346</v>
      </c>
      <c r="DB334">
        <v>366</v>
      </c>
      <c r="DC334">
        <v>360</v>
      </c>
      <c r="DD334">
        <v>339</v>
      </c>
      <c r="DE334">
        <v>408</v>
      </c>
      <c r="DF334">
        <v>418</v>
      </c>
      <c r="DG334">
        <v>425</v>
      </c>
      <c r="DH334">
        <v>430</v>
      </c>
      <c r="DI334">
        <v>465</v>
      </c>
      <c r="DJ334">
        <v>450</v>
      </c>
      <c r="DK334">
        <v>414</v>
      </c>
      <c r="DL334">
        <v>473</v>
      </c>
      <c r="DM334">
        <v>482</v>
      </c>
      <c r="DN334">
        <v>508</v>
      </c>
      <c r="DO334">
        <v>503</v>
      </c>
      <c r="DP334">
        <v>503</v>
      </c>
      <c r="DQ334">
        <v>473</v>
      </c>
      <c r="DR334">
        <v>535</v>
      </c>
      <c r="DS334">
        <v>392</v>
      </c>
      <c r="DT334">
        <v>401</v>
      </c>
      <c r="DU334">
        <v>446</v>
      </c>
      <c r="DV334">
        <v>451</v>
      </c>
      <c r="DW334">
        <v>409</v>
      </c>
      <c r="DX334">
        <v>378</v>
      </c>
      <c r="DY334">
        <v>393</v>
      </c>
      <c r="DZ334">
        <v>439</v>
      </c>
      <c r="EA334">
        <v>413</v>
      </c>
      <c r="EB334">
        <v>443</v>
      </c>
      <c r="EC334">
        <v>477</v>
      </c>
      <c r="ED334">
        <v>480</v>
      </c>
      <c r="EE334">
        <v>503</v>
      </c>
      <c r="EF334">
        <v>509</v>
      </c>
      <c r="EG334">
        <v>498</v>
      </c>
      <c r="EH334">
        <v>557</v>
      </c>
      <c r="EI334">
        <v>568</v>
      </c>
      <c r="EJ334">
        <v>511</v>
      </c>
      <c r="EK334">
        <v>569</v>
      </c>
      <c r="EL334">
        <v>551</v>
      </c>
      <c r="EM334">
        <v>586</v>
      </c>
      <c r="EN334">
        <v>543</v>
      </c>
      <c r="EO334">
        <v>517</v>
      </c>
      <c r="EP334">
        <v>499</v>
      </c>
      <c r="EQ334">
        <v>515</v>
      </c>
      <c r="ER334">
        <v>518</v>
      </c>
      <c r="ES334">
        <v>560</v>
      </c>
      <c r="ET334">
        <v>529</v>
      </c>
      <c r="EU334">
        <v>502</v>
      </c>
      <c r="EV334">
        <v>449</v>
      </c>
      <c r="EW334">
        <v>511</v>
      </c>
      <c r="EX334">
        <v>509</v>
      </c>
      <c r="EY334">
        <v>572</v>
      </c>
      <c r="EZ334">
        <v>556</v>
      </c>
      <c r="FA334">
        <v>613</v>
      </c>
      <c r="FB334">
        <v>693</v>
      </c>
      <c r="FC334">
        <v>731</v>
      </c>
      <c r="FD334">
        <v>721</v>
      </c>
      <c r="FE334">
        <v>768</v>
      </c>
      <c r="FF334">
        <v>762</v>
      </c>
      <c r="FG334">
        <v>720</v>
      </c>
      <c r="FH334">
        <v>731</v>
      </c>
      <c r="FI334">
        <v>801</v>
      </c>
      <c r="FJ334">
        <v>712</v>
      </c>
      <c r="FK334">
        <v>650</v>
      </c>
      <c r="FL334">
        <v>666</v>
      </c>
      <c r="FM334">
        <v>676</v>
      </c>
      <c r="FN334">
        <v>603</v>
      </c>
      <c r="FO334">
        <v>611</v>
      </c>
      <c r="FP334">
        <v>648</v>
      </c>
      <c r="FQ334">
        <v>636</v>
      </c>
      <c r="FR334">
        <v>596</v>
      </c>
      <c r="FS334">
        <v>538</v>
      </c>
      <c r="FT334">
        <v>595</v>
      </c>
      <c r="FU334">
        <v>573</v>
      </c>
      <c r="FV334">
        <v>554</v>
      </c>
      <c r="FW334">
        <v>587</v>
      </c>
      <c r="FX334">
        <v>609</v>
      </c>
      <c r="FY334">
        <v>590</v>
      </c>
      <c r="FZ334">
        <v>645</v>
      </c>
      <c r="GA334">
        <v>644</v>
      </c>
      <c r="GB334">
        <v>506</v>
      </c>
      <c r="GC334">
        <v>476</v>
      </c>
      <c r="GD334">
        <v>432</v>
      </c>
      <c r="GE334">
        <v>396</v>
      </c>
      <c r="GF334">
        <v>360</v>
      </c>
      <c r="GG334">
        <v>295</v>
      </c>
      <c r="GH334">
        <v>261</v>
      </c>
      <c r="GI334">
        <v>265</v>
      </c>
      <c r="GJ334">
        <v>227</v>
      </c>
      <c r="GK334">
        <v>201</v>
      </c>
      <c r="GL334" s="128">
        <v>704</v>
      </c>
    </row>
    <row r="335" spans="1:194" s="1" customFormat="1" ht="14.4" x14ac:dyDescent="0.3">
      <c r="A335" s="30" t="s">
        <v>46</v>
      </c>
      <c r="B335" s="1" t="s">
        <v>374</v>
      </c>
      <c r="C335" s="29" t="str">
        <f t="shared" si="84"/>
        <v>LA England - Stevenage</v>
      </c>
      <c r="D335" s="48">
        <f t="shared" si="85"/>
        <v>4175</v>
      </c>
      <c r="E335" s="48">
        <f t="shared" si="86"/>
        <v>3951</v>
      </c>
      <c r="F335" s="49">
        <f t="shared" si="87"/>
        <v>104265</v>
      </c>
      <c r="G335" s="49">
        <f t="shared" si="88"/>
        <v>52740</v>
      </c>
      <c r="H335" s="50">
        <f t="shared" si="89"/>
        <v>51525</v>
      </c>
      <c r="I335" s="50">
        <f t="shared" si="90"/>
        <v>41244</v>
      </c>
      <c r="J335" s="50">
        <f t="shared" si="91"/>
        <v>40691</v>
      </c>
      <c r="K335" s="47">
        <f t="shared" si="92"/>
        <v>11496</v>
      </c>
      <c r="L335" s="48">
        <f t="shared" si="93"/>
        <v>10834</v>
      </c>
      <c r="M335" s="744">
        <v>508</v>
      </c>
      <c r="N335" s="184">
        <v>523</v>
      </c>
      <c r="O335" s="184">
        <v>535</v>
      </c>
      <c r="P335" s="184">
        <v>532</v>
      </c>
      <c r="Q335" s="184">
        <v>634</v>
      </c>
      <c r="R335" s="184">
        <v>616</v>
      </c>
      <c r="S335" s="184">
        <v>635</v>
      </c>
      <c r="T335" s="184">
        <v>641</v>
      </c>
      <c r="U335" s="184">
        <v>680</v>
      </c>
      <c r="V335" s="184">
        <v>683</v>
      </c>
      <c r="W335" s="184">
        <v>672</v>
      </c>
      <c r="X335" s="184">
        <v>662</v>
      </c>
      <c r="Y335" s="184">
        <v>687</v>
      </c>
      <c r="Z335" s="184">
        <v>720</v>
      </c>
      <c r="AA335" s="184">
        <v>696</v>
      </c>
      <c r="AB335" s="184">
        <v>700</v>
      </c>
      <c r="AC335" s="184">
        <v>709</v>
      </c>
      <c r="AD335" s="184">
        <v>663</v>
      </c>
      <c r="AE335" s="184">
        <v>686</v>
      </c>
      <c r="AF335" s="184">
        <v>630</v>
      </c>
      <c r="AG335" s="184">
        <v>570</v>
      </c>
      <c r="AH335" s="184">
        <v>574</v>
      </c>
      <c r="AI335" s="184">
        <v>565</v>
      </c>
      <c r="AJ335" s="184">
        <v>587</v>
      </c>
      <c r="AK335" s="184">
        <v>632</v>
      </c>
      <c r="AL335" s="184">
        <v>582</v>
      </c>
      <c r="AM335" s="184">
        <v>694</v>
      </c>
      <c r="AN335" s="184">
        <v>622</v>
      </c>
      <c r="AO335" s="184">
        <v>664</v>
      </c>
      <c r="AP335" s="184">
        <v>745</v>
      </c>
      <c r="AQ335" s="184">
        <v>756</v>
      </c>
      <c r="AR335" s="184">
        <v>782</v>
      </c>
      <c r="AS335" s="184">
        <v>826</v>
      </c>
      <c r="AT335" s="184">
        <v>860</v>
      </c>
      <c r="AU335" s="184">
        <v>858</v>
      </c>
      <c r="AV335" s="184">
        <v>887</v>
      </c>
      <c r="AW335" s="184">
        <v>868</v>
      </c>
      <c r="AX335" s="184">
        <v>881</v>
      </c>
      <c r="AY335" s="184">
        <v>924</v>
      </c>
      <c r="AZ335" s="184">
        <v>928</v>
      </c>
      <c r="BA335" s="184">
        <v>842</v>
      </c>
      <c r="BB335" s="184">
        <v>887</v>
      </c>
      <c r="BC335" s="184">
        <v>790</v>
      </c>
      <c r="BD335" s="184">
        <v>808</v>
      </c>
      <c r="BE335" s="184">
        <v>793</v>
      </c>
      <c r="BF335" s="184">
        <v>832</v>
      </c>
      <c r="BG335" s="184">
        <v>772</v>
      </c>
      <c r="BH335" s="184">
        <v>681</v>
      </c>
      <c r="BI335" s="184">
        <v>681</v>
      </c>
      <c r="BJ335" s="184">
        <v>700</v>
      </c>
      <c r="BK335" s="184">
        <v>640</v>
      </c>
      <c r="BL335" s="184">
        <v>644</v>
      </c>
      <c r="BM335" s="184">
        <v>653</v>
      </c>
      <c r="BN335" s="184">
        <v>606</v>
      </c>
      <c r="BO335" s="184">
        <v>678</v>
      </c>
      <c r="BP335" s="184">
        <v>662</v>
      </c>
      <c r="BQ335" s="184">
        <v>638</v>
      </c>
      <c r="BR335" s="184">
        <v>686</v>
      </c>
      <c r="BS335" s="184">
        <v>673</v>
      </c>
      <c r="BT335" s="184">
        <v>688</v>
      </c>
      <c r="BU335" s="184">
        <v>660</v>
      </c>
      <c r="BV335" s="184">
        <v>684</v>
      </c>
      <c r="BW335" s="184">
        <v>699</v>
      </c>
      <c r="BX335" s="184">
        <v>648</v>
      </c>
      <c r="BY335" s="184">
        <v>570</v>
      </c>
      <c r="BZ335" s="184">
        <v>573</v>
      </c>
      <c r="CA335" s="184">
        <v>489</v>
      </c>
      <c r="CB335" s="184">
        <v>498</v>
      </c>
      <c r="CC335" s="184">
        <v>472</v>
      </c>
      <c r="CD335" s="184">
        <v>444</v>
      </c>
      <c r="CE335" s="184">
        <v>416</v>
      </c>
      <c r="CF335" s="184">
        <v>414</v>
      </c>
      <c r="CG335" s="184">
        <v>350</v>
      </c>
      <c r="CH335" s="184">
        <v>337</v>
      </c>
      <c r="CI335" s="184">
        <v>310</v>
      </c>
      <c r="CJ335" s="184">
        <v>256</v>
      </c>
      <c r="CK335" s="184">
        <v>289</v>
      </c>
      <c r="CL335" s="184">
        <v>299</v>
      </c>
      <c r="CM335" s="184">
        <v>329</v>
      </c>
      <c r="CN335" s="184">
        <v>301</v>
      </c>
      <c r="CO335" s="184">
        <v>224</v>
      </c>
      <c r="CP335" s="184">
        <v>189</v>
      </c>
      <c r="CQ335" s="184">
        <v>186</v>
      </c>
      <c r="CR335" s="184">
        <v>187</v>
      </c>
      <c r="CS335" s="184">
        <v>125</v>
      </c>
      <c r="CT335" s="184">
        <v>120</v>
      </c>
      <c r="CU335" s="184">
        <v>130</v>
      </c>
      <c r="CV335" s="184">
        <v>109</v>
      </c>
      <c r="CW335" s="184">
        <v>98</v>
      </c>
      <c r="CX335" s="184">
        <v>78</v>
      </c>
      <c r="CY335" s="533">
        <v>285</v>
      </c>
      <c r="CZ335" s="129">
        <v>503</v>
      </c>
      <c r="DA335">
        <v>522</v>
      </c>
      <c r="DB335">
        <v>510</v>
      </c>
      <c r="DC335">
        <v>547</v>
      </c>
      <c r="DD335">
        <v>561</v>
      </c>
      <c r="DE335">
        <v>561</v>
      </c>
      <c r="DF335">
        <v>529</v>
      </c>
      <c r="DG335">
        <v>642</v>
      </c>
      <c r="DH335">
        <v>617</v>
      </c>
      <c r="DI335">
        <v>589</v>
      </c>
      <c r="DJ335">
        <v>647</v>
      </c>
      <c r="DK335">
        <v>655</v>
      </c>
      <c r="DL335">
        <v>640</v>
      </c>
      <c r="DM335">
        <v>686</v>
      </c>
      <c r="DN335">
        <v>700</v>
      </c>
      <c r="DO335">
        <v>639</v>
      </c>
      <c r="DP335">
        <v>694</v>
      </c>
      <c r="DQ335">
        <v>592</v>
      </c>
      <c r="DR335">
        <v>560</v>
      </c>
      <c r="DS335">
        <v>500</v>
      </c>
      <c r="DT335">
        <v>465</v>
      </c>
      <c r="DU335">
        <v>469</v>
      </c>
      <c r="DV335">
        <v>479</v>
      </c>
      <c r="DW335">
        <v>530</v>
      </c>
      <c r="DX335">
        <v>499</v>
      </c>
      <c r="DY335">
        <v>543</v>
      </c>
      <c r="DZ335">
        <v>638</v>
      </c>
      <c r="EA335">
        <v>639</v>
      </c>
      <c r="EB335">
        <v>658</v>
      </c>
      <c r="EC335">
        <v>687</v>
      </c>
      <c r="ED335">
        <v>776</v>
      </c>
      <c r="EE335">
        <v>759</v>
      </c>
      <c r="EF335">
        <v>824</v>
      </c>
      <c r="EG335">
        <v>837</v>
      </c>
      <c r="EH335">
        <v>899</v>
      </c>
      <c r="EI335">
        <v>923</v>
      </c>
      <c r="EJ335">
        <v>919</v>
      </c>
      <c r="EK335">
        <v>950</v>
      </c>
      <c r="EL335">
        <v>908</v>
      </c>
      <c r="EM335">
        <v>864</v>
      </c>
      <c r="EN335">
        <v>801</v>
      </c>
      <c r="EO335">
        <v>819</v>
      </c>
      <c r="EP335">
        <v>847</v>
      </c>
      <c r="EQ335">
        <v>758</v>
      </c>
      <c r="ER335">
        <v>754</v>
      </c>
      <c r="ES335">
        <v>765</v>
      </c>
      <c r="ET335">
        <v>697</v>
      </c>
      <c r="EU335">
        <v>679</v>
      </c>
      <c r="EV335">
        <v>603</v>
      </c>
      <c r="EW335">
        <v>612</v>
      </c>
      <c r="EX335">
        <v>623</v>
      </c>
      <c r="EY335">
        <v>589</v>
      </c>
      <c r="EZ335">
        <v>602</v>
      </c>
      <c r="FA335">
        <v>626</v>
      </c>
      <c r="FB335">
        <v>672</v>
      </c>
      <c r="FC335">
        <v>639</v>
      </c>
      <c r="FD335">
        <v>615</v>
      </c>
      <c r="FE335">
        <v>668</v>
      </c>
      <c r="FF335">
        <v>644</v>
      </c>
      <c r="FG335">
        <v>623</v>
      </c>
      <c r="FH335">
        <v>679</v>
      </c>
      <c r="FI335">
        <v>635</v>
      </c>
      <c r="FJ335">
        <v>639</v>
      </c>
      <c r="FK335">
        <v>633</v>
      </c>
      <c r="FL335">
        <v>599</v>
      </c>
      <c r="FM335">
        <v>507</v>
      </c>
      <c r="FN335">
        <v>521</v>
      </c>
      <c r="FO335">
        <v>506</v>
      </c>
      <c r="FP335">
        <v>489</v>
      </c>
      <c r="FQ335">
        <v>432</v>
      </c>
      <c r="FR335">
        <v>398</v>
      </c>
      <c r="FS335">
        <v>399</v>
      </c>
      <c r="FT335">
        <v>345</v>
      </c>
      <c r="FU335">
        <v>326</v>
      </c>
      <c r="FV335">
        <v>349</v>
      </c>
      <c r="FW335">
        <v>337</v>
      </c>
      <c r="FX335">
        <v>331</v>
      </c>
      <c r="FY335">
        <v>313</v>
      </c>
      <c r="FZ335">
        <v>376</v>
      </c>
      <c r="GA335">
        <v>355</v>
      </c>
      <c r="GB335">
        <v>272</v>
      </c>
      <c r="GC335">
        <v>258</v>
      </c>
      <c r="GD335">
        <v>239</v>
      </c>
      <c r="GE335">
        <v>239</v>
      </c>
      <c r="GF335">
        <v>205</v>
      </c>
      <c r="GG335">
        <v>187</v>
      </c>
      <c r="GH335">
        <v>164</v>
      </c>
      <c r="GI335">
        <v>146</v>
      </c>
      <c r="GJ335">
        <v>160</v>
      </c>
      <c r="GK335">
        <v>149</v>
      </c>
      <c r="GL335" s="128">
        <v>541</v>
      </c>
    </row>
    <row r="336" spans="1:194" s="1" customFormat="1" ht="14.4" x14ac:dyDescent="0.3">
      <c r="A336" s="30" t="s">
        <v>46</v>
      </c>
      <c r="B336" s="1" t="s">
        <v>375</v>
      </c>
      <c r="C336" s="29" t="str">
        <f t="shared" si="84"/>
        <v>LA England - Stockport</v>
      </c>
      <c r="D336" s="48">
        <f t="shared" si="85"/>
        <v>12479</v>
      </c>
      <c r="E336" s="48">
        <f t="shared" si="86"/>
        <v>11946</v>
      </c>
      <c r="F336" s="49">
        <f t="shared" si="87"/>
        <v>330498</v>
      </c>
      <c r="G336" s="49">
        <f t="shared" si="88"/>
        <v>163883</v>
      </c>
      <c r="H336" s="50">
        <f t="shared" si="89"/>
        <v>166615</v>
      </c>
      <c r="I336" s="50">
        <f t="shared" si="90"/>
        <v>129824</v>
      </c>
      <c r="J336" s="50">
        <f t="shared" si="91"/>
        <v>134071</v>
      </c>
      <c r="K336" s="47">
        <f t="shared" si="92"/>
        <v>34059</v>
      </c>
      <c r="L336" s="48">
        <f t="shared" si="93"/>
        <v>32544</v>
      </c>
      <c r="M336" s="744">
        <v>1395</v>
      </c>
      <c r="N336" s="184">
        <v>1545</v>
      </c>
      <c r="O336" s="184">
        <v>1639</v>
      </c>
      <c r="P336" s="184">
        <v>1606</v>
      </c>
      <c r="Q336" s="184">
        <v>1754</v>
      </c>
      <c r="R336" s="184">
        <v>1757</v>
      </c>
      <c r="S336" s="184">
        <v>1873</v>
      </c>
      <c r="T336" s="184">
        <v>1905</v>
      </c>
      <c r="U336" s="184">
        <v>1968</v>
      </c>
      <c r="V336" s="184">
        <v>2058</v>
      </c>
      <c r="W336" s="184">
        <v>2081</v>
      </c>
      <c r="X336" s="184">
        <v>1999</v>
      </c>
      <c r="Y336" s="184">
        <v>2155</v>
      </c>
      <c r="Z336" s="184">
        <v>2141</v>
      </c>
      <c r="AA336" s="184">
        <v>2019</v>
      </c>
      <c r="AB336" s="184">
        <v>2092</v>
      </c>
      <c r="AC336" s="184">
        <v>2085</v>
      </c>
      <c r="AD336" s="184">
        <v>1987</v>
      </c>
      <c r="AE336" s="184">
        <v>1998</v>
      </c>
      <c r="AF336" s="184">
        <v>1871</v>
      </c>
      <c r="AG336" s="184">
        <v>1707</v>
      </c>
      <c r="AH336" s="184">
        <v>1705</v>
      </c>
      <c r="AI336" s="184">
        <v>1604</v>
      </c>
      <c r="AJ336" s="184">
        <v>1602</v>
      </c>
      <c r="AK336" s="184">
        <v>1542</v>
      </c>
      <c r="AL336" s="184">
        <v>1694</v>
      </c>
      <c r="AM336" s="184">
        <v>1791</v>
      </c>
      <c r="AN336" s="184">
        <v>1795</v>
      </c>
      <c r="AO336" s="184">
        <v>1940</v>
      </c>
      <c r="AP336" s="184">
        <v>2086</v>
      </c>
      <c r="AQ336" s="184">
        <v>2008</v>
      </c>
      <c r="AR336" s="184">
        <v>2179</v>
      </c>
      <c r="AS336" s="184">
        <v>2198</v>
      </c>
      <c r="AT336" s="184">
        <v>2247</v>
      </c>
      <c r="AU336" s="184">
        <v>2491</v>
      </c>
      <c r="AV336" s="184">
        <v>2500</v>
      </c>
      <c r="AW336" s="184">
        <v>2385</v>
      </c>
      <c r="AX336" s="184">
        <v>2457</v>
      </c>
      <c r="AY336" s="184">
        <v>2578</v>
      </c>
      <c r="AZ336" s="184">
        <v>2456</v>
      </c>
      <c r="BA336" s="184">
        <v>2476</v>
      </c>
      <c r="BB336" s="184">
        <v>2453</v>
      </c>
      <c r="BC336" s="184">
        <v>2352</v>
      </c>
      <c r="BD336" s="184">
        <v>2420</v>
      </c>
      <c r="BE336" s="184">
        <v>2378</v>
      </c>
      <c r="BF336" s="184">
        <v>2412</v>
      </c>
      <c r="BG336" s="184">
        <v>2406</v>
      </c>
      <c r="BH336" s="184">
        <v>2297</v>
      </c>
      <c r="BI336" s="184">
        <v>2123</v>
      </c>
      <c r="BJ336" s="184">
        <v>2046</v>
      </c>
      <c r="BK336" s="184">
        <v>2023</v>
      </c>
      <c r="BL336" s="184">
        <v>2087</v>
      </c>
      <c r="BM336" s="184">
        <v>2063</v>
      </c>
      <c r="BN336" s="184">
        <v>2110</v>
      </c>
      <c r="BO336" s="184">
        <v>2262</v>
      </c>
      <c r="BP336" s="184">
        <v>2291</v>
      </c>
      <c r="BQ336" s="184">
        <v>2155</v>
      </c>
      <c r="BR336" s="184">
        <v>2134</v>
      </c>
      <c r="BS336" s="184">
        <v>2138</v>
      </c>
      <c r="BT336" s="184">
        <v>2138</v>
      </c>
      <c r="BU336" s="184">
        <v>2175</v>
      </c>
      <c r="BV336" s="184">
        <v>2157</v>
      </c>
      <c r="BW336" s="184">
        <v>2065</v>
      </c>
      <c r="BX336" s="184">
        <v>2064</v>
      </c>
      <c r="BY336" s="184">
        <v>1887</v>
      </c>
      <c r="BZ336" s="184">
        <v>1850</v>
      </c>
      <c r="CA336" s="184">
        <v>1724</v>
      </c>
      <c r="CB336" s="184">
        <v>1727</v>
      </c>
      <c r="CC336" s="184">
        <v>1693</v>
      </c>
      <c r="CD336" s="184">
        <v>1539</v>
      </c>
      <c r="CE336" s="184">
        <v>1587</v>
      </c>
      <c r="CF336" s="184">
        <v>1387</v>
      </c>
      <c r="CG336" s="184">
        <v>1458</v>
      </c>
      <c r="CH336" s="184">
        <v>1353</v>
      </c>
      <c r="CI336" s="184">
        <v>1295</v>
      </c>
      <c r="CJ336" s="184">
        <v>1332</v>
      </c>
      <c r="CK336" s="184">
        <v>1220</v>
      </c>
      <c r="CL336" s="184">
        <v>1309</v>
      </c>
      <c r="CM336" s="184">
        <v>1437</v>
      </c>
      <c r="CN336" s="184">
        <v>1359</v>
      </c>
      <c r="CO336" s="184">
        <v>945</v>
      </c>
      <c r="CP336" s="184">
        <v>950</v>
      </c>
      <c r="CQ336" s="184">
        <v>828</v>
      </c>
      <c r="CR336" s="184">
        <v>821</v>
      </c>
      <c r="CS336" s="184">
        <v>605</v>
      </c>
      <c r="CT336" s="184">
        <v>539</v>
      </c>
      <c r="CU336" s="184">
        <v>537</v>
      </c>
      <c r="CV336" s="184">
        <v>453</v>
      </c>
      <c r="CW336" s="184">
        <v>426</v>
      </c>
      <c r="CX336" s="184">
        <v>339</v>
      </c>
      <c r="CY336" s="533">
        <v>1165</v>
      </c>
      <c r="CZ336" s="129">
        <v>1351</v>
      </c>
      <c r="DA336">
        <v>1437</v>
      </c>
      <c r="DB336">
        <v>1492</v>
      </c>
      <c r="DC336">
        <v>1604</v>
      </c>
      <c r="DD336">
        <v>1717</v>
      </c>
      <c r="DE336">
        <v>1705</v>
      </c>
      <c r="DF336">
        <v>1751</v>
      </c>
      <c r="DG336">
        <v>1802</v>
      </c>
      <c r="DH336">
        <v>1815</v>
      </c>
      <c r="DI336">
        <v>1925</v>
      </c>
      <c r="DJ336">
        <v>1999</v>
      </c>
      <c r="DK336">
        <v>2000</v>
      </c>
      <c r="DL336">
        <v>2008</v>
      </c>
      <c r="DM336">
        <v>2070</v>
      </c>
      <c r="DN336">
        <v>2018</v>
      </c>
      <c r="DO336">
        <v>1989</v>
      </c>
      <c r="DP336">
        <v>1887</v>
      </c>
      <c r="DQ336">
        <v>1974</v>
      </c>
      <c r="DR336">
        <v>1788</v>
      </c>
      <c r="DS336">
        <v>1503</v>
      </c>
      <c r="DT336">
        <v>1475</v>
      </c>
      <c r="DU336">
        <v>1436</v>
      </c>
      <c r="DV336">
        <v>1513</v>
      </c>
      <c r="DW336">
        <v>1533</v>
      </c>
      <c r="DX336">
        <v>1560</v>
      </c>
      <c r="DY336">
        <v>1661</v>
      </c>
      <c r="DZ336">
        <v>1856</v>
      </c>
      <c r="EA336">
        <v>1858</v>
      </c>
      <c r="EB336">
        <v>1951</v>
      </c>
      <c r="EC336">
        <v>2185</v>
      </c>
      <c r="ED336">
        <v>2056</v>
      </c>
      <c r="EE336">
        <v>2180</v>
      </c>
      <c r="EF336">
        <v>2274</v>
      </c>
      <c r="EG336">
        <v>2480</v>
      </c>
      <c r="EH336">
        <v>2561</v>
      </c>
      <c r="EI336">
        <v>2610</v>
      </c>
      <c r="EJ336">
        <v>2537</v>
      </c>
      <c r="EK336">
        <v>2516</v>
      </c>
      <c r="EL336">
        <v>2683</v>
      </c>
      <c r="EM336">
        <v>2401</v>
      </c>
      <c r="EN336">
        <v>2483</v>
      </c>
      <c r="EO336">
        <v>2520</v>
      </c>
      <c r="EP336">
        <v>2414</v>
      </c>
      <c r="EQ336">
        <v>2463</v>
      </c>
      <c r="ER336">
        <v>2357</v>
      </c>
      <c r="ES336">
        <v>2315</v>
      </c>
      <c r="ET336">
        <v>2291</v>
      </c>
      <c r="EU336">
        <v>2190</v>
      </c>
      <c r="EV336">
        <v>2043</v>
      </c>
      <c r="EW336">
        <v>1992</v>
      </c>
      <c r="EX336">
        <v>1894</v>
      </c>
      <c r="EY336">
        <v>1944</v>
      </c>
      <c r="EZ336">
        <v>1949</v>
      </c>
      <c r="FA336">
        <v>2097</v>
      </c>
      <c r="FB336">
        <v>2173</v>
      </c>
      <c r="FC336">
        <v>2127</v>
      </c>
      <c r="FD336">
        <v>2051</v>
      </c>
      <c r="FE336">
        <v>2149</v>
      </c>
      <c r="FF336">
        <v>2079</v>
      </c>
      <c r="FG336">
        <v>2156</v>
      </c>
      <c r="FH336">
        <v>2141</v>
      </c>
      <c r="FI336">
        <v>2164</v>
      </c>
      <c r="FJ336">
        <v>2045</v>
      </c>
      <c r="FK336">
        <v>2037</v>
      </c>
      <c r="FL336">
        <v>2015</v>
      </c>
      <c r="FM336">
        <v>1997</v>
      </c>
      <c r="FN336">
        <v>1864</v>
      </c>
      <c r="FO336">
        <v>1746</v>
      </c>
      <c r="FP336">
        <v>1706</v>
      </c>
      <c r="FQ336">
        <v>1656</v>
      </c>
      <c r="FR336">
        <v>1581</v>
      </c>
      <c r="FS336">
        <v>1564</v>
      </c>
      <c r="FT336">
        <v>1527</v>
      </c>
      <c r="FU336">
        <v>1553</v>
      </c>
      <c r="FV336">
        <v>1422</v>
      </c>
      <c r="FW336">
        <v>1448</v>
      </c>
      <c r="FX336">
        <v>1456</v>
      </c>
      <c r="FY336">
        <v>1451</v>
      </c>
      <c r="FZ336">
        <v>1579</v>
      </c>
      <c r="GA336">
        <v>1659</v>
      </c>
      <c r="GB336">
        <v>1193</v>
      </c>
      <c r="GC336">
        <v>1214</v>
      </c>
      <c r="GD336">
        <v>1123</v>
      </c>
      <c r="GE336">
        <v>1030</v>
      </c>
      <c r="GF336">
        <v>872</v>
      </c>
      <c r="GG336">
        <v>786</v>
      </c>
      <c r="GH336">
        <v>771</v>
      </c>
      <c r="GI336">
        <v>725</v>
      </c>
      <c r="GJ336">
        <v>662</v>
      </c>
      <c r="GK336">
        <v>570</v>
      </c>
      <c r="GL336" s="128">
        <v>2210</v>
      </c>
    </row>
    <row r="337" spans="1:194" s="1" customFormat="1" ht="14.4" x14ac:dyDescent="0.3">
      <c r="A337" s="30" t="s">
        <v>46</v>
      </c>
      <c r="B337" s="1" t="s">
        <v>376</v>
      </c>
      <c r="C337" s="29" t="str">
        <f t="shared" si="84"/>
        <v>LA England - Stockton-on-Tees</v>
      </c>
      <c r="D337" s="48">
        <f t="shared" si="85"/>
        <v>8507</v>
      </c>
      <c r="E337" s="48">
        <f t="shared" si="86"/>
        <v>8005</v>
      </c>
      <c r="F337" s="49">
        <f t="shared" si="87"/>
        <v>216312</v>
      </c>
      <c r="G337" s="49">
        <f t="shared" si="88"/>
        <v>108430</v>
      </c>
      <c r="H337" s="50">
        <f t="shared" si="89"/>
        <v>107882</v>
      </c>
      <c r="I337" s="50">
        <f t="shared" si="90"/>
        <v>86216</v>
      </c>
      <c r="J337" s="50">
        <f t="shared" si="91"/>
        <v>86780</v>
      </c>
      <c r="K337" s="47">
        <f t="shared" si="92"/>
        <v>22214</v>
      </c>
      <c r="L337" s="48">
        <f t="shared" si="93"/>
        <v>21102</v>
      </c>
      <c r="M337" s="744">
        <v>951</v>
      </c>
      <c r="N337" s="184">
        <v>983</v>
      </c>
      <c r="O337" s="184">
        <v>1055</v>
      </c>
      <c r="P337" s="184">
        <v>994</v>
      </c>
      <c r="Q337" s="184">
        <v>1108</v>
      </c>
      <c r="R337" s="184">
        <v>1070</v>
      </c>
      <c r="S337" s="184">
        <v>1159</v>
      </c>
      <c r="T337" s="184">
        <v>1161</v>
      </c>
      <c r="U337" s="184">
        <v>1210</v>
      </c>
      <c r="V337" s="184">
        <v>1326</v>
      </c>
      <c r="W337" s="184">
        <v>1347</v>
      </c>
      <c r="X337" s="184">
        <v>1343</v>
      </c>
      <c r="Y337" s="184">
        <v>1420</v>
      </c>
      <c r="Z337" s="184">
        <v>1443</v>
      </c>
      <c r="AA337" s="184">
        <v>1413</v>
      </c>
      <c r="AB337" s="184">
        <v>1414</v>
      </c>
      <c r="AC337" s="184">
        <v>1435</v>
      </c>
      <c r="AD337" s="184">
        <v>1382</v>
      </c>
      <c r="AE337" s="184">
        <v>1405</v>
      </c>
      <c r="AF337" s="184">
        <v>1397</v>
      </c>
      <c r="AG337" s="184">
        <v>1391</v>
      </c>
      <c r="AH337" s="184">
        <v>1390</v>
      </c>
      <c r="AI337" s="184">
        <v>1381</v>
      </c>
      <c r="AJ337" s="184">
        <v>1447</v>
      </c>
      <c r="AK337" s="184">
        <v>1486</v>
      </c>
      <c r="AL337" s="184">
        <v>1471</v>
      </c>
      <c r="AM337" s="184">
        <v>1500</v>
      </c>
      <c r="AN337" s="184">
        <v>1455</v>
      </c>
      <c r="AO337" s="184">
        <v>1483</v>
      </c>
      <c r="AP337" s="184">
        <v>1500</v>
      </c>
      <c r="AQ337" s="184">
        <v>1416</v>
      </c>
      <c r="AR337" s="184">
        <v>1480</v>
      </c>
      <c r="AS337" s="184">
        <v>1562</v>
      </c>
      <c r="AT337" s="184">
        <v>1500</v>
      </c>
      <c r="AU337" s="184">
        <v>1554</v>
      </c>
      <c r="AV337" s="184">
        <v>1615</v>
      </c>
      <c r="AW337" s="184">
        <v>1616</v>
      </c>
      <c r="AX337" s="184">
        <v>1527</v>
      </c>
      <c r="AY337" s="184">
        <v>1563</v>
      </c>
      <c r="AZ337" s="184">
        <v>1562</v>
      </c>
      <c r="BA337" s="184">
        <v>1588</v>
      </c>
      <c r="BB337" s="184">
        <v>1427</v>
      </c>
      <c r="BC337" s="184">
        <v>1478</v>
      </c>
      <c r="BD337" s="184">
        <v>1441</v>
      </c>
      <c r="BE337" s="184">
        <v>1387</v>
      </c>
      <c r="BF337" s="184">
        <v>1393</v>
      </c>
      <c r="BG337" s="184">
        <v>1377</v>
      </c>
      <c r="BH337" s="184">
        <v>1305</v>
      </c>
      <c r="BI337" s="184">
        <v>1156</v>
      </c>
      <c r="BJ337" s="184">
        <v>1139</v>
      </c>
      <c r="BK337" s="184">
        <v>1185</v>
      </c>
      <c r="BL337" s="184">
        <v>1194</v>
      </c>
      <c r="BM337" s="184">
        <v>1234</v>
      </c>
      <c r="BN337" s="184">
        <v>1313</v>
      </c>
      <c r="BO337" s="184">
        <v>1360</v>
      </c>
      <c r="BP337" s="184">
        <v>1413</v>
      </c>
      <c r="BQ337" s="184">
        <v>1326</v>
      </c>
      <c r="BR337" s="184">
        <v>1357</v>
      </c>
      <c r="BS337" s="184">
        <v>1461</v>
      </c>
      <c r="BT337" s="184">
        <v>1409</v>
      </c>
      <c r="BU337" s="184">
        <v>1398</v>
      </c>
      <c r="BV337" s="184">
        <v>1388</v>
      </c>
      <c r="BW337" s="184">
        <v>1346</v>
      </c>
      <c r="BX337" s="184">
        <v>1348</v>
      </c>
      <c r="BY337" s="184">
        <v>1332</v>
      </c>
      <c r="BZ337" s="184">
        <v>1279</v>
      </c>
      <c r="CA337" s="184">
        <v>1251</v>
      </c>
      <c r="CB337" s="184">
        <v>1222</v>
      </c>
      <c r="CC337" s="184">
        <v>1165</v>
      </c>
      <c r="CD337" s="184">
        <v>1169</v>
      </c>
      <c r="CE337" s="184">
        <v>1091</v>
      </c>
      <c r="CF337" s="184">
        <v>954</v>
      </c>
      <c r="CG337" s="184">
        <v>1029</v>
      </c>
      <c r="CH337" s="184">
        <v>976</v>
      </c>
      <c r="CI337" s="184">
        <v>857</v>
      </c>
      <c r="CJ337" s="184">
        <v>892</v>
      </c>
      <c r="CK337" s="184">
        <v>835</v>
      </c>
      <c r="CL337" s="184">
        <v>860</v>
      </c>
      <c r="CM337" s="184">
        <v>885</v>
      </c>
      <c r="CN337" s="184">
        <v>854</v>
      </c>
      <c r="CO337" s="184">
        <v>594</v>
      </c>
      <c r="CP337" s="184">
        <v>598</v>
      </c>
      <c r="CQ337" s="184">
        <v>521</v>
      </c>
      <c r="CR337" s="184">
        <v>401</v>
      </c>
      <c r="CS337" s="184">
        <v>423</v>
      </c>
      <c r="CT337" s="184">
        <v>337</v>
      </c>
      <c r="CU337" s="184">
        <v>257</v>
      </c>
      <c r="CV337" s="184">
        <v>270</v>
      </c>
      <c r="CW337" s="184">
        <v>260</v>
      </c>
      <c r="CX337" s="184">
        <v>201</v>
      </c>
      <c r="CY337" s="533">
        <v>579</v>
      </c>
      <c r="CZ337" s="129">
        <v>856</v>
      </c>
      <c r="DA337">
        <v>985</v>
      </c>
      <c r="DB337">
        <v>991</v>
      </c>
      <c r="DC337">
        <v>983</v>
      </c>
      <c r="DD337">
        <v>1086</v>
      </c>
      <c r="DE337">
        <v>1044</v>
      </c>
      <c r="DF337">
        <v>1133</v>
      </c>
      <c r="DG337">
        <v>1155</v>
      </c>
      <c r="DH337">
        <v>1170</v>
      </c>
      <c r="DI337">
        <v>1218</v>
      </c>
      <c r="DJ337">
        <v>1209</v>
      </c>
      <c r="DK337">
        <v>1267</v>
      </c>
      <c r="DL337">
        <v>1255</v>
      </c>
      <c r="DM337">
        <v>1333</v>
      </c>
      <c r="DN337">
        <v>1367</v>
      </c>
      <c r="DO337">
        <v>1371</v>
      </c>
      <c r="DP337">
        <v>1305</v>
      </c>
      <c r="DQ337">
        <v>1374</v>
      </c>
      <c r="DR337">
        <v>1414</v>
      </c>
      <c r="DS337">
        <v>1355</v>
      </c>
      <c r="DT337">
        <v>1243</v>
      </c>
      <c r="DU337">
        <v>1226</v>
      </c>
      <c r="DV337">
        <v>1250</v>
      </c>
      <c r="DW337">
        <v>1286</v>
      </c>
      <c r="DX337">
        <v>1257</v>
      </c>
      <c r="DY337">
        <v>1227</v>
      </c>
      <c r="DZ337">
        <v>1218</v>
      </c>
      <c r="EA337">
        <v>1221</v>
      </c>
      <c r="EB337">
        <v>1290</v>
      </c>
      <c r="EC337">
        <v>1404</v>
      </c>
      <c r="ED337">
        <v>1378</v>
      </c>
      <c r="EE337">
        <v>1345</v>
      </c>
      <c r="EF337">
        <v>1485</v>
      </c>
      <c r="EG337">
        <v>1488</v>
      </c>
      <c r="EH337">
        <v>1556</v>
      </c>
      <c r="EI337">
        <v>1521</v>
      </c>
      <c r="EJ337">
        <v>1497</v>
      </c>
      <c r="EK337">
        <v>1468</v>
      </c>
      <c r="EL337">
        <v>1600</v>
      </c>
      <c r="EM337">
        <v>1460</v>
      </c>
      <c r="EN337">
        <v>1461</v>
      </c>
      <c r="EO337">
        <v>1547</v>
      </c>
      <c r="EP337">
        <v>1474</v>
      </c>
      <c r="EQ337">
        <v>1392</v>
      </c>
      <c r="ER337">
        <v>1373</v>
      </c>
      <c r="ES337">
        <v>1428</v>
      </c>
      <c r="ET337">
        <v>1351</v>
      </c>
      <c r="EU337">
        <v>1306</v>
      </c>
      <c r="EV337">
        <v>1158</v>
      </c>
      <c r="EW337">
        <v>1132</v>
      </c>
      <c r="EX337">
        <v>1228</v>
      </c>
      <c r="EY337">
        <v>1191</v>
      </c>
      <c r="EZ337">
        <v>1234</v>
      </c>
      <c r="FA337">
        <v>1200</v>
      </c>
      <c r="FB337">
        <v>1353</v>
      </c>
      <c r="FC337">
        <v>1413</v>
      </c>
      <c r="FD337">
        <v>1406</v>
      </c>
      <c r="FE337">
        <v>1407</v>
      </c>
      <c r="FF337">
        <v>1359</v>
      </c>
      <c r="FG337">
        <v>1417</v>
      </c>
      <c r="FH337">
        <v>1414</v>
      </c>
      <c r="FI337">
        <v>1432</v>
      </c>
      <c r="FJ337">
        <v>1478</v>
      </c>
      <c r="FK337">
        <v>1494</v>
      </c>
      <c r="FL337">
        <v>1431</v>
      </c>
      <c r="FM337">
        <v>1344</v>
      </c>
      <c r="FN337">
        <v>1368</v>
      </c>
      <c r="FO337">
        <v>1234</v>
      </c>
      <c r="FP337">
        <v>1297</v>
      </c>
      <c r="FQ337">
        <v>1224</v>
      </c>
      <c r="FR337">
        <v>1067</v>
      </c>
      <c r="FS337">
        <v>1083</v>
      </c>
      <c r="FT337">
        <v>1064</v>
      </c>
      <c r="FU337">
        <v>954</v>
      </c>
      <c r="FV337">
        <v>998</v>
      </c>
      <c r="FW337">
        <v>979</v>
      </c>
      <c r="FX337">
        <v>901</v>
      </c>
      <c r="FY337">
        <v>946</v>
      </c>
      <c r="FZ337">
        <v>1028</v>
      </c>
      <c r="GA337">
        <v>992</v>
      </c>
      <c r="GB337">
        <v>717</v>
      </c>
      <c r="GC337">
        <v>645</v>
      </c>
      <c r="GD337">
        <v>624</v>
      </c>
      <c r="GE337">
        <v>549</v>
      </c>
      <c r="GF337">
        <v>524</v>
      </c>
      <c r="GG337">
        <v>421</v>
      </c>
      <c r="GH337">
        <v>438</v>
      </c>
      <c r="GI337">
        <v>382</v>
      </c>
      <c r="GJ337">
        <v>350</v>
      </c>
      <c r="GK337">
        <v>285</v>
      </c>
      <c r="GL337" s="128">
        <v>1098</v>
      </c>
    </row>
    <row r="338" spans="1:194" s="1" customFormat="1" ht="14.4" x14ac:dyDescent="0.3">
      <c r="A338" s="30" t="s">
        <v>46</v>
      </c>
      <c r="B338" s="1" t="s">
        <v>377</v>
      </c>
      <c r="C338" s="29" t="str">
        <f t="shared" si="84"/>
        <v>LA England - Stoke-on-Trent</v>
      </c>
      <c r="D338" s="48">
        <f t="shared" si="85"/>
        <v>11775</v>
      </c>
      <c r="E338" s="48">
        <f t="shared" si="86"/>
        <v>11577</v>
      </c>
      <c r="F338" s="49">
        <f t="shared" si="87"/>
        <v>294223</v>
      </c>
      <c r="G338" s="49">
        <f t="shared" si="88"/>
        <v>149563</v>
      </c>
      <c r="H338" s="50">
        <f t="shared" si="89"/>
        <v>144660</v>
      </c>
      <c r="I338" s="50">
        <f t="shared" si="90"/>
        <v>117053</v>
      </c>
      <c r="J338" s="50">
        <f t="shared" si="91"/>
        <v>113186</v>
      </c>
      <c r="K338" s="47">
        <f t="shared" si="92"/>
        <v>32510</v>
      </c>
      <c r="L338" s="48">
        <f t="shared" si="93"/>
        <v>31474</v>
      </c>
      <c r="M338" s="744">
        <v>1421</v>
      </c>
      <c r="N338" s="184">
        <v>1626</v>
      </c>
      <c r="O338" s="184">
        <v>1591</v>
      </c>
      <c r="P338" s="184">
        <v>1632</v>
      </c>
      <c r="Q338" s="184">
        <v>1619</v>
      </c>
      <c r="R338" s="184">
        <v>1739</v>
      </c>
      <c r="S338" s="184">
        <v>1756</v>
      </c>
      <c r="T338" s="184">
        <v>1836</v>
      </c>
      <c r="U338" s="184">
        <v>1724</v>
      </c>
      <c r="V338" s="184">
        <v>1882</v>
      </c>
      <c r="W338" s="184">
        <v>1985</v>
      </c>
      <c r="X338" s="184">
        <v>1924</v>
      </c>
      <c r="Y338" s="184">
        <v>2000</v>
      </c>
      <c r="Z338" s="184">
        <v>2016</v>
      </c>
      <c r="AA338" s="184">
        <v>1984</v>
      </c>
      <c r="AB338" s="184">
        <v>1946</v>
      </c>
      <c r="AC338" s="184">
        <v>1921</v>
      </c>
      <c r="AD338" s="184">
        <v>1908</v>
      </c>
      <c r="AE338" s="184">
        <v>2015</v>
      </c>
      <c r="AF338" s="184">
        <v>1809</v>
      </c>
      <c r="AG338" s="184">
        <v>1893</v>
      </c>
      <c r="AH338" s="184">
        <v>1835</v>
      </c>
      <c r="AI338" s="184">
        <v>1787</v>
      </c>
      <c r="AJ338" s="184">
        <v>1791</v>
      </c>
      <c r="AK338" s="184">
        <v>1739</v>
      </c>
      <c r="AL338" s="184">
        <v>1842</v>
      </c>
      <c r="AM338" s="184">
        <v>1976</v>
      </c>
      <c r="AN338" s="184">
        <v>1951</v>
      </c>
      <c r="AO338" s="184">
        <v>2031</v>
      </c>
      <c r="AP338" s="184">
        <v>2217</v>
      </c>
      <c r="AQ338" s="184">
        <v>2057</v>
      </c>
      <c r="AR338" s="184">
        <v>2179</v>
      </c>
      <c r="AS338" s="184">
        <v>2196</v>
      </c>
      <c r="AT338" s="184">
        <v>2295</v>
      </c>
      <c r="AU338" s="184">
        <v>2327</v>
      </c>
      <c r="AV338" s="184">
        <v>2412</v>
      </c>
      <c r="AW338" s="184">
        <v>2461</v>
      </c>
      <c r="AX338" s="184">
        <v>2349</v>
      </c>
      <c r="AY338" s="184">
        <v>2381</v>
      </c>
      <c r="AZ338" s="184">
        <v>2262</v>
      </c>
      <c r="BA338" s="184">
        <v>2260</v>
      </c>
      <c r="BB338" s="184">
        <v>2159</v>
      </c>
      <c r="BC338" s="184">
        <v>2197</v>
      </c>
      <c r="BD338" s="184">
        <v>2109</v>
      </c>
      <c r="BE338" s="184">
        <v>2073</v>
      </c>
      <c r="BF338" s="184">
        <v>2065</v>
      </c>
      <c r="BG338" s="184">
        <v>2008</v>
      </c>
      <c r="BH338" s="184">
        <v>1884</v>
      </c>
      <c r="BI338" s="184">
        <v>1679</v>
      </c>
      <c r="BJ338" s="184">
        <v>1701</v>
      </c>
      <c r="BK338" s="184">
        <v>1749</v>
      </c>
      <c r="BL338" s="184">
        <v>1761</v>
      </c>
      <c r="BM338" s="184">
        <v>1707</v>
      </c>
      <c r="BN338" s="184">
        <v>1837</v>
      </c>
      <c r="BO338" s="184">
        <v>1813</v>
      </c>
      <c r="BP338" s="184">
        <v>1909</v>
      </c>
      <c r="BQ338" s="184">
        <v>1906</v>
      </c>
      <c r="BR338" s="184">
        <v>1936</v>
      </c>
      <c r="BS338" s="184">
        <v>1824</v>
      </c>
      <c r="BT338" s="184">
        <v>1788</v>
      </c>
      <c r="BU338" s="184">
        <v>1745</v>
      </c>
      <c r="BV338" s="184">
        <v>1759</v>
      </c>
      <c r="BW338" s="184">
        <v>1672</v>
      </c>
      <c r="BX338" s="184">
        <v>1725</v>
      </c>
      <c r="BY338" s="184">
        <v>1732</v>
      </c>
      <c r="BZ338" s="184">
        <v>1540</v>
      </c>
      <c r="CA338" s="184">
        <v>1537</v>
      </c>
      <c r="CB338" s="184">
        <v>1470</v>
      </c>
      <c r="CC338" s="184">
        <v>1441</v>
      </c>
      <c r="CD338" s="184">
        <v>1330</v>
      </c>
      <c r="CE338" s="184">
        <v>1295</v>
      </c>
      <c r="CF338" s="184">
        <v>1164</v>
      </c>
      <c r="CG338" s="184">
        <v>1183</v>
      </c>
      <c r="CH338" s="184">
        <v>1159</v>
      </c>
      <c r="CI338" s="184">
        <v>1065</v>
      </c>
      <c r="CJ338" s="184">
        <v>994</v>
      </c>
      <c r="CK338" s="184">
        <v>1073</v>
      </c>
      <c r="CL338" s="184">
        <v>1038</v>
      </c>
      <c r="CM338" s="184">
        <v>1055</v>
      </c>
      <c r="CN338" s="184">
        <v>1043</v>
      </c>
      <c r="CO338" s="184">
        <v>769</v>
      </c>
      <c r="CP338" s="184">
        <v>779</v>
      </c>
      <c r="CQ338" s="184">
        <v>693</v>
      </c>
      <c r="CR338" s="184">
        <v>655</v>
      </c>
      <c r="CS338" s="184">
        <v>518</v>
      </c>
      <c r="CT338" s="184">
        <v>426</v>
      </c>
      <c r="CU338" s="184">
        <v>414</v>
      </c>
      <c r="CV338" s="184">
        <v>329</v>
      </c>
      <c r="CW338" s="184">
        <v>304</v>
      </c>
      <c r="CX338" s="184">
        <v>263</v>
      </c>
      <c r="CY338" s="533">
        <v>713</v>
      </c>
      <c r="CZ338" s="129">
        <v>1459</v>
      </c>
      <c r="DA338">
        <v>1473</v>
      </c>
      <c r="DB338">
        <v>1494</v>
      </c>
      <c r="DC338">
        <v>1504</v>
      </c>
      <c r="DD338">
        <v>1660</v>
      </c>
      <c r="DE338">
        <v>1556</v>
      </c>
      <c r="DF338">
        <v>1749</v>
      </c>
      <c r="DG338">
        <v>1768</v>
      </c>
      <c r="DH338">
        <v>1755</v>
      </c>
      <c r="DI338">
        <v>1764</v>
      </c>
      <c r="DJ338">
        <v>1817</v>
      </c>
      <c r="DK338">
        <v>1898</v>
      </c>
      <c r="DL338">
        <v>1968</v>
      </c>
      <c r="DM338">
        <v>1913</v>
      </c>
      <c r="DN338">
        <v>1965</v>
      </c>
      <c r="DO338">
        <v>1937</v>
      </c>
      <c r="DP338">
        <v>1838</v>
      </c>
      <c r="DQ338">
        <v>1956</v>
      </c>
      <c r="DR338">
        <v>1862</v>
      </c>
      <c r="DS338">
        <v>1727</v>
      </c>
      <c r="DT338">
        <v>1675</v>
      </c>
      <c r="DU338">
        <v>1661</v>
      </c>
      <c r="DV338">
        <v>1671</v>
      </c>
      <c r="DW338">
        <v>1599</v>
      </c>
      <c r="DX338">
        <v>1553</v>
      </c>
      <c r="DY338">
        <v>1766</v>
      </c>
      <c r="DZ338">
        <v>1831</v>
      </c>
      <c r="EA338">
        <v>1920</v>
      </c>
      <c r="EB338">
        <v>1903</v>
      </c>
      <c r="EC338">
        <v>2009</v>
      </c>
      <c r="ED338">
        <v>2044</v>
      </c>
      <c r="EE338">
        <v>2106</v>
      </c>
      <c r="EF338">
        <v>2120</v>
      </c>
      <c r="EG338">
        <v>2172</v>
      </c>
      <c r="EH338">
        <v>2167</v>
      </c>
      <c r="EI338">
        <v>2234</v>
      </c>
      <c r="EJ338">
        <v>2302</v>
      </c>
      <c r="EK338">
        <v>2277</v>
      </c>
      <c r="EL338">
        <v>2273</v>
      </c>
      <c r="EM338">
        <v>2109</v>
      </c>
      <c r="EN338">
        <v>2097</v>
      </c>
      <c r="EO338">
        <v>2016</v>
      </c>
      <c r="EP338">
        <v>1949</v>
      </c>
      <c r="EQ338">
        <v>1902</v>
      </c>
      <c r="ER338">
        <v>1903</v>
      </c>
      <c r="ES338">
        <v>1880</v>
      </c>
      <c r="ET338">
        <v>1751</v>
      </c>
      <c r="EU338">
        <v>1683</v>
      </c>
      <c r="EV338">
        <v>1557</v>
      </c>
      <c r="EW338">
        <v>1438</v>
      </c>
      <c r="EX338">
        <v>1497</v>
      </c>
      <c r="EY338">
        <v>1501</v>
      </c>
      <c r="EZ338">
        <v>1610</v>
      </c>
      <c r="FA338">
        <v>1644</v>
      </c>
      <c r="FB338">
        <v>1765</v>
      </c>
      <c r="FC338">
        <v>1756</v>
      </c>
      <c r="FD338">
        <v>1752</v>
      </c>
      <c r="FE338">
        <v>1725</v>
      </c>
      <c r="FF338">
        <v>1691</v>
      </c>
      <c r="FG338">
        <v>1701</v>
      </c>
      <c r="FH338">
        <v>1752</v>
      </c>
      <c r="FI338">
        <v>1755</v>
      </c>
      <c r="FJ338">
        <v>1636</v>
      </c>
      <c r="FK338">
        <v>1611</v>
      </c>
      <c r="FL338">
        <v>1652</v>
      </c>
      <c r="FM338">
        <v>1565</v>
      </c>
      <c r="FN338">
        <v>1428</v>
      </c>
      <c r="FO338">
        <v>1406</v>
      </c>
      <c r="FP338">
        <v>1376</v>
      </c>
      <c r="FQ338">
        <v>1381</v>
      </c>
      <c r="FR338">
        <v>1276</v>
      </c>
      <c r="FS338">
        <v>1244</v>
      </c>
      <c r="FT338">
        <v>1291</v>
      </c>
      <c r="FU338">
        <v>1117</v>
      </c>
      <c r="FV338">
        <v>1125</v>
      </c>
      <c r="FW338">
        <v>1073</v>
      </c>
      <c r="FX338">
        <v>1118</v>
      </c>
      <c r="FY338">
        <v>1206</v>
      </c>
      <c r="FZ338">
        <v>1178</v>
      </c>
      <c r="GA338">
        <v>1183</v>
      </c>
      <c r="GB338">
        <v>871</v>
      </c>
      <c r="GC338">
        <v>919</v>
      </c>
      <c r="GD338">
        <v>766</v>
      </c>
      <c r="GE338">
        <v>791</v>
      </c>
      <c r="GF338">
        <v>655</v>
      </c>
      <c r="GG338">
        <v>580</v>
      </c>
      <c r="GH338">
        <v>536</v>
      </c>
      <c r="GI338">
        <v>503</v>
      </c>
      <c r="GJ338">
        <v>475</v>
      </c>
      <c r="GK338">
        <v>431</v>
      </c>
      <c r="GL338" s="128">
        <v>1487</v>
      </c>
    </row>
    <row r="339" spans="1:194" s="1" customFormat="1" ht="14.4" x14ac:dyDescent="0.3">
      <c r="A339" s="30" t="s">
        <v>46</v>
      </c>
      <c r="B339" s="1" t="s">
        <v>378</v>
      </c>
      <c r="C339" s="29" t="str">
        <f t="shared" si="84"/>
        <v>LA England - Stratford-on-Avon</v>
      </c>
      <c r="D339" s="48">
        <f t="shared" si="85"/>
        <v>5407</v>
      </c>
      <c r="E339" s="48">
        <f t="shared" si="86"/>
        <v>5208</v>
      </c>
      <c r="F339" s="49">
        <f t="shared" si="87"/>
        <v>165315</v>
      </c>
      <c r="G339" s="49">
        <f t="shared" si="88"/>
        <v>81583</v>
      </c>
      <c r="H339" s="50">
        <f t="shared" si="89"/>
        <v>83732</v>
      </c>
      <c r="I339" s="50">
        <f t="shared" si="90"/>
        <v>66715</v>
      </c>
      <c r="J339" s="50">
        <f t="shared" si="91"/>
        <v>69541</v>
      </c>
      <c r="K339" s="47">
        <f t="shared" si="92"/>
        <v>14868</v>
      </c>
      <c r="L339" s="48">
        <f t="shared" si="93"/>
        <v>14191</v>
      </c>
      <c r="M339" s="744">
        <v>653</v>
      </c>
      <c r="N339" s="184">
        <v>649</v>
      </c>
      <c r="O339" s="184">
        <v>722</v>
      </c>
      <c r="P339" s="184">
        <v>737</v>
      </c>
      <c r="Q339" s="184">
        <v>802</v>
      </c>
      <c r="R339" s="184">
        <v>821</v>
      </c>
      <c r="S339" s="184">
        <v>782</v>
      </c>
      <c r="T339" s="184">
        <v>797</v>
      </c>
      <c r="U339" s="184">
        <v>854</v>
      </c>
      <c r="V339" s="184">
        <v>858</v>
      </c>
      <c r="W339" s="184">
        <v>909</v>
      </c>
      <c r="X339" s="184">
        <v>877</v>
      </c>
      <c r="Y339" s="184">
        <v>849</v>
      </c>
      <c r="Z339" s="184">
        <v>943</v>
      </c>
      <c r="AA339" s="184">
        <v>906</v>
      </c>
      <c r="AB339" s="184">
        <v>915</v>
      </c>
      <c r="AC339" s="184">
        <v>887</v>
      </c>
      <c r="AD339" s="184">
        <v>907</v>
      </c>
      <c r="AE339" s="184">
        <v>865</v>
      </c>
      <c r="AF339" s="184">
        <v>717</v>
      </c>
      <c r="AG339" s="184">
        <v>635</v>
      </c>
      <c r="AH339" s="184">
        <v>726</v>
      </c>
      <c r="AI339" s="184">
        <v>701</v>
      </c>
      <c r="AJ339" s="184">
        <v>713</v>
      </c>
      <c r="AK339" s="184">
        <v>737</v>
      </c>
      <c r="AL339" s="184">
        <v>769</v>
      </c>
      <c r="AM339" s="184">
        <v>834</v>
      </c>
      <c r="AN339" s="184">
        <v>832</v>
      </c>
      <c r="AO339" s="184">
        <v>880</v>
      </c>
      <c r="AP339" s="184">
        <v>855</v>
      </c>
      <c r="AQ339" s="184">
        <v>914</v>
      </c>
      <c r="AR339" s="184">
        <v>928</v>
      </c>
      <c r="AS339" s="184">
        <v>947</v>
      </c>
      <c r="AT339" s="184">
        <v>969</v>
      </c>
      <c r="AU339" s="184">
        <v>1055</v>
      </c>
      <c r="AV339" s="184">
        <v>1134</v>
      </c>
      <c r="AW339" s="184">
        <v>1105</v>
      </c>
      <c r="AX339" s="184">
        <v>1069</v>
      </c>
      <c r="AY339" s="184">
        <v>1087</v>
      </c>
      <c r="AZ339" s="184">
        <v>1082</v>
      </c>
      <c r="BA339" s="184">
        <v>1019</v>
      </c>
      <c r="BB339" s="184">
        <v>1039</v>
      </c>
      <c r="BC339" s="184">
        <v>992</v>
      </c>
      <c r="BD339" s="184">
        <v>1035</v>
      </c>
      <c r="BE339" s="184">
        <v>1049</v>
      </c>
      <c r="BF339" s="184">
        <v>1042</v>
      </c>
      <c r="BG339" s="184">
        <v>1053</v>
      </c>
      <c r="BH339" s="184">
        <v>977</v>
      </c>
      <c r="BI339" s="184">
        <v>953</v>
      </c>
      <c r="BJ339" s="184">
        <v>962</v>
      </c>
      <c r="BK339" s="184">
        <v>967</v>
      </c>
      <c r="BL339" s="184">
        <v>1018</v>
      </c>
      <c r="BM339" s="184">
        <v>990</v>
      </c>
      <c r="BN339" s="184">
        <v>1100</v>
      </c>
      <c r="BO339" s="184">
        <v>1167</v>
      </c>
      <c r="BP339" s="184">
        <v>1128</v>
      </c>
      <c r="BQ339" s="184">
        <v>1199</v>
      </c>
      <c r="BR339" s="184">
        <v>1198</v>
      </c>
      <c r="BS339" s="184">
        <v>1184</v>
      </c>
      <c r="BT339" s="184">
        <v>1229</v>
      </c>
      <c r="BU339" s="184">
        <v>1249</v>
      </c>
      <c r="BV339" s="184">
        <v>1314</v>
      </c>
      <c r="BW339" s="184">
        <v>1237</v>
      </c>
      <c r="BX339" s="184">
        <v>1221</v>
      </c>
      <c r="BY339" s="184">
        <v>1184</v>
      </c>
      <c r="BZ339" s="184">
        <v>1208</v>
      </c>
      <c r="CA339" s="184">
        <v>1118</v>
      </c>
      <c r="CB339" s="184">
        <v>1103</v>
      </c>
      <c r="CC339" s="184">
        <v>978</v>
      </c>
      <c r="CD339" s="184">
        <v>971</v>
      </c>
      <c r="CE339" s="184">
        <v>913</v>
      </c>
      <c r="CF339" s="184">
        <v>883</v>
      </c>
      <c r="CG339" s="184">
        <v>938</v>
      </c>
      <c r="CH339" s="184">
        <v>854</v>
      </c>
      <c r="CI339" s="184">
        <v>887</v>
      </c>
      <c r="CJ339" s="184">
        <v>827</v>
      </c>
      <c r="CK339" s="184">
        <v>793</v>
      </c>
      <c r="CL339" s="184">
        <v>881</v>
      </c>
      <c r="CM339" s="184">
        <v>912</v>
      </c>
      <c r="CN339" s="184">
        <v>931</v>
      </c>
      <c r="CO339" s="184">
        <v>726</v>
      </c>
      <c r="CP339" s="184">
        <v>724</v>
      </c>
      <c r="CQ339" s="184">
        <v>660</v>
      </c>
      <c r="CR339" s="184">
        <v>557</v>
      </c>
      <c r="CS339" s="184">
        <v>425</v>
      </c>
      <c r="CT339" s="184">
        <v>360</v>
      </c>
      <c r="CU339" s="184">
        <v>366</v>
      </c>
      <c r="CV339" s="184">
        <v>337</v>
      </c>
      <c r="CW339" s="184">
        <v>270</v>
      </c>
      <c r="CX339" s="184">
        <v>258</v>
      </c>
      <c r="CY339" s="533">
        <v>775</v>
      </c>
      <c r="CZ339" s="129">
        <v>576</v>
      </c>
      <c r="DA339">
        <v>680</v>
      </c>
      <c r="DB339">
        <v>679</v>
      </c>
      <c r="DC339">
        <v>653</v>
      </c>
      <c r="DD339">
        <v>740</v>
      </c>
      <c r="DE339">
        <v>770</v>
      </c>
      <c r="DF339">
        <v>750</v>
      </c>
      <c r="DG339">
        <v>751</v>
      </c>
      <c r="DH339">
        <v>837</v>
      </c>
      <c r="DI339">
        <v>867</v>
      </c>
      <c r="DJ339">
        <v>857</v>
      </c>
      <c r="DK339">
        <v>823</v>
      </c>
      <c r="DL339">
        <v>861</v>
      </c>
      <c r="DM339">
        <v>896</v>
      </c>
      <c r="DN339">
        <v>908</v>
      </c>
      <c r="DO339">
        <v>849</v>
      </c>
      <c r="DP339">
        <v>833</v>
      </c>
      <c r="DQ339">
        <v>861</v>
      </c>
      <c r="DR339">
        <v>844</v>
      </c>
      <c r="DS339">
        <v>701</v>
      </c>
      <c r="DT339">
        <v>638</v>
      </c>
      <c r="DU339">
        <v>684</v>
      </c>
      <c r="DV339">
        <v>680</v>
      </c>
      <c r="DW339">
        <v>687</v>
      </c>
      <c r="DX339">
        <v>716</v>
      </c>
      <c r="DY339">
        <v>740</v>
      </c>
      <c r="DZ339">
        <v>792</v>
      </c>
      <c r="EA339">
        <v>813</v>
      </c>
      <c r="EB339">
        <v>835</v>
      </c>
      <c r="EC339">
        <v>909</v>
      </c>
      <c r="ED339">
        <v>954</v>
      </c>
      <c r="EE339">
        <v>929</v>
      </c>
      <c r="EF339">
        <v>945</v>
      </c>
      <c r="EG339">
        <v>992</v>
      </c>
      <c r="EH339">
        <v>1139</v>
      </c>
      <c r="EI339">
        <v>1112</v>
      </c>
      <c r="EJ339">
        <v>1101</v>
      </c>
      <c r="EK339">
        <v>1107</v>
      </c>
      <c r="EL339">
        <v>1069</v>
      </c>
      <c r="EM339">
        <v>994</v>
      </c>
      <c r="EN339">
        <v>1018</v>
      </c>
      <c r="EO339">
        <v>979</v>
      </c>
      <c r="EP339">
        <v>991</v>
      </c>
      <c r="EQ339">
        <v>1001</v>
      </c>
      <c r="ER339">
        <v>1028</v>
      </c>
      <c r="ES339">
        <v>1033</v>
      </c>
      <c r="ET339">
        <v>1021</v>
      </c>
      <c r="EU339">
        <v>979</v>
      </c>
      <c r="EV339">
        <v>929</v>
      </c>
      <c r="EW339">
        <v>954</v>
      </c>
      <c r="EX339">
        <v>964</v>
      </c>
      <c r="EY339">
        <v>1035</v>
      </c>
      <c r="EZ339">
        <v>1045</v>
      </c>
      <c r="FA339">
        <v>1070</v>
      </c>
      <c r="FB339">
        <v>1250</v>
      </c>
      <c r="FC339">
        <v>1236</v>
      </c>
      <c r="FD339">
        <v>1202</v>
      </c>
      <c r="FE339">
        <v>1259</v>
      </c>
      <c r="FF339">
        <v>1256</v>
      </c>
      <c r="FG339">
        <v>1238</v>
      </c>
      <c r="FH339">
        <v>1395</v>
      </c>
      <c r="FI339">
        <v>1283</v>
      </c>
      <c r="FJ339">
        <v>1267</v>
      </c>
      <c r="FK339">
        <v>1254</v>
      </c>
      <c r="FL339">
        <v>1263</v>
      </c>
      <c r="FM339">
        <v>1185</v>
      </c>
      <c r="FN339">
        <v>1035</v>
      </c>
      <c r="FO339">
        <v>1119</v>
      </c>
      <c r="FP339">
        <v>1042</v>
      </c>
      <c r="FQ339">
        <v>1064</v>
      </c>
      <c r="FR339">
        <v>957</v>
      </c>
      <c r="FS339">
        <v>945</v>
      </c>
      <c r="FT339">
        <v>937</v>
      </c>
      <c r="FU339">
        <v>909</v>
      </c>
      <c r="FV339">
        <v>933</v>
      </c>
      <c r="FW339">
        <v>938</v>
      </c>
      <c r="FX339">
        <v>920</v>
      </c>
      <c r="FY339">
        <v>977</v>
      </c>
      <c r="FZ339">
        <v>1022</v>
      </c>
      <c r="GA339">
        <v>1051</v>
      </c>
      <c r="GB339">
        <v>860</v>
      </c>
      <c r="GC339">
        <v>806</v>
      </c>
      <c r="GD339">
        <v>796</v>
      </c>
      <c r="GE339">
        <v>674</v>
      </c>
      <c r="GF339">
        <v>534</v>
      </c>
      <c r="GG339">
        <v>454</v>
      </c>
      <c r="GH339">
        <v>463</v>
      </c>
      <c r="GI339">
        <v>432</v>
      </c>
      <c r="GJ339">
        <v>398</v>
      </c>
      <c r="GK339">
        <v>357</v>
      </c>
      <c r="GL339" s="128">
        <v>1402</v>
      </c>
    </row>
    <row r="340" spans="1:194" s="1" customFormat="1" ht="14.4" x14ac:dyDescent="0.3">
      <c r="A340" s="30" t="s">
        <v>46</v>
      </c>
      <c r="B340" s="1" t="s">
        <v>379</v>
      </c>
      <c r="C340" s="29" t="str">
        <f t="shared" si="84"/>
        <v>LA England - Stroud</v>
      </c>
      <c r="D340" s="48">
        <f t="shared" si="85"/>
        <v>4670</v>
      </c>
      <c r="E340" s="48">
        <f t="shared" si="86"/>
        <v>4404</v>
      </c>
      <c r="F340" s="49">
        <f t="shared" si="87"/>
        <v>128673</v>
      </c>
      <c r="G340" s="49">
        <f t="shared" si="88"/>
        <v>63181</v>
      </c>
      <c r="H340" s="50">
        <f t="shared" si="89"/>
        <v>65492</v>
      </c>
      <c r="I340" s="50">
        <f t="shared" si="90"/>
        <v>51264</v>
      </c>
      <c r="J340" s="50">
        <f t="shared" si="91"/>
        <v>54151</v>
      </c>
      <c r="K340" s="47">
        <f t="shared" si="92"/>
        <v>11917</v>
      </c>
      <c r="L340" s="48">
        <f t="shared" si="93"/>
        <v>11341</v>
      </c>
      <c r="M340" s="744">
        <v>472</v>
      </c>
      <c r="N340" s="184">
        <v>494</v>
      </c>
      <c r="O340" s="184">
        <v>528</v>
      </c>
      <c r="P340" s="184">
        <v>535</v>
      </c>
      <c r="Q340" s="184">
        <v>618</v>
      </c>
      <c r="R340" s="184">
        <v>604</v>
      </c>
      <c r="S340" s="184">
        <v>634</v>
      </c>
      <c r="T340" s="184">
        <v>654</v>
      </c>
      <c r="U340" s="184">
        <v>672</v>
      </c>
      <c r="V340" s="184">
        <v>680</v>
      </c>
      <c r="W340" s="184">
        <v>703</v>
      </c>
      <c r="X340" s="184">
        <v>653</v>
      </c>
      <c r="Y340" s="184">
        <v>711</v>
      </c>
      <c r="Z340" s="184">
        <v>744</v>
      </c>
      <c r="AA340" s="184">
        <v>839</v>
      </c>
      <c r="AB340" s="184">
        <v>831</v>
      </c>
      <c r="AC340" s="184">
        <v>769</v>
      </c>
      <c r="AD340" s="184">
        <v>776</v>
      </c>
      <c r="AE340" s="184">
        <v>775</v>
      </c>
      <c r="AF340" s="184">
        <v>679</v>
      </c>
      <c r="AG340" s="184">
        <v>614</v>
      </c>
      <c r="AH340" s="184">
        <v>536</v>
      </c>
      <c r="AI340" s="184">
        <v>608</v>
      </c>
      <c r="AJ340" s="184">
        <v>576</v>
      </c>
      <c r="AK340" s="184">
        <v>590</v>
      </c>
      <c r="AL340" s="184">
        <v>601</v>
      </c>
      <c r="AM340" s="184">
        <v>599</v>
      </c>
      <c r="AN340" s="184">
        <v>607</v>
      </c>
      <c r="AO340" s="184">
        <v>633</v>
      </c>
      <c r="AP340" s="184">
        <v>617</v>
      </c>
      <c r="AQ340" s="184">
        <v>634</v>
      </c>
      <c r="AR340" s="184">
        <v>726</v>
      </c>
      <c r="AS340" s="184">
        <v>723</v>
      </c>
      <c r="AT340" s="184">
        <v>743</v>
      </c>
      <c r="AU340" s="184">
        <v>746</v>
      </c>
      <c r="AV340" s="184">
        <v>787</v>
      </c>
      <c r="AW340" s="184">
        <v>814</v>
      </c>
      <c r="AX340" s="184">
        <v>767</v>
      </c>
      <c r="AY340" s="184">
        <v>749</v>
      </c>
      <c r="AZ340" s="184">
        <v>767</v>
      </c>
      <c r="BA340" s="184">
        <v>755</v>
      </c>
      <c r="BB340" s="184">
        <v>773</v>
      </c>
      <c r="BC340" s="184">
        <v>729</v>
      </c>
      <c r="BD340" s="184">
        <v>749</v>
      </c>
      <c r="BE340" s="184">
        <v>789</v>
      </c>
      <c r="BF340" s="184">
        <v>788</v>
      </c>
      <c r="BG340" s="184">
        <v>789</v>
      </c>
      <c r="BH340" s="184">
        <v>796</v>
      </c>
      <c r="BI340" s="184">
        <v>712</v>
      </c>
      <c r="BJ340" s="184">
        <v>706</v>
      </c>
      <c r="BK340" s="184">
        <v>760</v>
      </c>
      <c r="BL340" s="184">
        <v>818</v>
      </c>
      <c r="BM340" s="184">
        <v>846</v>
      </c>
      <c r="BN340" s="184">
        <v>849</v>
      </c>
      <c r="BO340" s="184">
        <v>915</v>
      </c>
      <c r="BP340" s="184">
        <v>964</v>
      </c>
      <c r="BQ340" s="184">
        <v>912</v>
      </c>
      <c r="BR340" s="184">
        <v>958</v>
      </c>
      <c r="BS340" s="184">
        <v>983</v>
      </c>
      <c r="BT340" s="184">
        <v>1004</v>
      </c>
      <c r="BU340" s="184">
        <v>955</v>
      </c>
      <c r="BV340" s="184">
        <v>982</v>
      </c>
      <c r="BW340" s="184">
        <v>945</v>
      </c>
      <c r="BX340" s="184">
        <v>936</v>
      </c>
      <c r="BY340" s="184">
        <v>921</v>
      </c>
      <c r="BZ340" s="184">
        <v>939</v>
      </c>
      <c r="CA340" s="184">
        <v>860</v>
      </c>
      <c r="CB340" s="184">
        <v>842</v>
      </c>
      <c r="CC340" s="184">
        <v>813</v>
      </c>
      <c r="CD340" s="184">
        <v>744</v>
      </c>
      <c r="CE340" s="184">
        <v>730</v>
      </c>
      <c r="CF340" s="184">
        <v>766</v>
      </c>
      <c r="CG340" s="184">
        <v>726</v>
      </c>
      <c r="CH340" s="184">
        <v>661</v>
      </c>
      <c r="CI340" s="184">
        <v>689</v>
      </c>
      <c r="CJ340" s="184">
        <v>659</v>
      </c>
      <c r="CK340" s="184">
        <v>679</v>
      </c>
      <c r="CL340" s="184">
        <v>664</v>
      </c>
      <c r="CM340" s="184">
        <v>696</v>
      </c>
      <c r="CN340" s="184">
        <v>690</v>
      </c>
      <c r="CO340" s="184">
        <v>513</v>
      </c>
      <c r="CP340" s="184">
        <v>462</v>
      </c>
      <c r="CQ340" s="184">
        <v>455</v>
      </c>
      <c r="CR340" s="184">
        <v>421</v>
      </c>
      <c r="CS340" s="184">
        <v>348</v>
      </c>
      <c r="CT340" s="184">
        <v>296</v>
      </c>
      <c r="CU340" s="184">
        <v>267</v>
      </c>
      <c r="CV340" s="184">
        <v>247</v>
      </c>
      <c r="CW340" s="184">
        <v>203</v>
      </c>
      <c r="CX340" s="184">
        <v>172</v>
      </c>
      <c r="CY340" s="533">
        <v>497</v>
      </c>
      <c r="CZ340" s="129">
        <v>451</v>
      </c>
      <c r="DA340">
        <v>458</v>
      </c>
      <c r="DB340">
        <v>548</v>
      </c>
      <c r="DC340">
        <v>493</v>
      </c>
      <c r="DD340">
        <v>547</v>
      </c>
      <c r="DE340">
        <v>536</v>
      </c>
      <c r="DF340">
        <v>587</v>
      </c>
      <c r="DG340">
        <v>632</v>
      </c>
      <c r="DH340">
        <v>631</v>
      </c>
      <c r="DI340">
        <v>672</v>
      </c>
      <c r="DJ340">
        <v>673</v>
      </c>
      <c r="DK340">
        <v>709</v>
      </c>
      <c r="DL340">
        <v>722</v>
      </c>
      <c r="DM340">
        <v>701</v>
      </c>
      <c r="DN340">
        <v>719</v>
      </c>
      <c r="DO340">
        <v>722</v>
      </c>
      <c r="DP340">
        <v>761</v>
      </c>
      <c r="DQ340">
        <v>779</v>
      </c>
      <c r="DR340">
        <v>708</v>
      </c>
      <c r="DS340">
        <v>582</v>
      </c>
      <c r="DT340">
        <v>520</v>
      </c>
      <c r="DU340">
        <v>527</v>
      </c>
      <c r="DV340">
        <v>546</v>
      </c>
      <c r="DW340">
        <v>576</v>
      </c>
      <c r="DX340">
        <v>576</v>
      </c>
      <c r="DY340">
        <v>543</v>
      </c>
      <c r="DZ340">
        <v>527</v>
      </c>
      <c r="EA340">
        <v>594</v>
      </c>
      <c r="EB340">
        <v>607</v>
      </c>
      <c r="EC340">
        <v>674</v>
      </c>
      <c r="ED340">
        <v>662</v>
      </c>
      <c r="EE340">
        <v>696</v>
      </c>
      <c r="EF340">
        <v>706</v>
      </c>
      <c r="EG340">
        <v>733</v>
      </c>
      <c r="EH340">
        <v>786</v>
      </c>
      <c r="EI340">
        <v>785</v>
      </c>
      <c r="EJ340">
        <v>833</v>
      </c>
      <c r="EK340">
        <v>830</v>
      </c>
      <c r="EL340">
        <v>887</v>
      </c>
      <c r="EM340">
        <v>775</v>
      </c>
      <c r="EN340">
        <v>807</v>
      </c>
      <c r="EO340">
        <v>783</v>
      </c>
      <c r="EP340">
        <v>792</v>
      </c>
      <c r="EQ340">
        <v>791</v>
      </c>
      <c r="ER340">
        <v>767</v>
      </c>
      <c r="ES340">
        <v>856</v>
      </c>
      <c r="ET340">
        <v>825</v>
      </c>
      <c r="EU340">
        <v>819</v>
      </c>
      <c r="EV340">
        <v>768</v>
      </c>
      <c r="EW340">
        <v>782</v>
      </c>
      <c r="EX340">
        <v>782</v>
      </c>
      <c r="EY340">
        <v>833</v>
      </c>
      <c r="EZ340">
        <v>911</v>
      </c>
      <c r="FA340">
        <v>985</v>
      </c>
      <c r="FB340">
        <v>921</v>
      </c>
      <c r="FC340">
        <v>985</v>
      </c>
      <c r="FD340">
        <v>991</v>
      </c>
      <c r="FE340">
        <v>981</v>
      </c>
      <c r="FF340">
        <v>1016</v>
      </c>
      <c r="FG340">
        <v>1025</v>
      </c>
      <c r="FH340">
        <v>1016</v>
      </c>
      <c r="FI340">
        <v>1003</v>
      </c>
      <c r="FJ340">
        <v>1000</v>
      </c>
      <c r="FK340">
        <v>998</v>
      </c>
      <c r="FL340">
        <v>1016</v>
      </c>
      <c r="FM340">
        <v>915</v>
      </c>
      <c r="FN340">
        <v>909</v>
      </c>
      <c r="FO340">
        <v>890</v>
      </c>
      <c r="FP340">
        <v>870</v>
      </c>
      <c r="FQ340">
        <v>801</v>
      </c>
      <c r="FR340">
        <v>777</v>
      </c>
      <c r="FS340">
        <v>741</v>
      </c>
      <c r="FT340">
        <v>775</v>
      </c>
      <c r="FU340">
        <v>728</v>
      </c>
      <c r="FV340">
        <v>713</v>
      </c>
      <c r="FW340">
        <v>742</v>
      </c>
      <c r="FX340">
        <v>781</v>
      </c>
      <c r="FY340">
        <v>753</v>
      </c>
      <c r="FZ340">
        <v>802</v>
      </c>
      <c r="GA340">
        <v>809</v>
      </c>
      <c r="GB340">
        <v>587</v>
      </c>
      <c r="GC340">
        <v>534</v>
      </c>
      <c r="GD340">
        <v>535</v>
      </c>
      <c r="GE340">
        <v>470</v>
      </c>
      <c r="GF340">
        <v>416</v>
      </c>
      <c r="GG340">
        <v>330</v>
      </c>
      <c r="GH340">
        <v>338</v>
      </c>
      <c r="GI340">
        <v>307</v>
      </c>
      <c r="GJ340">
        <v>269</v>
      </c>
      <c r="GK340">
        <v>228</v>
      </c>
      <c r="GL340" s="128">
        <v>1005</v>
      </c>
    </row>
    <row r="341" spans="1:194" s="1" customFormat="1" ht="14.4" x14ac:dyDescent="0.3">
      <c r="A341" s="30" t="s">
        <v>46</v>
      </c>
      <c r="B341" s="1" t="s">
        <v>380</v>
      </c>
      <c r="C341" s="29" t="str">
        <f t="shared" si="84"/>
        <v>LA England - Sunderland</v>
      </c>
      <c r="D341" s="48">
        <f t="shared" si="85"/>
        <v>10236</v>
      </c>
      <c r="E341" s="48">
        <f t="shared" si="86"/>
        <v>9785</v>
      </c>
      <c r="F341" s="49">
        <f t="shared" si="87"/>
        <v>294961</v>
      </c>
      <c r="G341" s="49">
        <f t="shared" si="88"/>
        <v>147805</v>
      </c>
      <c r="H341" s="50">
        <f t="shared" si="89"/>
        <v>147156</v>
      </c>
      <c r="I341" s="50">
        <f t="shared" si="90"/>
        <v>119855</v>
      </c>
      <c r="J341" s="50">
        <f t="shared" si="91"/>
        <v>120826</v>
      </c>
      <c r="K341" s="47">
        <f t="shared" si="92"/>
        <v>27950</v>
      </c>
      <c r="L341" s="48">
        <f t="shared" si="93"/>
        <v>26330</v>
      </c>
      <c r="M341" s="744">
        <v>1223</v>
      </c>
      <c r="N341" s="184">
        <v>1321</v>
      </c>
      <c r="O341" s="184">
        <v>1376</v>
      </c>
      <c r="P341" s="184">
        <v>1340</v>
      </c>
      <c r="Q341" s="184">
        <v>1424</v>
      </c>
      <c r="R341" s="184">
        <v>1473</v>
      </c>
      <c r="S341" s="184">
        <v>1415</v>
      </c>
      <c r="T341" s="184">
        <v>1529</v>
      </c>
      <c r="U341" s="184">
        <v>1698</v>
      </c>
      <c r="V341" s="184">
        <v>1643</v>
      </c>
      <c r="W341" s="184">
        <v>1652</v>
      </c>
      <c r="X341" s="184">
        <v>1620</v>
      </c>
      <c r="Y341" s="184">
        <v>1674</v>
      </c>
      <c r="Z341" s="184">
        <v>1690</v>
      </c>
      <c r="AA341" s="184">
        <v>1782</v>
      </c>
      <c r="AB341" s="184">
        <v>1720</v>
      </c>
      <c r="AC341" s="184">
        <v>1678</v>
      </c>
      <c r="AD341" s="184">
        <v>1692</v>
      </c>
      <c r="AE341" s="184">
        <v>1767</v>
      </c>
      <c r="AF341" s="184">
        <v>1749</v>
      </c>
      <c r="AG341" s="184">
        <v>1719</v>
      </c>
      <c r="AH341" s="184">
        <v>1719</v>
      </c>
      <c r="AI341" s="184">
        <v>1768</v>
      </c>
      <c r="AJ341" s="184">
        <v>1724</v>
      </c>
      <c r="AK341" s="184">
        <v>1637</v>
      </c>
      <c r="AL341" s="184">
        <v>1792</v>
      </c>
      <c r="AM341" s="184">
        <v>1845</v>
      </c>
      <c r="AN341" s="184">
        <v>1841</v>
      </c>
      <c r="AO341" s="184">
        <v>1957</v>
      </c>
      <c r="AP341" s="184">
        <v>2000</v>
      </c>
      <c r="AQ341" s="184">
        <v>1993</v>
      </c>
      <c r="AR341" s="184">
        <v>2004</v>
      </c>
      <c r="AS341" s="184">
        <v>2225</v>
      </c>
      <c r="AT341" s="184">
        <v>2179</v>
      </c>
      <c r="AU341" s="184">
        <v>2330</v>
      </c>
      <c r="AV341" s="184">
        <v>2374</v>
      </c>
      <c r="AW341" s="184">
        <v>2337</v>
      </c>
      <c r="AX341" s="184">
        <v>2294</v>
      </c>
      <c r="AY341" s="184">
        <v>2275</v>
      </c>
      <c r="AZ341" s="184">
        <v>2183</v>
      </c>
      <c r="BA341" s="184">
        <v>2249</v>
      </c>
      <c r="BB341" s="184">
        <v>2073</v>
      </c>
      <c r="BC341" s="184">
        <v>2050</v>
      </c>
      <c r="BD341" s="184">
        <v>2007</v>
      </c>
      <c r="BE341" s="184">
        <v>2014</v>
      </c>
      <c r="BF341" s="184">
        <v>1919</v>
      </c>
      <c r="BG341" s="184">
        <v>1922</v>
      </c>
      <c r="BH341" s="184">
        <v>1844</v>
      </c>
      <c r="BI341" s="184">
        <v>1625</v>
      </c>
      <c r="BJ341" s="184">
        <v>1573</v>
      </c>
      <c r="BK341" s="184">
        <v>1605</v>
      </c>
      <c r="BL341" s="184">
        <v>1702</v>
      </c>
      <c r="BM341" s="184">
        <v>1662</v>
      </c>
      <c r="BN341" s="184">
        <v>1874</v>
      </c>
      <c r="BO341" s="184">
        <v>1974</v>
      </c>
      <c r="BP341" s="184">
        <v>2116</v>
      </c>
      <c r="BQ341" s="184">
        <v>1974</v>
      </c>
      <c r="BR341" s="184">
        <v>1977</v>
      </c>
      <c r="BS341" s="184">
        <v>1988</v>
      </c>
      <c r="BT341" s="184">
        <v>1923</v>
      </c>
      <c r="BU341" s="184">
        <v>1913</v>
      </c>
      <c r="BV341" s="184">
        <v>2032</v>
      </c>
      <c r="BW341" s="184">
        <v>1998</v>
      </c>
      <c r="BX341" s="184">
        <v>1994</v>
      </c>
      <c r="BY341" s="184">
        <v>1864</v>
      </c>
      <c r="BZ341" s="184">
        <v>1819</v>
      </c>
      <c r="CA341" s="184">
        <v>1759</v>
      </c>
      <c r="CB341" s="184">
        <v>1816</v>
      </c>
      <c r="CC341" s="184">
        <v>1781</v>
      </c>
      <c r="CD341" s="184">
        <v>1706</v>
      </c>
      <c r="CE341" s="184">
        <v>1527</v>
      </c>
      <c r="CF341" s="184">
        <v>1373</v>
      </c>
      <c r="CG341" s="184">
        <v>1420</v>
      </c>
      <c r="CH341" s="184">
        <v>1314</v>
      </c>
      <c r="CI341" s="184">
        <v>1312</v>
      </c>
      <c r="CJ341" s="184">
        <v>1281</v>
      </c>
      <c r="CK341" s="184">
        <v>1197</v>
      </c>
      <c r="CL341" s="184">
        <v>1253</v>
      </c>
      <c r="CM341" s="184">
        <v>1240</v>
      </c>
      <c r="CN341" s="184">
        <v>1237</v>
      </c>
      <c r="CO341" s="184">
        <v>864</v>
      </c>
      <c r="CP341" s="184">
        <v>771</v>
      </c>
      <c r="CQ341" s="184">
        <v>712</v>
      </c>
      <c r="CR341" s="184">
        <v>631</v>
      </c>
      <c r="CS341" s="184">
        <v>508</v>
      </c>
      <c r="CT341" s="184">
        <v>447</v>
      </c>
      <c r="CU341" s="184">
        <v>438</v>
      </c>
      <c r="CV341" s="184">
        <v>380</v>
      </c>
      <c r="CW341" s="184">
        <v>358</v>
      </c>
      <c r="CX341" s="184">
        <v>291</v>
      </c>
      <c r="CY341" s="533">
        <v>836</v>
      </c>
      <c r="CZ341" s="129">
        <v>1126</v>
      </c>
      <c r="DA341">
        <v>1227</v>
      </c>
      <c r="DB341">
        <v>1247</v>
      </c>
      <c r="DC341">
        <v>1282</v>
      </c>
      <c r="DD341">
        <v>1399</v>
      </c>
      <c r="DE341">
        <v>1366</v>
      </c>
      <c r="DF341">
        <v>1408</v>
      </c>
      <c r="DG341">
        <v>1362</v>
      </c>
      <c r="DH341">
        <v>1520</v>
      </c>
      <c r="DI341">
        <v>1567</v>
      </c>
      <c r="DJ341">
        <v>1549</v>
      </c>
      <c r="DK341">
        <v>1492</v>
      </c>
      <c r="DL341">
        <v>1558</v>
      </c>
      <c r="DM341">
        <v>1565</v>
      </c>
      <c r="DN341">
        <v>1748</v>
      </c>
      <c r="DO341">
        <v>1605</v>
      </c>
      <c r="DP341">
        <v>1682</v>
      </c>
      <c r="DQ341">
        <v>1627</v>
      </c>
      <c r="DR341">
        <v>1734</v>
      </c>
      <c r="DS341">
        <v>1678</v>
      </c>
      <c r="DT341">
        <v>1690</v>
      </c>
      <c r="DU341">
        <v>1643</v>
      </c>
      <c r="DV341">
        <v>1642</v>
      </c>
      <c r="DW341">
        <v>1619</v>
      </c>
      <c r="DX341">
        <v>1637</v>
      </c>
      <c r="DY341">
        <v>1602</v>
      </c>
      <c r="DZ341">
        <v>1738</v>
      </c>
      <c r="EA341">
        <v>1725</v>
      </c>
      <c r="EB341">
        <v>1849</v>
      </c>
      <c r="EC341">
        <v>2033</v>
      </c>
      <c r="ED341">
        <v>1893</v>
      </c>
      <c r="EE341">
        <v>2039</v>
      </c>
      <c r="EF341">
        <v>2107</v>
      </c>
      <c r="EG341">
        <v>2092</v>
      </c>
      <c r="EH341">
        <v>2230</v>
      </c>
      <c r="EI341">
        <v>2198</v>
      </c>
      <c r="EJ341">
        <v>2108</v>
      </c>
      <c r="EK341">
        <v>2049</v>
      </c>
      <c r="EL341">
        <v>2144</v>
      </c>
      <c r="EM341">
        <v>2105</v>
      </c>
      <c r="EN341">
        <v>2066</v>
      </c>
      <c r="EO341">
        <v>2028</v>
      </c>
      <c r="EP341">
        <v>1840</v>
      </c>
      <c r="EQ341">
        <v>1900</v>
      </c>
      <c r="ER341">
        <v>1812</v>
      </c>
      <c r="ES341">
        <v>1865</v>
      </c>
      <c r="ET341">
        <v>1815</v>
      </c>
      <c r="EU341">
        <v>1729</v>
      </c>
      <c r="EV341">
        <v>1573</v>
      </c>
      <c r="EW341">
        <v>1521</v>
      </c>
      <c r="EX341">
        <v>1600</v>
      </c>
      <c r="EY341">
        <v>1627</v>
      </c>
      <c r="EZ341">
        <v>1606</v>
      </c>
      <c r="FA341">
        <v>1819</v>
      </c>
      <c r="FB341">
        <v>1992</v>
      </c>
      <c r="FC341">
        <v>1975</v>
      </c>
      <c r="FD341">
        <v>1959</v>
      </c>
      <c r="FE341">
        <v>1888</v>
      </c>
      <c r="FF341">
        <v>1980</v>
      </c>
      <c r="FG341">
        <v>2027</v>
      </c>
      <c r="FH341">
        <v>1932</v>
      </c>
      <c r="FI341">
        <v>2000</v>
      </c>
      <c r="FJ341">
        <v>2036</v>
      </c>
      <c r="FK341">
        <v>1977</v>
      </c>
      <c r="FL341">
        <v>1982</v>
      </c>
      <c r="FM341">
        <v>1865</v>
      </c>
      <c r="FN341">
        <v>1803</v>
      </c>
      <c r="FO341">
        <v>1820</v>
      </c>
      <c r="FP341">
        <v>1837</v>
      </c>
      <c r="FQ341">
        <v>1734</v>
      </c>
      <c r="FR341">
        <v>1595</v>
      </c>
      <c r="FS341">
        <v>1586</v>
      </c>
      <c r="FT341">
        <v>1509</v>
      </c>
      <c r="FU341">
        <v>1416</v>
      </c>
      <c r="FV341">
        <v>1429</v>
      </c>
      <c r="FW341">
        <v>1428</v>
      </c>
      <c r="FX341">
        <v>1405</v>
      </c>
      <c r="FY341">
        <v>1351</v>
      </c>
      <c r="FZ341">
        <v>1362</v>
      </c>
      <c r="GA341">
        <v>1521</v>
      </c>
      <c r="GB341">
        <v>1023</v>
      </c>
      <c r="GC341">
        <v>1032</v>
      </c>
      <c r="GD341">
        <v>880</v>
      </c>
      <c r="GE341">
        <v>820</v>
      </c>
      <c r="GF341">
        <v>659</v>
      </c>
      <c r="GG341">
        <v>667</v>
      </c>
      <c r="GH341">
        <v>646</v>
      </c>
      <c r="GI341">
        <v>612</v>
      </c>
      <c r="GJ341">
        <v>535</v>
      </c>
      <c r="GK341">
        <v>404</v>
      </c>
      <c r="GL341" s="128">
        <v>1783</v>
      </c>
    </row>
    <row r="342" spans="1:194" s="1" customFormat="1" ht="14.4" x14ac:dyDescent="0.3">
      <c r="A342" s="30" t="s">
        <v>46</v>
      </c>
      <c r="B342" s="1" t="s">
        <v>381</v>
      </c>
      <c r="C342" s="29" t="str">
        <f t="shared" si="84"/>
        <v>LA England - Surrey Heath</v>
      </c>
      <c r="D342" s="48">
        <f t="shared" si="85"/>
        <v>4425</v>
      </c>
      <c r="E342" s="48">
        <f t="shared" si="86"/>
        <v>4114</v>
      </c>
      <c r="F342" s="49">
        <f t="shared" si="87"/>
        <v>113495</v>
      </c>
      <c r="G342" s="49">
        <f t="shared" si="88"/>
        <v>56052</v>
      </c>
      <c r="H342" s="50">
        <f t="shared" si="89"/>
        <v>57443</v>
      </c>
      <c r="I342" s="50">
        <f t="shared" si="90"/>
        <v>44499</v>
      </c>
      <c r="J342" s="50">
        <f t="shared" si="91"/>
        <v>46526</v>
      </c>
      <c r="K342" s="47">
        <f t="shared" si="92"/>
        <v>11553</v>
      </c>
      <c r="L342" s="48">
        <f t="shared" si="93"/>
        <v>10917</v>
      </c>
      <c r="M342" s="744">
        <v>502</v>
      </c>
      <c r="N342" s="184">
        <v>499</v>
      </c>
      <c r="O342" s="184">
        <v>551</v>
      </c>
      <c r="P342" s="184">
        <v>540</v>
      </c>
      <c r="Q342" s="184">
        <v>585</v>
      </c>
      <c r="R342" s="184">
        <v>574</v>
      </c>
      <c r="S342" s="184">
        <v>584</v>
      </c>
      <c r="T342" s="184">
        <v>608</v>
      </c>
      <c r="U342" s="184">
        <v>647</v>
      </c>
      <c r="V342" s="184">
        <v>616</v>
      </c>
      <c r="W342" s="184">
        <v>722</v>
      </c>
      <c r="X342" s="184">
        <v>700</v>
      </c>
      <c r="Y342" s="184">
        <v>709</v>
      </c>
      <c r="Z342" s="184">
        <v>702</v>
      </c>
      <c r="AA342" s="184">
        <v>757</v>
      </c>
      <c r="AB342" s="184">
        <v>770</v>
      </c>
      <c r="AC342" s="184">
        <v>732</v>
      </c>
      <c r="AD342" s="184">
        <v>755</v>
      </c>
      <c r="AE342" s="184">
        <v>676</v>
      </c>
      <c r="AF342" s="184">
        <v>589</v>
      </c>
      <c r="AG342" s="184">
        <v>566</v>
      </c>
      <c r="AH342" s="184">
        <v>583</v>
      </c>
      <c r="AI342" s="184">
        <v>585</v>
      </c>
      <c r="AJ342" s="184">
        <v>543</v>
      </c>
      <c r="AK342" s="184">
        <v>628</v>
      </c>
      <c r="AL342" s="184">
        <v>555</v>
      </c>
      <c r="AM342" s="184">
        <v>637</v>
      </c>
      <c r="AN342" s="184">
        <v>606</v>
      </c>
      <c r="AO342" s="184">
        <v>634</v>
      </c>
      <c r="AP342" s="184">
        <v>682</v>
      </c>
      <c r="AQ342" s="184">
        <v>655</v>
      </c>
      <c r="AR342" s="184">
        <v>648</v>
      </c>
      <c r="AS342" s="184">
        <v>628</v>
      </c>
      <c r="AT342" s="184">
        <v>727</v>
      </c>
      <c r="AU342" s="184">
        <v>756</v>
      </c>
      <c r="AV342" s="184">
        <v>736</v>
      </c>
      <c r="AW342" s="184">
        <v>782</v>
      </c>
      <c r="AX342" s="184">
        <v>742</v>
      </c>
      <c r="AY342" s="184">
        <v>817</v>
      </c>
      <c r="AZ342" s="184">
        <v>775</v>
      </c>
      <c r="BA342" s="184">
        <v>781</v>
      </c>
      <c r="BB342" s="184">
        <v>777</v>
      </c>
      <c r="BC342" s="184">
        <v>793</v>
      </c>
      <c r="BD342" s="184">
        <v>784</v>
      </c>
      <c r="BE342" s="184">
        <v>757</v>
      </c>
      <c r="BF342" s="184">
        <v>807</v>
      </c>
      <c r="BG342" s="184">
        <v>823</v>
      </c>
      <c r="BH342" s="184">
        <v>764</v>
      </c>
      <c r="BI342" s="184">
        <v>770</v>
      </c>
      <c r="BJ342" s="184">
        <v>790</v>
      </c>
      <c r="BK342" s="184">
        <v>739</v>
      </c>
      <c r="BL342" s="184">
        <v>761</v>
      </c>
      <c r="BM342" s="184">
        <v>824</v>
      </c>
      <c r="BN342" s="184">
        <v>755</v>
      </c>
      <c r="BO342" s="184">
        <v>758</v>
      </c>
      <c r="BP342" s="184">
        <v>911</v>
      </c>
      <c r="BQ342" s="184">
        <v>763</v>
      </c>
      <c r="BR342" s="184">
        <v>789</v>
      </c>
      <c r="BS342" s="184">
        <v>783</v>
      </c>
      <c r="BT342" s="184">
        <v>777</v>
      </c>
      <c r="BU342" s="184">
        <v>786</v>
      </c>
      <c r="BV342" s="184">
        <v>767</v>
      </c>
      <c r="BW342" s="184">
        <v>730</v>
      </c>
      <c r="BX342" s="184">
        <v>752</v>
      </c>
      <c r="BY342" s="184">
        <v>711</v>
      </c>
      <c r="BZ342" s="184">
        <v>680</v>
      </c>
      <c r="CA342" s="184">
        <v>570</v>
      </c>
      <c r="CB342" s="184">
        <v>580</v>
      </c>
      <c r="CC342" s="184">
        <v>583</v>
      </c>
      <c r="CD342" s="184">
        <v>527</v>
      </c>
      <c r="CE342" s="184">
        <v>502</v>
      </c>
      <c r="CF342" s="184">
        <v>485</v>
      </c>
      <c r="CG342" s="184">
        <v>464</v>
      </c>
      <c r="CH342" s="184">
        <v>454</v>
      </c>
      <c r="CI342" s="184">
        <v>453</v>
      </c>
      <c r="CJ342" s="184">
        <v>408</v>
      </c>
      <c r="CK342" s="184">
        <v>388</v>
      </c>
      <c r="CL342" s="184">
        <v>440</v>
      </c>
      <c r="CM342" s="184">
        <v>504</v>
      </c>
      <c r="CN342" s="184">
        <v>487</v>
      </c>
      <c r="CO342" s="184">
        <v>347</v>
      </c>
      <c r="CP342" s="184">
        <v>328</v>
      </c>
      <c r="CQ342" s="184">
        <v>364</v>
      </c>
      <c r="CR342" s="184">
        <v>306</v>
      </c>
      <c r="CS342" s="184">
        <v>262</v>
      </c>
      <c r="CT342" s="184">
        <v>194</v>
      </c>
      <c r="CU342" s="184">
        <v>202</v>
      </c>
      <c r="CV342" s="184">
        <v>190</v>
      </c>
      <c r="CW342" s="184">
        <v>140</v>
      </c>
      <c r="CX342" s="184">
        <v>157</v>
      </c>
      <c r="CY342" s="533">
        <v>482</v>
      </c>
      <c r="CZ342" s="129">
        <v>461</v>
      </c>
      <c r="DA342">
        <v>512</v>
      </c>
      <c r="DB342">
        <v>501</v>
      </c>
      <c r="DC342">
        <v>540</v>
      </c>
      <c r="DD342">
        <v>589</v>
      </c>
      <c r="DE342">
        <v>560</v>
      </c>
      <c r="DF342">
        <v>553</v>
      </c>
      <c r="DG342">
        <v>589</v>
      </c>
      <c r="DH342">
        <v>582</v>
      </c>
      <c r="DI342">
        <v>623</v>
      </c>
      <c r="DJ342">
        <v>664</v>
      </c>
      <c r="DK342">
        <v>629</v>
      </c>
      <c r="DL342">
        <v>609</v>
      </c>
      <c r="DM342">
        <v>691</v>
      </c>
      <c r="DN342">
        <v>722</v>
      </c>
      <c r="DO342">
        <v>716</v>
      </c>
      <c r="DP342">
        <v>689</v>
      </c>
      <c r="DQ342">
        <v>687</v>
      </c>
      <c r="DR342">
        <v>680</v>
      </c>
      <c r="DS342">
        <v>554</v>
      </c>
      <c r="DT342">
        <v>471</v>
      </c>
      <c r="DU342">
        <v>491</v>
      </c>
      <c r="DV342">
        <v>553</v>
      </c>
      <c r="DW342">
        <v>564</v>
      </c>
      <c r="DX342">
        <v>534</v>
      </c>
      <c r="DY342">
        <v>580</v>
      </c>
      <c r="DZ342">
        <v>621</v>
      </c>
      <c r="EA342">
        <v>646</v>
      </c>
      <c r="EB342">
        <v>692</v>
      </c>
      <c r="EC342">
        <v>663</v>
      </c>
      <c r="ED342">
        <v>687</v>
      </c>
      <c r="EE342">
        <v>665</v>
      </c>
      <c r="EF342">
        <v>695</v>
      </c>
      <c r="EG342">
        <v>729</v>
      </c>
      <c r="EH342">
        <v>794</v>
      </c>
      <c r="EI342">
        <v>787</v>
      </c>
      <c r="EJ342">
        <v>823</v>
      </c>
      <c r="EK342">
        <v>799</v>
      </c>
      <c r="EL342">
        <v>806</v>
      </c>
      <c r="EM342">
        <v>786</v>
      </c>
      <c r="EN342">
        <v>820</v>
      </c>
      <c r="EO342">
        <v>786</v>
      </c>
      <c r="EP342">
        <v>797</v>
      </c>
      <c r="EQ342">
        <v>834</v>
      </c>
      <c r="ER342">
        <v>838</v>
      </c>
      <c r="ES342">
        <v>828</v>
      </c>
      <c r="ET342">
        <v>867</v>
      </c>
      <c r="EU342">
        <v>792</v>
      </c>
      <c r="EV342">
        <v>739</v>
      </c>
      <c r="EW342">
        <v>722</v>
      </c>
      <c r="EX342">
        <v>764</v>
      </c>
      <c r="EY342">
        <v>775</v>
      </c>
      <c r="EZ342">
        <v>755</v>
      </c>
      <c r="FA342">
        <v>810</v>
      </c>
      <c r="FB342">
        <v>794</v>
      </c>
      <c r="FC342">
        <v>822</v>
      </c>
      <c r="FD342">
        <v>782</v>
      </c>
      <c r="FE342">
        <v>773</v>
      </c>
      <c r="FF342">
        <v>755</v>
      </c>
      <c r="FG342">
        <v>815</v>
      </c>
      <c r="FH342">
        <v>795</v>
      </c>
      <c r="FI342">
        <v>740</v>
      </c>
      <c r="FJ342">
        <v>756</v>
      </c>
      <c r="FK342">
        <v>677</v>
      </c>
      <c r="FL342">
        <v>705</v>
      </c>
      <c r="FM342">
        <v>666</v>
      </c>
      <c r="FN342">
        <v>628</v>
      </c>
      <c r="FO342">
        <v>566</v>
      </c>
      <c r="FP342">
        <v>602</v>
      </c>
      <c r="FQ342">
        <v>547</v>
      </c>
      <c r="FR342">
        <v>521</v>
      </c>
      <c r="FS342">
        <v>539</v>
      </c>
      <c r="FT342">
        <v>503</v>
      </c>
      <c r="FU342">
        <v>488</v>
      </c>
      <c r="FV342">
        <v>518</v>
      </c>
      <c r="FW342">
        <v>481</v>
      </c>
      <c r="FX342">
        <v>516</v>
      </c>
      <c r="FY342">
        <v>505</v>
      </c>
      <c r="FZ342">
        <v>592</v>
      </c>
      <c r="GA342">
        <v>548</v>
      </c>
      <c r="GB342">
        <v>459</v>
      </c>
      <c r="GC342">
        <v>443</v>
      </c>
      <c r="GD342">
        <v>425</v>
      </c>
      <c r="GE342">
        <v>349</v>
      </c>
      <c r="GF342">
        <v>310</v>
      </c>
      <c r="GG342">
        <v>254</v>
      </c>
      <c r="GH342">
        <v>290</v>
      </c>
      <c r="GI342">
        <v>277</v>
      </c>
      <c r="GJ342">
        <v>236</v>
      </c>
      <c r="GK342">
        <v>193</v>
      </c>
      <c r="GL342" s="128">
        <v>909</v>
      </c>
    </row>
    <row r="343" spans="1:194" s="1" customFormat="1" ht="14.4" x14ac:dyDescent="0.3">
      <c r="A343" s="30" t="s">
        <v>46</v>
      </c>
      <c r="B343" s="1" t="s">
        <v>382</v>
      </c>
      <c r="C343" s="29" t="str">
        <f t="shared" si="84"/>
        <v>LA England - Sutton</v>
      </c>
      <c r="D343" s="48">
        <f t="shared" si="85"/>
        <v>9546</v>
      </c>
      <c r="E343" s="48">
        <f t="shared" si="86"/>
        <v>8872</v>
      </c>
      <c r="F343" s="49">
        <f t="shared" si="87"/>
        <v>215944</v>
      </c>
      <c r="G343" s="49">
        <f t="shared" si="88"/>
        <v>106044</v>
      </c>
      <c r="H343" s="50">
        <f t="shared" si="89"/>
        <v>109900</v>
      </c>
      <c r="I343" s="50">
        <f t="shared" si="90"/>
        <v>81805</v>
      </c>
      <c r="J343" s="50">
        <f t="shared" si="91"/>
        <v>87163</v>
      </c>
      <c r="K343" s="47">
        <f t="shared" si="92"/>
        <v>24239</v>
      </c>
      <c r="L343" s="48">
        <f t="shared" si="93"/>
        <v>22737</v>
      </c>
      <c r="M343" s="744">
        <v>883</v>
      </c>
      <c r="N343" s="184">
        <v>932</v>
      </c>
      <c r="O343" s="184">
        <v>998</v>
      </c>
      <c r="P343" s="184">
        <v>1061</v>
      </c>
      <c r="Q343" s="184">
        <v>1175</v>
      </c>
      <c r="R343" s="184">
        <v>1130</v>
      </c>
      <c r="S343" s="184">
        <v>1267</v>
      </c>
      <c r="T343" s="184">
        <v>1350</v>
      </c>
      <c r="U343" s="184">
        <v>1353</v>
      </c>
      <c r="V343" s="184">
        <v>1435</v>
      </c>
      <c r="W343" s="184">
        <v>1547</v>
      </c>
      <c r="X343" s="184">
        <v>1562</v>
      </c>
      <c r="Y343" s="184">
        <v>1581</v>
      </c>
      <c r="Z343" s="184">
        <v>1619</v>
      </c>
      <c r="AA343" s="184">
        <v>1645</v>
      </c>
      <c r="AB343" s="184">
        <v>1573</v>
      </c>
      <c r="AC343" s="184">
        <v>1593</v>
      </c>
      <c r="AD343" s="184">
        <v>1535</v>
      </c>
      <c r="AE343" s="184">
        <v>1440</v>
      </c>
      <c r="AF343" s="184">
        <v>1225</v>
      </c>
      <c r="AG343" s="184">
        <v>1156</v>
      </c>
      <c r="AH343" s="184">
        <v>1099</v>
      </c>
      <c r="AI343" s="184">
        <v>1064</v>
      </c>
      <c r="AJ343" s="184">
        <v>1113</v>
      </c>
      <c r="AK343" s="184">
        <v>1032</v>
      </c>
      <c r="AL343" s="184">
        <v>1160</v>
      </c>
      <c r="AM343" s="184">
        <v>1217</v>
      </c>
      <c r="AN343" s="184">
        <v>1182</v>
      </c>
      <c r="AO343" s="184">
        <v>1296</v>
      </c>
      <c r="AP343" s="184">
        <v>1245</v>
      </c>
      <c r="AQ343" s="184">
        <v>1266</v>
      </c>
      <c r="AR343" s="184">
        <v>1285</v>
      </c>
      <c r="AS343" s="184">
        <v>1370</v>
      </c>
      <c r="AT343" s="184">
        <v>1392</v>
      </c>
      <c r="AU343" s="184">
        <v>1468</v>
      </c>
      <c r="AV343" s="184">
        <v>1436</v>
      </c>
      <c r="AW343" s="184">
        <v>1472</v>
      </c>
      <c r="AX343" s="184">
        <v>1498</v>
      </c>
      <c r="AY343" s="184">
        <v>1535</v>
      </c>
      <c r="AZ343" s="184">
        <v>1583</v>
      </c>
      <c r="BA343" s="184">
        <v>1676</v>
      </c>
      <c r="BB343" s="184">
        <v>1610</v>
      </c>
      <c r="BC343" s="184">
        <v>1644</v>
      </c>
      <c r="BD343" s="184">
        <v>1785</v>
      </c>
      <c r="BE343" s="184">
        <v>1858</v>
      </c>
      <c r="BF343" s="184">
        <v>1824</v>
      </c>
      <c r="BG343" s="184">
        <v>1870</v>
      </c>
      <c r="BH343" s="184">
        <v>1777</v>
      </c>
      <c r="BI343" s="184">
        <v>1687</v>
      </c>
      <c r="BJ343" s="184">
        <v>1700</v>
      </c>
      <c r="BK343" s="184">
        <v>1559</v>
      </c>
      <c r="BL343" s="184">
        <v>1581</v>
      </c>
      <c r="BM343" s="184">
        <v>1476</v>
      </c>
      <c r="BN343" s="184">
        <v>1453</v>
      </c>
      <c r="BO343" s="184">
        <v>1535</v>
      </c>
      <c r="BP343" s="184">
        <v>1396</v>
      </c>
      <c r="BQ343" s="184">
        <v>1353</v>
      </c>
      <c r="BR343" s="184">
        <v>1329</v>
      </c>
      <c r="BS343" s="184">
        <v>1308</v>
      </c>
      <c r="BT343" s="184">
        <v>1312</v>
      </c>
      <c r="BU343" s="184">
        <v>1366</v>
      </c>
      <c r="BV343" s="184">
        <v>1332</v>
      </c>
      <c r="BW343" s="184">
        <v>1253</v>
      </c>
      <c r="BX343" s="184">
        <v>1219</v>
      </c>
      <c r="BY343" s="184">
        <v>1096</v>
      </c>
      <c r="BZ343" s="184">
        <v>1061</v>
      </c>
      <c r="CA343" s="184">
        <v>999</v>
      </c>
      <c r="CB343" s="184">
        <v>985</v>
      </c>
      <c r="CC343" s="184">
        <v>886</v>
      </c>
      <c r="CD343" s="184">
        <v>843</v>
      </c>
      <c r="CE343" s="184">
        <v>816</v>
      </c>
      <c r="CF343" s="184">
        <v>719</v>
      </c>
      <c r="CG343" s="184">
        <v>726</v>
      </c>
      <c r="CH343" s="184">
        <v>698</v>
      </c>
      <c r="CI343" s="184">
        <v>642</v>
      </c>
      <c r="CJ343" s="184">
        <v>615</v>
      </c>
      <c r="CK343" s="184">
        <v>640</v>
      </c>
      <c r="CL343" s="184">
        <v>608</v>
      </c>
      <c r="CM343" s="184">
        <v>635</v>
      </c>
      <c r="CN343" s="184">
        <v>702</v>
      </c>
      <c r="CO343" s="184">
        <v>498</v>
      </c>
      <c r="CP343" s="184">
        <v>449</v>
      </c>
      <c r="CQ343" s="184">
        <v>389</v>
      </c>
      <c r="CR343" s="184">
        <v>369</v>
      </c>
      <c r="CS343" s="184">
        <v>278</v>
      </c>
      <c r="CT343" s="184">
        <v>269</v>
      </c>
      <c r="CU343" s="184">
        <v>283</v>
      </c>
      <c r="CV343" s="184">
        <v>245</v>
      </c>
      <c r="CW343" s="184">
        <v>196</v>
      </c>
      <c r="CX343" s="184">
        <v>157</v>
      </c>
      <c r="CY343" s="533">
        <v>564</v>
      </c>
      <c r="CZ343" s="129">
        <v>822</v>
      </c>
      <c r="DA343">
        <v>869</v>
      </c>
      <c r="DB343">
        <v>950</v>
      </c>
      <c r="DC343">
        <v>974</v>
      </c>
      <c r="DD343">
        <v>1102</v>
      </c>
      <c r="DE343">
        <v>1123</v>
      </c>
      <c r="DF343">
        <v>1169</v>
      </c>
      <c r="DG343">
        <v>1250</v>
      </c>
      <c r="DH343">
        <v>1293</v>
      </c>
      <c r="DI343">
        <v>1406</v>
      </c>
      <c r="DJ343">
        <v>1452</v>
      </c>
      <c r="DK343">
        <v>1455</v>
      </c>
      <c r="DL343">
        <v>1427</v>
      </c>
      <c r="DM343">
        <v>1485</v>
      </c>
      <c r="DN343">
        <v>1539</v>
      </c>
      <c r="DO343">
        <v>1461</v>
      </c>
      <c r="DP343">
        <v>1549</v>
      </c>
      <c r="DQ343">
        <v>1411</v>
      </c>
      <c r="DR343">
        <v>1274</v>
      </c>
      <c r="DS343">
        <v>1061</v>
      </c>
      <c r="DT343">
        <v>992</v>
      </c>
      <c r="DU343">
        <v>1009</v>
      </c>
      <c r="DV343">
        <v>1073</v>
      </c>
      <c r="DW343">
        <v>1080</v>
      </c>
      <c r="DX343">
        <v>1079</v>
      </c>
      <c r="DY343">
        <v>1158</v>
      </c>
      <c r="DZ343">
        <v>1229</v>
      </c>
      <c r="EA343">
        <v>1236</v>
      </c>
      <c r="EB343">
        <v>1294</v>
      </c>
      <c r="EC343">
        <v>1410</v>
      </c>
      <c r="ED343">
        <v>1319</v>
      </c>
      <c r="EE343">
        <v>1409</v>
      </c>
      <c r="EF343">
        <v>1428</v>
      </c>
      <c r="EG343">
        <v>1370</v>
      </c>
      <c r="EH343">
        <v>1517</v>
      </c>
      <c r="EI343">
        <v>1613</v>
      </c>
      <c r="EJ343">
        <v>1700</v>
      </c>
      <c r="EK343">
        <v>1657</v>
      </c>
      <c r="EL343">
        <v>1780</v>
      </c>
      <c r="EM343">
        <v>1739</v>
      </c>
      <c r="EN343">
        <v>1821</v>
      </c>
      <c r="EO343">
        <v>1872</v>
      </c>
      <c r="EP343">
        <v>1863</v>
      </c>
      <c r="EQ343">
        <v>1921</v>
      </c>
      <c r="ER343">
        <v>1871</v>
      </c>
      <c r="ES343">
        <v>1899</v>
      </c>
      <c r="ET343">
        <v>1855</v>
      </c>
      <c r="EU343">
        <v>1797</v>
      </c>
      <c r="EV343">
        <v>1693</v>
      </c>
      <c r="EW343">
        <v>1557</v>
      </c>
      <c r="EX343">
        <v>1449</v>
      </c>
      <c r="EY343">
        <v>1539</v>
      </c>
      <c r="EZ343">
        <v>1421</v>
      </c>
      <c r="FA343">
        <v>1435</v>
      </c>
      <c r="FB343">
        <v>1421</v>
      </c>
      <c r="FC343">
        <v>1441</v>
      </c>
      <c r="FD343">
        <v>1370</v>
      </c>
      <c r="FE343">
        <v>1332</v>
      </c>
      <c r="FF343">
        <v>1383</v>
      </c>
      <c r="FG343">
        <v>1366</v>
      </c>
      <c r="FH343">
        <v>1387</v>
      </c>
      <c r="FI343">
        <v>1349</v>
      </c>
      <c r="FJ343">
        <v>1341</v>
      </c>
      <c r="FK343">
        <v>1213</v>
      </c>
      <c r="FL343">
        <v>1135</v>
      </c>
      <c r="FM343">
        <v>1121</v>
      </c>
      <c r="FN343">
        <v>1100</v>
      </c>
      <c r="FO343">
        <v>962</v>
      </c>
      <c r="FP343">
        <v>954</v>
      </c>
      <c r="FQ343">
        <v>908</v>
      </c>
      <c r="FR343">
        <v>934</v>
      </c>
      <c r="FS343">
        <v>847</v>
      </c>
      <c r="FT343">
        <v>834</v>
      </c>
      <c r="FU343">
        <v>799</v>
      </c>
      <c r="FV343">
        <v>758</v>
      </c>
      <c r="FW343">
        <v>785</v>
      </c>
      <c r="FX343">
        <v>763</v>
      </c>
      <c r="FY343">
        <v>756</v>
      </c>
      <c r="FZ343">
        <v>795</v>
      </c>
      <c r="GA343">
        <v>924</v>
      </c>
      <c r="GB343">
        <v>612</v>
      </c>
      <c r="GC343">
        <v>621</v>
      </c>
      <c r="GD343">
        <v>524</v>
      </c>
      <c r="GE343">
        <v>546</v>
      </c>
      <c r="GF343">
        <v>451</v>
      </c>
      <c r="GG343">
        <v>348</v>
      </c>
      <c r="GH343">
        <v>373</v>
      </c>
      <c r="GI343">
        <v>376</v>
      </c>
      <c r="GJ343">
        <v>342</v>
      </c>
      <c r="GK343">
        <v>294</v>
      </c>
      <c r="GL343" s="128">
        <v>1278</v>
      </c>
    </row>
    <row r="344" spans="1:194" s="1" customFormat="1" ht="14.4" x14ac:dyDescent="0.3">
      <c r="A344" s="30" t="s">
        <v>46</v>
      </c>
      <c r="B344" s="1" t="s">
        <v>383</v>
      </c>
      <c r="C344" s="29" t="str">
        <f t="shared" si="84"/>
        <v>LA England - Swale</v>
      </c>
      <c r="D344" s="48">
        <f t="shared" si="85"/>
        <v>6013</v>
      </c>
      <c r="E344" s="48">
        <f t="shared" si="86"/>
        <v>5566</v>
      </c>
      <c r="F344" s="49">
        <f t="shared" si="87"/>
        <v>149017</v>
      </c>
      <c r="G344" s="49">
        <f t="shared" si="88"/>
        <v>74152</v>
      </c>
      <c r="H344" s="50">
        <f t="shared" si="89"/>
        <v>74865</v>
      </c>
      <c r="I344" s="50">
        <f t="shared" si="90"/>
        <v>57761</v>
      </c>
      <c r="J344" s="50">
        <f t="shared" si="91"/>
        <v>59477</v>
      </c>
      <c r="K344" s="47">
        <f t="shared" si="92"/>
        <v>16391</v>
      </c>
      <c r="L344" s="48">
        <f t="shared" si="93"/>
        <v>15388</v>
      </c>
      <c r="M344" s="744">
        <v>758</v>
      </c>
      <c r="N344" s="184">
        <v>762</v>
      </c>
      <c r="O344" s="184">
        <v>746</v>
      </c>
      <c r="P344" s="184">
        <v>770</v>
      </c>
      <c r="Q344" s="184">
        <v>828</v>
      </c>
      <c r="R344" s="184">
        <v>842</v>
      </c>
      <c r="S344" s="184">
        <v>856</v>
      </c>
      <c r="T344" s="184">
        <v>964</v>
      </c>
      <c r="U344" s="184">
        <v>960</v>
      </c>
      <c r="V344" s="184">
        <v>954</v>
      </c>
      <c r="W344" s="184">
        <v>1019</v>
      </c>
      <c r="X344" s="184">
        <v>919</v>
      </c>
      <c r="Y344" s="184">
        <v>1008</v>
      </c>
      <c r="Z344" s="184">
        <v>1040</v>
      </c>
      <c r="AA344" s="184">
        <v>1049</v>
      </c>
      <c r="AB344" s="184">
        <v>950</v>
      </c>
      <c r="AC344" s="184">
        <v>974</v>
      </c>
      <c r="AD344" s="184">
        <v>992</v>
      </c>
      <c r="AE344" s="184">
        <v>915</v>
      </c>
      <c r="AF344" s="184">
        <v>878</v>
      </c>
      <c r="AG344" s="184">
        <v>845</v>
      </c>
      <c r="AH344" s="184">
        <v>693</v>
      </c>
      <c r="AI344" s="184">
        <v>783</v>
      </c>
      <c r="AJ344" s="184">
        <v>737</v>
      </c>
      <c r="AK344" s="184">
        <v>754</v>
      </c>
      <c r="AL344" s="184">
        <v>733</v>
      </c>
      <c r="AM344" s="184">
        <v>846</v>
      </c>
      <c r="AN344" s="184">
        <v>861</v>
      </c>
      <c r="AO344" s="184">
        <v>867</v>
      </c>
      <c r="AP344" s="184">
        <v>909</v>
      </c>
      <c r="AQ344" s="184">
        <v>880</v>
      </c>
      <c r="AR344" s="184">
        <v>910</v>
      </c>
      <c r="AS344" s="184">
        <v>1036</v>
      </c>
      <c r="AT344" s="184">
        <v>1009</v>
      </c>
      <c r="AU344" s="184">
        <v>1017</v>
      </c>
      <c r="AV344" s="184">
        <v>1029</v>
      </c>
      <c r="AW344" s="184">
        <v>1095</v>
      </c>
      <c r="AX344" s="184">
        <v>1087</v>
      </c>
      <c r="AY344" s="184">
        <v>1014</v>
      </c>
      <c r="AZ344" s="184">
        <v>1071</v>
      </c>
      <c r="BA344" s="184">
        <v>1074</v>
      </c>
      <c r="BB344" s="184">
        <v>1041</v>
      </c>
      <c r="BC344" s="184">
        <v>1001</v>
      </c>
      <c r="BD344" s="184">
        <v>969</v>
      </c>
      <c r="BE344" s="184">
        <v>973</v>
      </c>
      <c r="BF344" s="184">
        <v>968</v>
      </c>
      <c r="BG344" s="184">
        <v>988</v>
      </c>
      <c r="BH344" s="184">
        <v>935</v>
      </c>
      <c r="BI344" s="184">
        <v>816</v>
      </c>
      <c r="BJ344" s="184">
        <v>850</v>
      </c>
      <c r="BK344" s="184">
        <v>856</v>
      </c>
      <c r="BL344" s="184">
        <v>873</v>
      </c>
      <c r="BM344" s="184">
        <v>855</v>
      </c>
      <c r="BN344" s="184">
        <v>951</v>
      </c>
      <c r="BO344" s="184">
        <v>961</v>
      </c>
      <c r="BP344" s="184">
        <v>962</v>
      </c>
      <c r="BQ344" s="184">
        <v>968</v>
      </c>
      <c r="BR344" s="184">
        <v>960</v>
      </c>
      <c r="BS344" s="184">
        <v>1010</v>
      </c>
      <c r="BT344" s="184">
        <v>989</v>
      </c>
      <c r="BU344" s="184">
        <v>1029</v>
      </c>
      <c r="BV344" s="184">
        <v>1022</v>
      </c>
      <c r="BW344" s="184">
        <v>1025</v>
      </c>
      <c r="BX344" s="184">
        <v>957</v>
      </c>
      <c r="BY344" s="184">
        <v>899</v>
      </c>
      <c r="BZ344" s="184">
        <v>865</v>
      </c>
      <c r="CA344" s="184">
        <v>834</v>
      </c>
      <c r="CB344" s="184">
        <v>797</v>
      </c>
      <c r="CC344" s="184">
        <v>785</v>
      </c>
      <c r="CD344" s="184">
        <v>798</v>
      </c>
      <c r="CE344" s="184">
        <v>697</v>
      </c>
      <c r="CF344" s="184">
        <v>672</v>
      </c>
      <c r="CG344" s="184">
        <v>671</v>
      </c>
      <c r="CH344" s="184">
        <v>580</v>
      </c>
      <c r="CI344" s="184">
        <v>608</v>
      </c>
      <c r="CJ344" s="184">
        <v>612</v>
      </c>
      <c r="CK344" s="184">
        <v>612</v>
      </c>
      <c r="CL344" s="184">
        <v>613</v>
      </c>
      <c r="CM344" s="184">
        <v>653</v>
      </c>
      <c r="CN344" s="184">
        <v>647</v>
      </c>
      <c r="CO344" s="184">
        <v>476</v>
      </c>
      <c r="CP344" s="184">
        <v>479</v>
      </c>
      <c r="CQ344" s="184">
        <v>440</v>
      </c>
      <c r="CR344" s="184">
        <v>342</v>
      </c>
      <c r="CS344" s="184">
        <v>299</v>
      </c>
      <c r="CT344" s="184">
        <v>251</v>
      </c>
      <c r="CU344" s="184">
        <v>237</v>
      </c>
      <c r="CV344" s="184">
        <v>226</v>
      </c>
      <c r="CW344" s="184">
        <v>152</v>
      </c>
      <c r="CX344" s="184">
        <v>128</v>
      </c>
      <c r="CY344" s="533">
        <v>386</v>
      </c>
      <c r="CZ344" s="129">
        <v>631</v>
      </c>
      <c r="DA344">
        <v>742</v>
      </c>
      <c r="DB344">
        <v>767</v>
      </c>
      <c r="DC344">
        <v>781</v>
      </c>
      <c r="DD344">
        <v>801</v>
      </c>
      <c r="DE344">
        <v>786</v>
      </c>
      <c r="DF344">
        <v>841</v>
      </c>
      <c r="DG344">
        <v>896</v>
      </c>
      <c r="DH344">
        <v>860</v>
      </c>
      <c r="DI344">
        <v>910</v>
      </c>
      <c r="DJ344">
        <v>906</v>
      </c>
      <c r="DK344">
        <v>901</v>
      </c>
      <c r="DL344">
        <v>896</v>
      </c>
      <c r="DM344">
        <v>909</v>
      </c>
      <c r="DN344">
        <v>939</v>
      </c>
      <c r="DO344">
        <v>954</v>
      </c>
      <c r="DP344">
        <v>991</v>
      </c>
      <c r="DQ344">
        <v>877</v>
      </c>
      <c r="DR344">
        <v>868</v>
      </c>
      <c r="DS344">
        <v>771</v>
      </c>
      <c r="DT344">
        <v>718</v>
      </c>
      <c r="DU344">
        <v>656</v>
      </c>
      <c r="DV344">
        <v>729</v>
      </c>
      <c r="DW344">
        <v>713</v>
      </c>
      <c r="DX344">
        <v>722</v>
      </c>
      <c r="DY344">
        <v>757</v>
      </c>
      <c r="DZ344">
        <v>781</v>
      </c>
      <c r="EA344">
        <v>821</v>
      </c>
      <c r="EB344">
        <v>909</v>
      </c>
      <c r="EC344">
        <v>933</v>
      </c>
      <c r="ED344">
        <v>913</v>
      </c>
      <c r="EE344">
        <v>949</v>
      </c>
      <c r="EF344">
        <v>975</v>
      </c>
      <c r="EG344">
        <v>1084</v>
      </c>
      <c r="EH344">
        <v>1019</v>
      </c>
      <c r="EI344">
        <v>1107</v>
      </c>
      <c r="EJ344">
        <v>1093</v>
      </c>
      <c r="EK344">
        <v>1083</v>
      </c>
      <c r="EL344">
        <v>1114</v>
      </c>
      <c r="EM344">
        <v>1058</v>
      </c>
      <c r="EN344">
        <v>1071</v>
      </c>
      <c r="EO344">
        <v>1027</v>
      </c>
      <c r="EP344">
        <v>983</v>
      </c>
      <c r="EQ344">
        <v>978</v>
      </c>
      <c r="ER344">
        <v>1027</v>
      </c>
      <c r="ES344">
        <v>951</v>
      </c>
      <c r="ET344">
        <v>954</v>
      </c>
      <c r="EU344">
        <v>893</v>
      </c>
      <c r="EV344">
        <v>817</v>
      </c>
      <c r="EW344">
        <v>853</v>
      </c>
      <c r="EX344">
        <v>835</v>
      </c>
      <c r="EY344">
        <v>828</v>
      </c>
      <c r="EZ344">
        <v>910</v>
      </c>
      <c r="FA344">
        <v>926</v>
      </c>
      <c r="FB344">
        <v>905</v>
      </c>
      <c r="FC344">
        <v>974</v>
      </c>
      <c r="FD344">
        <v>1020</v>
      </c>
      <c r="FE344">
        <v>1054</v>
      </c>
      <c r="FF344">
        <v>966</v>
      </c>
      <c r="FG344">
        <v>997</v>
      </c>
      <c r="FH344">
        <v>1021</v>
      </c>
      <c r="FI344">
        <v>1070</v>
      </c>
      <c r="FJ344">
        <v>1023</v>
      </c>
      <c r="FK344">
        <v>961</v>
      </c>
      <c r="FL344">
        <v>955</v>
      </c>
      <c r="FM344">
        <v>876</v>
      </c>
      <c r="FN344">
        <v>875</v>
      </c>
      <c r="FO344">
        <v>813</v>
      </c>
      <c r="FP344">
        <v>762</v>
      </c>
      <c r="FQ344">
        <v>730</v>
      </c>
      <c r="FR344">
        <v>747</v>
      </c>
      <c r="FS344">
        <v>679</v>
      </c>
      <c r="FT344">
        <v>659</v>
      </c>
      <c r="FU344">
        <v>673</v>
      </c>
      <c r="FV344">
        <v>689</v>
      </c>
      <c r="FW344">
        <v>652</v>
      </c>
      <c r="FX344">
        <v>742</v>
      </c>
      <c r="FY344">
        <v>690</v>
      </c>
      <c r="FZ344">
        <v>753</v>
      </c>
      <c r="GA344">
        <v>812</v>
      </c>
      <c r="GB344">
        <v>557</v>
      </c>
      <c r="GC344">
        <v>540</v>
      </c>
      <c r="GD344">
        <v>516</v>
      </c>
      <c r="GE344">
        <v>449</v>
      </c>
      <c r="GF344">
        <v>345</v>
      </c>
      <c r="GG344">
        <v>332</v>
      </c>
      <c r="GH344">
        <v>293</v>
      </c>
      <c r="GI344">
        <v>290</v>
      </c>
      <c r="GJ344">
        <v>257</v>
      </c>
      <c r="GK344">
        <v>186</v>
      </c>
      <c r="GL344" s="128">
        <v>788</v>
      </c>
    </row>
    <row r="345" spans="1:194" s="1" customFormat="1" ht="14.4" x14ac:dyDescent="0.3">
      <c r="A345" s="30" t="s">
        <v>46</v>
      </c>
      <c r="B345" s="1" t="s">
        <v>384</v>
      </c>
      <c r="C345" s="29" t="str">
        <f t="shared" si="84"/>
        <v>LA England - Swindon</v>
      </c>
      <c r="D345" s="48">
        <f t="shared" si="85"/>
        <v>10362</v>
      </c>
      <c r="E345" s="48">
        <f t="shared" si="86"/>
        <v>9876</v>
      </c>
      <c r="F345" s="49">
        <f t="shared" si="87"/>
        <v>256627</v>
      </c>
      <c r="G345" s="49">
        <f t="shared" si="88"/>
        <v>129128</v>
      </c>
      <c r="H345" s="50">
        <f t="shared" si="89"/>
        <v>127499</v>
      </c>
      <c r="I345" s="50">
        <f t="shared" si="90"/>
        <v>101307</v>
      </c>
      <c r="J345" s="50">
        <f t="shared" si="91"/>
        <v>101008</v>
      </c>
      <c r="K345" s="47">
        <f t="shared" si="92"/>
        <v>27821</v>
      </c>
      <c r="L345" s="48">
        <f t="shared" si="93"/>
        <v>26491</v>
      </c>
      <c r="M345" s="744">
        <v>1188</v>
      </c>
      <c r="N345" s="184">
        <v>1228</v>
      </c>
      <c r="O345" s="184">
        <v>1287</v>
      </c>
      <c r="P345" s="184">
        <v>1244</v>
      </c>
      <c r="Q345" s="184">
        <v>1401</v>
      </c>
      <c r="R345" s="184">
        <v>1420</v>
      </c>
      <c r="S345" s="184">
        <v>1481</v>
      </c>
      <c r="T345" s="184">
        <v>1525</v>
      </c>
      <c r="U345" s="184">
        <v>1606</v>
      </c>
      <c r="V345" s="184">
        <v>1605</v>
      </c>
      <c r="W345" s="184">
        <v>1747</v>
      </c>
      <c r="X345" s="184">
        <v>1727</v>
      </c>
      <c r="Y345" s="184">
        <v>1691</v>
      </c>
      <c r="Z345" s="184">
        <v>1758</v>
      </c>
      <c r="AA345" s="184">
        <v>1856</v>
      </c>
      <c r="AB345" s="184">
        <v>1732</v>
      </c>
      <c r="AC345" s="184">
        <v>1665</v>
      </c>
      <c r="AD345" s="184">
        <v>1660</v>
      </c>
      <c r="AE345" s="184">
        <v>1671</v>
      </c>
      <c r="AF345" s="184">
        <v>1448</v>
      </c>
      <c r="AG345" s="184">
        <v>1446</v>
      </c>
      <c r="AH345" s="184">
        <v>1297</v>
      </c>
      <c r="AI345" s="184">
        <v>1328</v>
      </c>
      <c r="AJ345" s="184">
        <v>1365</v>
      </c>
      <c r="AK345" s="184">
        <v>1320</v>
      </c>
      <c r="AL345" s="184">
        <v>1392</v>
      </c>
      <c r="AM345" s="184">
        <v>1452</v>
      </c>
      <c r="AN345" s="184">
        <v>1558</v>
      </c>
      <c r="AO345" s="184">
        <v>1655</v>
      </c>
      <c r="AP345" s="184">
        <v>1655</v>
      </c>
      <c r="AQ345" s="184">
        <v>1720</v>
      </c>
      <c r="AR345" s="184">
        <v>1827</v>
      </c>
      <c r="AS345" s="184">
        <v>1792</v>
      </c>
      <c r="AT345" s="184">
        <v>1874</v>
      </c>
      <c r="AU345" s="184">
        <v>2009</v>
      </c>
      <c r="AV345" s="184">
        <v>2075</v>
      </c>
      <c r="AW345" s="184">
        <v>2106</v>
      </c>
      <c r="AX345" s="184">
        <v>2092</v>
      </c>
      <c r="AY345" s="184">
        <v>2057</v>
      </c>
      <c r="AZ345" s="184">
        <v>2102</v>
      </c>
      <c r="BA345" s="184">
        <v>2018</v>
      </c>
      <c r="BB345" s="184">
        <v>1986</v>
      </c>
      <c r="BC345" s="184">
        <v>1991</v>
      </c>
      <c r="BD345" s="184">
        <v>2021</v>
      </c>
      <c r="BE345" s="184">
        <v>2023</v>
      </c>
      <c r="BF345" s="184">
        <v>1984</v>
      </c>
      <c r="BG345" s="184">
        <v>1957</v>
      </c>
      <c r="BH345" s="184">
        <v>1830</v>
      </c>
      <c r="BI345" s="184">
        <v>1736</v>
      </c>
      <c r="BJ345" s="184">
        <v>1653</v>
      </c>
      <c r="BK345" s="184">
        <v>1601</v>
      </c>
      <c r="BL345" s="184">
        <v>1736</v>
      </c>
      <c r="BM345" s="184">
        <v>1690</v>
      </c>
      <c r="BN345" s="184">
        <v>1749</v>
      </c>
      <c r="BO345" s="184">
        <v>1758</v>
      </c>
      <c r="BP345" s="184">
        <v>1731</v>
      </c>
      <c r="BQ345" s="184">
        <v>1726</v>
      </c>
      <c r="BR345" s="184">
        <v>1670</v>
      </c>
      <c r="BS345" s="184">
        <v>1625</v>
      </c>
      <c r="BT345" s="184">
        <v>1660</v>
      </c>
      <c r="BU345" s="184">
        <v>1694</v>
      </c>
      <c r="BV345" s="184">
        <v>1679</v>
      </c>
      <c r="BW345" s="184">
        <v>1595</v>
      </c>
      <c r="BX345" s="184">
        <v>1584</v>
      </c>
      <c r="BY345" s="184">
        <v>1538</v>
      </c>
      <c r="BZ345" s="184">
        <v>1425</v>
      </c>
      <c r="CA345" s="184">
        <v>1339</v>
      </c>
      <c r="CB345" s="184">
        <v>1303</v>
      </c>
      <c r="CC345" s="184">
        <v>1158</v>
      </c>
      <c r="CD345" s="184">
        <v>1081</v>
      </c>
      <c r="CE345" s="184">
        <v>1021</v>
      </c>
      <c r="CF345" s="184">
        <v>1007</v>
      </c>
      <c r="CG345" s="184">
        <v>982</v>
      </c>
      <c r="CH345" s="184">
        <v>868</v>
      </c>
      <c r="CI345" s="184">
        <v>875</v>
      </c>
      <c r="CJ345" s="184">
        <v>821</v>
      </c>
      <c r="CK345" s="184">
        <v>826</v>
      </c>
      <c r="CL345" s="184">
        <v>787</v>
      </c>
      <c r="CM345" s="184">
        <v>822</v>
      </c>
      <c r="CN345" s="184">
        <v>854</v>
      </c>
      <c r="CO345" s="184">
        <v>589</v>
      </c>
      <c r="CP345" s="184">
        <v>602</v>
      </c>
      <c r="CQ345" s="184">
        <v>503</v>
      </c>
      <c r="CR345" s="184">
        <v>471</v>
      </c>
      <c r="CS345" s="184">
        <v>407</v>
      </c>
      <c r="CT345" s="184">
        <v>316</v>
      </c>
      <c r="CU345" s="184">
        <v>335</v>
      </c>
      <c r="CV345" s="184">
        <v>287</v>
      </c>
      <c r="CW345" s="184">
        <v>248</v>
      </c>
      <c r="CX345" s="184">
        <v>217</v>
      </c>
      <c r="CY345" s="533">
        <v>687</v>
      </c>
      <c r="CZ345" s="129">
        <v>1058</v>
      </c>
      <c r="DA345">
        <v>1118</v>
      </c>
      <c r="DB345">
        <v>1205</v>
      </c>
      <c r="DC345">
        <v>1273</v>
      </c>
      <c r="DD345">
        <v>1355</v>
      </c>
      <c r="DE345">
        <v>1362</v>
      </c>
      <c r="DF345">
        <v>1384</v>
      </c>
      <c r="DG345">
        <v>1475</v>
      </c>
      <c r="DH345">
        <v>1548</v>
      </c>
      <c r="DI345">
        <v>1599</v>
      </c>
      <c r="DJ345">
        <v>1577</v>
      </c>
      <c r="DK345">
        <v>1661</v>
      </c>
      <c r="DL345">
        <v>1581</v>
      </c>
      <c r="DM345">
        <v>1739</v>
      </c>
      <c r="DN345">
        <v>1732</v>
      </c>
      <c r="DO345">
        <v>1634</v>
      </c>
      <c r="DP345">
        <v>1589</v>
      </c>
      <c r="DQ345">
        <v>1601</v>
      </c>
      <c r="DR345">
        <v>1558</v>
      </c>
      <c r="DS345">
        <v>1278</v>
      </c>
      <c r="DT345">
        <v>1181</v>
      </c>
      <c r="DU345">
        <v>1202</v>
      </c>
      <c r="DV345">
        <v>1193</v>
      </c>
      <c r="DW345">
        <v>1207</v>
      </c>
      <c r="DX345">
        <v>1311</v>
      </c>
      <c r="DY345">
        <v>1419</v>
      </c>
      <c r="DZ345">
        <v>1445</v>
      </c>
      <c r="EA345">
        <v>1489</v>
      </c>
      <c r="EB345">
        <v>1667</v>
      </c>
      <c r="EC345">
        <v>1757</v>
      </c>
      <c r="ED345">
        <v>1777</v>
      </c>
      <c r="EE345">
        <v>1796</v>
      </c>
      <c r="EF345">
        <v>1949</v>
      </c>
      <c r="EG345">
        <v>1975</v>
      </c>
      <c r="EH345">
        <v>1981</v>
      </c>
      <c r="EI345">
        <v>2061</v>
      </c>
      <c r="EJ345">
        <v>1981</v>
      </c>
      <c r="EK345">
        <v>1990</v>
      </c>
      <c r="EL345">
        <v>2104</v>
      </c>
      <c r="EM345">
        <v>2120</v>
      </c>
      <c r="EN345">
        <v>1970</v>
      </c>
      <c r="EO345">
        <v>2083</v>
      </c>
      <c r="EP345">
        <v>1965</v>
      </c>
      <c r="EQ345">
        <v>1884</v>
      </c>
      <c r="ER345">
        <v>1883</v>
      </c>
      <c r="ES345">
        <v>1869</v>
      </c>
      <c r="ET345">
        <v>1731</v>
      </c>
      <c r="EU345">
        <v>1675</v>
      </c>
      <c r="EV345">
        <v>1597</v>
      </c>
      <c r="EW345">
        <v>1609</v>
      </c>
      <c r="EX345">
        <v>1528</v>
      </c>
      <c r="EY345">
        <v>1567</v>
      </c>
      <c r="EZ345">
        <v>1619</v>
      </c>
      <c r="FA345">
        <v>1682</v>
      </c>
      <c r="FB345">
        <v>1652</v>
      </c>
      <c r="FC345">
        <v>1717</v>
      </c>
      <c r="FD345">
        <v>1540</v>
      </c>
      <c r="FE345">
        <v>1610</v>
      </c>
      <c r="FF345">
        <v>1613</v>
      </c>
      <c r="FG345">
        <v>1680</v>
      </c>
      <c r="FH345">
        <v>1586</v>
      </c>
      <c r="FI345">
        <v>1577</v>
      </c>
      <c r="FJ345">
        <v>1533</v>
      </c>
      <c r="FK345">
        <v>1542</v>
      </c>
      <c r="FL345">
        <v>1400</v>
      </c>
      <c r="FM345">
        <v>1430</v>
      </c>
      <c r="FN345">
        <v>1281</v>
      </c>
      <c r="FO345">
        <v>1232</v>
      </c>
      <c r="FP345">
        <v>1198</v>
      </c>
      <c r="FQ345">
        <v>1126</v>
      </c>
      <c r="FR345">
        <v>1043</v>
      </c>
      <c r="FS345">
        <v>1072</v>
      </c>
      <c r="FT345">
        <v>1093</v>
      </c>
      <c r="FU345">
        <v>984</v>
      </c>
      <c r="FV345">
        <v>902</v>
      </c>
      <c r="FW345">
        <v>951</v>
      </c>
      <c r="FX345">
        <v>917</v>
      </c>
      <c r="FY345">
        <v>888</v>
      </c>
      <c r="FZ345">
        <v>976</v>
      </c>
      <c r="GA345">
        <v>956</v>
      </c>
      <c r="GB345">
        <v>716</v>
      </c>
      <c r="GC345">
        <v>701</v>
      </c>
      <c r="GD345">
        <v>642</v>
      </c>
      <c r="GE345">
        <v>588</v>
      </c>
      <c r="GF345">
        <v>519</v>
      </c>
      <c r="GG345">
        <v>427</v>
      </c>
      <c r="GH345">
        <v>449</v>
      </c>
      <c r="GI345">
        <v>416</v>
      </c>
      <c r="GJ345">
        <v>354</v>
      </c>
      <c r="GK345">
        <v>305</v>
      </c>
      <c r="GL345" s="128">
        <v>1289</v>
      </c>
    </row>
    <row r="346" spans="1:194" s="1" customFormat="1" ht="14.4" x14ac:dyDescent="0.3">
      <c r="A346" s="30" t="s">
        <v>46</v>
      </c>
      <c r="B346" s="1" t="s">
        <v>385</v>
      </c>
      <c r="C346" s="29" t="str">
        <f t="shared" si="84"/>
        <v>LA England - Tameside</v>
      </c>
      <c r="D346" s="48">
        <f t="shared" si="85"/>
        <v>9413</v>
      </c>
      <c r="E346" s="48">
        <f t="shared" si="86"/>
        <v>9130</v>
      </c>
      <c r="F346" s="49">
        <f t="shared" si="87"/>
        <v>240065</v>
      </c>
      <c r="G346" s="49">
        <f t="shared" si="88"/>
        <v>120108</v>
      </c>
      <c r="H346" s="50">
        <f t="shared" si="89"/>
        <v>119957</v>
      </c>
      <c r="I346" s="50">
        <f t="shared" si="90"/>
        <v>94528</v>
      </c>
      <c r="J346" s="50">
        <f t="shared" si="91"/>
        <v>95682</v>
      </c>
      <c r="K346" s="47">
        <f t="shared" si="92"/>
        <v>25580</v>
      </c>
      <c r="L346" s="48">
        <f t="shared" si="93"/>
        <v>24275</v>
      </c>
      <c r="M346" s="744">
        <v>1126</v>
      </c>
      <c r="N346" s="184">
        <v>1203</v>
      </c>
      <c r="O346" s="184">
        <v>1197</v>
      </c>
      <c r="P346" s="184">
        <v>1225</v>
      </c>
      <c r="Q346" s="184">
        <v>1284</v>
      </c>
      <c r="R346" s="184">
        <v>1283</v>
      </c>
      <c r="S346" s="184">
        <v>1399</v>
      </c>
      <c r="T346" s="184">
        <v>1430</v>
      </c>
      <c r="U346" s="184">
        <v>1426</v>
      </c>
      <c r="V346" s="184">
        <v>1548</v>
      </c>
      <c r="W346" s="184">
        <v>1507</v>
      </c>
      <c r="X346" s="184">
        <v>1539</v>
      </c>
      <c r="Y346" s="184">
        <v>1472</v>
      </c>
      <c r="Z346" s="184">
        <v>1603</v>
      </c>
      <c r="AA346" s="184">
        <v>1600</v>
      </c>
      <c r="AB346" s="184">
        <v>1593</v>
      </c>
      <c r="AC346" s="184">
        <v>1577</v>
      </c>
      <c r="AD346" s="184">
        <v>1568</v>
      </c>
      <c r="AE346" s="184">
        <v>1607</v>
      </c>
      <c r="AF346" s="184">
        <v>1458</v>
      </c>
      <c r="AG346" s="184">
        <v>1347</v>
      </c>
      <c r="AH346" s="184">
        <v>1269</v>
      </c>
      <c r="AI346" s="184">
        <v>1339</v>
      </c>
      <c r="AJ346" s="184">
        <v>1269</v>
      </c>
      <c r="AK346" s="184">
        <v>1350</v>
      </c>
      <c r="AL346" s="184">
        <v>1341</v>
      </c>
      <c r="AM346" s="184">
        <v>1393</v>
      </c>
      <c r="AN346" s="184">
        <v>1549</v>
      </c>
      <c r="AO346" s="184">
        <v>1529</v>
      </c>
      <c r="AP346" s="184">
        <v>1642</v>
      </c>
      <c r="AQ346" s="184">
        <v>1660</v>
      </c>
      <c r="AR346" s="184">
        <v>1722</v>
      </c>
      <c r="AS346" s="184">
        <v>1763</v>
      </c>
      <c r="AT346" s="184">
        <v>1745</v>
      </c>
      <c r="AU346" s="184">
        <v>1909</v>
      </c>
      <c r="AV346" s="184">
        <v>1842</v>
      </c>
      <c r="AW346" s="184">
        <v>1829</v>
      </c>
      <c r="AX346" s="184">
        <v>1776</v>
      </c>
      <c r="AY346" s="184">
        <v>1815</v>
      </c>
      <c r="AZ346" s="184">
        <v>1791</v>
      </c>
      <c r="BA346" s="184">
        <v>1865</v>
      </c>
      <c r="BB346" s="184">
        <v>1677</v>
      </c>
      <c r="BC346" s="184">
        <v>1672</v>
      </c>
      <c r="BD346" s="184">
        <v>1715</v>
      </c>
      <c r="BE346" s="184">
        <v>1579</v>
      </c>
      <c r="BF346" s="184">
        <v>1615</v>
      </c>
      <c r="BG346" s="184">
        <v>1530</v>
      </c>
      <c r="BH346" s="184">
        <v>1538</v>
      </c>
      <c r="BI346" s="184">
        <v>1348</v>
      </c>
      <c r="BJ346" s="184">
        <v>1406</v>
      </c>
      <c r="BK346" s="184">
        <v>1444</v>
      </c>
      <c r="BL346" s="184">
        <v>1413</v>
      </c>
      <c r="BM346" s="184">
        <v>1478</v>
      </c>
      <c r="BN346" s="184">
        <v>1459</v>
      </c>
      <c r="BO346" s="184">
        <v>1642</v>
      </c>
      <c r="BP346" s="184">
        <v>1724</v>
      </c>
      <c r="BQ346" s="184">
        <v>1615</v>
      </c>
      <c r="BR346" s="184">
        <v>1675</v>
      </c>
      <c r="BS346" s="184">
        <v>1629</v>
      </c>
      <c r="BT346" s="184">
        <v>1689</v>
      </c>
      <c r="BU346" s="184">
        <v>1613</v>
      </c>
      <c r="BV346" s="184">
        <v>1688</v>
      </c>
      <c r="BW346" s="184">
        <v>1553</v>
      </c>
      <c r="BX346" s="184">
        <v>1544</v>
      </c>
      <c r="BY346" s="184">
        <v>1458</v>
      </c>
      <c r="BZ346" s="184">
        <v>1419</v>
      </c>
      <c r="CA346" s="184">
        <v>1312</v>
      </c>
      <c r="CB346" s="184">
        <v>1240</v>
      </c>
      <c r="CC346" s="184">
        <v>1206</v>
      </c>
      <c r="CD346" s="184">
        <v>1118</v>
      </c>
      <c r="CE346" s="184">
        <v>1053</v>
      </c>
      <c r="CF346" s="184">
        <v>892</v>
      </c>
      <c r="CG346" s="184">
        <v>961</v>
      </c>
      <c r="CH346" s="184">
        <v>945</v>
      </c>
      <c r="CI346" s="184">
        <v>957</v>
      </c>
      <c r="CJ346" s="184">
        <v>847</v>
      </c>
      <c r="CK346" s="184">
        <v>938</v>
      </c>
      <c r="CL346" s="184">
        <v>881</v>
      </c>
      <c r="CM346" s="184">
        <v>972</v>
      </c>
      <c r="CN346" s="184">
        <v>939</v>
      </c>
      <c r="CO346" s="184">
        <v>609</v>
      </c>
      <c r="CP346" s="184">
        <v>617</v>
      </c>
      <c r="CQ346" s="184">
        <v>505</v>
      </c>
      <c r="CR346" s="184">
        <v>471</v>
      </c>
      <c r="CS346" s="184">
        <v>360</v>
      </c>
      <c r="CT346" s="184">
        <v>307</v>
      </c>
      <c r="CU346" s="184">
        <v>301</v>
      </c>
      <c r="CV346" s="184">
        <v>257</v>
      </c>
      <c r="CW346" s="184">
        <v>236</v>
      </c>
      <c r="CX346" s="184">
        <v>170</v>
      </c>
      <c r="CY346" s="533">
        <v>501</v>
      </c>
      <c r="CZ346" s="129">
        <v>970</v>
      </c>
      <c r="DA346">
        <v>1157</v>
      </c>
      <c r="DB346">
        <v>1175</v>
      </c>
      <c r="DC346">
        <v>1151</v>
      </c>
      <c r="DD346">
        <v>1287</v>
      </c>
      <c r="DE346">
        <v>1210</v>
      </c>
      <c r="DF346">
        <v>1272</v>
      </c>
      <c r="DG346">
        <v>1321</v>
      </c>
      <c r="DH346">
        <v>1361</v>
      </c>
      <c r="DI346">
        <v>1381</v>
      </c>
      <c r="DJ346">
        <v>1409</v>
      </c>
      <c r="DK346">
        <v>1451</v>
      </c>
      <c r="DL346">
        <v>1522</v>
      </c>
      <c r="DM346">
        <v>1507</v>
      </c>
      <c r="DN346">
        <v>1499</v>
      </c>
      <c r="DO346">
        <v>1567</v>
      </c>
      <c r="DP346">
        <v>1595</v>
      </c>
      <c r="DQ346">
        <v>1440</v>
      </c>
      <c r="DR346">
        <v>1395</v>
      </c>
      <c r="DS346">
        <v>1311</v>
      </c>
      <c r="DT346">
        <v>1287</v>
      </c>
      <c r="DU346">
        <v>1233</v>
      </c>
      <c r="DV346">
        <v>1278</v>
      </c>
      <c r="DW346">
        <v>1229</v>
      </c>
      <c r="DX346">
        <v>1290</v>
      </c>
      <c r="DY346">
        <v>1372</v>
      </c>
      <c r="DZ346">
        <v>1408</v>
      </c>
      <c r="EA346">
        <v>1529</v>
      </c>
      <c r="EB346">
        <v>1651</v>
      </c>
      <c r="EC346">
        <v>1719</v>
      </c>
      <c r="ED346">
        <v>1645</v>
      </c>
      <c r="EE346">
        <v>1733</v>
      </c>
      <c r="EF346">
        <v>1712</v>
      </c>
      <c r="EG346">
        <v>1821</v>
      </c>
      <c r="EH346">
        <v>1856</v>
      </c>
      <c r="EI346">
        <v>1941</v>
      </c>
      <c r="EJ346">
        <v>1778</v>
      </c>
      <c r="EK346">
        <v>1858</v>
      </c>
      <c r="EL346">
        <v>1891</v>
      </c>
      <c r="EM346">
        <v>1798</v>
      </c>
      <c r="EN346">
        <v>1788</v>
      </c>
      <c r="EO346">
        <v>1715</v>
      </c>
      <c r="EP346">
        <v>1605</v>
      </c>
      <c r="EQ346">
        <v>1661</v>
      </c>
      <c r="ER346">
        <v>1591</v>
      </c>
      <c r="ES346">
        <v>1600</v>
      </c>
      <c r="ET346">
        <v>1525</v>
      </c>
      <c r="EU346">
        <v>1457</v>
      </c>
      <c r="EV346">
        <v>1367</v>
      </c>
      <c r="EW346">
        <v>1299</v>
      </c>
      <c r="EX346">
        <v>1342</v>
      </c>
      <c r="EY346">
        <v>1350</v>
      </c>
      <c r="EZ346">
        <v>1405</v>
      </c>
      <c r="FA346">
        <v>1500</v>
      </c>
      <c r="FB346">
        <v>1634</v>
      </c>
      <c r="FC346">
        <v>1566</v>
      </c>
      <c r="FD346">
        <v>1469</v>
      </c>
      <c r="FE346">
        <v>1520</v>
      </c>
      <c r="FF346">
        <v>1588</v>
      </c>
      <c r="FG346">
        <v>1613</v>
      </c>
      <c r="FH346">
        <v>1571</v>
      </c>
      <c r="FI346">
        <v>1554</v>
      </c>
      <c r="FJ346">
        <v>1517</v>
      </c>
      <c r="FK346">
        <v>1477</v>
      </c>
      <c r="FL346">
        <v>1460</v>
      </c>
      <c r="FM346">
        <v>1428</v>
      </c>
      <c r="FN346">
        <v>1233</v>
      </c>
      <c r="FO346">
        <v>1215</v>
      </c>
      <c r="FP346">
        <v>1237</v>
      </c>
      <c r="FQ346">
        <v>1181</v>
      </c>
      <c r="FR346">
        <v>1085</v>
      </c>
      <c r="FS346">
        <v>998</v>
      </c>
      <c r="FT346">
        <v>1072</v>
      </c>
      <c r="FU346">
        <v>1000</v>
      </c>
      <c r="FV346">
        <v>971</v>
      </c>
      <c r="FW346">
        <v>1037</v>
      </c>
      <c r="FX346">
        <v>994</v>
      </c>
      <c r="FY346">
        <v>953</v>
      </c>
      <c r="FZ346">
        <v>1045</v>
      </c>
      <c r="GA346">
        <v>1131</v>
      </c>
      <c r="GB346">
        <v>727</v>
      </c>
      <c r="GC346">
        <v>729</v>
      </c>
      <c r="GD346">
        <v>687</v>
      </c>
      <c r="GE346">
        <v>622</v>
      </c>
      <c r="GF346">
        <v>511</v>
      </c>
      <c r="GG346">
        <v>438</v>
      </c>
      <c r="GH346">
        <v>425</v>
      </c>
      <c r="GI346">
        <v>351</v>
      </c>
      <c r="GJ346">
        <v>363</v>
      </c>
      <c r="GK346">
        <v>285</v>
      </c>
      <c r="GL346" s="128">
        <v>1055</v>
      </c>
    </row>
    <row r="347" spans="1:194" s="1" customFormat="1" ht="14.4" x14ac:dyDescent="0.3">
      <c r="A347" s="30" t="s">
        <v>46</v>
      </c>
      <c r="B347" s="1" t="s">
        <v>386</v>
      </c>
      <c r="C347" s="29" t="str">
        <f t="shared" si="84"/>
        <v>LA England - Tamworth</v>
      </c>
      <c r="D347" s="48">
        <f t="shared" si="85"/>
        <v>3455</v>
      </c>
      <c r="E347" s="48">
        <f t="shared" si="86"/>
        <v>3267</v>
      </c>
      <c r="F347" s="49">
        <f t="shared" si="87"/>
        <v>93002</v>
      </c>
      <c r="G347" s="49">
        <f t="shared" si="88"/>
        <v>46443</v>
      </c>
      <c r="H347" s="50">
        <f t="shared" si="89"/>
        <v>46559</v>
      </c>
      <c r="I347" s="50">
        <f t="shared" si="90"/>
        <v>37035</v>
      </c>
      <c r="J347" s="50">
        <f t="shared" si="91"/>
        <v>37522</v>
      </c>
      <c r="K347" s="47">
        <f t="shared" si="92"/>
        <v>9408</v>
      </c>
      <c r="L347" s="48">
        <f t="shared" si="93"/>
        <v>9037</v>
      </c>
      <c r="M347" s="744">
        <v>362</v>
      </c>
      <c r="N347" s="184">
        <v>397</v>
      </c>
      <c r="O347" s="184">
        <v>459</v>
      </c>
      <c r="P347" s="184">
        <v>456</v>
      </c>
      <c r="Q347" s="184">
        <v>490</v>
      </c>
      <c r="R347" s="184">
        <v>537</v>
      </c>
      <c r="S347" s="184">
        <v>554</v>
      </c>
      <c r="T347" s="184">
        <v>478</v>
      </c>
      <c r="U347" s="184">
        <v>557</v>
      </c>
      <c r="V347" s="184">
        <v>561</v>
      </c>
      <c r="W347" s="184">
        <v>574</v>
      </c>
      <c r="X347" s="184">
        <v>528</v>
      </c>
      <c r="Y347" s="184">
        <v>534</v>
      </c>
      <c r="Z347" s="184">
        <v>599</v>
      </c>
      <c r="AA347" s="184">
        <v>564</v>
      </c>
      <c r="AB347" s="184">
        <v>570</v>
      </c>
      <c r="AC347" s="184">
        <v>607</v>
      </c>
      <c r="AD347" s="184">
        <v>581</v>
      </c>
      <c r="AE347" s="184">
        <v>577</v>
      </c>
      <c r="AF347" s="184">
        <v>463</v>
      </c>
      <c r="AG347" s="184">
        <v>533</v>
      </c>
      <c r="AH347" s="184">
        <v>528</v>
      </c>
      <c r="AI347" s="184">
        <v>524</v>
      </c>
      <c r="AJ347" s="184">
        <v>478</v>
      </c>
      <c r="AK347" s="184">
        <v>468</v>
      </c>
      <c r="AL347" s="184">
        <v>506</v>
      </c>
      <c r="AM347" s="184">
        <v>579</v>
      </c>
      <c r="AN347" s="184">
        <v>567</v>
      </c>
      <c r="AO347" s="184">
        <v>570</v>
      </c>
      <c r="AP347" s="184">
        <v>587</v>
      </c>
      <c r="AQ347" s="184">
        <v>609</v>
      </c>
      <c r="AR347" s="184">
        <v>656</v>
      </c>
      <c r="AS347" s="184">
        <v>637</v>
      </c>
      <c r="AT347" s="184">
        <v>710</v>
      </c>
      <c r="AU347" s="184">
        <v>658</v>
      </c>
      <c r="AV347" s="184">
        <v>729</v>
      </c>
      <c r="AW347" s="184">
        <v>743</v>
      </c>
      <c r="AX347" s="184">
        <v>690</v>
      </c>
      <c r="AY347" s="184">
        <v>734</v>
      </c>
      <c r="AZ347" s="184">
        <v>709</v>
      </c>
      <c r="BA347" s="184">
        <v>656</v>
      </c>
      <c r="BB347" s="184">
        <v>666</v>
      </c>
      <c r="BC347" s="184">
        <v>681</v>
      </c>
      <c r="BD347" s="184">
        <v>599</v>
      </c>
      <c r="BE347" s="184">
        <v>598</v>
      </c>
      <c r="BF347" s="184">
        <v>648</v>
      </c>
      <c r="BG347" s="184">
        <v>635</v>
      </c>
      <c r="BH347" s="184">
        <v>585</v>
      </c>
      <c r="BI347" s="184">
        <v>518</v>
      </c>
      <c r="BJ347" s="184">
        <v>479</v>
      </c>
      <c r="BK347" s="184">
        <v>531</v>
      </c>
      <c r="BL347" s="184">
        <v>559</v>
      </c>
      <c r="BM347" s="184">
        <v>589</v>
      </c>
      <c r="BN347" s="184">
        <v>570</v>
      </c>
      <c r="BO347" s="184">
        <v>671</v>
      </c>
      <c r="BP347" s="184">
        <v>720</v>
      </c>
      <c r="BQ347" s="184">
        <v>693</v>
      </c>
      <c r="BR347" s="184">
        <v>710</v>
      </c>
      <c r="BS347" s="184">
        <v>656</v>
      </c>
      <c r="BT347" s="184">
        <v>637</v>
      </c>
      <c r="BU347" s="184">
        <v>616</v>
      </c>
      <c r="BV347" s="184">
        <v>609</v>
      </c>
      <c r="BW347" s="184">
        <v>553</v>
      </c>
      <c r="BX347" s="184">
        <v>564</v>
      </c>
      <c r="BY347" s="184">
        <v>543</v>
      </c>
      <c r="BZ347" s="184">
        <v>536</v>
      </c>
      <c r="CA347" s="184">
        <v>483</v>
      </c>
      <c r="CB347" s="184">
        <v>421</v>
      </c>
      <c r="CC347" s="184">
        <v>471</v>
      </c>
      <c r="CD347" s="184">
        <v>462</v>
      </c>
      <c r="CE347" s="184">
        <v>470</v>
      </c>
      <c r="CF347" s="184">
        <v>421</v>
      </c>
      <c r="CG347" s="184">
        <v>422</v>
      </c>
      <c r="CH347" s="184">
        <v>415</v>
      </c>
      <c r="CI347" s="184">
        <v>415</v>
      </c>
      <c r="CJ347" s="184">
        <v>378</v>
      </c>
      <c r="CK347" s="184">
        <v>383</v>
      </c>
      <c r="CL347" s="184">
        <v>414</v>
      </c>
      <c r="CM347" s="184">
        <v>389</v>
      </c>
      <c r="CN347" s="184">
        <v>384</v>
      </c>
      <c r="CO347" s="184">
        <v>287</v>
      </c>
      <c r="CP347" s="184">
        <v>277</v>
      </c>
      <c r="CQ347" s="184">
        <v>286</v>
      </c>
      <c r="CR347" s="184">
        <v>201</v>
      </c>
      <c r="CS347" s="184">
        <v>178</v>
      </c>
      <c r="CT347" s="184">
        <v>144</v>
      </c>
      <c r="CU347" s="184">
        <v>127</v>
      </c>
      <c r="CV347" s="184">
        <v>118</v>
      </c>
      <c r="CW347" s="184">
        <v>94</v>
      </c>
      <c r="CX347" s="184">
        <v>106</v>
      </c>
      <c r="CY347" s="533">
        <v>212</v>
      </c>
      <c r="CZ347" s="129">
        <v>404</v>
      </c>
      <c r="DA347">
        <v>424</v>
      </c>
      <c r="DB347">
        <v>406</v>
      </c>
      <c r="DC347">
        <v>457</v>
      </c>
      <c r="DD347">
        <v>487</v>
      </c>
      <c r="DE347">
        <v>477</v>
      </c>
      <c r="DF347">
        <v>535</v>
      </c>
      <c r="DG347">
        <v>465</v>
      </c>
      <c r="DH347">
        <v>497</v>
      </c>
      <c r="DI347">
        <v>547</v>
      </c>
      <c r="DJ347">
        <v>544</v>
      </c>
      <c r="DK347">
        <v>527</v>
      </c>
      <c r="DL347">
        <v>507</v>
      </c>
      <c r="DM347">
        <v>538</v>
      </c>
      <c r="DN347">
        <v>553</v>
      </c>
      <c r="DO347">
        <v>557</v>
      </c>
      <c r="DP347">
        <v>552</v>
      </c>
      <c r="DQ347">
        <v>560</v>
      </c>
      <c r="DR347">
        <v>516</v>
      </c>
      <c r="DS347">
        <v>473</v>
      </c>
      <c r="DT347">
        <v>410</v>
      </c>
      <c r="DU347">
        <v>413</v>
      </c>
      <c r="DV347">
        <v>464</v>
      </c>
      <c r="DW347">
        <v>424</v>
      </c>
      <c r="DX347">
        <v>447</v>
      </c>
      <c r="DY347">
        <v>483</v>
      </c>
      <c r="DZ347">
        <v>524</v>
      </c>
      <c r="EA347">
        <v>525</v>
      </c>
      <c r="EB347">
        <v>584</v>
      </c>
      <c r="EC347">
        <v>643</v>
      </c>
      <c r="ED347">
        <v>606</v>
      </c>
      <c r="EE347">
        <v>612</v>
      </c>
      <c r="EF347">
        <v>678</v>
      </c>
      <c r="EG347">
        <v>703</v>
      </c>
      <c r="EH347">
        <v>709</v>
      </c>
      <c r="EI347">
        <v>709</v>
      </c>
      <c r="EJ347">
        <v>676</v>
      </c>
      <c r="EK347">
        <v>700</v>
      </c>
      <c r="EL347">
        <v>703</v>
      </c>
      <c r="EM347">
        <v>679</v>
      </c>
      <c r="EN347">
        <v>644</v>
      </c>
      <c r="EO347">
        <v>637</v>
      </c>
      <c r="EP347">
        <v>616</v>
      </c>
      <c r="EQ347">
        <v>592</v>
      </c>
      <c r="ER347">
        <v>598</v>
      </c>
      <c r="ES347">
        <v>587</v>
      </c>
      <c r="ET347">
        <v>573</v>
      </c>
      <c r="EU347">
        <v>546</v>
      </c>
      <c r="EV347">
        <v>503</v>
      </c>
      <c r="EW347">
        <v>502</v>
      </c>
      <c r="EX347">
        <v>518</v>
      </c>
      <c r="EY347">
        <v>552</v>
      </c>
      <c r="EZ347">
        <v>588</v>
      </c>
      <c r="FA347">
        <v>630</v>
      </c>
      <c r="FB347">
        <v>657</v>
      </c>
      <c r="FC347">
        <v>669</v>
      </c>
      <c r="FD347">
        <v>639</v>
      </c>
      <c r="FE347">
        <v>661</v>
      </c>
      <c r="FF347">
        <v>563</v>
      </c>
      <c r="FG347">
        <v>629</v>
      </c>
      <c r="FH347">
        <v>615</v>
      </c>
      <c r="FI347">
        <v>643</v>
      </c>
      <c r="FJ347">
        <v>595</v>
      </c>
      <c r="FK347">
        <v>597</v>
      </c>
      <c r="FL347">
        <v>544</v>
      </c>
      <c r="FM347">
        <v>551</v>
      </c>
      <c r="FN347">
        <v>548</v>
      </c>
      <c r="FO347">
        <v>533</v>
      </c>
      <c r="FP347">
        <v>525</v>
      </c>
      <c r="FQ347">
        <v>505</v>
      </c>
      <c r="FR347">
        <v>498</v>
      </c>
      <c r="FS347">
        <v>468</v>
      </c>
      <c r="FT347">
        <v>483</v>
      </c>
      <c r="FU347">
        <v>447</v>
      </c>
      <c r="FV347">
        <v>433</v>
      </c>
      <c r="FW347">
        <v>421</v>
      </c>
      <c r="FX347">
        <v>448</v>
      </c>
      <c r="FY347">
        <v>424</v>
      </c>
      <c r="FZ347">
        <v>427</v>
      </c>
      <c r="GA347">
        <v>461</v>
      </c>
      <c r="GB347">
        <v>363</v>
      </c>
      <c r="GC347">
        <v>309</v>
      </c>
      <c r="GD347">
        <v>314</v>
      </c>
      <c r="GE347">
        <v>294</v>
      </c>
      <c r="GF347">
        <v>188</v>
      </c>
      <c r="GG347">
        <v>200</v>
      </c>
      <c r="GH347">
        <v>208</v>
      </c>
      <c r="GI347">
        <v>181</v>
      </c>
      <c r="GJ347">
        <v>140</v>
      </c>
      <c r="GK347">
        <v>120</v>
      </c>
      <c r="GL347" s="128">
        <v>454</v>
      </c>
    </row>
    <row r="348" spans="1:194" s="1" customFormat="1" ht="14.4" x14ac:dyDescent="0.3">
      <c r="A348" s="30" t="s">
        <v>46</v>
      </c>
      <c r="B348" s="1" t="s">
        <v>387</v>
      </c>
      <c r="C348" s="29" t="str">
        <f t="shared" si="84"/>
        <v>LA England - Tandridge</v>
      </c>
      <c r="D348" s="48">
        <f t="shared" si="85"/>
        <v>3736</v>
      </c>
      <c r="E348" s="48">
        <f t="shared" si="86"/>
        <v>3679</v>
      </c>
      <c r="F348" s="49">
        <f t="shared" si="87"/>
        <v>100786</v>
      </c>
      <c r="G348" s="49">
        <f t="shared" si="88"/>
        <v>49646</v>
      </c>
      <c r="H348" s="50">
        <f t="shared" si="89"/>
        <v>51140</v>
      </c>
      <c r="I348" s="50">
        <f t="shared" si="90"/>
        <v>39063</v>
      </c>
      <c r="J348" s="50">
        <f t="shared" si="91"/>
        <v>40931</v>
      </c>
      <c r="K348" s="47">
        <f t="shared" si="92"/>
        <v>10583</v>
      </c>
      <c r="L348" s="48">
        <f t="shared" si="93"/>
        <v>10209</v>
      </c>
      <c r="M348" s="744">
        <v>428</v>
      </c>
      <c r="N348" s="184">
        <v>462</v>
      </c>
      <c r="O348" s="184">
        <v>497</v>
      </c>
      <c r="P348" s="184">
        <v>516</v>
      </c>
      <c r="Q348" s="184">
        <v>576</v>
      </c>
      <c r="R348" s="184">
        <v>601</v>
      </c>
      <c r="S348" s="184">
        <v>573</v>
      </c>
      <c r="T348" s="184">
        <v>642</v>
      </c>
      <c r="U348" s="184">
        <v>657</v>
      </c>
      <c r="V348" s="184">
        <v>608</v>
      </c>
      <c r="W348" s="184">
        <v>662</v>
      </c>
      <c r="X348" s="184">
        <v>625</v>
      </c>
      <c r="Y348" s="184">
        <v>584</v>
      </c>
      <c r="Z348" s="184">
        <v>649</v>
      </c>
      <c r="AA348" s="184">
        <v>639</v>
      </c>
      <c r="AB348" s="184">
        <v>623</v>
      </c>
      <c r="AC348" s="184">
        <v>627</v>
      </c>
      <c r="AD348" s="184">
        <v>614</v>
      </c>
      <c r="AE348" s="184">
        <v>638</v>
      </c>
      <c r="AF348" s="184">
        <v>546</v>
      </c>
      <c r="AG348" s="184">
        <v>494</v>
      </c>
      <c r="AH348" s="184">
        <v>494</v>
      </c>
      <c r="AI348" s="184">
        <v>542</v>
      </c>
      <c r="AJ348" s="184">
        <v>498</v>
      </c>
      <c r="AK348" s="184">
        <v>508</v>
      </c>
      <c r="AL348" s="184">
        <v>496</v>
      </c>
      <c r="AM348" s="184">
        <v>527</v>
      </c>
      <c r="AN348" s="184">
        <v>555</v>
      </c>
      <c r="AO348" s="184">
        <v>525</v>
      </c>
      <c r="AP348" s="184">
        <v>555</v>
      </c>
      <c r="AQ348" s="184">
        <v>512</v>
      </c>
      <c r="AR348" s="184">
        <v>532</v>
      </c>
      <c r="AS348" s="184">
        <v>530</v>
      </c>
      <c r="AT348" s="184">
        <v>568</v>
      </c>
      <c r="AU348" s="184">
        <v>537</v>
      </c>
      <c r="AV348" s="184">
        <v>669</v>
      </c>
      <c r="AW348" s="184">
        <v>710</v>
      </c>
      <c r="AX348" s="184">
        <v>696</v>
      </c>
      <c r="AY348" s="184">
        <v>749</v>
      </c>
      <c r="AZ348" s="184">
        <v>643</v>
      </c>
      <c r="BA348" s="184">
        <v>681</v>
      </c>
      <c r="BB348" s="184">
        <v>680</v>
      </c>
      <c r="BC348" s="184">
        <v>710</v>
      </c>
      <c r="BD348" s="184">
        <v>688</v>
      </c>
      <c r="BE348" s="184">
        <v>729</v>
      </c>
      <c r="BF348" s="184">
        <v>722</v>
      </c>
      <c r="BG348" s="184">
        <v>705</v>
      </c>
      <c r="BH348" s="184">
        <v>726</v>
      </c>
      <c r="BI348" s="184">
        <v>677</v>
      </c>
      <c r="BJ348" s="184">
        <v>628</v>
      </c>
      <c r="BK348" s="184">
        <v>601</v>
      </c>
      <c r="BL348" s="184">
        <v>692</v>
      </c>
      <c r="BM348" s="184">
        <v>682</v>
      </c>
      <c r="BN348" s="184">
        <v>689</v>
      </c>
      <c r="BO348" s="184">
        <v>673</v>
      </c>
      <c r="BP348" s="184">
        <v>734</v>
      </c>
      <c r="BQ348" s="184">
        <v>683</v>
      </c>
      <c r="BR348" s="184">
        <v>645</v>
      </c>
      <c r="BS348" s="184">
        <v>706</v>
      </c>
      <c r="BT348" s="184">
        <v>704</v>
      </c>
      <c r="BU348" s="184">
        <v>714</v>
      </c>
      <c r="BV348" s="184">
        <v>671</v>
      </c>
      <c r="BW348" s="184">
        <v>697</v>
      </c>
      <c r="BX348" s="184">
        <v>653</v>
      </c>
      <c r="BY348" s="184">
        <v>641</v>
      </c>
      <c r="BZ348" s="184">
        <v>631</v>
      </c>
      <c r="CA348" s="184">
        <v>570</v>
      </c>
      <c r="CB348" s="184">
        <v>496</v>
      </c>
      <c r="CC348" s="184">
        <v>532</v>
      </c>
      <c r="CD348" s="184">
        <v>457</v>
      </c>
      <c r="CE348" s="184">
        <v>463</v>
      </c>
      <c r="CF348" s="184">
        <v>432</v>
      </c>
      <c r="CG348" s="184">
        <v>408</v>
      </c>
      <c r="CH348" s="184">
        <v>436</v>
      </c>
      <c r="CI348" s="184">
        <v>400</v>
      </c>
      <c r="CJ348" s="184">
        <v>367</v>
      </c>
      <c r="CK348" s="184">
        <v>383</v>
      </c>
      <c r="CL348" s="184">
        <v>409</v>
      </c>
      <c r="CM348" s="184">
        <v>450</v>
      </c>
      <c r="CN348" s="184">
        <v>451</v>
      </c>
      <c r="CO348" s="184">
        <v>350</v>
      </c>
      <c r="CP348" s="184">
        <v>322</v>
      </c>
      <c r="CQ348" s="184">
        <v>270</v>
      </c>
      <c r="CR348" s="184">
        <v>267</v>
      </c>
      <c r="CS348" s="184">
        <v>186</v>
      </c>
      <c r="CT348" s="184">
        <v>167</v>
      </c>
      <c r="CU348" s="184">
        <v>161</v>
      </c>
      <c r="CV348" s="184">
        <v>162</v>
      </c>
      <c r="CW348" s="184">
        <v>136</v>
      </c>
      <c r="CX348" s="184">
        <v>111</v>
      </c>
      <c r="CY348" s="533">
        <v>391</v>
      </c>
      <c r="CZ348" s="129">
        <v>416</v>
      </c>
      <c r="DA348">
        <v>450</v>
      </c>
      <c r="DB348">
        <v>489</v>
      </c>
      <c r="DC348">
        <v>496</v>
      </c>
      <c r="DD348">
        <v>543</v>
      </c>
      <c r="DE348">
        <v>536</v>
      </c>
      <c r="DF348">
        <v>564</v>
      </c>
      <c r="DG348">
        <v>625</v>
      </c>
      <c r="DH348">
        <v>614</v>
      </c>
      <c r="DI348">
        <v>610</v>
      </c>
      <c r="DJ348">
        <v>611</v>
      </c>
      <c r="DK348">
        <v>576</v>
      </c>
      <c r="DL348">
        <v>605</v>
      </c>
      <c r="DM348">
        <v>607</v>
      </c>
      <c r="DN348">
        <v>631</v>
      </c>
      <c r="DO348">
        <v>629</v>
      </c>
      <c r="DP348">
        <v>619</v>
      </c>
      <c r="DQ348">
        <v>588</v>
      </c>
      <c r="DR348">
        <v>606</v>
      </c>
      <c r="DS348">
        <v>471</v>
      </c>
      <c r="DT348">
        <v>433</v>
      </c>
      <c r="DU348">
        <v>453</v>
      </c>
      <c r="DV348">
        <v>464</v>
      </c>
      <c r="DW348">
        <v>499</v>
      </c>
      <c r="DX348">
        <v>448</v>
      </c>
      <c r="DY348">
        <v>499</v>
      </c>
      <c r="DZ348">
        <v>458</v>
      </c>
      <c r="EA348">
        <v>487</v>
      </c>
      <c r="EB348">
        <v>487</v>
      </c>
      <c r="EC348">
        <v>522</v>
      </c>
      <c r="ED348">
        <v>572</v>
      </c>
      <c r="EE348">
        <v>554</v>
      </c>
      <c r="EF348">
        <v>579</v>
      </c>
      <c r="EG348">
        <v>630</v>
      </c>
      <c r="EH348">
        <v>673</v>
      </c>
      <c r="EI348">
        <v>723</v>
      </c>
      <c r="EJ348">
        <v>702</v>
      </c>
      <c r="EK348">
        <v>736</v>
      </c>
      <c r="EL348">
        <v>728</v>
      </c>
      <c r="EM348">
        <v>725</v>
      </c>
      <c r="EN348">
        <v>775</v>
      </c>
      <c r="EO348">
        <v>779</v>
      </c>
      <c r="EP348">
        <v>754</v>
      </c>
      <c r="EQ348">
        <v>712</v>
      </c>
      <c r="ER348">
        <v>697</v>
      </c>
      <c r="ES348">
        <v>767</v>
      </c>
      <c r="ET348">
        <v>749</v>
      </c>
      <c r="EU348">
        <v>663</v>
      </c>
      <c r="EV348">
        <v>646</v>
      </c>
      <c r="EW348">
        <v>579</v>
      </c>
      <c r="EX348">
        <v>615</v>
      </c>
      <c r="EY348">
        <v>639</v>
      </c>
      <c r="EZ348">
        <v>660</v>
      </c>
      <c r="FA348">
        <v>637</v>
      </c>
      <c r="FB348">
        <v>706</v>
      </c>
      <c r="FC348">
        <v>717</v>
      </c>
      <c r="FD348">
        <v>668</v>
      </c>
      <c r="FE348">
        <v>692</v>
      </c>
      <c r="FF348">
        <v>695</v>
      </c>
      <c r="FG348">
        <v>721</v>
      </c>
      <c r="FH348">
        <v>673</v>
      </c>
      <c r="FI348">
        <v>651</v>
      </c>
      <c r="FJ348">
        <v>692</v>
      </c>
      <c r="FK348">
        <v>659</v>
      </c>
      <c r="FL348">
        <v>634</v>
      </c>
      <c r="FM348">
        <v>605</v>
      </c>
      <c r="FN348">
        <v>564</v>
      </c>
      <c r="FO348">
        <v>584</v>
      </c>
      <c r="FP348">
        <v>528</v>
      </c>
      <c r="FQ348">
        <v>528</v>
      </c>
      <c r="FR348">
        <v>508</v>
      </c>
      <c r="FS348">
        <v>485</v>
      </c>
      <c r="FT348">
        <v>482</v>
      </c>
      <c r="FU348">
        <v>476</v>
      </c>
      <c r="FV348">
        <v>469</v>
      </c>
      <c r="FW348">
        <v>450</v>
      </c>
      <c r="FX348">
        <v>465</v>
      </c>
      <c r="FY348">
        <v>458</v>
      </c>
      <c r="FZ348">
        <v>529</v>
      </c>
      <c r="GA348">
        <v>499</v>
      </c>
      <c r="GB348">
        <v>356</v>
      </c>
      <c r="GC348">
        <v>384</v>
      </c>
      <c r="GD348">
        <v>389</v>
      </c>
      <c r="GE348">
        <v>365</v>
      </c>
      <c r="GF348">
        <v>282</v>
      </c>
      <c r="GG348">
        <v>248</v>
      </c>
      <c r="GH348">
        <v>251</v>
      </c>
      <c r="GI348">
        <v>216</v>
      </c>
      <c r="GJ348">
        <v>211</v>
      </c>
      <c r="GK348">
        <v>191</v>
      </c>
      <c r="GL348" s="128">
        <v>779</v>
      </c>
    </row>
    <row r="349" spans="1:194" s="1" customFormat="1" ht="14.4" x14ac:dyDescent="0.3">
      <c r="A349" s="30" t="s">
        <v>46</v>
      </c>
      <c r="B349" s="1" t="s">
        <v>388</v>
      </c>
      <c r="C349" s="29" t="str">
        <f t="shared" si="84"/>
        <v>LA England - Teignbridge</v>
      </c>
      <c r="D349" s="48">
        <f t="shared" si="85"/>
        <v>4646</v>
      </c>
      <c r="E349" s="48">
        <f t="shared" si="86"/>
        <v>4287</v>
      </c>
      <c r="F349" s="49">
        <f t="shared" si="87"/>
        <v>134965</v>
      </c>
      <c r="G349" s="49">
        <f t="shared" si="88"/>
        <v>65678</v>
      </c>
      <c r="H349" s="50">
        <f t="shared" si="89"/>
        <v>69287</v>
      </c>
      <c r="I349" s="50">
        <f t="shared" si="90"/>
        <v>53929</v>
      </c>
      <c r="J349" s="50">
        <f t="shared" si="91"/>
        <v>58359</v>
      </c>
      <c r="K349" s="47">
        <f t="shared" si="92"/>
        <v>11749</v>
      </c>
      <c r="L349" s="48">
        <f t="shared" si="93"/>
        <v>10928</v>
      </c>
      <c r="M349" s="744">
        <v>407</v>
      </c>
      <c r="N349" s="184">
        <v>465</v>
      </c>
      <c r="O349" s="184">
        <v>488</v>
      </c>
      <c r="P349" s="184">
        <v>520</v>
      </c>
      <c r="Q349" s="184">
        <v>601</v>
      </c>
      <c r="R349" s="184">
        <v>601</v>
      </c>
      <c r="S349" s="184">
        <v>599</v>
      </c>
      <c r="T349" s="184">
        <v>658</v>
      </c>
      <c r="U349" s="184">
        <v>680</v>
      </c>
      <c r="V349" s="184">
        <v>674</v>
      </c>
      <c r="W349" s="184">
        <v>713</v>
      </c>
      <c r="X349" s="184">
        <v>697</v>
      </c>
      <c r="Y349" s="184">
        <v>784</v>
      </c>
      <c r="Z349" s="184">
        <v>769</v>
      </c>
      <c r="AA349" s="184">
        <v>793</v>
      </c>
      <c r="AB349" s="184">
        <v>753</v>
      </c>
      <c r="AC349" s="184">
        <v>823</v>
      </c>
      <c r="AD349" s="184">
        <v>724</v>
      </c>
      <c r="AE349" s="184">
        <v>721</v>
      </c>
      <c r="AF349" s="184">
        <v>651</v>
      </c>
      <c r="AG349" s="184">
        <v>629</v>
      </c>
      <c r="AH349" s="184">
        <v>549</v>
      </c>
      <c r="AI349" s="184">
        <v>609</v>
      </c>
      <c r="AJ349" s="184">
        <v>559</v>
      </c>
      <c r="AK349" s="184">
        <v>567</v>
      </c>
      <c r="AL349" s="184">
        <v>619</v>
      </c>
      <c r="AM349" s="184">
        <v>625</v>
      </c>
      <c r="AN349" s="184">
        <v>685</v>
      </c>
      <c r="AO349" s="184">
        <v>666</v>
      </c>
      <c r="AP349" s="184">
        <v>701</v>
      </c>
      <c r="AQ349" s="184">
        <v>678</v>
      </c>
      <c r="AR349" s="184">
        <v>692</v>
      </c>
      <c r="AS349" s="184">
        <v>721</v>
      </c>
      <c r="AT349" s="184">
        <v>746</v>
      </c>
      <c r="AU349" s="184">
        <v>764</v>
      </c>
      <c r="AV349" s="184">
        <v>794</v>
      </c>
      <c r="AW349" s="184">
        <v>767</v>
      </c>
      <c r="AX349" s="184">
        <v>775</v>
      </c>
      <c r="AY349" s="184">
        <v>846</v>
      </c>
      <c r="AZ349" s="184">
        <v>791</v>
      </c>
      <c r="BA349" s="184">
        <v>830</v>
      </c>
      <c r="BB349" s="184">
        <v>774</v>
      </c>
      <c r="BC349" s="184">
        <v>754</v>
      </c>
      <c r="BD349" s="184">
        <v>761</v>
      </c>
      <c r="BE349" s="184">
        <v>792</v>
      </c>
      <c r="BF349" s="184">
        <v>733</v>
      </c>
      <c r="BG349" s="184">
        <v>802</v>
      </c>
      <c r="BH349" s="184">
        <v>742</v>
      </c>
      <c r="BI349" s="184">
        <v>696</v>
      </c>
      <c r="BJ349" s="184">
        <v>651</v>
      </c>
      <c r="BK349" s="184">
        <v>690</v>
      </c>
      <c r="BL349" s="184">
        <v>727</v>
      </c>
      <c r="BM349" s="184">
        <v>833</v>
      </c>
      <c r="BN349" s="184">
        <v>847</v>
      </c>
      <c r="BO349" s="184">
        <v>861</v>
      </c>
      <c r="BP349" s="184">
        <v>938</v>
      </c>
      <c r="BQ349" s="184">
        <v>928</v>
      </c>
      <c r="BR349" s="184">
        <v>958</v>
      </c>
      <c r="BS349" s="184">
        <v>927</v>
      </c>
      <c r="BT349" s="184">
        <v>1002</v>
      </c>
      <c r="BU349" s="184">
        <v>1011</v>
      </c>
      <c r="BV349" s="184">
        <v>1033</v>
      </c>
      <c r="BW349" s="184">
        <v>1067</v>
      </c>
      <c r="BX349" s="184">
        <v>992</v>
      </c>
      <c r="BY349" s="184">
        <v>1047</v>
      </c>
      <c r="BZ349" s="184">
        <v>952</v>
      </c>
      <c r="CA349" s="184">
        <v>926</v>
      </c>
      <c r="CB349" s="184">
        <v>914</v>
      </c>
      <c r="CC349" s="184">
        <v>893</v>
      </c>
      <c r="CD349" s="184">
        <v>906</v>
      </c>
      <c r="CE349" s="184">
        <v>847</v>
      </c>
      <c r="CF349" s="184">
        <v>838</v>
      </c>
      <c r="CG349" s="184">
        <v>873</v>
      </c>
      <c r="CH349" s="184">
        <v>776</v>
      </c>
      <c r="CI349" s="184">
        <v>793</v>
      </c>
      <c r="CJ349" s="184">
        <v>777</v>
      </c>
      <c r="CK349" s="184">
        <v>772</v>
      </c>
      <c r="CL349" s="184">
        <v>784</v>
      </c>
      <c r="CM349" s="184">
        <v>837</v>
      </c>
      <c r="CN349" s="184">
        <v>846</v>
      </c>
      <c r="CO349" s="184">
        <v>612</v>
      </c>
      <c r="CP349" s="184">
        <v>659</v>
      </c>
      <c r="CQ349" s="184">
        <v>554</v>
      </c>
      <c r="CR349" s="184">
        <v>480</v>
      </c>
      <c r="CS349" s="184">
        <v>386</v>
      </c>
      <c r="CT349" s="184">
        <v>321</v>
      </c>
      <c r="CU349" s="184">
        <v>303</v>
      </c>
      <c r="CV349" s="184">
        <v>251</v>
      </c>
      <c r="CW349" s="184">
        <v>230</v>
      </c>
      <c r="CX349" s="184">
        <v>190</v>
      </c>
      <c r="CY349" s="533">
        <v>658</v>
      </c>
      <c r="CZ349" s="129">
        <v>409</v>
      </c>
      <c r="DA349">
        <v>445</v>
      </c>
      <c r="DB349">
        <v>474</v>
      </c>
      <c r="DC349">
        <v>482</v>
      </c>
      <c r="DD349">
        <v>542</v>
      </c>
      <c r="DE349">
        <v>480</v>
      </c>
      <c r="DF349">
        <v>594</v>
      </c>
      <c r="DG349">
        <v>638</v>
      </c>
      <c r="DH349">
        <v>592</v>
      </c>
      <c r="DI349">
        <v>633</v>
      </c>
      <c r="DJ349">
        <v>659</v>
      </c>
      <c r="DK349">
        <v>693</v>
      </c>
      <c r="DL349">
        <v>700</v>
      </c>
      <c r="DM349">
        <v>697</v>
      </c>
      <c r="DN349">
        <v>736</v>
      </c>
      <c r="DO349">
        <v>723</v>
      </c>
      <c r="DP349">
        <v>721</v>
      </c>
      <c r="DQ349">
        <v>710</v>
      </c>
      <c r="DR349">
        <v>674</v>
      </c>
      <c r="DS349">
        <v>561</v>
      </c>
      <c r="DT349">
        <v>534</v>
      </c>
      <c r="DU349">
        <v>522</v>
      </c>
      <c r="DV349">
        <v>565</v>
      </c>
      <c r="DW349">
        <v>567</v>
      </c>
      <c r="DX349">
        <v>574</v>
      </c>
      <c r="DY349">
        <v>575</v>
      </c>
      <c r="DZ349">
        <v>610</v>
      </c>
      <c r="EA349">
        <v>582</v>
      </c>
      <c r="EB349">
        <v>684</v>
      </c>
      <c r="EC349">
        <v>650</v>
      </c>
      <c r="ED349">
        <v>690</v>
      </c>
      <c r="EE349">
        <v>686</v>
      </c>
      <c r="EF349">
        <v>752</v>
      </c>
      <c r="EG349">
        <v>735</v>
      </c>
      <c r="EH349">
        <v>823</v>
      </c>
      <c r="EI349">
        <v>818</v>
      </c>
      <c r="EJ349">
        <v>829</v>
      </c>
      <c r="EK349">
        <v>825</v>
      </c>
      <c r="EL349">
        <v>894</v>
      </c>
      <c r="EM349">
        <v>829</v>
      </c>
      <c r="EN349">
        <v>797</v>
      </c>
      <c r="EO349">
        <v>776</v>
      </c>
      <c r="EP349">
        <v>767</v>
      </c>
      <c r="EQ349">
        <v>815</v>
      </c>
      <c r="ER349">
        <v>776</v>
      </c>
      <c r="ES349">
        <v>769</v>
      </c>
      <c r="ET349">
        <v>822</v>
      </c>
      <c r="EU349">
        <v>778</v>
      </c>
      <c r="EV349">
        <v>715</v>
      </c>
      <c r="EW349">
        <v>752</v>
      </c>
      <c r="EX349">
        <v>735</v>
      </c>
      <c r="EY349">
        <v>777</v>
      </c>
      <c r="EZ349">
        <v>840</v>
      </c>
      <c r="FA349">
        <v>940</v>
      </c>
      <c r="FB349">
        <v>982</v>
      </c>
      <c r="FC349">
        <v>1031</v>
      </c>
      <c r="FD349">
        <v>952</v>
      </c>
      <c r="FE349">
        <v>1016</v>
      </c>
      <c r="FF349">
        <v>1062</v>
      </c>
      <c r="FG349">
        <v>1109</v>
      </c>
      <c r="FH349">
        <v>1111</v>
      </c>
      <c r="FI349">
        <v>1136</v>
      </c>
      <c r="FJ349">
        <v>1178</v>
      </c>
      <c r="FK349">
        <v>1132</v>
      </c>
      <c r="FL349">
        <v>1106</v>
      </c>
      <c r="FM349">
        <v>1088</v>
      </c>
      <c r="FN349">
        <v>1019</v>
      </c>
      <c r="FO349">
        <v>968</v>
      </c>
      <c r="FP349">
        <v>961</v>
      </c>
      <c r="FQ349">
        <v>969</v>
      </c>
      <c r="FR349">
        <v>948</v>
      </c>
      <c r="FS349">
        <v>882</v>
      </c>
      <c r="FT349">
        <v>931</v>
      </c>
      <c r="FU349">
        <v>947</v>
      </c>
      <c r="FV349">
        <v>874</v>
      </c>
      <c r="FW349">
        <v>840</v>
      </c>
      <c r="FX349">
        <v>882</v>
      </c>
      <c r="FY349">
        <v>934</v>
      </c>
      <c r="FZ349">
        <v>977</v>
      </c>
      <c r="GA349">
        <v>973</v>
      </c>
      <c r="GB349">
        <v>751</v>
      </c>
      <c r="GC349">
        <v>727</v>
      </c>
      <c r="GD349">
        <v>622</v>
      </c>
      <c r="GE349">
        <v>612</v>
      </c>
      <c r="GF349">
        <v>473</v>
      </c>
      <c r="GG349">
        <v>413</v>
      </c>
      <c r="GH349">
        <v>446</v>
      </c>
      <c r="GI349">
        <v>371</v>
      </c>
      <c r="GJ349">
        <v>354</v>
      </c>
      <c r="GK349">
        <v>278</v>
      </c>
      <c r="GL349" s="128">
        <v>1266</v>
      </c>
    </row>
    <row r="350" spans="1:194" s="1" customFormat="1" ht="14.4" x14ac:dyDescent="0.3">
      <c r="A350" s="30" t="s">
        <v>46</v>
      </c>
      <c r="B350" s="1" t="s">
        <v>389</v>
      </c>
      <c r="C350" s="29" t="str">
        <f t="shared" si="84"/>
        <v>LA England - Telford and Wrekin</v>
      </c>
      <c r="D350" s="48">
        <f t="shared" si="85"/>
        <v>8621</v>
      </c>
      <c r="E350" s="48">
        <f t="shared" si="86"/>
        <v>8260</v>
      </c>
      <c r="F350" s="49">
        <f t="shared" si="87"/>
        <v>208715</v>
      </c>
      <c r="G350" s="49">
        <f t="shared" si="88"/>
        <v>104175</v>
      </c>
      <c r="H350" s="50">
        <f t="shared" si="89"/>
        <v>104540</v>
      </c>
      <c r="I350" s="50">
        <f t="shared" si="90"/>
        <v>81441</v>
      </c>
      <c r="J350" s="50">
        <f t="shared" si="91"/>
        <v>82927</v>
      </c>
      <c r="K350" s="47">
        <f t="shared" si="92"/>
        <v>22734</v>
      </c>
      <c r="L350" s="48">
        <f t="shared" si="93"/>
        <v>21613</v>
      </c>
      <c r="M350" s="744">
        <v>897</v>
      </c>
      <c r="N350" s="184">
        <v>968</v>
      </c>
      <c r="O350" s="184">
        <v>1030</v>
      </c>
      <c r="P350" s="184">
        <v>1112</v>
      </c>
      <c r="Q350" s="184">
        <v>1171</v>
      </c>
      <c r="R350" s="184">
        <v>1167</v>
      </c>
      <c r="S350" s="184">
        <v>1196</v>
      </c>
      <c r="T350" s="184">
        <v>1236</v>
      </c>
      <c r="U350" s="184">
        <v>1280</v>
      </c>
      <c r="V350" s="184">
        <v>1345</v>
      </c>
      <c r="W350" s="184">
        <v>1366</v>
      </c>
      <c r="X350" s="184">
        <v>1345</v>
      </c>
      <c r="Y350" s="184">
        <v>1446</v>
      </c>
      <c r="Z350" s="184">
        <v>1435</v>
      </c>
      <c r="AA350" s="184">
        <v>1494</v>
      </c>
      <c r="AB350" s="184">
        <v>1382</v>
      </c>
      <c r="AC350" s="184">
        <v>1427</v>
      </c>
      <c r="AD350" s="184">
        <v>1437</v>
      </c>
      <c r="AE350" s="184">
        <v>1363</v>
      </c>
      <c r="AF350" s="184">
        <v>1321</v>
      </c>
      <c r="AG350" s="184">
        <v>1239</v>
      </c>
      <c r="AH350" s="184">
        <v>1190</v>
      </c>
      <c r="AI350" s="184">
        <v>1202</v>
      </c>
      <c r="AJ350" s="184">
        <v>1135</v>
      </c>
      <c r="AK350" s="184">
        <v>1111</v>
      </c>
      <c r="AL350" s="184">
        <v>1153</v>
      </c>
      <c r="AM350" s="184">
        <v>1266</v>
      </c>
      <c r="AN350" s="184">
        <v>1232</v>
      </c>
      <c r="AO350" s="184">
        <v>1285</v>
      </c>
      <c r="AP350" s="184">
        <v>1269</v>
      </c>
      <c r="AQ350" s="184">
        <v>1382</v>
      </c>
      <c r="AR350" s="184">
        <v>1375</v>
      </c>
      <c r="AS350" s="184">
        <v>1488</v>
      </c>
      <c r="AT350" s="184">
        <v>1464</v>
      </c>
      <c r="AU350" s="184">
        <v>1570</v>
      </c>
      <c r="AV350" s="184">
        <v>1561</v>
      </c>
      <c r="AW350" s="184">
        <v>1543</v>
      </c>
      <c r="AX350" s="184">
        <v>1517</v>
      </c>
      <c r="AY350" s="184">
        <v>1490</v>
      </c>
      <c r="AZ350" s="184">
        <v>1540</v>
      </c>
      <c r="BA350" s="184">
        <v>1557</v>
      </c>
      <c r="BB350" s="184">
        <v>1502</v>
      </c>
      <c r="BC350" s="184">
        <v>1456</v>
      </c>
      <c r="BD350" s="184">
        <v>1431</v>
      </c>
      <c r="BE350" s="184">
        <v>1437</v>
      </c>
      <c r="BF350" s="184">
        <v>1377</v>
      </c>
      <c r="BG350" s="184">
        <v>1371</v>
      </c>
      <c r="BH350" s="184">
        <v>1347</v>
      </c>
      <c r="BI350" s="184">
        <v>1269</v>
      </c>
      <c r="BJ350" s="184">
        <v>1203</v>
      </c>
      <c r="BK350" s="184">
        <v>1260</v>
      </c>
      <c r="BL350" s="184">
        <v>1360</v>
      </c>
      <c r="BM350" s="184">
        <v>1306</v>
      </c>
      <c r="BN350" s="184">
        <v>1358</v>
      </c>
      <c r="BO350" s="184">
        <v>1422</v>
      </c>
      <c r="BP350" s="184">
        <v>1491</v>
      </c>
      <c r="BQ350" s="184">
        <v>1442</v>
      </c>
      <c r="BR350" s="184">
        <v>1446</v>
      </c>
      <c r="BS350" s="184">
        <v>1426</v>
      </c>
      <c r="BT350" s="184">
        <v>1389</v>
      </c>
      <c r="BU350" s="184">
        <v>1423</v>
      </c>
      <c r="BV350" s="184">
        <v>1294</v>
      </c>
      <c r="BW350" s="184">
        <v>1346</v>
      </c>
      <c r="BX350" s="184">
        <v>1244</v>
      </c>
      <c r="BY350" s="184">
        <v>1239</v>
      </c>
      <c r="BZ350" s="184">
        <v>1140</v>
      </c>
      <c r="CA350" s="184">
        <v>1026</v>
      </c>
      <c r="CB350" s="184">
        <v>1046</v>
      </c>
      <c r="CC350" s="184">
        <v>952</v>
      </c>
      <c r="CD350" s="184">
        <v>911</v>
      </c>
      <c r="CE350" s="184">
        <v>876</v>
      </c>
      <c r="CF350" s="184">
        <v>909</v>
      </c>
      <c r="CG350" s="184">
        <v>861</v>
      </c>
      <c r="CH350" s="184">
        <v>841</v>
      </c>
      <c r="CI350" s="184">
        <v>842</v>
      </c>
      <c r="CJ350" s="184">
        <v>735</v>
      </c>
      <c r="CK350" s="184">
        <v>821</v>
      </c>
      <c r="CL350" s="184">
        <v>780</v>
      </c>
      <c r="CM350" s="184">
        <v>764</v>
      </c>
      <c r="CN350" s="184">
        <v>712</v>
      </c>
      <c r="CO350" s="184">
        <v>535</v>
      </c>
      <c r="CP350" s="184">
        <v>558</v>
      </c>
      <c r="CQ350" s="184">
        <v>521</v>
      </c>
      <c r="CR350" s="184">
        <v>452</v>
      </c>
      <c r="CS350" s="184">
        <v>379</v>
      </c>
      <c r="CT350" s="184">
        <v>298</v>
      </c>
      <c r="CU350" s="184">
        <v>268</v>
      </c>
      <c r="CV350" s="184">
        <v>238</v>
      </c>
      <c r="CW350" s="184">
        <v>227</v>
      </c>
      <c r="CX350" s="184">
        <v>166</v>
      </c>
      <c r="CY350" s="533">
        <v>491</v>
      </c>
      <c r="CZ350" s="129">
        <v>855</v>
      </c>
      <c r="DA350">
        <v>971</v>
      </c>
      <c r="DB350">
        <v>988</v>
      </c>
      <c r="DC350">
        <v>1038</v>
      </c>
      <c r="DD350">
        <v>1085</v>
      </c>
      <c r="DE350">
        <v>1057</v>
      </c>
      <c r="DF350">
        <v>1132</v>
      </c>
      <c r="DG350">
        <v>1197</v>
      </c>
      <c r="DH350">
        <v>1219</v>
      </c>
      <c r="DI350">
        <v>1295</v>
      </c>
      <c r="DJ350">
        <v>1250</v>
      </c>
      <c r="DK350">
        <v>1266</v>
      </c>
      <c r="DL350">
        <v>1383</v>
      </c>
      <c r="DM350">
        <v>1321</v>
      </c>
      <c r="DN350">
        <v>1405</v>
      </c>
      <c r="DO350">
        <v>1411</v>
      </c>
      <c r="DP350">
        <v>1412</v>
      </c>
      <c r="DQ350">
        <v>1328</v>
      </c>
      <c r="DR350">
        <v>1287</v>
      </c>
      <c r="DS350">
        <v>1253</v>
      </c>
      <c r="DT350">
        <v>1214</v>
      </c>
      <c r="DU350">
        <v>1202</v>
      </c>
      <c r="DV350">
        <v>1185</v>
      </c>
      <c r="DW350">
        <v>1080</v>
      </c>
      <c r="DX350">
        <v>1084</v>
      </c>
      <c r="DY350">
        <v>1127</v>
      </c>
      <c r="DZ350">
        <v>1200</v>
      </c>
      <c r="EA350">
        <v>1218</v>
      </c>
      <c r="EB350">
        <v>1275</v>
      </c>
      <c r="EC350">
        <v>1378</v>
      </c>
      <c r="ED350">
        <v>1364</v>
      </c>
      <c r="EE350">
        <v>1447</v>
      </c>
      <c r="EF350">
        <v>1495</v>
      </c>
      <c r="EG350">
        <v>1475</v>
      </c>
      <c r="EH350">
        <v>1498</v>
      </c>
      <c r="EI350">
        <v>1552</v>
      </c>
      <c r="EJ350">
        <v>1465</v>
      </c>
      <c r="EK350">
        <v>1616</v>
      </c>
      <c r="EL350">
        <v>1621</v>
      </c>
      <c r="EM350">
        <v>1489</v>
      </c>
      <c r="EN350">
        <v>1483</v>
      </c>
      <c r="EO350">
        <v>1474</v>
      </c>
      <c r="EP350">
        <v>1430</v>
      </c>
      <c r="EQ350">
        <v>1400</v>
      </c>
      <c r="ER350">
        <v>1378</v>
      </c>
      <c r="ES350">
        <v>1339</v>
      </c>
      <c r="ET350">
        <v>1360</v>
      </c>
      <c r="EU350">
        <v>1287</v>
      </c>
      <c r="EV350">
        <v>1173</v>
      </c>
      <c r="EW350">
        <v>1158</v>
      </c>
      <c r="EX350">
        <v>1127</v>
      </c>
      <c r="EY350">
        <v>1227</v>
      </c>
      <c r="EZ350">
        <v>1246</v>
      </c>
      <c r="FA350">
        <v>1329</v>
      </c>
      <c r="FB350">
        <v>1419</v>
      </c>
      <c r="FC350">
        <v>1389</v>
      </c>
      <c r="FD350">
        <v>1508</v>
      </c>
      <c r="FE350">
        <v>1431</v>
      </c>
      <c r="FF350">
        <v>1393</v>
      </c>
      <c r="FG350">
        <v>1317</v>
      </c>
      <c r="FH350">
        <v>1415</v>
      </c>
      <c r="FI350">
        <v>1384</v>
      </c>
      <c r="FJ350">
        <v>1341</v>
      </c>
      <c r="FK350">
        <v>1267</v>
      </c>
      <c r="FL350">
        <v>1200</v>
      </c>
      <c r="FM350">
        <v>1209</v>
      </c>
      <c r="FN350">
        <v>1178</v>
      </c>
      <c r="FO350">
        <v>1101</v>
      </c>
      <c r="FP350">
        <v>1026</v>
      </c>
      <c r="FQ350">
        <v>909</v>
      </c>
      <c r="FR350">
        <v>914</v>
      </c>
      <c r="FS350">
        <v>962</v>
      </c>
      <c r="FT350">
        <v>912</v>
      </c>
      <c r="FU350">
        <v>889</v>
      </c>
      <c r="FV350">
        <v>877</v>
      </c>
      <c r="FW350">
        <v>855</v>
      </c>
      <c r="FX350">
        <v>873</v>
      </c>
      <c r="FY350">
        <v>892</v>
      </c>
      <c r="FZ350">
        <v>845</v>
      </c>
      <c r="GA350">
        <v>938</v>
      </c>
      <c r="GB350">
        <v>672</v>
      </c>
      <c r="GC350">
        <v>631</v>
      </c>
      <c r="GD350">
        <v>605</v>
      </c>
      <c r="GE350">
        <v>527</v>
      </c>
      <c r="GF350">
        <v>492</v>
      </c>
      <c r="GG350">
        <v>393</v>
      </c>
      <c r="GH350">
        <v>387</v>
      </c>
      <c r="GI350">
        <v>355</v>
      </c>
      <c r="GJ350">
        <v>301</v>
      </c>
      <c r="GK350">
        <v>243</v>
      </c>
      <c r="GL350" s="128">
        <v>941</v>
      </c>
    </row>
    <row r="351" spans="1:194" s="1" customFormat="1" ht="14.4" x14ac:dyDescent="0.3">
      <c r="A351" s="30" t="s">
        <v>46</v>
      </c>
      <c r="B351" s="1" t="s">
        <v>390</v>
      </c>
      <c r="C351" s="29" t="str">
        <f t="shared" si="84"/>
        <v>LA England - Tendring</v>
      </c>
      <c r="D351" s="48">
        <f t="shared" si="85"/>
        <v>5340</v>
      </c>
      <c r="E351" s="48">
        <f t="shared" si="86"/>
        <v>5252</v>
      </c>
      <c r="F351" s="49">
        <f t="shared" si="87"/>
        <v>163291</v>
      </c>
      <c r="G351" s="49">
        <f t="shared" si="88"/>
        <v>79505</v>
      </c>
      <c r="H351" s="50">
        <f t="shared" si="89"/>
        <v>83786</v>
      </c>
      <c r="I351" s="50">
        <f t="shared" si="90"/>
        <v>65139</v>
      </c>
      <c r="J351" s="50">
        <f t="shared" si="91"/>
        <v>69800</v>
      </c>
      <c r="K351" s="47">
        <f t="shared" si="92"/>
        <v>14366</v>
      </c>
      <c r="L351" s="48">
        <f t="shared" si="93"/>
        <v>13986</v>
      </c>
      <c r="M351" s="744">
        <v>608</v>
      </c>
      <c r="N351" s="184">
        <v>668</v>
      </c>
      <c r="O351" s="184">
        <v>681</v>
      </c>
      <c r="P351" s="184">
        <v>685</v>
      </c>
      <c r="Q351" s="184">
        <v>712</v>
      </c>
      <c r="R351" s="184">
        <v>785</v>
      </c>
      <c r="S351" s="184">
        <v>745</v>
      </c>
      <c r="T351" s="184">
        <v>739</v>
      </c>
      <c r="U351" s="184">
        <v>879</v>
      </c>
      <c r="V351" s="184">
        <v>799</v>
      </c>
      <c r="W351" s="184">
        <v>839</v>
      </c>
      <c r="X351" s="184">
        <v>886</v>
      </c>
      <c r="Y351" s="184">
        <v>892</v>
      </c>
      <c r="Z351" s="184">
        <v>842</v>
      </c>
      <c r="AA351" s="184">
        <v>942</v>
      </c>
      <c r="AB351" s="184">
        <v>909</v>
      </c>
      <c r="AC351" s="184">
        <v>901</v>
      </c>
      <c r="AD351" s="184">
        <v>854</v>
      </c>
      <c r="AE351" s="184">
        <v>854</v>
      </c>
      <c r="AF351" s="184">
        <v>766</v>
      </c>
      <c r="AG351" s="184">
        <v>733</v>
      </c>
      <c r="AH351" s="184">
        <v>758</v>
      </c>
      <c r="AI351" s="184">
        <v>754</v>
      </c>
      <c r="AJ351" s="184">
        <v>748</v>
      </c>
      <c r="AK351" s="184">
        <v>746</v>
      </c>
      <c r="AL351" s="184">
        <v>818</v>
      </c>
      <c r="AM351" s="184">
        <v>779</v>
      </c>
      <c r="AN351" s="184">
        <v>805</v>
      </c>
      <c r="AO351" s="184">
        <v>864</v>
      </c>
      <c r="AP351" s="184">
        <v>850</v>
      </c>
      <c r="AQ351" s="184">
        <v>824</v>
      </c>
      <c r="AR351" s="184">
        <v>858</v>
      </c>
      <c r="AS351" s="184">
        <v>881</v>
      </c>
      <c r="AT351" s="184">
        <v>911</v>
      </c>
      <c r="AU351" s="184">
        <v>925</v>
      </c>
      <c r="AV351" s="184">
        <v>941</v>
      </c>
      <c r="AW351" s="184">
        <v>924</v>
      </c>
      <c r="AX351" s="184">
        <v>909</v>
      </c>
      <c r="AY351" s="184">
        <v>970</v>
      </c>
      <c r="AZ351" s="184">
        <v>865</v>
      </c>
      <c r="BA351" s="184">
        <v>811</v>
      </c>
      <c r="BB351" s="184">
        <v>858</v>
      </c>
      <c r="BC351" s="184">
        <v>829</v>
      </c>
      <c r="BD351" s="184">
        <v>820</v>
      </c>
      <c r="BE351" s="184">
        <v>853</v>
      </c>
      <c r="BF351" s="184">
        <v>812</v>
      </c>
      <c r="BG351" s="184">
        <v>871</v>
      </c>
      <c r="BH351" s="184">
        <v>784</v>
      </c>
      <c r="BI351" s="184">
        <v>765</v>
      </c>
      <c r="BJ351" s="184">
        <v>800</v>
      </c>
      <c r="BK351" s="184">
        <v>837</v>
      </c>
      <c r="BL351" s="184">
        <v>850</v>
      </c>
      <c r="BM351" s="184">
        <v>883</v>
      </c>
      <c r="BN351" s="184">
        <v>955</v>
      </c>
      <c r="BO351" s="184">
        <v>1070</v>
      </c>
      <c r="BP351" s="184">
        <v>1084</v>
      </c>
      <c r="BQ351" s="184">
        <v>1044</v>
      </c>
      <c r="BR351" s="184">
        <v>1180</v>
      </c>
      <c r="BS351" s="184">
        <v>1158</v>
      </c>
      <c r="BT351" s="184">
        <v>1283</v>
      </c>
      <c r="BU351" s="184">
        <v>1184</v>
      </c>
      <c r="BV351" s="184">
        <v>1251</v>
      </c>
      <c r="BW351" s="184">
        <v>1206</v>
      </c>
      <c r="BX351" s="184">
        <v>1096</v>
      </c>
      <c r="BY351" s="184">
        <v>1267</v>
      </c>
      <c r="BZ351" s="184">
        <v>1279</v>
      </c>
      <c r="CA351" s="184">
        <v>1125</v>
      </c>
      <c r="CB351" s="184">
        <v>1106</v>
      </c>
      <c r="CC351" s="184">
        <v>1122</v>
      </c>
      <c r="CD351" s="184">
        <v>1096</v>
      </c>
      <c r="CE351" s="184">
        <v>1029</v>
      </c>
      <c r="CF351" s="184">
        <v>1020</v>
      </c>
      <c r="CG351" s="184">
        <v>978</v>
      </c>
      <c r="CH351" s="184">
        <v>1024</v>
      </c>
      <c r="CI351" s="184">
        <v>969</v>
      </c>
      <c r="CJ351" s="184">
        <v>956</v>
      </c>
      <c r="CK351" s="184">
        <v>968</v>
      </c>
      <c r="CL351" s="184">
        <v>1066</v>
      </c>
      <c r="CM351" s="184">
        <v>1096</v>
      </c>
      <c r="CN351" s="184">
        <v>1222</v>
      </c>
      <c r="CO351" s="184">
        <v>799</v>
      </c>
      <c r="CP351" s="184">
        <v>778</v>
      </c>
      <c r="CQ351" s="184">
        <v>746</v>
      </c>
      <c r="CR351" s="184">
        <v>632</v>
      </c>
      <c r="CS351" s="184">
        <v>463</v>
      </c>
      <c r="CT351" s="184">
        <v>421</v>
      </c>
      <c r="CU351" s="184">
        <v>441</v>
      </c>
      <c r="CV351" s="184">
        <v>376</v>
      </c>
      <c r="CW351" s="184">
        <v>300</v>
      </c>
      <c r="CX351" s="184">
        <v>280</v>
      </c>
      <c r="CY351" s="533">
        <v>813</v>
      </c>
      <c r="CZ351" s="129">
        <v>597</v>
      </c>
      <c r="DA351">
        <v>649</v>
      </c>
      <c r="DB351">
        <v>628</v>
      </c>
      <c r="DC351">
        <v>698</v>
      </c>
      <c r="DD351">
        <v>737</v>
      </c>
      <c r="DE351">
        <v>716</v>
      </c>
      <c r="DF351">
        <v>748</v>
      </c>
      <c r="DG351">
        <v>731</v>
      </c>
      <c r="DH351">
        <v>809</v>
      </c>
      <c r="DI351">
        <v>828</v>
      </c>
      <c r="DJ351">
        <v>808</v>
      </c>
      <c r="DK351">
        <v>785</v>
      </c>
      <c r="DL351">
        <v>834</v>
      </c>
      <c r="DM351">
        <v>905</v>
      </c>
      <c r="DN351">
        <v>907</v>
      </c>
      <c r="DO351">
        <v>878</v>
      </c>
      <c r="DP351">
        <v>839</v>
      </c>
      <c r="DQ351">
        <v>889</v>
      </c>
      <c r="DR351">
        <v>861</v>
      </c>
      <c r="DS351">
        <v>735</v>
      </c>
      <c r="DT351">
        <v>694</v>
      </c>
      <c r="DU351">
        <v>680</v>
      </c>
      <c r="DV351">
        <v>700</v>
      </c>
      <c r="DW351">
        <v>675</v>
      </c>
      <c r="DX351">
        <v>669</v>
      </c>
      <c r="DY351">
        <v>754</v>
      </c>
      <c r="DZ351">
        <v>802</v>
      </c>
      <c r="EA351">
        <v>788</v>
      </c>
      <c r="EB351">
        <v>862</v>
      </c>
      <c r="EC351">
        <v>840</v>
      </c>
      <c r="ED351">
        <v>840</v>
      </c>
      <c r="EE351">
        <v>836</v>
      </c>
      <c r="EF351">
        <v>899</v>
      </c>
      <c r="EG351">
        <v>888</v>
      </c>
      <c r="EH351">
        <v>986</v>
      </c>
      <c r="EI351">
        <v>976</v>
      </c>
      <c r="EJ351">
        <v>990</v>
      </c>
      <c r="EK351">
        <v>939</v>
      </c>
      <c r="EL351">
        <v>961</v>
      </c>
      <c r="EM351">
        <v>883</v>
      </c>
      <c r="EN351">
        <v>905</v>
      </c>
      <c r="EO351">
        <v>879</v>
      </c>
      <c r="EP351">
        <v>832</v>
      </c>
      <c r="EQ351">
        <v>801</v>
      </c>
      <c r="ER351">
        <v>781</v>
      </c>
      <c r="ES351">
        <v>935</v>
      </c>
      <c r="ET351">
        <v>854</v>
      </c>
      <c r="EU351">
        <v>850</v>
      </c>
      <c r="EV351">
        <v>816</v>
      </c>
      <c r="EW351">
        <v>776</v>
      </c>
      <c r="EX351">
        <v>883</v>
      </c>
      <c r="EY351">
        <v>898</v>
      </c>
      <c r="EZ351">
        <v>959</v>
      </c>
      <c r="FA351">
        <v>1015</v>
      </c>
      <c r="FB351">
        <v>1027</v>
      </c>
      <c r="FC351">
        <v>1116</v>
      </c>
      <c r="FD351">
        <v>1121</v>
      </c>
      <c r="FE351">
        <v>1165</v>
      </c>
      <c r="FF351">
        <v>1204</v>
      </c>
      <c r="FG351">
        <v>1265</v>
      </c>
      <c r="FH351">
        <v>1265</v>
      </c>
      <c r="FI351">
        <v>1291</v>
      </c>
      <c r="FJ351">
        <v>1371</v>
      </c>
      <c r="FK351">
        <v>1306</v>
      </c>
      <c r="FL351">
        <v>1306</v>
      </c>
      <c r="FM351">
        <v>1271</v>
      </c>
      <c r="FN351">
        <v>1233</v>
      </c>
      <c r="FO351">
        <v>1236</v>
      </c>
      <c r="FP351">
        <v>1223</v>
      </c>
      <c r="FQ351">
        <v>1150</v>
      </c>
      <c r="FR351">
        <v>1147</v>
      </c>
      <c r="FS351">
        <v>1131</v>
      </c>
      <c r="FT351">
        <v>1158</v>
      </c>
      <c r="FU351">
        <v>1100</v>
      </c>
      <c r="FV351">
        <v>1057</v>
      </c>
      <c r="FW351">
        <v>1124</v>
      </c>
      <c r="FX351">
        <v>1158</v>
      </c>
      <c r="FY351">
        <v>1143</v>
      </c>
      <c r="FZ351">
        <v>1242</v>
      </c>
      <c r="GA351">
        <v>1356</v>
      </c>
      <c r="GB351">
        <v>1000</v>
      </c>
      <c r="GC351">
        <v>922</v>
      </c>
      <c r="GD351">
        <v>884</v>
      </c>
      <c r="GE351">
        <v>740</v>
      </c>
      <c r="GF351">
        <v>633</v>
      </c>
      <c r="GG351">
        <v>547</v>
      </c>
      <c r="GH351">
        <v>530</v>
      </c>
      <c r="GI351">
        <v>531</v>
      </c>
      <c r="GJ351">
        <v>433</v>
      </c>
      <c r="GK351">
        <v>392</v>
      </c>
      <c r="GL351" s="128">
        <v>1580</v>
      </c>
    </row>
    <row r="352" spans="1:194" s="1" customFormat="1" ht="14.4" x14ac:dyDescent="0.3">
      <c r="A352" s="30" t="s">
        <v>46</v>
      </c>
      <c r="B352" s="1" t="s">
        <v>391</v>
      </c>
      <c r="C352" s="29" t="str">
        <f t="shared" si="84"/>
        <v>LA England - Test Valley</v>
      </c>
      <c r="D352" s="48">
        <f t="shared" si="85"/>
        <v>4245</v>
      </c>
      <c r="E352" s="48">
        <f t="shared" si="86"/>
        <v>4101</v>
      </c>
      <c r="F352" s="49">
        <f t="shared" si="87"/>
        <v>117666</v>
      </c>
      <c r="G352" s="49">
        <f t="shared" si="88"/>
        <v>57662</v>
      </c>
      <c r="H352" s="50">
        <f t="shared" si="89"/>
        <v>60004</v>
      </c>
      <c r="I352" s="50">
        <f t="shared" si="90"/>
        <v>45822</v>
      </c>
      <c r="J352" s="50">
        <f t="shared" si="91"/>
        <v>48712</v>
      </c>
      <c r="K352" s="47">
        <f t="shared" si="92"/>
        <v>11840</v>
      </c>
      <c r="L352" s="48">
        <f t="shared" si="93"/>
        <v>11292</v>
      </c>
      <c r="M352" s="744">
        <v>483</v>
      </c>
      <c r="N352" s="184">
        <v>547</v>
      </c>
      <c r="O352" s="184">
        <v>546</v>
      </c>
      <c r="P352" s="184">
        <v>606</v>
      </c>
      <c r="Q352" s="184">
        <v>616</v>
      </c>
      <c r="R352" s="184">
        <v>604</v>
      </c>
      <c r="S352" s="184">
        <v>645</v>
      </c>
      <c r="T352" s="184">
        <v>673</v>
      </c>
      <c r="U352" s="184">
        <v>692</v>
      </c>
      <c r="V352" s="184">
        <v>716</v>
      </c>
      <c r="W352" s="184">
        <v>728</v>
      </c>
      <c r="X352" s="184">
        <v>739</v>
      </c>
      <c r="Y352" s="184">
        <v>687</v>
      </c>
      <c r="Z352" s="184">
        <v>768</v>
      </c>
      <c r="AA352" s="184">
        <v>729</v>
      </c>
      <c r="AB352" s="184">
        <v>696</v>
      </c>
      <c r="AC352" s="184">
        <v>689</v>
      </c>
      <c r="AD352" s="184">
        <v>676</v>
      </c>
      <c r="AE352" s="184">
        <v>671</v>
      </c>
      <c r="AF352" s="184">
        <v>559</v>
      </c>
      <c r="AG352" s="184">
        <v>535</v>
      </c>
      <c r="AH352" s="184">
        <v>543</v>
      </c>
      <c r="AI352" s="184">
        <v>532</v>
      </c>
      <c r="AJ352" s="184">
        <v>522</v>
      </c>
      <c r="AK352" s="184">
        <v>545</v>
      </c>
      <c r="AL352" s="184">
        <v>540</v>
      </c>
      <c r="AM352" s="184">
        <v>552</v>
      </c>
      <c r="AN352" s="184">
        <v>569</v>
      </c>
      <c r="AO352" s="184">
        <v>611</v>
      </c>
      <c r="AP352" s="184">
        <v>701</v>
      </c>
      <c r="AQ352" s="184">
        <v>669</v>
      </c>
      <c r="AR352" s="184">
        <v>644</v>
      </c>
      <c r="AS352" s="184">
        <v>713</v>
      </c>
      <c r="AT352" s="184">
        <v>738</v>
      </c>
      <c r="AU352" s="184">
        <v>752</v>
      </c>
      <c r="AV352" s="184">
        <v>794</v>
      </c>
      <c r="AW352" s="184">
        <v>776</v>
      </c>
      <c r="AX352" s="184">
        <v>897</v>
      </c>
      <c r="AY352" s="184">
        <v>822</v>
      </c>
      <c r="AZ352" s="184">
        <v>746</v>
      </c>
      <c r="BA352" s="184">
        <v>737</v>
      </c>
      <c r="BB352" s="184">
        <v>797</v>
      </c>
      <c r="BC352" s="184">
        <v>732</v>
      </c>
      <c r="BD352" s="184">
        <v>736</v>
      </c>
      <c r="BE352" s="184">
        <v>739</v>
      </c>
      <c r="BF352" s="184">
        <v>743</v>
      </c>
      <c r="BG352" s="184">
        <v>756</v>
      </c>
      <c r="BH352" s="184">
        <v>738</v>
      </c>
      <c r="BI352" s="184">
        <v>695</v>
      </c>
      <c r="BJ352" s="184">
        <v>687</v>
      </c>
      <c r="BK352" s="184">
        <v>699</v>
      </c>
      <c r="BL352" s="184">
        <v>772</v>
      </c>
      <c r="BM352" s="184">
        <v>755</v>
      </c>
      <c r="BN352" s="184">
        <v>765</v>
      </c>
      <c r="BO352" s="184">
        <v>777</v>
      </c>
      <c r="BP352" s="184">
        <v>818</v>
      </c>
      <c r="BQ352" s="184">
        <v>811</v>
      </c>
      <c r="BR352" s="184">
        <v>734</v>
      </c>
      <c r="BS352" s="184">
        <v>841</v>
      </c>
      <c r="BT352" s="184">
        <v>836</v>
      </c>
      <c r="BU352" s="184">
        <v>890</v>
      </c>
      <c r="BV352" s="184">
        <v>792</v>
      </c>
      <c r="BW352" s="184">
        <v>797</v>
      </c>
      <c r="BX352" s="184">
        <v>788</v>
      </c>
      <c r="BY352" s="184">
        <v>773</v>
      </c>
      <c r="BZ352" s="184">
        <v>708</v>
      </c>
      <c r="CA352" s="184">
        <v>668</v>
      </c>
      <c r="CB352" s="184">
        <v>684</v>
      </c>
      <c r="CC352" s="184">
        <v>680</v>
      </c>
      <c r="CD352" s="184">
        <v>653</v>
      </c>
      <c r="CE352" s="184">
        <v>563</v>
      </c>
      <c r="CF352" s="184">
        <v>538</v>
      </c>
      <c r="CG352" s="184">
        <v>537</v>
      </c>
      <c r="CH352" s="184">
        <v>472</v>
      </c>
      <c r="CI352" s="184">
        <v>467</v>
      </c>
      <c r="CJ352" s="184">
        <v>494</v>
      </c>
      <c r="CK352" s="184">
        <v>503</v>
      </c>
      <c r="CL352" s="184">
        <v>545</v>
      </c>
      <c r="CM352" s="184">
        <v>559</v>
      </c>
      <c r="CN352" s="184">
        <v>596</v>
      </c>
      <c r="CO352" s="184">
        <v>458</v>
      </c>
      <c r="CP352" s="184">
        <v>459</v>
      </c>
      <c r="CQ352" s="184">
        <v>406</v>
      </c>
      <c r="CR352" s="184">
        <v>369</v>
      </c>
      <c r="CS352" s="184">
        <v>301</v>
      </c>
      <c r="CT352" s="184">
        <v>222</v>
      </c>
      <c r="CU352" s="184">
        <v>239</v>
      </c>
      <c r="CV352" s="184">
        <v>226</v>
      </c>
      <c r="CW352" s="184">
        <v>191</v>
      </c>
      <c r="CX352" s="184">
        <v>143</v>
      </c>
      <c r="CY352" s="533">
        <v>502</v>
      </c>
      <c r="CZ352" s="129">
        <v>464</v>
      </c>
      <c r="DA352">
        <v>484</v>
      </c>
      <c r="DB352">
        <v>534</v>
      </c>
      <c r="DC352">
        <v>580</v>
      </c>
      <c r="DD352">
        <v>608</v>
      </c>
      <c r="DE352">
        <v>595</v>
      </c>
      <c r="DF352">
        <v>639</v>
      </c>
      <c r="DG352">
        <v>623</v>
      </c>
      <c r="DH352">
        <v>657</v>
      </c>
      <c r="DI352">
        <v>625</v>
      </c>
      <c r="DJ352">
        <v>719</v>
      </c>
      <c r="DK352">
        <v>663</v>
      </c>
      <c r="DL352">
        <v>620</v>
      </c>
      <c r="DM352">
        <v>740</v>
      </c>
      <c r="DN352">
        <v>694</v>
      </c>
      <c r="DO352">
        <v>698</v>
      </c>
      <c r="DP352">
        <v>695</v>
      </c>
      <c r="DQ352">
        <v>654</v>
      </c>
      <c r="DR352">
        <v>668</v>
      </c>
      <c r="DS352">
        <v>539</v>
      </c>
      <c r="DT352">
        <v>510</v>
      </c>
      <c r="DU352">
        <v>470</v>
      </c>
      <c r="DV352">
        <v>491</v>
      </c>
      <c r="DW352">
        <v>508</v>
      </c>
      <c r="DX352">
        <v>537</v>
      </c>
      <c r="DY352">
        <v>537</v>
      </c>
      <c r="DZ352">
        <v>566</v>
      </c>
      <c r="EA352">
        <v>622</v>
      </c>
      <c r="EB352">
        <v>679</v>
      </c>
      <c r="EC352">
        <v>650</v>
      </c>
      <c r="ED352">
        <v>699</v>
      </c>
      <c r="EE352">
        <v>725</v>
      </c>
      <c r="EF352">
        <v>751</v>
      </c>
      <c r="EG352">
        <v>824</v>
      </c>
      <c r="EH352">
        <v>844</v>
      </c>
      <c r="EI352">
        <v>852</v>
      </c>
      <c r="EJ352">
        <v>847</v>
      </c>
      <c r="EK352">
        <v>873</v>
      </c>
      <c r="EL352">
        <v>847</v>
      </c>
      <c r="EM352">
        <v>753</v>
      </c>
      <c r="EN352">
        <v>778</v>
      </c>
      <c r="EO352">
        <v>769</v>
      </c>
      <c r="EP352">
        <v>778</v>
      </c>
      <c r="EQ352">
        <v>803</v>
      </c>
      <c r="ER352">
        <v>777</v>
      </c>
      <c r="ES352">
        <v>758</v>
      </c>
      <c r="ET352">
        <v>770</v>
      </c>
      <c r="EU352">
        <v>769</v>
      </c>
      <c r="EV352">
        <v>741</v>
      </c>
      <c r="EW352">
        <v>673</v>
      </c>
      <c r="EX352">
        <v>736</v>
      </c>
      <c r="EY352">
        <v>686</v>
      </c>
      <c r="EZ352">
        <v>776</v>
      </c>
      <c r="FA352">
        <v>791</v>
      </c>
      <c r="FB352">
        <v>789</v>
      </c>
      <c r="FC352">
        <v>868</v>
      </c>
      <c r="FD352">
        <v>828</v>
      </c>
      <c r="FE352">
        <v>821</v>
      </c>
      <c r="FF352">
        <v>813</v>
      </c>
      <c r="FG352">
        <v>867</v>
      </c>
      <c r="FH352">
        <v>792</v>
      </c>
      <c r="FI352">
        <v>854</v>
      </c>
      <c r="FJ352">
        <v>825</v>
      </c>
      <c r="FK352">
        <v>800</v>
      </c>
      <c r="FL352">
        <v>798</v>
      </c>
      <c r="FM352">
        <v>748</v>
      </c>
      <c r="FN352">
        <v>732</v>
      </c>
      <c r="FO352">
        <v>697</v>
      </c>
      <c r="FP352">
        <v>693</v>
      </c>
      <c r="FQ352">
        <v>576</v>
      </c>
      <c r="FR352">
        <v>570</v>
      </c>
      <c r="FS352">
        <v>595</v>
      </c>
      <c r="FT352">
        <v>574</v>
      </c>
      <c r="FU352">
        <v>595</v>
      </c>
      <c r="FV352">
        <v>551</v>
      </c>
      <c r="FW352">
        <v>568</v>
      </c>
      <c r="FX352">
        <v>641</v>
      </c>
      <c r="FY352">
        <v>618</v>
      </c>
      <c r="FZ352">
        <v>688</v>
      </c>
      <c r="GA352">
        <v>770</v>
      </c>
      <c r="GB352">
        <v>553</v>
      </c>
      <c r="GC352">
        <v>533</v>
      </c>
      <c r="GD352">
        <v>481</v>
      </c>
      <c r="GE352">
        <v>460</v>
      </c>
      <c r="GF352">
        <v>362</v>
      </c>
      <c r="GG352">
        <v>272</v>
      </c>
      <c r="GH352">
        <v>308</v>
      </c>
      <c r="GI352">
        <v>280</v>
      </c>
      <c r="GJ352">
        <v>277</v>
      </c>
      <c r="GK352">
        <v>235</v>
      </c>
      <c r="GL352" s="128">
        <v>883</v>
      </c>
    </row>
    <row r="353" spans="1:194" s="1" customFormat="1" ht="14.4" x14ac:dyDescent="0.3">
      <c r="A353" s="30" t="s">
        <v>46</v>
      </c>
      <c r="B353" s="1" t="s">
        <v>392</v>
      </c>
      <c r="C353" s="29" t="str">
        <f t="shared" si="84"/>
        <v>LA England - Tewkesbury</v>
      </c>
      <c r="D353" s="48">
        <f t="shared" si="85"/>
        <v>3619</v>
      </c>
      <c r="E353" s="48">
        <f t="shared" si="86"/>
        <v>3318</v>
      </c>
      <c r="F353" s="49">
        <f t="shared" si="87"/>
        <v>96916</v>
      </c>
      <c r="G353" s="49">
        <f t="shared" si="88"/>
        <v>47309</v>
      </c>
      <c r="H353" s="50">
        <f t="shared" si="89"/>
        <v>49607</v>
      </c>
      <c r="I353" s="50">
        <f t="shared" si="90"/>
        <v>37384</v>
      </c>
      <c r="J353" s="50">
        <f t="shared" si="91"/>
        <v>40384</v>
      </c>
      <c r="K353" s="47">
        <f t="shared" si="92"/>
        <v>9925</v>
      </c>
      <c r="L353" s="48">
        <f t="shared" si="93"/>
        <v>9223</v>
      </c>
      <c r="M353" s="744">
        <v>421</v>
      </c>
      <c r="N353" s="184">
        <v>480</v>
      </c>
      <c r="O353" s="184">
        <v>496</v>
      </c>
      <c r="P353" s="184">
        <v>467</v>
      </c>
      <c r="Q353" s="184">
        <v>504</v>
      </c>
      <c r="R353" s="184">
        <v>504</v>
      </c>
      <c r="S353" s="184">
        <v>532</v>
      </c>
      <c r="T353" s="184">
        <v>544</v>
      </c>
      <c r="U353" s="184">
        <v>568</v>
      </c>
      <c r="V353" s="184">
        <v>565</v>
      </c>
      <c r="W353" s="184">
        <v>639</v>
      </c>
      <c r="X353" s="184">
        <v>586</v>
      </c>
      <c r="Y353" s="184">
        <v>624</v>
      </c>
      <c r="Z353" s="184">
        <v>636</v>
      </c>
      <c r="AA353" s="184">
        <v>617</v>
      </c>
      <c r="AB353" s="184">
        <v>625</v>
      </c>
      <c r="AC353" s="184">
        <v>539</v>
      </c>
      <c r="AD353" s="184">
        <v>578</v>
      </c>
      <c r="AE353" s="184">
        <v>535</v>
      </c>
      <c r="AF353" s="184">
        <v>486</v>
      </c>
      <c r="AG353" s="184">
        <v>493</v>
      </c>
      <c r="AH353" s="184">
        <v>427</v>
      </c>
      <c r="AI353" s="184">
        <v>451</v>
      </c>
      <c r="AJ353" s="184">
        <v>412</v>
      </c>
      <c r="AK353" s="184">
        <v>429</v>
      </c>
      <c r="AL353" s="184">
        <v>474</v>
      </c>
      <c r="AM353" s="184">
        <v>462</v>
      </c>
      <c r="AN353" s="184">
        <v>501</v>
      </c>
      <c r="AO353" s="184">
        <v>541</v>
      </c>
      <c r="AP353" s="184">
        <v>507</v>
      </c>
      <c r="AQ353" s="184">
        <v>514</v>
      </c>
      <c r="AR353" s="184">
        <v>601</v>
      </c>
      <c r="AS353" s="184">
        <v>584</v>
      </c>
      <c r="AT353" s="184">
        <v>578</v>
      </c>
      <c r="AU353" s="184">
        <v>612</v>
      </c>
      <c r="AV353" s="184">
        <v>608</v>
      </c>
      <c r="AW353" s="184">
        <v>654</v>
      </c>
      <c r="AX353" s="184">
        <v>622</v>
      </c>
      <c r="AY353" s="184">
        <v>642</v>
      </c>
      <c r="AZ353" s="184">
        <v>615</v>
      </c>
      <c r="BA353" s="184">
        <v>590</v>
      </c>
      <c r="BB353" s="184">
        <v>605</v>
      </c>
      <c r="BC353" s="184">
        <v>608</v>
      </c>
      <c r="BD353" s="184">
        <v>624</v>
      </c>
      <c r="BE353" s="184">
        <v>615</v>
      </c>
      <c r="BF353" s="184">
        <v>612</v>
      </c>
      <c r="BG353" s="184">
        <v>610</v>
      </c>
      <c r="BH353" s="184">
        <v>553</v>
      </c>
      <c r="BI353" s="184">
        <v>510</v>
      </c>
      <c r="BJ353" s="184">
        <v>535</v>
      </c>
      <c r="BK353" s="184">
        <v>569</v>
      </c>
      <c r="BL353" s="184">
        <v>496</v>
      </c>
      <c r="BM353" s="184">
        <v>559</v>
      </c>
      <c r="BN353" s="184">
        <v>570</v>
      </c>
      <c r="BO353" s="184">
        <v>602</v>
      </c>
      <c r="BP353" s="184">
        <v>577</v>
      </c>
      <c r="BQ353" s="184">
        <v>606</v>
      </c>
      <c r="BR353" s="184">
        <v>640</v>
      </c>
      <c r="BS353" s="184">
        <v>649</v>
      </c>
      <c r="BT353" s="184">
        <v>671</v>
      </c>
      <c r="BU353" s="184">
        <v>701</v>
      </c>
      <c r="BV353" s="184">
        <v>637</v>
      </c>
      <c r="BW353" s="184">
        <v>693</v>
      </c>
      <c r="BX353" s="184">
        <v>653</v>
      </c>
      <c r="BY353" s="184">
        <v>622</v>
      </c>
      <c r="BZ353" s="184">
        <v>542</v>
      </c>
      <c r="CA353" s="184">
        <v>559</v>
      </c>
      <c r="CB353" s="184">
        <v>573</v>
      </c>
      <c r="CC353" s="184">
        <v>530</v>
      </c>
      <c r="CD353" s="184">
        <v>504</v>
      </c>
      <c r="CE353" s="184">
        <v>524</v>
      </c>
      <c r="CF353" s="184">
        <v>465</v>
      </c>
      <c r="CG353" s="184">
        <v>490</v>
      </c>
      <c r="CH353" s="184">
        <v>476</v>
      </c>
      <c r="CI353" s="184">
        <v>451</v>
      </c>
      <c r="CJ353" s="184">
        <v>456</v>
      </c>
      <c r="CK353" s="184">
        <v>477</v>
      </c>
      <c r="CL353" s="184">
        <v>457</v>
      </c>
      <c r="CM353" s="184">
        <v>511</v>
      </c>
      <c r="CN353" s="184">
        <v>521</v>
      </c>
      <c r="CO353" s="184">
        <v>362</v>
      </c>
      <c r="CP353" s="184">
        <v>390</v>
      </c>
      <c r="CQ353" s="184">
        <v>348</v>
      </c>
      <c r="CR353" s="184">
        <v>302</v>
      </c>
      <c r="CS353" s="184">
        <v>250</v>
      </c>
      <c r="CT353" s="184">
        <v>212</v>
      </c>
      <c r="CU353" s="184">
        <v>219</v>
      </c>
      <c r="CV353" s="184">
        <v>200</v>
      </c>
      <c r="CW353" s="184">
        <v>166</v>
      </c>
      <c r="CX353" s="184">
        <v>133</v>
      </c>
      <c r="CY353" s="533">
        <v>411</v>
      </c>
      <c r="CZ353" s="129">
        <v>397</v>
      </c>
      <c r="DA353">
        <v>432</v>
      </c>
      <c r="DB353">
        <v>462</v>
      </c>
      <c r="DC353">
        <v>456</v>
      </c>
      <c r="DD353">
        <v>519</v>
      </c>
      <c r="DE353">
        <v>449</v>
      </c>
      <c r="DF353">
        <v>448</v>
      </c>
      <c r="DG353">
        <v>525</v>
      </c>
      <c r="DH353">
        <v>569</v>
      </c>
      <c r="DI353">
        <v>515</v>
      </c>
      <c r="DJ353">
        <v>562</v>
      </c>
      <c r="DK353">
        <v>571</v>
      </c>
      <c r="DL353">
        <v>561</v>
      </c>
      <c r="DM353">
        <v>545</v>
      </c>
      <c r="DN353">
        <v>557</v>
      </c>
      <c r="DO353">
        <v>546</v>
      </c>
      <c r="DP353">
        <v>593</v>
      </c>
      <c r="DQ353">
        <v>516</v>
      </c>
      <c r="DR353">
        <v>544</v>
      </c>
      <c r="DS353">
        <v>458</v>
      </c>
      <c r="DT353">
        <v>405</v>
      </c>
      <c r="DU353">
        <v>441</v>
      </c>
      <c r="DV353">
        <v>452</v>
      </c>
      <c r="DW353">
        <v>436</v>
      </c>
      <c r="DX353">
        <v>437</v>
      </c>
      <c r="DY353">
        <v>469</v>
      </c>
      <c r="DZ353">
        <v>469</v>
      </c>
      <c r="EA353">
        <v>525</v>
      </c>
      <c r="EB353">
        <v>515</v>
      </c>
      <c r="EC353">
        <v>578</v>
      </c>
      <c r="ED353">
        <v>593</v>
      </c>
      <c r="EE353">
        <v>585</v>
      </c>
      <c r="EF353">
        <v>571</v>
      </c>
      <c r="EG353">
        <v>648</v>
      </c>
      <c r="EH353">
        <v>671</v>
      </c>
      <c r="EI353">
        <v>687</v>
      </c>
      <c r="EJ353">
        <v>727</v>
      </c>
      <c r="EK353">
        <v>718</v>
      </c>
      <c r="EL353">
        <v>731</v>
      </c>
      <c r="EM353">
        <v>705</v>
      </c>
      <c r="EN353">
        <v>653</v>
      </c>
      <c r="EO353">
        <v>640</v>
      </c>
      <c r="EP353">
        <v>639</v>
      </c>
      <c r="EQ353">
        <v>622</v>
      </c>
      <c r="ER353">
        <v>640</v>
      </c>
      <c r="ES353">
        <v>621</v>
      </c>
      <c r="ET353">
        <v>643</v>
      </c>
      <c r="EU353">
        <v>629</v>
      </c>
      <c r="EV353">
        <v>538</v>
      </c>
      <c r="EW353">
        <v>535</v>
      </c>
      <c r="EX353">
        <v>544</v>
      </c>
      <c r="EY353">
        <v>530</v>
      </c>
      <c r="EZ353">
        <v>614</v>
      </c>
      <c r="FA353">
        <v>585</v>
      </c>
      <c r="FB353">
        <v>637</v>
      </c>
      <c r="FC353">
        <v>629</v>
      </c>
      <c r="FD353">
        <v>621</v>
      </c>
      <c r="FE353">
        <v>656</v>
      </c>
      <c r="FF353">
        <v>658</v>
      </c>
      <c r="FG353">
        <v>724</v>
      </c>
      <c r="FH353">
        <v>703</v>
      </c>
      <c r="FI353">
        <v>751</v>
      </c>
      <c r="FJ353">
        <v>664</v>
      </c>
      <c r="FK353">
        <v>631</v>
      </c>
      <c r="FL353">
        <v>666</v>
      </c>
      <c r="FM353">
        <v>659</v>
      </c>
      <c r="FN353">
        <v>627</v>
      </c>
      <c r="FO353">
        <v>591</v>
      </c>
      <c r="FP353">
        <v>549</v>
      </c>
      <c r="FQ353">
        <v>553</v>
      </c>
      <c r="FR353">
        <v>518</v>
      </c>
      <c r="FS353">
        <v>541</v>
      </c>
      <c r="FT353">
        <v>537</v>
      </c>
      <c r="FU353">
        <v>579</v>
      </c>
      <c r="FV353">
        <v>505</v>
      </c>
      <c r="FW353">
        <v>487</v>
      </c>
      <c r="FX353">
        <v>513</v>
      </c>
      <c r="FY353">
        <v>527</v>
      </c>
      <c r="FZ353">
        <v>540</v>
      </c>
      <c r="GA353">
        <v>624</v>
      </c>
      <c r="GB353">
        <v>415</v>
      </c>
      <c r="GC353">
        <v>432</v>
      </c>
      <c r="GD353">
        <v>437</v>
      </c>
      <c r="GE353">
        <v>354</v>
      </c>
      <c r="GF353">
        <v>304</v>
      </c>
      <c r="GG353">
        <v>304</v>
      </c>
      <c r="GH353">
        <v>258</v>
      </c>
      <c r="GI353">
        <v>234</v>
      </c>
      <c r="GJ353">
        <v>232</v>
      </c>
      <c r="GK353">
        <v>194</v>
      </c>
      <c r="GL353" s="128">
        <v>732</v>
      </c>
    </row>
    <row r="354" spans="1:194" s="1" customFormat="1" ht="14.4" x14ac:dyDescent="0.3">
      <c r="A354" s="30" t="s">
        <v>46</v>
      </c>
      <c r="B354" s="1" t="s">
        <v>393</v>
      </c>
      <c r="C354" s="29" t="str">
        <f t="shared" si="84"/>
        <v>LA England - Thanet</v>
      </c>
      <c r="D354" s="48">
        <f t="shared" si="85"/>
        <v>5867</v>
      </c>
      <c r="E354" s="48">
        <f t="shared" si="86"/>
        <v>5431</v>
      </c>
      <c r="F354" s="49">
        <f t="shared" si="87"/>
        <v>155659</v>
      </c>
      <c r="G354" s="49">
        <f t="shared" si="88"/>
        <v>76322</v>
      </c>
      <c r="H354" s="50">
        <f t="shared" si="89"/>
        <v>79337</v>
      </c>
      <c r="I354" s="50">
        <f t="shared" si="90"/>
        <v>60803</v>
      </c>
      <c r="J354" s="50">
        <f t="shared" si="91"/>
        <v>64900</v>
      </c>
      <c r="K354" s="47">
        <f t="shared" si="92"/>
        <v>15519</v>
      </c>
      <c r="L354" s="48">
        <f t="shared" si="93"/>
        <v>14437</v>
      </c>
      <c r="M354" s="744">
        <v>592</v>
      </c>
      <c r="N354" s="184">
        <v>668</v>
      </c>
      <c r="O354" s="184">
        <v>679</v>
      </c>
      <c r="P354" s="184">
        <v>760</v>
      </c>
      <c r="Q354" s="184">
        <v>789</v>
      </c>
      <c r="R354" s="184">
        <v>804</v>
      </c>
      <c r="S354" s="184">
        <v>828</v>
      </c>
      <c r="T354" s="184">
        <v>869</v>
      </c>
      <c r="U354" s="184">
        <v>889</v>
      </c>
      <c r="V354" s="184">
        <v>885</v>
      </c>
      <c r="W354" s="184">
        <v>987</v>
      </c>
      <c r="X354" s="184">
        <v>902</v>
      </c>
      <c r="Y354" s="184">
        <v>947</v>
      </c>
      <c r="Z354" s="184">
        <v>1008</v>
      </c>
      <c r="AA354" s="184">
        <v>1031</v>
      </c>
      <c r="AB354" s="184">
        <v>952</v>
      </c>
      <c r="AC354" s="184">
        <v>940</v>
      </c>
      <c r="AD354" s="184">
        <v>989</v>
      </c>
      <c r="AE354" s="184">
        <v>976</v>
      </c>
      <c r="AF354" s="184">
        <v>850</v>
      </c>
      <c r="AG354" s="184">
        <v>781</v>
      </c>
      <c r="AH354" s="184">
        <v>819</v>
      </c>
      <c r="AI354" s="184">
        <v>790</v>
      </c>
      <c r="AJ354" s="184">
        <v>743</v>
      </c>
      <c r="AK354" s="184">
        <v>788</v>
      </c>
      <c r="AL354" s="184">
        <v>753</v>
      </c>
      <c r="AM354" s="184">
        <v>789</v>
      </c>
      <c r="AN354" s="184">
        <v>861</v>
      </c>
      <c r="AO354" s="184">
        <v>888</v>
      </c>
      <c r="AP354" s="184">
        <v>881</v>
      </c>
      <c r="AQ354" s="184">
        <v>844</v>
      </c>
      <c r="AR354" s="184">
        <v>859</v>
      </c>
      <c r="AS354" s="184">
        <v>944</v>
      </c>
      <c r="AT354" s="184">
        <v>983</v>
      </c>
      <c r="AU354" s="184">
        <v>993</v>
      </c>
      <c r="AV354" s="184">
        <v>1077</v>
      </c>
      <c r="AW354" s="184">
        <v>972</v>
      </c>
      <c r="AX354" s="184">
        <v>1039</v>
      </c>
      <c r="AY354" s="184">
        <v>1033</v>
      </c>
      <c r="AZ354" s="184">
        <v>983</v>
      </c>
      <c r="BA354" s="184">
        <v>1049</v>
      </c>
      <c r="BB354" s="184">
        <v>994</v>
      </c>
      <c r="BC354" s="184">
        <v>1027</v>
      </c>
      <c r="BD354" s="184">
        <v>947</v>
      </c>
      <c r="BE354" s="184">
        <v>958</v>
      </c>
      <c r="BF354" s="184">
        <v>988</v>
      </c>
      <c r="BG354" s="184">
        <v>962</v>
      </c>
      <c r="BH354" s="184">
        <v>928</v>
      </c>
      <c r="BI354" s="184">
        <v>875</v>
      </c>
      <c r="BJ354" s="184">
        <v>852</v>
      </c>
      <c r="BK354" s="184">
        <v>857</v>
      </c>
      <c r="BL354" s="184">
        <v>902</v>
      </c>
      <c r="BM354" s="184">
        <v>897</v>
      </c>
      <c r="BN354" s="184">
        <v>917</v>
      </c>
      <c r="BO354" s="184">
        <v>1000</v>
      </c>
      <c r="BP354" s="184">
        <v>1035</v>
      </c>
      <c r="BQ354" s="184">
        <v>949</v>
      </c>
      <c r="BR354" s="184">
        <v>1000</v>
      </c>
      <c r="BS354" s="184">
        <v>997</v>
      </c>
      <c r="BT354" s="184">
        <v>1005</v>
      </c>
      <c r="BU354" s="184">
        <v>1024</v>
      </c>
      <c r="BV354" s="184">
        <v>1114</v>
      </c>
      <c r="BW354" s="184">
        <v>1030</v>
      </c>
      <c r="BX354" s="184">
        <v>1012</v>
      </c>
      <c r="BY354" s="184">
        <v>1025</v>
      </c>
      <c r="BZ354" s="184">
        <v>977</v>
      </c>
      <c r="CA354" s="184">
        <v>926</v>
      </c>
      <c r="CB354" s="184">
        <v>933</v>
      </c>
      <c r="CC354" s="184">
        <v>938</v>
      </c>
      <c r="CD354" s="184">
        <v>816</v>
      </c>
      <c r="CE354" s="184">
        <v>774</v>
      </c>
      <c r="CF354" s="184">
        <v>848</v>
      </c>
      <c r="CG354" s="184">
        <v>787</v>
      </c>
      <c r="CH354" s="184">
        <v>761</v>
      </c>
      <c r="CI354" s="184">
        <v>757</v>
      </c>
      <c r="CJ354" s="184">
        <v>787</v>
      </c>
      <c r="CK354" s="184">
        <v>741</v>
      </c>
      <c r="CL354" s="184">
        <v>779</v>
      </c>
      <c r="CM354" s="184">
        <v>845</v>
      </c>
      <c r="CN354" s="184">
        <v>813</v>
      </c>
      <c r="CO354" s="184">
        <v>583</v>
      </c>
      <c r="CP354" s="184">
        <v>595</v>
      </c>
      <c r="CQ354" s="184">
        <v>508</v>
      </c>
      <c r="CR354" s="184">
        <v>446</v>
      </c>
      <c r="CS354" s="184">
        <v>372</v>
      </c>
      <c r="CT354" s="184">
        <v>320</v>
      </c>
      <c r="CU354" s="184">
        <v>300</v>
      </c>
      <c r="CV354" s="184">
        <v>231</v>
      </c>
      <c r="CW354" s="184">
        <v>225</v>
      </c>
      <c r="CX354" s="184">
        <v>201</v>
      </c>
      <c r="CY354" s="533">
        <v>550</v>
      </c>
      <c r="CZ354" s="129">
        <v>604</v>
      </c>
      <c r="DA354">
        <v>649</v>
      </c>
      <c r="DB354">
        <v>664</v>
      </c>
      <c r="DC354">
        <v>659</v>
      </c>
      <c r="DD354">
        <v>734</v>
      </c>
      <c r="DE354">
        <v>733</v>
      </c>
      <c r="DF354">
        <v>782</v>
      </c>
      <c r="DG354">
        <v>768</v>
      </c>
      <c r="DH354">
        <v>848</v>
      </c>
      <c r="DI354">
        <v>822</v>
      </c>
      <c r="DJ354">
        <v>852</v>
      </c>
      <c r="DK354">
        <v>891</v>
      </c>
      <c r="DL354">
        <v>881</v>
      </c>
      <c r="DM354">
        <v>873</v>
      </c>
      <c r="DN354">
        <v>892</v>
      </c>
      <c r="DO354">
        <v>909</v>
      </c>
      <c r="DP354">
        <v>933</v>
      </c>
      <c r="DQ354">
        <v>943</v>
      </c>
      <c r="DR354">
        <v>847</v>
      </c>
      <c r="DS354">
        <v>846</v>
      </c>
      <c r="DT354">
        <v>712</v>
      </c>
      <c r="DU354">
        <v>663</v>
      </c>
      <c r="DV354">
        <v>677</v>
      </c>
      <c r="DW354">
        <v>667</v>
      </c>
      <c r="DX354">
        <v>716</v>
      </c>
      <c r="DY354">
        <v>781</v>
      </c>
      <c r="DZ354">
        <v>736</v>
      </c>
      <c r="EA354">
        <v>818</v>
      </c>
      <c r="EB354">
        <v>888</v>
      </c>
      <c r="EC354">
        <v>924</v>
      </c>
      <c r="ED354">
        <v>903</v>
      </c>
      <c r="EE354">
        <v>915</v>
      </c>
      <c r="EF354">
        <v>991</v>
      </c>
      <c r="EG354">
        <v>1039</v>
      </c>
      <c r="EH354">
        <v>1090</v>
      </c>
      <c r="EI354">
        <v>1108</v>
      </c>
      <c r="EJ354">
        <v>1085</v>
      </c>
      <c r="EK354">
        <v>1102</v>
      </c>
      <c r="EL354">
        <v>1087</v>
      </c>
      <c r="EM354">
        <v>1110</v>
      </c>
      <c r="EN354">
        <v>1074</v>
      </c>
      <c r="EO354">
        <v>1072</v>
      </c>
      <c r="EP354">
        <v>999</v>
      </c>
      <c r="EQ354">
        <v>995</v>
      </c>
      <c r="ER354">
        <v>988</v>
      </c>
      <c r="ES354">
        <v>1001</v>
      </c>
      <c r="ET354">
        <v>992</v>
      </c>
      <c r="EU354">
        <v>926</v>
      </c>
      <c r="EV354">
        <v>831</v>
      </c>
      <c r="EW354">
        <v>867</v>
      </c>
      <c r="EX354">
        <v>920</v>
      </c>
      <c r="EY354">
        <v>865</v>
      </c>
      <c r="EZ354">
        <v>921</v>
      </c>
      <c r="FA354">
        <v>1007</v>
      </c>
      <c r="FB354">
        <v>956</v>
      </c>
      <c r="FC354">
        <v>1032</v>
      </c>
      <c r="FD354">
        <v>1030</v>
      </c>
      <c r="FE354">
        <v>1094</v>
      </c>
      <c r="FF354">
        <v>1092</v>
      </c>
      <c r="FG354">
        <v>1034</v>
      </c>
      <c r="FH354">
        <v>1108</v>
      </c>
      <c r="FI354">
        <v>1073</v>
      </c>
      <c r="FJ354">
        <v>1091</v>
      </c>
      <c r="FK354">
        <v>1138</v>
      </c>
      <c r="FL354">
        <v>1041</v>
      </c>
      <c r="FM354">
        <v>1020</v>
      </c>
      <c r="FN354">
        <v>1014</v>
      </c>
      <c r="FO354">
        <v>951</v>
      </c>
      <c r="FP354">
        <v>967</v>
      </c>
      <c r="FQ354">
        <v>934</v>
      </c>
      <c r="FR354">
        <v>938</v>
      </c>
      <c r="FS354">
        <v>909</v>
      </c>
      <c r="FT354">
        <v>942</v>
      </c>
      <c r="FU354">
        <v>871</v>
      </c>
      <c r="FV354">
        <v>889</v>
      </c>
      <c r="FW354">
        <v>854</v>
      </c>
      <c r="FX354">
        <v>851</v>
      </c>
      <c r="FY354">
        <v>861</v>
      </c>
      <c r="FZ354">
        <v>977</v>
      </c>
      <c r="GA354">
        <v>990</v>
      </c>
      <c r="GB354">
        <v>727</v>
      </c>
      <c r="GC354">
        <v>696</v>
      </c>
      <c r="GD354">
        <v>639</v>
      </c>
      <c r="GE354">
        <v>594</v>
      </c>
      <c r="GF354">
        <v>492</v>
      </c>
      <c r="GG354">
        <v>413</v>
      </c>
      <c r="GH354">
        <v>409</v>
      </c>
      <c r="GI354">
        <v>350</v>
      </c>
      <c r="GJ354">
        <v>336</v>
      </c>
      <c r="GK354">
        <v>293</v>
      </c>
      <c r="GL354" s="128">
        <v>1131</v>
      </c>
    </row>
    <row r="355" spans="1:194" s="1" customFormat="1" ht="14.4" x14ac:dyDescent="0.3">
      <c r="A355" s="30" t="s">
        <v>46</v>
      </c>
      <c r="B355" s="1" t="s">
        <v>394</v>
      </c>
      <c r="C355" s="29" t="str">
        <f t="shared" si="84"/>
        <v>LA England - Three Rivers</v>
      </c>
      <c r="D355" s="48">
        <f t="shared" si="85"/>
        <v>3313</v>
      </c>
      <c r="E355" s="48">
        <f t="shared" si="86"/>
        <v>3250</v>
      </c>
      <c r="F355" s="49">
        <f t="shared" si="87"/>
        <v>80495</v>
      </c>
      <c r="G355" s="49">
        <f t="shared" si="88"/>
        <v>39761</v>
      </c>
      <c r="H355" s="50">
        <f t="shared" si="89"/>
        <v>40734</v>
      </c>
      <c r="I355" s="50">
        <f t="shared" si="90"/>
        <v>31527</v>
      </c>
      <c r="J355" s="50">
        <f t="shared" si="91"/>
        <v>32737</v>
      </c>
      <c r="K355" s="47">
        <f t="shared" si="92"/>
        <v>8234</v>
      </c>
      <c r="L355" s="48">
        <f t="shared" si="93"/>
        <v>7997</v>
      </c>
      <c r="M355" s="744">
        <v>290</v>
      </c>
      <c r="N355" s="184">
        <v>313</v>
      </c>
      <c r="O355" s="184">
        <v>332</v>
      </c>
      <c r="P355" s="184">
        <v>341</v>
      </c>
      <c r="Q355" s="184">
        <v>421</v>
      </c>
      <c r="R355" s="184">
        <v>430</v>
      </c>
      <c r="S355" s="184">
        <v>426</v>
      </c>
      <c r="T355" s="184">
        <v>429</v>
      </c>
      <c r="U355" s="184">
        <v>445</v>
      </c>
      <c r="V355" s="184">
        <v>465</v>
      </c>
      <c r="W355" s="184">
        <v>516</v>
      </c>
      <c r="X355" s="184">
        <v>513</v>
      </c>
      <c r="Y355" s="184">
        <v>554</v>
      </c>
      <c r="Z355" s="184">
        <v>523</v>
      </c>
      <c r="AA355" s="184">
        <v>530</v>
      </c>
      <c r="AB355" s="184">
        <v>573</v>
      </c>
      <c r="AC355" s="184">
        <v>558</v>
      </c>
      <c r="AD355" s="184">
        <v>575</v>
      </c>
      <c r="AE355" s="184">
        <v>538</v>
      </c>
      <c r="AF355" s="184">
        <v>458</v>
      </c>
      <c r="AG355" s="184">
        <v>418</v>
      </c>
      <c r="AH355" s="184">
        <v>431</v>
      </c>
      <c r="AI355" s="184">
        <v>459</v>
      </c>
      <c r="AJ355" s="184">
        <v>423</v>
      </c>
      <c r="AK355" s="184">
        <v>447</v>
      </c>
      <c r="AL355" s="184">
        <v>430</v>
      </c>
      <c r="AM355" s="184">
        <v>463</v>
      </c>
      <c r="AN355" s="184">
        <v>465</v>
      </c>
      <c r="AO355" s="184">
        <v>454</v>
      </c>
      <c r="AP355" s="184">
        <v>460</v>
      </c>
      <c r="AQ355" s="184">
        <v>379</v>
      </c>
      <c r="AR355" s="184">
        <v>410</v>
      </c>
      <c r="AS355" s="184">
        <v>456</v>
      </c>
      <c r="AT355" s="184">
        <v>445</v>
      </c>
      <c r="AU355" s="184">
        <v>471</v>
      </c>
      <c r="AV355" s="184">
        <v>524</v>
      </c>
      <c r="AW355" s="184">
        <v>526</v>
      </c>
      <c r="AX355" s="184">
        <v>472</v>
      </c>
      <c r="AY355" s="184">
        <v>526</v>
      </c>
      <c r="AZ355" s="184">
        <v>516</v>
      </c>
      <c r="BA355" s="184">
        <v>510</v>
      </c>
      <c r="BB355" s="184">
        <v>506</v>
      </c>
      <c r="BC355" s="184">
        <v>510</v>
      </c>
      <c r="BD355" s="184">
        <v>559</v>
      </c>
      <c r="BE355" s="184">
        <v>597</v>
      </c>
      <c r="BF355" s="184">
        <v>617</v>
      </c>
      <c r="BG355" s="184">
        <v>610</v>
      </c>
      <c r="BH355" s="184">
        <v>557</v>
      </c>
      <c r="BI355" s="184">
        <v>597</v>
      </c>
      <c r="BJ355" s="184">
        <v>576</v>
      </c>
      <c r="BK355" s="184">
        <v>563</v>
      </c>
      <c r="BL355" s="184">
        <v>613</v>
      </c>
      <c r="BM355" s="184">
        <v>586</v>
      </c>
      <c r="BN355" s="184">
        <v>594</v>
      </c>
      <c r="BO355" s="184">
        <v>572</v>
      </c>
      <c r="BP355" s="184">
        <v>616</v>
      </c>
      <c r="BQ355" s="184">
        <v>548</v>
      </c>
      <c r="BR355" s="184">
        <v>591</v>
      </c>
      <c r="BS355" s="184">
        <v>544</v>
      </c>
      <c r="BT355" s="184">
        <v>540</v>
      </c>
      <c r="BU355" s="184">
        <v>609</v>
      </c>
      <c r="BV355" s="184">
        <v>522</v>
      </c>
      <c r="BW355" s="184">
        <v>571</v>
      </c>
      <c r="BX355" s="184">
        <v>527</v>
      </c>
      <c r="BY355" s="184">
        <v>543</v>
      </c>
      <c r="BZ355" s="184">
        <v>450</v>
      </c>
      <c r="CA355" s="184">
        <v>453</v>
      </c>
      <c r="CB355" s="184">
        <v>431</v>
      </c>
      <c r="CC355" s="184">
        <v>420</v>
      </c>
      <c r="CD355" s="184">
        <v>385</v>
      </c>
      <c r="CE355" s="184">
        <v>336</v>
      </c>
      <c r="CF355" s="184">
        <v>346</v>
      </c>
      <c r="CG355" s="184">
        <v>316</v>
      </c>
      <c r="CH355" s="184">
        <v>288</v>
      </c>
      <c r="CI355" s="184">
        <v>305</v>
      </c>
      <c r="CJ355" s="184">
        <v>280</v>
      </c>
      <c r="CK355" s="184">
        <v>304</v>
      </c>
      <c r="CL355" s="184">
        <v>291</v>
      </c>
      <c r="CM355" s="184">
        <v>301</v>
      </c>
      <c r="CN355" s="184">
        <v>322</v>
      </c>
      <c r="CO355" s="184">
        <v>223</v>
      </c>
      <c r="CP355" s="184">
        <v>252</v>
      </c>
      <c r="CQ355" s="184">
        <v>222</v>
      </c>
      <c r="CR355" s="184">
        <v>184</v>
      </c>
      <c r="CS355" s="184">
        <v>173</v>
      </c>
      <c r="CT355" s="184">
        <v>112</v>
      </c>
      <c r="CU355" s="184">
        <v>129</v>
      </c>
      <c r="CV355" s="184">
        <v>102</v>
      </c>
      <c r="CW355" s="184">
        <v>94</v>
      </c>
      <c r="CX355" s="184">
        <v>109</v>
      </c>
      <c r="CY355" s="533">
        <v>350</v>
      </c>
      <c r="CZ355" s="129">
        <v>246</v>
      </c>
      <c r="DA355">
        <v>295</v>
      </c>
      <c r="DB355">
        <v>365</v>
      </c>
      <c r="DC355">
        <v>342</v>
      </c>
      <c r="DD355">
        <v>375</v>
      </c>
      <c r="DE355">
        <v>388</v>
      </c>
      <c r="DF355">
        <v>377</v>
      </c>
      <c r="DG355">
        <v>443</v>
      </c>
      <c r="DH355">
        <v>426</v>
      </c>
      <c r="DI355">
        <v>479</v>
      </c>
      <c r="DJ355">
        <v>493</v>
      </c>
      <c r="DK355">
        <v>518</v>
      </c>
      <c r="DL355">
        <v>510</v>
      </c>
      <c r="DM355">
        <v>543</v>
      </c>
      <c r="DN355">
        <v>563</v>
      </c>
      <c r="DO355">
        <v>541</v>
      </c>
      <c r="DP355">
        <v>557</v>
      </c>
      <c r="DQ355">
        <v>536</v>
      </c>
      <c r="DR355">
        <v>516</v>
      </c>
      <c r="DS355">
        <v>433</v>
      </c>
      <c r="DT355">
        <v>378</v>
      </c>
      <c r="DU355">
        <v>371</v>
      </c>
      <c r="DV355">
        <v>421</v>
      </c>
      <c r="DW355">
        <v>414</v>
      </c>
      <c r="DX355">
        <v>436</v>
      </c>
      <c r="DY355">
        <v>427</v>
      </c>
      <c r="DZ355">
        <v>396</v>
      </c>
      <c r="EA355">
        <v>404</v>
      </c>
      <c r="EB355">
        <v>442</v>
      </c>
      <c r="EC355">
        <v>384</v>
      </c>
      <c r="ED355">
        <v>379</v>
      </c>
      <c r="EE355">
        <v>411</v>
      </c>
      <c r="EF355">
        <v>430</v>
      </c>
      <c r="EG355">
        <v>461</v>
      </c>
      <c r="EH355">
        <v>494</v>
      </c>
      <c r="EI355">
        <v>510</v>
      </c>
      <c r="EJ355">
        <v>495</v>
      </c>
      <c r="EK355">
        <v>521</v>
      </c>
      <c r="EL355">
        <v>521</v>
      </c>
      <c r="EM355">
        <v>557</v>
      </c>
      <c r="EN355">
        <v>586</v>
      </c>
      <c r="EO355">
        <v>552</v>
      </c>
      <c r="EP355">
        <v>618</v>
      </c>
      <c r="EQ355">
        <v>580</v>
      </c>
      <c r="ER355">
        <v>597</v>
      </c>
      <c r="ES355">
        <v>647</v>
      </c>
      <c r="ET355">
        <v>633</v>
      </c>
      <c r="EU355">
        <v>622</v>
      </c>
      <c r="EV355">
        <v>576</v>
      </c>
      <c r="EW355">
        <v>519</v>
      </c>
      <c r="EX355">
        <v>597</v>
      </c>
      <c r="EY355">
        <v>567</v>
      </c>
      <c r="EZ355">
        <v>565</v>
      </c>
      <c r="FA355">
        <v>564</v>
      </c>
      <c r="FB355">
        <v>593</v>
      </c>
      <c r="FC355">
        <v>569</v>
      </c>
      <c r="FD355">
        <v>549</v>
      </c>
      <c r="FE355">
        <v>584</v>
      </c>
      <c r="FF355">
        <v>603</v>
      </c>
      <c r="FG355">
        <v>564</v>
      </c>
      <c r="FH355">
        <v>541</v>
      </c>
      <c r="FI355">
        <v>579</v>
      </c>
      <c r="FJ355">
        <v>532</v>
      </c>
      <c r="FK355">
        <v>541</v>
      </c>
      <c r="FL355">
        <v>478</v>
      </c>
      <c r="FM355">
        <v>515</v>
      </c>
      <c r="FN355">
        <v>439</v>
      </c>
      <c r="FO355">
        <v>434</v>
      </c>
      <c r="FP355">
        <v>412</v>
      </c>
      <c r="FQ355">
        <v>415</v>
      </c>
      <c r="FR355">
        <v>392</v>
      </c>
      <c r="FS355">
        <v>357</v>
      </c>
      <c r="FT355">
        <v>386</v>
      </c>
      <c r="FU355">
        <v>336</v>
      </c>
      <c r="FV355">
        <v>332</v>
      </c>
      <c r="FW355">
        <v>337</v>
      </c>
      <c r="FX355">
        <v>341</v>
      </c>
      <c r="FY355">
        <v>373</v>
      </c>
      <c r="FZ355">
        <v>387</v>
      </c>
      <c r="GA355">
        <v>382</v>
      </c>
      <c r="GB355">
        <v>253</v>
      </c>
      <c r="GC355">
        <v>295</v>
      </c>
      <c r="GD355">
        <v>283</v>
      </c>
      <c r="GE355">
        <v>230</v>
      </c>
      <c r="GF355">
        <v>199</v>
      </c>
      <c r="GG355">
        <v>172</v>
      </c>
      <c r="GH355">
        <v>192</v>
      </c>
      <c r="GI355">
        <v>166</v>
      </c>
      <c r="GJ355">
        <v>170</v>
      </c>
      <c r="GK355">
        <v>159</v>
      </c>
      <c r="GL355" s="128">
        <v>623</v>
      </c>
    </row>
    <row r="356" spans="1:194" s="1" customFormat="1" ht="14.4" x14ac:dyDescent="0.3">
      <c r="A356" s="30" t="s">
        <v>46</v>
      </c>
      <c r="B356" s="1" t="s">
        <v>395</v>
      </c>
      <c r="C356" s="29" t="str">
        <f t="shared" si="84"/>
        <v>LA England - Thurrock</v>
      </c>
      <c r="D356" s="48">
        <f t="shared" si="85"/>
        <v>8365</v>
      </c>
      <c r="E356" s="48">
        <f t="shared" si="86"/>
        <v>7866</v>
      </c>
      <c r="F356" s="49">
        <f t="shared" si="87"/>
        <v>189826</v>
      </c>
      <c r="G356" s="49">
        <f t="shared" si="88"/>
        <v>94552</v>
      </c>
      <c r="H356" s="50">
        <f t="shared" si="89"/>
        <v>95274</v>
      </c>
      <c r="I356" s="50">
        <f t="shared" si="90"/>
        <v>71047</v>
      </c>
      <c r="J356" s="50">
        <f t="shared" si="91"/>
        <v>73234</v>
      </c>
      <c r="K356" s="47">
        <f t="shared" si="92"/>
        <v>23505</v>
      </c>
      <c r="L356" s="48">
        <f t="shared" si="93"/>
        <v>22040</v>
      </c>
      <c r="M356" s="744">
        <v>947</v>
      </c>
      <c r="N356" s="184">
        <v>1090</v>
      </c>
      <c r="O356" s="184">
        <v>1098</v>
      </c>
      <c r="P356" s="184">
        <v>1117</v>
      </c>
      <c r="Q356" s="184">
        <v>1298</v>
      </c>
      <c r="R356" s="184">
        <v>1295</v>
      </c>
      <c r="S356" s="184">
        <v>1332</v>
      </c>
      <c r="T356" s="184">
        <v>1326</v>
      </c>
      <c r="U356" s="184">
        <v>1330</v>
      </c>
      <c r="V356" s="184">
        <v>1422</v>
      </c>
      <c r="W356" s="184">
        <v>1496</v>
      </c>
      <c r="X356" s="184">
        <v>1389</v>
      </c>
      <c r="Y356" s="184">
        <v>1346</v>
      </c>
      <c r="Z356" s="184">
        <v>1407</v>
      </c>
      <c r="AA356" s="184">
        <v>1475</v>
      </c>
      <c r="AB356" s="184">
        <v>1455</v>
      </c>
      <c r="AC356" s="184">
        <v>1298</v>
      </c>
      <c r="AD356" s="184">
        <v>1384</v>
      </c>
      <c r="AE356" s="184">
        <v>1368</v>
      </c>
      <c r="AF356" s="184">
        <v>1215</v>
      </c>
      <c r="AG356" s="184">
        <v>1184</v>
      </c>
      <c r="AH356" s="184">
        <v>1099</v>
      </c>
      <c r="AI356" s="184">
        <v>1124</v>
      </c>
      <c r="AJ356" s="184">
        <v>1085</v>
      </c>
      <c r="AK356" s="184">
        <v>1059</v>
      </c>
      <c r="AL356" s="184">
        <v>1063</v>
      </c>
      <c r="AM356" s="184">
        <v>1118</v>
      </c>
      <c r="AN356" s="184">
        <v>1150</v>
      </c>
      <c r="AO356" s="184">
        <v>1165</v>
      </c>
      <c r="AP356" s="184">
        <v>1154</v>
      </c>
      <c r="AQ356" s="184">
        <v>1225</v>
      </c>
      <c r="AR356" s="184">
        <v>1172</v>
      </c>
      <c r="AS356" s="184">
        <v>1252</v>
      </c>
      <c r="AT356" s="184">
        <v>1356</v>
      </c>
      <c r="AU356" s="184">
        <v>1350</v>
      </c>
      <c r="AV356" s="184">
        <v>1440</v>
      </c>
      <c r="AW356" s="184">
        <v>1519</v>
      </c>
      <c r="AX356" s="184">
        <v>1527</v>
      </c>
      <c r="AY356" s="184">
        <v>1492</v>
      </c>
      <c r="AZ356" s="184">
        <v>1502</v>
      </c>
      <c r="BA356" s="184">
        <v>1590</v>
      </c>
      <c r="BB356" s="184">
        <v>1536</v>
      </c>
      <c r="BC356" s="184">
        <v>1493</v>
      </c>
      <c r="BD356" s="184">
        <v>1462</v>
      </c>
      <c r="BE356" s="184">
        <v>1448</v>
      </c>
      <c r="BF356" s="184">
        <v>1416</v>
      </c>
      <c r="BG356" s="184">
        <v>1379</v>
      </c>
      <c r="BH356" s="184">
        <v>1324</v>
      </c>
      <c r="BI356" s="184">
        <v>1228</v>
      </c>
      <c r="BJ356" s="184">
        <v>1222</v>
      </c>
      <c r="BK356" s="184">
        <v>1254</v>
      </c>
      <c r="BL356" s="184">
        <v>1171</v>
      </c>
      <c r="BM356" s="184">
        <v>1165</v>
      </c>
      <c r="BN356" s="184">
        <v>1271</v>
      </c>
      <c r="BO356" s="184">
        <v>1202</v>
      </c>
      <c r="BP356" s="184">
        <v>1227</v>
      </c>
      <c r="BQ356" s="184">
        <v>1174</v>
      </c>
      <c r="BR356" s="184">
        <v>1197</v>
      </c>
      <c r="BS356" s="184">
        <v>1132</v>
      </c>
      <c r="BT356" s="184">
        <v>1196</v>
      </c>
      <c r="BU356" s="184">
        <v>1148</v>
      </c>
      <c r="BV356" s="184">
        <v>1075</v>
      </c>
      <c r="BW356" s="184">
        <v>1004</v>
      </c>
      <c r="BX356" s="184">
        <v>998</v>
      </c>
      <c r="BY356" s="184">
        <v>911</v>
      </c>
      <c r="BZ356" s="184">
        <v>885</v>
      </c>
      <c r="CA356" s="184">
        <v>821</v>
      </c>
      <c r="CB356" s="184">
        <v>759</v>
      </c>
      <c r="CC356" s="184">
        <v>752</v>
      </c>
      <c r="CD356" s="184">
        <v>665</v>
      </c>
      <c r="CE356" s="184">
        <v>642</v>
      </c>
      <c r="CF356" s="184">
        <v>583</v>
      </c>
      <c r="CG356" s="184">
        <v>588</v>
      </c>
      <c r="CH356" s="184">
        <v>554</v>
      </c>
      <c r="CI356" s="184">
        <v>492</v>
      </c>
      <c r="CJ356" s="184">
        <v>541</v>
      </c>
      <c r="CK356" s="184">
        <v>562</v>
      </c>
      <c r="CL356" s="184">
        <v>547</v>
      </c>
      <c r="CM356" s="184">
        <v>530</v>
      </c>
      <c r="CN356" s="184">
        <v>554</v>
      </c>
      <c r="CO356" s="184">
        <v>364</v>
      </c>
      <c r="CP356" s="184">
        <v>371</v>
      </c>
      <c r="CQ356" s="184">
        <v>300</v>
      </c>
      <c r="CR356" s="184">
        <v>277</v>
      </c>
      <c r="CS356" s="184">
        <v>222</v>
      </c>
      <c r="CT356" s="184">
        <v>197</v>
      </c>
      <c r="CU356" s="184">
        <v>213</v>
      </c>
      <c r="CV356" s="184">
        <v>165</v>
      </c>
      <c r="CW356" s="184">
        <v>126</v>
      </c>
      <c r="CX356" s="184">
        <v>130</v>
      </c>
      <c r="CY356" s="533">
        <v>365</v>
      </c>
      <c r="CZ356" s="129">
        <v>869</v>
      </c>
      <c r="DA356">
        <v>993</v>
      </c>
      <c r="DB356">
        <v>1089</v>
      </c>
      <c r="DC356">
        <v>1065</v>
      </c>
      <c r="DD356">
        <v>1212</v>
      </c>
      <c r="DE356">
        <v>1102</v>
      </c>
      <c r="DF356">
        <v>1253</v>
      </c>
      <c r="DG356">
        <v>1245</v>
      </c>
      <c r="DH356">
        <v>1357</v>
      </c>
      <c r="DI356">
        <v>1326</v>
      </c>
      <c r="DJ356">
        <v>1365</v>
      </c>
      <c r="DK356">
        <v>1298</v>
      </c>
      <c r="DL356">
        <v>1286</v>
      </c>
      <c r="DM356">
        <v>1363</v>
      </c>
      <c r="DN356">
        <v>1283</v>
      </c>
      <c r="DO356">
        <v>1365</v>
      </c>
      <c r="DP356">
        <v>1230</v>
      </c>
      <c r="DQ356">
        <v>1339</v>
      </c>
      <c r="DR356">
        <v>1301</v>
      </c>
      <c r="DS356">
        <v>1096</v>
      </c>
      <c r="DT356">
        <v>1017</v>
      </c>
      <c r="DU356">
        <v>1043</v>
      </c>
      <c r="DV356">
        <v>1020</v>
      </c>
      <c r="DW356">
        <v>967</v>
      </c>
      <c r="DX356">
        <v>978</v>
      </c>
      <c r="DY356">
        <v>1071</v>
      </c>
      <c r="DZ356">
        <v>1084</v>
      </c>
      <c r="EA356">
        <v>1183</v>
      </c>
      <c r="EB356">
        <v>1223</v>
      </c>
      <c r="EC356">
        <v>1264</v>
      </c>
      <c r="ED356">
        <v>1284</v>
      </c>
      <c r="EE356">
        <v>1337</v>
      </c>
      <c r="EF356">
        <v>1438</v>
      </c>
      <c r="EG356">
        <v>1491</v>
      </c>
      <c r="EH356">
        <v>1524</v>
      </c>
      <c r="EI356">
        <v>1555</v>
      </c>
      <c r="EJ356">
        <v>1550</v>
      </c>
      <c r="EK356">
        <v>1584</v>
      </c>
      <c r="EL356">
        <v>1611</v>
      </c>
      <c r="EM356">
        <v>1586</v>
      </c>
      <c r="EN356">
        <v>1557</v>
      </c>
      <c r="EO356">
        <v>1621</v>
      </c>
      <c r="EP356">
        <v>1515</v>
      </c>
      <c r="EQ356">
        <v>1395</v>
      </c>
      <c r="ER356">
        <v>1501</v>
      </c>
      <c r="ES356">
        <v>1480</v>
      </c>
      <c r="ET356">
        <v>1359</v>
      </c>
      <c r="EU356">
        <v>1313</v>
      </c>
      <c r="EV356">
        <v>1153</v>
      </c>
      <c r="EW356">
        <v>1179</v>
      </c>
      <c r="EX356">
        <v>1213</v>
      </c>
      <c r="EY356">
        <v>1246</v>
      </c>
      <c r="EZ356">
        <v>1144</v>
      </c>
      <c r="FA356">
        <v>1110</v>
      </c>
      <c r="FB356">
        <v>1145</v>
      </c>
      <c r="FC356">
        <v>1179</v>
      </c>
      <c r="FD356">
        <v>1082</v>
      </c>
      <c r="FE356">
        <v>1203</v>
      </c>
      <c r="FF356">
        <v>1060</v>
      </c>
      <c r="FG356">
        <v>1169</v>
      </c>
      <c r="FH356">
        <v>1062</v>
      </c>
      <c r="FI356">
        <v>1060</v>
      </c>
      <c r="FJ356">
        <v>1024</v>
      </c>
      <c r="FK356">
        <v>958</v>
      </c>
      <c r="FL356">
        <v>949</v>
      </c>
      <c r="FM356">
        <v>939</v>
      </c>
      <c r="FN356">
        <v>775</v>
      </c>
      <c r="FO356">
        <v>755</v>
      </c>
      <c r="FP356">
        <v>718</v>
      </c>
      <c r="FQ356">
        <v>741</v>
      </c>
      <c r="FR356">
        <v>635</v>
      </c>
      <c r="FS356">
        <v>665</v>
      </c>
      <c r="FT356">
        <v>654</v>
      </c>
      <c r="FU356">
        <v>631</v>
      </c>
      <c r="FV356">
        <v>637</v>
      </c>
      <c r="FW356">
        <v>651</v>
      </c>
      <c r="FX356">
        <v>602</v>
      </c>
      <c r="FY356">
        <v>584</v>
      </c>
      <c r="FZ356">
        <v>659</v>
      </c>
      <c r="GA356">
        <v>686</v>
      </c>
      <c r="GB356">
        <v>494</v>
      </c>
      <c r="GC356">
        <v>428</v>
      </c>
      <c r="GD356">
        <v>403</v>
      </c>
      <c r="GE356">
        <v>396</v>
      </c>
      <c r="GF356">
        <v>333</v>
      </c>
      <c r="GG356">
        <v>294</v>
      </c>
      <c r="GH356">
        <v>271</v>
      </c>
      <c r="GI356">
        <v>226</v>
      </c>
      <c r="GJ356">
        <v>213</v>
      </c>
      <c r="GK356">
        <v>194</v>
      </c>
      <c r="GL356" s="128">
        <v>766</v>
      </c>
    </row>
    <row r="357" spans="1:194" s="1" customFormat="1" ht="14.4" x14ac:dyDescent="0.3">
      <c r="A357" s="30" t="s">
        <v>46</v>
      </c>
      <c r="B357" s="1" t="s">
        <v>396</v>
      </c>
      <c r="C357" s="29" t="str">
        <f t="shared" si="84"/>
        <v>LA England - Tonbridge and Malling</v>
      </c>
      <c r="D357" s="48">
        <f t="shared" si="85"/>
        <v>6248</v>
      </c>
      <c r="E357" s="48">
        <f t="shared" si="86"/>
        <v>5516</v>
      </c>
      <c r="F357" s="49">
        <f t="shared" si="87"/>
        <v>144902</v>
      </c>
      <c r="G357" s="49">
        <f t="shared" si="88"/>
        <v>71225</v>
      </c>
      <c r="H357" s="50">
        <f t="shared" si="89"/>
        <v>73677</v>
      </c>
      <c r="I357" s="50">
        <f t="shared" si="90"/>
        <v>55085</v>
      </c>
      <c r="J357" s="50">
        <f t="shared" si="91"/>
        <v>58788</v>
      </c>
      <c r="K357" s="47">
        <f t="shared" si="92"/>
        <v>16140</v>
      </c>
      <c r="L357" s="48">
        <f t="shared" si="93"/>
        <v>14889</v>
      </c>
      <c r="M357" s="744">
        <v>657</v>
      </c>
      <c r="N357" s="184">
        <v>751</v>
      </c>
      <c r="O357" s="184">
        <v>719</v>
      </c>
      <c r="P357" s="184">
        <v>758</v>
      </c>
      <c r="Q357" s="184">
        <v>777</v>
      </c>
      <c r="R357" s="184">
        <v>801</v>
      </c>
      <c r="S357" s="184">
        <v>816</v>
      </c>
      <c r="T357" s="184">
        <v>882</v>
      </c>
      <c r="U357" s="184">
        <v>943</v>
      </c>
      <c r="V357" s="184">
        <v>908</v>
      </c>
      <c r="W357" s="184">
        <v>892</v>
      </c>
      <c r="X357" s="184">
        <v>988</v>
      </c>
      <c r="Y357" s="184">
        <v>968</v>
      </c>
      <c r="Z357" s="184">
        <v>1045</v>
      </c>
      <c r="AA357" s="184">
        <v>1053</v>
      </c>
      <c r="AB357" s="184">
        <v>1033</v>
      </c>
      <c r="AC357" s="184">
        <v>1110</v>
      </c>
      <c r="AD357" s="184">
        <v>1039</v>
      </c>
      <c r="AE357" s="184">
        <v>951</v>
      </c>
      <c r="AF357" s="184">
        <v>818</v>
      </c>
      <c r="AG357" s="184">
        <v>704</v>
      </c>
      <c r="AH357" s="184">
        <v>701</v>
      </c>
      <c r="AI357" s="184">
        <v>719</v>
      </c>
      <c r="AJ357" s="184">
        <v>711</v>
      </c>
      <c r="AK357" s="184">
        <v>708</v>
      </c>
      <c r="AL357" s="184">
        <v>671</v>
      </c>
      <c r="AM357" s="184">
        <v>734</v>
      </c>
      <c r="AN357" s="184">
        <v>769</v>
      </c>
      <c r="AO357" s="184">
        <v>750</v>
      </c>
      <c r="AP357" s="184">
        <v>776</v>
      </c>
      <c r="AQ357" s="184">
        <v>774</v>
      </c>
      <c r="AR357" s="184">
        <v>815</v>
      </c>
      <c r="AS357" s="184">
        <v>806</v>
      </c>
      <c r="AT357" s="184">
        <v>864</v>
      </c>
      <c r="AU357" s="184">
        <v>938</v>
      </c>
      <c r="AV357" s="184">
        <v>921</v>
      </c>
      <c r="AW357" s="184">
        <v>937</v>
      </c>
      <c r="AX357" s="184">
        <v>975</v>
      </c>
      <c r="AY357" s="184">
        <v>991</v>
      </c>
      <c r="AZ357" s="184">
        <v>916</v>
      </c>
      <c r="BA357" s="184">
        <v>876</v>
      </c>
      <c r="BB357" s="184">
        <v>895</v>
      </c>
      <c r="BC357" s="184">
        <v>913</v>
      </c>
      <c r="BD357" s="184">
        <v>941</v>
      </c>
      <c r="BE357" s="184">
        <v>996</v>
      </c>
      <c r="BF357" s="184">
        <v>951</v>
      </c>
      <c r="BG357" s="184">
        <v>995</v>
      </c>
      <c r="BH357" s="184">
        <v>923</v>
      </c>
      <c r="BI357" s="184">
        <v>953</v>
      </c>
      <c r="BJ357" s="184">
        <v>881</v>
      </c>
      <c r="BK357" s="184">
        <v>908</v>
      </c>
      <c r="BL357" s="184">
        <v>985</v>
      </c>
      <c r="BM357" s="184">
        <v>978</v>
      </c>
      <c r="BN357" s="184">
        <v>980</v>
      </c>
      <c r="BO357" s="184">
        <v>1053</v>
      </c>
      <c r="BP357" s="184">
        <v>1036</v>
      </c>
      <c r="BQ357" s="184">
        <v>1019</v>
      </c>
      <c r="BR357" s="184">
        <v>965</v>
      </c>
      <c r="BS357" s="184">
        <v>1024</v>
      </c>
      <c r="BT357" s="184">
        <v>988</v>
      </c>
      <c r="BU357" s="184">
        <v>949</v>
      </c>
      <c r="BV357" s="184">
        <v>978</v>
      </c>
      <c r="BW357" s="184">
        <v>959</v>
      </c>
      <c r="BX357" s="184">
        <v>878</v>
      </c>
      <c r="BY357" s="184">
        <v>899</v>
      </c>
      <c r="BZ357" s="184">
        <v>870</v>
      </c>
      <c r="CA357" s="184">
        <v>745</v>
      </c>
      <c r="CB357" s="184">
        <v>757</v>
      </c>
      <c r="CC357" s="184">
        <v>719</v>
      </c>
      <c r="CD357" s="184">
        <v>685</v>
      </c>
      <c r="CE357" s="184">
        <v>607</v>
      </c>
      <c r="CF357" s="184">
        <v>628</v>
      </c>
      <c r="CG357" s="184">
        <v>607</v>
      </c>
      <c r="CH357" s="184">
        <v>547</v>
      </c>
      <c r="CI357" s="184">
        <v>541</v>
      </c>
      <c r="CJ357" s="184">
        <v>539</v>
      </c>
      <c r="CK357" s="184">
        <v>584</v>
      </c>
      <c r="CL357" s="184">
        <v>575</v>
      </c>
      <c r="CM357" s="184">
        <v>655</v>
      </c>
      <c r="CN357" s="184">
        <v>641</v>
      </c>
      <c r="CO357" s="184">
        <v>449</v>
      </c>
      <c r="CP357" s="184">
        <v>424</v>
      </c>
      <c r="CQ357" s="184">
        <v>422</v>
      </c>
      <c r="CR357" s="184">
        <v>370</v>
      </c>
      <c r="CS357" s="184">
        <v>276</v>
      </c>
      <c r="CT357" s="184">
        <v>233</v>
      </c>
      <c r="CU357" s="184">
        <v>221</v>
      </c>
      <c r="CV357" s="184">
        <v>256</v>
      </c>
      <c r="CW357" s="184">
        <v>187</v>
      </c>
      <c r="CX357" s="184">
        <v>171</v>
      </c>
      <c r="CY357" s="533">
        <v>504</v>
      </c>
      <c r="CZ357" s="129">
        <v>607</v>
      </c>
      <c r="DA357">
        <v>648</v>
      </c>
      <c r="DB357">
        <v>669</v>
      </c>
      <c r="DC357">
        <v>701</v>
      </c>
      <c r="DD357">
        <v>809</v>
      </c>
      <c r="DE357">
        <v>778</v>
      </c>
      <c r="DF357">
        <v>785</v>
      </c>
      <c r="DG357">
        <v>796</v>
      </c>
      <c r="DH357">
        <v>878</v>
      </c>
      <c r="DI357">
        <v>861</v>
      </c>
      <c r="DJ357">
        <v>921</v>
      </c>
      <c r="DK357">
        <v>920</v>
      </c>
      <c r="DL357">
        <v>877</v>
      </c>
      <c r="DM357">
        <v>983</v>
      </c>
      <c r="DN357">
        <v>936</v>
      </c>
      <c r="DO357">
        <v>935</v>
      </c>
      <c r="DP357">
        <v>873</v>
      </c>
      <c r="DQ357">
        <v>912</v>
      </c>
      <c r="DR357">
        <v>864</v>
      </c>
      <c r="DS357">
        <v>701</v>
      </c>
      <c r="DT357">
        <v>622</v>
      </c>
      <c r="DU357">
        <v>629</v>
      </c>
      <c r="DV357">
        <v>677</v>
      </c>
      <c r="DW357">
        <v>700</v>
      </c>
      <c r="DX357">
        <v>714</v>
      </c>
      <c r="DY357">
        <v>724</v>
      </c>
      <c r="DZ357">
        <v>746</v>
      </c>
      <c r="EA357">
        <v>733</v>
      </c>
      <c r="EB357">
        <v>797</v>
      </c>
      <c r="EC357">
        <v>789</v>
      </c>
      <c r="ED357">
        <v>810</v>
      </c>
      <c r="EE357">
        <v>840</v>
      </c>
      <c r="EF357">
        <v>934</v>
      </c>
      <c r="EG357">
        <v>996</v>
      </c>
      <c r="EH357">
        <v>998</v>
      </c>
      <c r="EI357">
        <v>1036</v>
      </c>
      <c r="EJ357">
        <v>1002</v>
      </c>
      <c r="EK357">
        <v>983</v>
      </c>
      <c r="EL357">
        <v>980</v>
      </c>
      <c r="EM357">
        <v>1021</v>
      </c>
      <c r="EN357">
        <v>988</v>
      </c>
      <c r="EO357">
        <v>1033</v>
      </c>
      <c r="EP357">
        <v>1046</v>
      </c>
      <c r="EQ357">
        <v>1005</v>
      </c>
      <c r="ER357">
        <v>971</v>
      </c>
      <c r="ES357">
        <v>1045</v>
      </c>
      <c r="ET357">
        <v>1047</v>
      </c>
      <c r="EU357">
        <v>947</v>
      </c>
      <c r="EV357">
        <v>922</v>
      </c>
      <c r="EW357">
        <v>935</v>
      </c>
      <c r="EX357">
        <v>940</v>
      </c>
      <c r="EY357">
        <v>988</v>
      </c>
      <c r="EZ357">
        <v>954</v>
      </c>
      <c r="FA357">
        <v>1036</v>
      </c>
      <c r="FB357">
        <v>1046</v>
      </c>
      <c r="FC357">
        <v>998</v>
      </c>
      <c r="FD357">
        <v>991</v>
      </c>
      <c r="FE357">
        <v>996</v>
      </c>
      <c r="FF357">
        <v>1033</v>
      </c>
      <c r="FG357">
        <v>1022</v>
      </c>
      <c r="FH357">
        <v>1035</v>
      </c>
      <c r="FI357">
        <v>1003</v>
      </c>
      <c r="FJ357">
        <v>1035</v>
      </c>
      <c r="FK357">
        <v>927</v>
      </c>
      <c r="FL357">
        <v>909</v>
      </c>
      <c r="FM357">
        <v>865</v>
      </c>
      <c r="FN357">
        <v>822</v>
      </c>
      <c r="FO357">
        <v>757</v>
      </c>
      <c r="FP357">
        <v>764</v>
      </c>
      <c r="FQ357">
        <v>728</v>
      </c>
      <c r="FR357">
        <v>698</v>
      </c>
      <c r="FS357">
        <v>679</v>
      </c>
      <c r="FT357">
        <v>617</v>
      </c>
      <c r="FU357">
        <v>637</v>
      </c>
      <c r="FV357">
        <v>627</v>
      </c>
      <c r="FW357">
        <v>598</v>
      </c>
      <c r="FX357">
        <v>668</v>
      </c>
      <c r="FY357">
        <v>666</v>
      </c>
      <c r="FZ357">
        <v>754</v>
      </c>
      <c r="GA357">
        <v>789</v>
      </c>
      <c r="GB357">
        <v>570</v>
      </c>
      <c r="GC357">
        <v>545</v>
      </c>
      <c r="GD357">
        <v>542</v>
      </c>
      <c r="GE357">
        <v>494</v>
      </c>
      <c r="GF357">
        <v>395</v>
      </c>
      <c r="GG357">
        <v>325</v>
      </c>
      <c r="GH357">
        <v>342</v>
      </c>
      <c r="GI357">
        <v>282</v>
      </c>
      <c r="GJ357">
        <v>288</v>
      </c>
      <c r="GK357">
        <v>241</v>
      </c>
      <c r="GL357" s="128">
        <v>947</v>
      </c>
    </row>
    <row r="358" spans="1:194" s="1" customFormat="1" ht="14.4" x14ac:dyDescent="0.3">
      <c r="A358" s="30" t="s">
        <v>46</v>
      </c>
      <c r="B358" s="1" t="s">
        <v>397</v>
      </c>
      <c r="C358" s="29" t="str">
        <f t="shared" ref="C358:C397" si="94">CONCATENATE(A358," - ",B358)</f>
        <v>LA England - Torbay</v>
      </c>
      <c r="D358" s="48">
        <f t="shared" ref="D358:D397" si="95">SUM(Y358:AD358)</f>
        <v>5074</v>
      </c>
      <c r="E358" s="48">
        <f t="shared" ref="E358:E397" si="96">SUM(DL358:DQ358)</f>
        <v>4856</v>
      </c>
      <c r="F358" s="49">
        <f t="shared" ref="F358:F397" si="97">G358+H358</f>
        <v>147582</v>
      </c>
      <c r="G358" s="49">
        <f t="shared" ref="G358:G397" si="98">SUM(M358:CY358)</f>
        <v>72961</v>
      </c>
      <c r="H358" s="50">
        <f t="shared" ref="H358:H397" si="99">SUM(CZ358:GL358)</f>
        <v>74621</v>
      </c>
      <c r="I358" s="50">
        <f t="shared" ref="I358:I397" si="100">SUM(AE358:CY358)</f>
        <v>60423</v>
      </c>
      <c r="J358" s="50">
        <f t="shared" ref="J358:J397" si="101">SUM(DR358:GL358)</f>
        <v>62677</v>
      </c>
      <c r="K358" s="47">
        <f t="shared" ref="K358:K397" si="102">SUM(M358:AD358)</f>
        <v>12538</v>
      </c>
      <c r="L358" s="48">
        <f t="shared" ref="L358:L397" si="103">SUM(CZ358:DQ358)</f>
        <v>11944</v>
      </c>
      <c r="M358" s="744">
        <v>446</v>
      </c>
      <c r="N358" s="184">
        <v>480</v>
      </c>
      <c r="O358" s="184">
        <v>523</v>
      </c>
      <c r="P358" s="184">
        <v>532</v>
      </c>
      <c r="Q358" s="184">
        <v>613</v>
      </c>
      <c r="R358" s="184">
        <v>589</v>
      </c>
      <c r="S358" s="184">
        <v>653</v>
      </c>
      <c r="T358" s="184">
        <v>679</v>
      </c>
      <c r="U358" s="184">
        <v>689</v>
      </c>
      <c r="V358" s="184">
        <v>720</v>
      </c>
      <c r="W358" s="184">
        <v>759</v>
      </c>
      <c r="X358" s="184">
        <v>781</v>
      </c>
      <c r="Y358" s="184">
        <v>855</v>
      </c>
      <c r="Z358" s="184">
        <v>847</v>
      </c>
      <c r="AA358" s="184">
        <v>872</v>
      </c>
      <c r="AB358" s="184">
        <v>817</v>
      </c>
      <c r="AC358" s="184">
        <v>844</v>
      </c>
      <c r="AD358" s="184">
        <v>839</v>
      </c>
      <c r="AE358" s="184">
        <v>838</v>
      </c>
      <c r="AF358" s="184">
        <v>780</v>
      </c>
      <c r="AG358" s="184">
        <v>703</v>
      </c>
      <c r="AH358" s="184">
        <v>675</v>
      </c>
      <c r="AI358" s="184">
        <v>685</v>
      </c>
      <c r="AJ358" s="184">
        <v>719</v>
      </c>
      <c r="AK358" s="184">
        <v>623</v>
      </c>
      <c r="AL358" s="184">
        <v>679</v>
      </c>
      <c r="AM358" s="184">
        <v>711</v>
      </c>
      <c r="AN358" s="184">
        <v>778</v>
      </c>
      <c r="AO358" s="184">
        <v>767</v>
      </c>
      <c r="AP358" s="184">
        <v>828</v>
      </c>
      <c r="AQ358" s="184">
        <v>800</v>
      </c>
      <c r="AR358" s="184">
        <v>794</v>
      </c>
      <c r="AS358" s="184">
        <v>839</v>
      </c>
      <c r="AT358" s="184">
        <v>900</v>
      </c>
      <c r="AU358" s="184">
        <v>907</v>
      </c>
      <c r="AV358" s="184">
        <v>958</v>
      </c>
      <c r="AW358" s="184">
        <v>884</v>
      </c>
      <c r="AX358" s="184">
        <v>933</v>
      </c>
      <c r="AY358" s="184">
        <v>920</v>
      </c>
      <c r="AZ358" s="184">
        <v>910</v>
      </c>
      <c r="BA358" s="184">
        <v>845</v>
      </c>
      <c r="BB358" s="184">
        <v>853</v>
      </c>
      <c r="BC358" s="184">
        <v>892</v>
      </c>
      <c r="BD358" s="184">
        <v>856</v>
      </c>
      <c r="BE358" s="184">
        <v>844</v>
      </c>
      <c r="BF358" s="184">
        <v>892</v>
      </c>
      <c r="BG358" s="184">
        <v>863</v>
      </c>
      <c r="BH358" s="184">
        <v>829</v>
      </c>
      <c r="BI358" s="184">
        <v>721</v>
      </c>
      <c r="BJ358" s="184">
        <v>761</v>
      </c>
      <c r="BK358" s="184">
        <v>830</v>
      </c>
      <c r="BL358" s="184">
        <v>853</v>
      </c>
      <c r="BM358" s="184">
        <v>941</v>
      </c>
      <c r="BN358" s="184">
        <v>945</v>
      </c>
      <c r="BO358" s="184">
        <v>948</v>
      </c>
      <c r="BP358" s="184">
        <v>1033</v>
      </c>
      <c r="BQ358" s="184">
        <v>1102</v>
      </c>
      <c r="BR358" s="184">
        <v>1057</v>
      </c>
      <c r="BS358" s="184">
        <v>1093</v>
      </c>
      <c r="BT358" s="184">
        <v>1178</v>
      </c>
      <c r="BU358" s="184">
        <v>1090</v>
      </c>
      <c r="BV358" s="184">
        <v>1163</v>
      </c>
      <c r="BW358" s="184">
        <v>1159</v>
      </c>
      <c r="BX358" s="184">
        <v>1147</v>
      </c>
      <c r="BY358" s="184">
        <v>1115</v>
      </c>
      <c r="BZ358" s="184">
        <v>1080</v>
      </c>
      <c r="CA358" s="184">
        <v>1062</v>
      </c>
      <c r="CB358" s="184">
        <v>927</v>
      </c>
      <c r="CC358" s="184">
        <v>1045</v>
      </c>
      <c r="CD358" s="184">
        <v>897</v>
      </c>
      <c r="CE358" s="184">
        <v>913</v>
      </c>
      <c r="CF358" s="184">
        <v>861</v>
      </c>
      <c r="CG358" s="184">
        <v>867</v>
      </c>
      <c r="CH358" s="184">
        <v>869</v>
      </c>
      <c r="CI358" s="184">
        <v>824</v>
      </c>
      <c r="CJ358" s="184">
        <v>746</v>
      </c>
      <c r="CK358" s="184">
        <v>802</v>
      </c>
      <c r="CL358" s="184">
        <v>907</v>
      </c>
      <c r="CM358" s="184">
        <v>844</v>
      </c>
      <c r="CN358" s="184">
        <v>975</v>
      </c>
      <c r="CO358" s="184">
        <v>691</v>
      </c>
      <c r="CP358" s="184">
        <v>676</v>
      </c>
      <c r="CQ358" s="184">
        <v>638</v>
      </c>
      <c r="CR358" s="184">
        <v>516</v>
      </c>
      <c r="CS358" s="184">
        <v>431</v>
      </c>
      <c r="CT358" s="184">
        <v>354</v>
      </c>
      <c r="CU358" s="184">
        <v>337</v>
      </c>
      <c r="CV358" s="184">
        <v>301</v>
      </c>
      <c r="CW358" s="184">
        <v>267</v>
      </c>
      <c r="CX358" s="184">
        <v>213</v>
      </c>
      <c r="CY358" s="533">
        <v>739</v>
      </c>
      <c r="CZ358" s="129">
        <v>424</v>
      </c>
      <c r="DA358">
        <v>457</v>
      </c>
      <c r="DB358">
        <v>468</v>
      </c>
      <c r="DC358">
        <v>480</v>
      </c>
      <c r="DD358">
        <v>557</v>
      </c>
      <c r="DE358">
        <v>538</v>
      </c>
      <c r="DF358">
        <v>573</v>
      </c>
      <c r="DG358">
        <v>696</v>
      </c>
      <c r="DH358">
        <v>691</v>
      </c>
      <c r="DI358">
        <v>702</v>
      </c>
      <c r="DJ358">
        <v>760</v>
      </c>
      <c r="DK358">
        <v>742</v>
      </c>
      <c r="DL358">
        <v>844</v>
      </c>
      <c r="DM358">
        <v>809</v>
      </c>
      <c r="DN358">
        <v>791</v>
      </c>
      <c r="DO358">
        <v>802</v>
      </c>
      <c r="DP358">
        <v>828</v>
      </c>
      <c r="DQ358">
        <v>782</v>
      </c>
      <c r="DR358">
        <v>768</v>
      </c>
      <c r="DS358">
        <v>709</v>
      </c>
      <c r="DT358">
        <v>621</v>
      </c>
      <c r="DU358">
        <v>660</v>
      </c>
      <c r="DV358">
        <v>660</v>
      </c>
      <c r="DW358">
        <v>615</v>
      </c>
      <c r="DX358">
        <v>608</v>
      </c>
      <c r="DY358">
        <v>636</v>
      </c>
      <c r="DZ358">
        <v>705</v>
      </c>
      <c r="EA358">
        <v>739</v>
      </c>
      <c r="EB358">
        <v>811</v>
      </c>
      <c r="EC358">
        <v>772</v>
      </c>
      <c r="ED358">
        <v>741</v>
      </c>
      <c r="EE358">
        <v>819</v>
      </c>
      <c r="EF358">
        <v>826</v>
      </c>
      <c r="EG358">
        <v>864</v>
      </c>
      <c r="EH358">
        <v>930</v>
      </c>
      <c r="EI358">
        <v>925</v>
      </c>
      <c r="EJ358">
        <v>898</v>
      </c>
      <c r="EK358">
        <v>855</v>
      </c>
      <c r="EL358">
        <v>884</v>
      </c>
      <c r="EM358">
        <v>876</v>
      </c>
      <c r="EN358">
        <v>899</v>
      </c>
      <c r="EO358">
        <v>869</v>
      </c>
      <c r="EP358">
        <v>838</v>
      </c>
      <c r="EQ358">
        <v>807</v>
      </c>
      <c r="ER358">
        <v>856</v>
      </c>
      <c r="ES358">
        <v>870</v>
      </c>
      <c r="ET358">
        <v>886</v>
      </c>
      <c r="EU358">
        <v>796</v>
      </c>
      <c r="EV358">
        <v>794</v>
      </c>
      <c r="EW358">
        <v>802</v>
      </c>
      <c r="EX358">
        <v>858</v>
      </c>
      <c r="EY358">
        <v>850</v>
      </c>
      <c r="EZ358">
        <v>884</v>
      </c>
      <c r="FA358">
        <v>921</v>
      </c>
      <c r="FB358">
        <v>975</v>
      </c>
      <c r="FC358">
        <v>1089</v>
      </c>
      <c r="FD358">
        <v>1068</v>
      </c>
      <c r="FE358">
        <v>1106</v>
      </c>
      <c r="FF358">
        <v>1065</v>
      </c>
      <c r="FG358">
        <v>1111</v>
      </c>
      <c r="FH358">
        <v>1145</v>
      </c>
      <c r="FI358">
        <v>1196</v>
      </c>
      <c r="FJ358">
        <v>1166</v>
      </c>
      <c r="FK358">
        <v>1147</v>
      </c>
      <c r="FL358">
        <v>1097</v>
      </c>
      <c r="FM358">
        <v>1105</v>
      </c>
      <c r="FN358">
        <v>1072</v>
      </c>
      <c r="FO358">
        <v>1026</v>
      </c>
      <c r="FP358">
        <v>1009</v>
      </c>
      <c r="FQ358">
        <v>949</v>
      </c>
      <c r="FR358">
        <v>935</v>
      </c>
      <c r="FS358">
        <v>929</v>
      </c>
      <c r="FT358">
        <v>948</v>
      </c>
      <c r="FU358">
        <v>927</v>
      </c>
      <c r="FV358">
        <v>874</v>
      </c>
      <c r="FW358">
        <v>920</v>
      </c>
      <c r="FX358">
        <v>929</v>
      </c>
      <c r="FY358">
        <v>945</v>
      </c>
      <c r="FZ358">
        <v>1015</v>
      </c>
      <c r="GA358">
        <v>1080</v>
      </c>
      <c r="GB358">
        <v>749</v>
      </c>
      <c r="GC358">
        <v>761</v>
      </c>
      <c r="GD358">
        <v>762</v>
      </c>
      <c r="GE358">
        <v>655</v>
      </c>
      <c r="GF358">
        <v>582</v>
      </c>
      <c r="GG358">
        <v>474</v>
      </c>
      <c r="GH358">
        <v>480</v>
      </c>
      <c r="GI358">
        <v>417</v>
      </c>
      <c r="GJ358">
        <v>375</v>
      </c>
      <c r="GK358">
        <v>331</v>
      </c>
      <c r="GL358" s="128">
        <v>1411</v>
      </c>
    </row>
    <row r="359" spans="1:194" s="1" customFormat="1" ht="14.4" x14ac:dyDescent="0.3">
      <c r="A359" s="30" t="s">
        <v>46</v>
      </c>
      <c r="B359" s="1" t="s">
        <v>398</v>
      </c>
      <c r="C359" s="29" t="str">
        <f t="shared" si="94"/>
        <v>LA England - Torridge</v>
      </c>
      <c r="D359" s="48">
        <f t="shared" si="95"/>
        <v>2625</v>
      </c>
      <c r="E359" s="48">
        <f t="shared" si="96"/>
        <v>2394</v>
      </c>
      <c r="F359" s="49">
        <f t="shared" si="97"/>
        <v>74647</v>
      </c>
      <c r="G359" s="49">
        <f t="shared" si="98"/>
        <v>36766</v>
      </c>
      <c r="H359" s="50">
        <f t="shared" si="99"/>
        <v>37881</v>
      </c>
      <c r="I359" s="50">
        <f t="shared" si="100"/>
        <v>30347</v>
      </c>
      <c r="J359" s="50">
        <f t="shared" si="101"/>
        <v>31945</v>
      </c>
      <c r="K359" s="47">
        <f t="shared" si="102"/>
        <v>6419</v>
      </c>
      <c r="L359" s="48">
        <f t="shared" si="103"/>
        <v>5936</v>
      </c>
      <c r="M359" s="744">
        <v>258</v>
      </c>
      <c r="N359" s="184">
        <v>232</v>
      </c>
      <c r="O359" s="184">
        <v>280</v>
      </c>
      <c r="P359" s="184">
        <v>287</v>
      </c>
      <c r="Q359" s="184">
        <v>273</v>
      </c>
      <c r="R359" s="184">
        <v>279</v>
      </c>
      <c r="S359" s="184">
        <v>309</v>
      </c>
      <c r="T359" s="184">
        <v>333</v>
      </c>
      <c r="U359" s="184">
        <v>358</v>
      </c>
      <c r="V359" s="184">
        <v>395</v>
      </c>
      <c r="W359" s="184">
        <v>405</v>
      </c>
      <c r="X359" s="184">
        <v>385</v>
      </c>
      <c r="Y359" s="184">
        <v>432</v>
      </c>
      <c r="Z359" s="184">
        <v>441</v>
      </c>
      <c r="AA359" s="184">
        <v>439</v>
      </c>
      <c r="AB359" s="184">
        <v>417</v>
      </c>
      <c r="AC359" s="184">
        <v>446</v>
      </c>
      <c r="AD359" s="184">
        <v>450</v>
      </c>
      <c r="AE359" s="184">
        <v>387</v>
      </c>
      <c r="AF359" s="184">
        <v>331</v>
      </c>
      <c r="AG359" s="184">
        <v>322</v>
      </c>
      <c r="AH359" s="184">
        <v>311</v>
      </c>
      <c r="AI359" s="184">
        <v>350</v>
      </c>
      <c r="AJ359" s="184">
        <v>327</v>
      </c>
      <c r="AK359" s="184">
        <v>309</v>
      </c>
      <c r="AL359" s="184">
        <v>320</v>
      </c>
      <c r="AM359" s="184">
        <v>334</v>
      </c>
      <c r="AN359" s="184">
        <v>329</v>
      </c>
      <c r="AO359" s="184">
        <v>361</v>
      </c>
      <c r="AP359" s="184">
        <v>386</v>
      </c>
      <c r="AQ359" s="184">
        <v>403</v>
      </c>
      <c r="AR359" s="184">
        <v>381</v>
      </c>
      <c r="AS359" s="184">
        <v>372</v>
      </c>
      <c r="AT359" s="184">
        <v>332</v>
      </c>
      <c r="AU359" s="184">
        <v>400</v>
      </c>
      <c r="AV359" s="184">
        <v>386</v>
      </c>
      <c r="AW359" s="184">
        <v>439</v>
      </c>
      <c r="AX359" s="184">
        <v>397</v>
      </c>
      <c r="AY359" s="184">
        <v>395</v>
      </c>
      <c r="AZ359" s="184">
        <v>351</v>
      </c>
      <c r="BA359" s="184">
        <v>412</v>
      </c>
      <c r="BB359" s="184">
        <v>364</v>
      </c>
      <c r="BC359" s="184">
        <v>329</v>
      </c>
      <c r="BD359" s="184">
        <v>380</v>
      </c>
      <c r="BE359" s="184">
        <v>387</v>
      </c>
      <c r="BF359" s="184">
        <v>389</v>
      </c>
      <c r="BG359" s="184">
        <v>380</v>
      </c>
      <c r="BH359" s="184">
        <v>371</v>
      </c>
      <c r="BI359" s="184">
        <v>358</v>
      </c>
      <c r="BJ359" s="184">
        <v>367</v>
      </c>
      <c r="BK359" s="184">
        <v>372</v>
      </c>
      <c r="BL359" s="184">
        <v>398</v>
      </c>
      <c r="BM359" s="184">
        <v>410</v>
      </c>
      <c r="BN359" s="184">
        <v>437</v>
      </c>
      <c r="BO359" s="184">
        <v>516</v>
      </c>
      <c r="BP359" s="184">
        <v>524</v>
      </c>
      <c r="BQ359" s="184">
        <v>577</v>
      </c>
      <c r="BR359" s="184">
        <v>536</v>
      </c>
      <c r="BS359" s="184">
        <v>565</v>
      </c>
      <c r="BT359" s="184">
        <v>569</v>
      </c>
      <c r="BU359" s="184">
        <v>678</v>
      </c>
      <c r="BV359" s="184">
        <v>640</v>
      </c>
      <c r="BW359" s="184">
        <v>620</v>
      </c>
      <c r="BX359" s="184">
        <v>624</v>
      </c>
      <c r="BY359" s="184">
        <v>596</v>
      </c>
      <c r="BZ359" s="184">
        <v>613</v>
      </c>
      <c r="CA359" s="184">
        <v>574</v>
      </c>
      <c r="CB359" s="184">
        <v>588</v>
      </c>
      <c r="CC359" s="184">
        <v>575</v>
      </c>
      <c r="CD359" s="184">
        <v>556</v>
      </c>
      <c r="CE359" s="184">
        <v>512</v>
      </c>
      <c r="CF359" s="184">
        <v>514</v>
      </c>
      <c r="CG359" s="184">
        <v>490</v>
      </c>
      <c r="CH359" s="184">
        <v>509</v>
      </c>
      <c r="CI359" s="184">
        <v>468</v>
      </c>
      <c r="CJ359" s="184">
        <v>477</v>
      </c>
      <c r="CK359" s="184">
        <v>494</v>
      </c>
      <c r="CL359" s="184">
        <v>487</v>
      </c>
      <c r="CM359" s="184">
        <v>531</v>
      </c>
      <c r="CN359" s="184">
        <v>485</v>
      </c>
      <c r="CO359" s="184">
        <v>361</v>
      </c>
      <c r="CP359" s="184">
        <v>364</v>
      </c>
      <c r="CQ359" s="184">
        <v>340</v>
      </c>
      <c r="CR359" s="184">
        <v>296</v>
      </c>
      <c r="CS359" s="184">
        <v>256</v>
      </c>
      <c r="CT359" s="184">
        <v>192</v>
      </c>
      <c r="CU359" s="184">
        <v>174</v>
      </c>
      <c r="CV359" s="184">
        <v>147</v>
      </c>
      <c r="CW359" s="184">
        <v>142</v>
      </c>
      <c r="CX359" s="184">
        <v>112</v>
      </c>
      <c r="CY359" s="533">
        <v>368</v>
      </c>
      <c r="CZ359" s="129">
        <v>251</v>
      </c>
      <c r="DA359">
        <v>239</v>
      </c>
      <c r="DB359">
        <v>271</v>
      </c>
      <c r="DC359">
        <v>268</v>
      </c>
      <c r="DD359">
        <v>298</v>
      </c>
      <c r="DE359">
        <v>290</v>
      </c>
      <c r="DF359">
        <v>317</v>
      </c>
      <c r="DG359">
        <v>295</v>
      </c>
      <c r="DH359">
        <v>307</v>
      </c>
      <c r="DI359">
        <v>326</v>
      </c>
      <c r="DJ359">
        <v>335</v>
      </c>
      <c r="DK359">
        <v>345</v>
      </c>
      <c r="DL359">
        <v>404</v>
      </c>
      <c r="DM359">
        <v>366</v>
      </c>
      <c r="DN359">
        <v>435</v>
      </c>
      <c r="DO359">
        <v>412</v>
      </c>
      <c r="DP359">
        <v>409</v>
      </c>
      <c r="DQ359">
        <v>368</v>
      </c>
      <c r="DR359">
        <v>359</v>
      </c>
      <c r="DS359">
        <v>327</v>
      </c>
      <c r="DT359">
        <v>306</v>
      </c>
      <c r="DU359">
        <v>289</v>
      </c>
      <c r="DV359">
        <v>277</v>
      </c>
      <c r="DW359">
        <v>309</v>
      </c>
      <c r="DX359">
        <v>307</v>
      </c>
      <c r="DY359">
        <v>289</v>
      </c>
      <c r="DZ359">
        <v>297</v>
      </c>
      <c r="EA359">
        <v>330</v>
      </c>
      <c r="EB359">
        <v>303</v>
      </c>
      <c r="EC359">
        <v>346</v>
      </c>
      <c r="ED359">
        <v>325</v>
      </c>
      <c r="EE359">
        <v>374</v>
      </c>
      <c r="EF359">
        <v>362</v>
      </c>
      <c r="EG359">
        <v>359</v>
      </c>
      <c r="EH359">
        <v>386</v>
      </c>
      <c r="EI359">
        <v>394</v>
      </c>
      <c r="EJ359">
        <v>440</v>
      </c>
      <c r="EK359">
        <v>381</v>
      </c>
      <c r="EL359">
        <v>400</v>
      </c>
      <c r="EM359">
        <v>406</v>
      </c>
      <c r="EN359">
        <v>376</v>
      </c>
      <c r="EO359">
        <v>397</v>
      </c>
      <c r="EP359">
        <v>414</v>
      </c>
      <c r="EQ359">
        <v>349</v>
      </c>
      <c r="ER359">
        <v>397</v>
      </c>
      <c r="ES359">
        <v>405</v>
      </c>
      <c r="ET359">
        <v>428</v>
      </c>
      <c r="EU359">
        <v>382</v>
      </c>
      <c r="EV359">
        <v>374</v>
      </c>
      <c r="EW359">
        <v>403</v>
      </c>
      <c r="EX359">
        <v>415</v>
      </c>
      <c r="EY359">
        <v>455</v>
      </c>
      <c r="EZ359">
        <v>413</v>
      </c>
      <c r="FA359">
        <v>518</v>
      </c>
      <c r="FB359">
        <v>533</v>
      </c>
      <c r="FC359">
        <v>595</v>
      </c>
      <c r="FD359">
        <v>604</v>
      </c>
      <c r="FE359">
        <v>588</v>
      </c>
      <c r="FF359">
        <v>563</v>
      </c>
      <c r="FG359">
        <v>673</v>
      </c>
      <c r="FH359">
        <v>637</v>
      </c>
      <c r="FI359">
        <v>619</v>
      </c>
      <c r="FJ359">
        <v>665</v>
      </c>
      <c r="FK359">
        <v>694</v>
      </c>
      <c r="FL359">
        <v>611</v>
      </c>
      <c r="FM359">
        <v>623</v>
      </c>
      <c r="FN359">
        <v>658</v>
      </c>
      <c r="FO359">
        <v>638</v>
      </c>
      <c r="FP359">
        <v>618</v>
      </c>
      <c r="FQ359">
        <v>566</v>
      </c>
      <c r="FR359">
        <v>510</v>
      </c>
      <c r="FS359">
        <v>520</v>
      </c>
      <c r="FT359">
        <v>548</v>
      </c>
      <c r="FU359">
        <v>536</v>
      </c>
      <c r="FV359">
        <v>472</v>
      </c>
      <c r="FW359">
        <v>521</v>
      </c>
      <c r="FX359">
        <v>549</v>
      </c>
      <c r="FY359">
        <v>513</v>
      </c>
      <c r="FZ359">
        <v>546</v>
      </c>
      <c r="GA359">
        <v>549</v>
      </c>
      <c r="GB359">
        <v>414</v>
      </c>
      <c r="GC359">
        <v>418</v>
      </c>
      <c r="GD359">
        <v>394</v>
      </c>
      <c r="GE359">
        <v>309</v>
      </c>
      <c r="GF359">
        <v>281</v>
      </c>
      <c r="GG359">
        <v>238</v>
      </c>
      <c r="GH359">
        <v>227</v>
      </c>
      <c r="GI359">
        <v>182</v>
      </c>
      <c r="GJ359">
        <v>200</v>
      </c>
      <c r="GK359">
        <v>164</v>
      </c>
      <c r="GL359" s="128">
        <v>677</v>
      </c>
    </row>
    <row r="360" spans="1:194" s="1" customFormat="1" ht="14.4" x14ac:dyDescent="0.3">
      <c r="A360" s="30" t="s">
        <v>46</v>
      </c>
      <c r="B360" s="1" t="s">
        <v>399</v>
      </c>
      <c r="C360" s="29" t="str">
        <f t="shared" si="94"/>
        <v>LA England - Tower Hamlets</v>
      </c>
      <c r="D360" s="48">
        <f t="shared" si="95"/>
        <v>11637</v>
      </c>
      <c r="E360" s="48">
        <f t="shared" si="96"/>
        <v>11146</v>
      </c>
      <c r="F360" s="49">
        <f t="shared" si="97"/>
        <v>389648</v>
      </c>
      <c r="G360" s="49">
        <f t="shared" si="98"/>
        <v>203257</v>
      </c>
      <c r="H360" s="50">
        <f t="shared" si="99"/>
        <v>186391</v>
      </c>
      <c r="I360" s="50">
        <f t="shared" si="100"/>
        <v>168874</v>
      </c>
      <c r="J360" s="50">
        <f t="shared" si="101"/>
        <v>153516</v>
      </c>
      <c r="K360" s="47">
        <f t="shared" si="102"/>
        <v>34383</v>
      </c>
      <c r="L360" s="48">
        <f t="shared" si="103"/>
        <v>32875</v>
      </c>
      <c r="M360" s="744">
        <v>1932</v>
      </c>
      <c r="N360" s="184">
        <v>2061</v>
      </c>
      <c r="O360" s="184">
        <v>1926</v>
      </c>
      <c r="P360" s="184">
        <v>1709</v>
      </c>
      <c r="Q360" s="184">
        <v>1853</v>
      </c>
      <c r="R360" s="184">
        <v>1746</v>
      </c>
      <c r="S360" s="184">
        <v>1842</v>
      </c>
      <c r="T360" s="184">
        <v>1906</v>
      </c>
      <c r="U360" s="184">
        <v>1867</v>
      </c>
      <c r="V360" s="184">
        <v>1987</v>
      </c>
      <c r="W360" s="184">
        <v>1969</v>
      </c>
      <c r="X360" s="184">
        <v>1948</v>
      </c>
      <c r="Y360" s="184">
        <v>1866</v>
      </c>
      <c r="Z360" s="184">
        <v>1949</v>
      </c>
      <c r="AA360" s="184">
        <v>1989</v>
      </c>
      <c r="AB360" s="184">
        <v>1944</v>
      </c>
      <c r="AC360" s="184">
        <v>1982</v>
      </c>
      <c r="AD360" s="184">
        <v>1907</v>
      </c>
      <c r="AE360" s="184">
        <v>2152</v>
      </c>
      <c r="AF360" s="184">
        <v>2333</v>
      </c>
      <c r="AG360" s="184">
        <v>2419</v>
      </c>
      <c r="AH360" s="184">
        <v>2549</v>
      </c>
      <c r="AI360" s="184">
        <v>3010</v>
      </c>
      <c r="AJ360" s="184">
        <v>3488</v>
      </c>
      <c r="AK360" s="184">
        <v>3963</v>
      </c>
      <c r="AL360" s="184">
        <v>4557</v>
      </c>
      <c r="AM360" s="184">
        <v>4969</v>
      </c>
      <c r="AN360" s="184">
        <v>5368</v>
      </c>
      <c r="AO360" s="184">
        <v>5640</v>
      </c>
      <c r="AP360" s="184">
        <v>5962</v>
      </c>
      <c r="AQ360" s="184">
        <v>5648</v>
      </c>
      <c r="AR360" s="184">
        <v>5510</v>
      </c>
      <c r="AS360" s="184">
        <v>5449</v>
      </c>
      <c r="AT360" s="184">
        <v>5301</v>
      </c>
      <c r="AU360" s="184">
        <v>5313</v>
      </c>
      <c r="AV360" s="184">
        <v>5248</v>
      </c>
      <c r="AW360" s="184">
        <v>5128</v>
      </c>
      <c r="AX360" s="184">
        <v>4869</v>
      </c>
      <c r="AY360" s="184">
        <v>4769</v>
      </c>
      <c r="AZ360" s="184">
        <v>4526</v>
      </c>
      <c r="BA360" s="184">
        <v>4359</v>
      </c>
      <c r="BB360" s="184">
        <v>4002</v>
      </c>
      <c r="BC360" s="184">
        <v>3844</v>
      </c>
      <c r="BD360" s="184">
        <v>3751</v>
      </c>
      <c r="BE360" s="184">
        <v>3481</v>
      </c>
      <c r="BF360" s="184">
        <v>3299</v>
      </c>
      <c r="BG360" s="184">
        <v>3119</v>
      </c>
      <c r="BH360" s="184">
        <v>2912</v>
      </c>
      <c r="BI360" s="184">
        <v>2742</v>
      </c>
      <c r="BJ360" s="184">
        <v>2646</v>
      </c>
      <c r="BK360" s="184">
        <v>2361</v>
      </c>
      <c r="BL360" s="184">
        <v>2228</v>
      </c>
      <c r="BM360" s="184">
        <v>2180</v>
      </c>
      <c r="BN360" s="184">
        <v>2005</v>
      </c>
      <c r="BO360" s="184">
        <v>1979</v>
      </c>
      <c r="BP360" s="184">
        <v>1861</v>
      </c>
      <c r="BQ360" s="184">
        <v>1770</v>
      </c>
      <c r="BR360" s="184">
        <v>1664</v>
      </c>
      <c r="BS360" s="184">
        <v>1645</v>
      </c>
      <c r="BT360" s="184">
        <v>1427</v>
      </c>
      <c r="BU360" s="184">
        <v>1388</v>
      </c>
      <c r="BV360" s="184">
        <v>1277</v>
      </c>
      <c r="BW360" s="184">
        <v>1259</v>
      </c>
      <c r="BX360" s="184">
        <v>1154</v>
      </c>
      <c r="BY360" s="184">
        <v>1129</v>
      </c>
      <c r="BZ360" s="184">
        <v>1064</v>
      </c>
      <c r="CA360" s="184">
        <v>1009</v>
      </c>
      <c r="CB360" s="184">
        <v>940</v>
      </c>
      <c r="CC360" s="184">
        <v>916</v>
      </c>
      <c r="CD360" s="184">
        <v>823</v>
      </c>
      <c r="CE360" s="184">
        <v>727</v>
      </c>
      <c r="CF360" s="184">
        <v>630</v>
      </c>
      <c r="CG360" s="184">
        <v>510</v>
      </c>
      <c r="CH360" s="184">
        <v>545</v>
      </c>
      <c r="CI360" s="184">
        <v>457</v>
      </c>
      <c r="CJ360" s="184">
        <v>402</v>
      </c>
      <c r="CK360" s="184">
        <v>341</v>
      </c>
      <c r="CL360" s="184">
        <v>340</v>
      </c>
      <c r="CM360" s="184">
        <v>340</v>
      </c>
      <c r="CN360" s="184">
        <v>358</v>
      </c>
      <c r="CO360" s="184">
        <v>219</v>
      </c>
      <c r="CP360" s="184">
        <v>213</v>
      </c>
      <c r="CQ360" s="184">
        <v>180</v>
      </c>
      <c r="CR360" s="184">
        <v>163</v>
      </c>
      <c r="CS360" s="184">
        <v>152</v>
      </c>
      <c r="CT360" s="184">
        <v>147</v>
      </c>
      <c r="CU360" s="184">
        <v>111</v>
      </c>
      <c r="CV360" s="184">
        <v>105</v>
      </c>
      <c r="CW360" s="184">
        <v>132</v>
      </c>
      <c r="CX360" s="184">
        <v>96</v>
      </c>
      <c r="CY360" s="533">
        <v>301</v>
      </c>
      <c r="CZ360" s="129">
        <v>1927</v>
      </c>
      <c r="DA360">
        <v>1914</v>
      </c>
      <c r="DB360">
        <v>1897</v>
      </c>
      <c r="DC360">
        <v>1689</v>
      </c>
      <c r="DD360">
        <v>1783</v>
      </c>
      <c r="DE360">
        <v>1724</v>
      </c>
      <c r="DF360">
        <v>1805</v>
      </c>
      <c r="DG360">
        <v>1699</v>
      </c>
      <c r="DH360">
        <v>1814</v>
      </c>
      <c r="DI360">
        <v>1904</v>
      </c>
      <c r="DJ360">
        <v>1789</v>
      </c>
      <c r="DK360">
        <v>1784</v>
      </c>
      <c r="DL360">
        <v>1873</v>
      </c>
      <c r="DM360">
        <v>1957</v>
      </c>
      <c r="DN360">
        <v>1806</v>
      </c>
      <c r="DO360">
        <v>1825</v>
      </c>
      <c r="DP360">
        <v>1824</v>
      </c>
      <c r="DQ360">
        <v>1861</v>
      </c>
      <c r="DR360">
        <v>2162</v>
      </c>
      <c r="DS360">
        <v>2517</v>
      </c>
      <c r="DT360">
        <v>2605</v>
      </c>
      <c r="DU360">
        <v>3051</v>
      </c>
      <c r="DV360">
        <v>3528</v>
      </c>
      <c r="DW360">
        <v>4314</v>
      </c>
      <c r="DX360">
        <v>4764</v>
      </c>
      <c r="DY360">
        <v>5394</v>
      </c>
      <c r="DZ360">
        <v>5761</v>
      </c>
      <c r="EA360">
        <v>6050</v>
      </c>
      <c r="EB360">
        <v>6080</v>
      </c>
      <c r="EC360">
        <v>5874</v>
      </c>
      <c r="ED360">
        <v>5720</v>
      </c>
      <c r="EE360">
        <v>5066</v>
      </c>
      <c r="EF360">
        <v>4729</v>
      </c>
      <c r="EG360">
        <v>4599</v>
      </c>
      <c r="EH360">
        <v>4236</v>
      </c>
      <c r="EI360">
        <v>4097</v>
      </c>
      <c r="EJ360">
        <v>4108</v>
      </c>
      <c r="EK360">
        <v>3875</v>
      </c>
      <c r="EL360">
        <v>3756</v>
      </c>
      <c r="EM360">
        <v>3303</v>
      </c>
      <c r="EN360">
        <v>3253</v>
      </c>
      <c r="EO360">
        <v>3107</v>
      </c>
      <c r="EP360">
        <v>2892</v>
      </c>
      <c r="EQ360">
        <v>2706</v>
      </c>
      <c r="ER360">
        <v>2676</v>
      </c>
      <c r="ES360">
        <v>2493</v>
      </c>
      <c r="ET360">
        <v>2408</v>
      </c>
      <c r="EU360">
        <v>2000</v>
      </c>
      <c r="EV360">
        <v>2011</v>
      </c>
      <c r="EW360">
        <v>2002</v>
      </c>
      <c r="EX360">
        <v>1695</v>
      </c>
      <c r="EY360">
        <v>1702</v>
      </c>
      <c r="EZ360">
        <v>1654</v>
      </c>
      <c r="FA360">
        <v>1460</v>
      </c>
      <c r="FB360">
        <v>1500</v>
      </c>
      <c r="FC360">
        <v>1362</v>
      </c>
      <c r="FD360">
        <v>1284</v>
      </c>
      <c r="FE360">
        <v>1297</v>
      </c>
      <c r="FF360">
        <v>1215</v>
      </c>
      <c r="FG360">
        <v>1198</v>
      </c>
      <c r="FH360">
        <v>1180</v>
      </c>
      <c r="FI360">
        <v>1143</v>
      </c>
      <c r="FJ360">
        <v>1065</v>
      </c>
      <c r="FK360">
        <v>1020</v>
      </c>
      <c r="FL360">
        <v>921</v>
      </c>
      <c r="FM360">
        <v>910</v>
      </c>
      <c r="FN360">
        <v>894</v>
      </c>
      <c r="FO360">
        <v>801</v>
      </c>
      <c r="FP360">
        <v>801</v>
      </c>
      <c r="FQ360">
        <v>741</v>
      </c>
      <c r="FR360">
        <v>759</v>
      </c>
      <c r="FS360">
        <v>690</v>
      </c>
      <c r="FT360">
        <v>641</v>
      </c>
      <c r="FU360">
        <v>626</v>
      </c>
      <c r="FV360">
        <v>587</v>
      </c>
      <c r="FW360">
        <v>520</v>
      </c>
      <c r="FX360">
        <v>524</v>
      </c>
      <c r="FY360">
        <v>442</v>
      </c>
      <c r="FZ360">
        <v>410</v>
      </c>
      <c r="GA360">
        <v>366</v>
      </c>
      <c r="GB360">
        <v>330</v>
      </c>
      <c r="GC360">
        <v>320</v>
      </c>
      <c r="GD360">
        <v>280</v>
      </c>
      <c r="GE360">
        <v>271</v>
      </c>
      <c r="GF360">
        <v>230</v>
      </c>
      <c r="GG360">
        <v>244</v>
      </c>
      <c r="GH360">
        <v>218</v>
      </c>
      <c r="GI360">
        <v>201</v>
      </c>
      <c r="GJ360">
        <v>146</v>
      </c>
      <c r="GK360">
        <v>119</v>
      </c>
      <c r="GL360" s="128">
        <v>612</v>
      </c>
    </row>
    <row r="361" spans="1:194" s="1" customFormat="1" ht="14.4" x14ac:dyDescent="0.3">
      <c r="A361" s="30" t="s">
        <v>46</v>
      </c>
      <c r="B361" s="1" t="s">
        <v>400</v>
      </c>
      <c r="C361" s="29" t="str">
        <f t="shared" si="94"/>
        <v>LA England - Trafford</v>
      </c>
      <c r="D361" s="48">
        <f t="shared" si="95"/>
        <v>10786</v>
      </c>
      <c r="E361" s="48">
        <f t="shared" si="96"/>
        <v>10239</v>
      </c>
      <c r="F361" s="49">
        <f t="shared" si="97"/>
        <v>247967</v>
      </c>
      <c r="G361" s="49">
        <f t="shared" si="98"/>
        <v>123197</v>
      </c>
      <c r="H361" s="50">
        <f t="shared" si="99"/>
        <v>124770</v>
      </c>
      <c r="I361" s="50">
        <f t="shared" si="100"/>
        <v>95724</v>
      </c>
      <c r="J361" s="50">
        <f t="shared" si="101"/>
        <v>98794</v>
      </c>
      <c r="K361" s="47">
        <f t="shared" si="102"/>
        <v>27473</v>
      </c>
      <c r="L361" s="48">
        <f t="shared" si="103"/>
        <v>25976</v>
      </c>
      <c r="M361" s="744">
        <v>1005</v>
      </c>
      <c r="N361" s="184">
        <v>1056</v>
      </c>
      <c r="O361" s="184">
        <v>1146</v>
      </c>
      <c r="P361" s="184">
        <v>1163</v>
      </c>
      <c r="Q361" s="184">
        <v>1300</v>
      </c>
      <c r="R361" s="184">
        <v>1325</v>
      </c>
      <c r="S361" s="184">
        <v>1370</v>
      </c>
      <c r="T361" s="184">
        <v>1466</v>
      </c>
      <c r="U361" s="184">
        <v>1618</v>
      </c>
      <c r="V361" s="184">
        <v>1660</v>
      </c>
      <c r="W361" s="184">
        <v>1798</v>
      </c>
      <c r="X361" s="184">
        <v>1780</v>
      </c>
      <c r="Y361" s="184">
        <v>1844</v>
      </c>
      <c r="Z361" s="184">
        <v>1761</v>
      </c>
      <c r="AA361" s="184">
        <v>1839</v>
      </c>
      <c r="AB361" s="184">
        <v>1800</v>
      </c>
      <c r="AC361" s="184">
        <v>1744</v>
      </c>
      <c r="AD361" s="184">
        <v>1798</v>
      </c>
      <c r="AE361" s="184">
        <v>1619</v>
      </c>
      <c r="AF361" s="184">
        <v>1452</v>
      </c>
      <c r="AG361" s="184">
        <v>1357</v>
      </c>
      <c r="AH361" s="184">
        <v>1273</v>
      </c>
      <c r="AI361" s="184">
        <v>1322</v>
      </c>
      <c r="AJ361" s="184">
        <v>1274</v>
      </c>
      <c r="AK361" s="184">
        <v>1239</v>
      </c>
      <c r="AL361" s="184">
        <v>1274</v>
      </c>
      <c r="AM361" s="184">
        <v>1340</v>
      </c>
      <c r="AN361" s="184">
        <v>1377</v>
      </c>
      <c r="AO361" s="184">
        <v>1382</v>
      </c>
      <c r="AP361" s="184">
        <v>1420</v>
      </c>
      <c r="AQ361" s="184">
        <v>1353</v>
      </c>
      <c r="AR361" s="184">
        <v>1396</v>
      </c>
      <c r="AS361" s="184">
        <v>1520</v>
      </c>
      <c r="AT361" s="184">
        <v>1561</v>
      </c>
      <c r="AU361" s="184">
        <v>1679</v>
      </c>
      <c r="AV361" s="184">
        <v>1640</v>
      </c>
      <c r="AW361" s="184">
        <v>1628</v>
      </c>
      <c r="AX361" s="184">
        <v>1694</v>
      </c>
      <c r="AY361" s="184">
        <v>1929</v>
      </c>
      <c r="AZ361" s="184">
        <v>1776</v>
      </c>
      <c r="BA361" s="184">
        <v>1930</v>
      </c>
      <c r="BB361" s="184">
        <v>1915</v>
      </c>
      <c r="BC361" s="184">
        <v>1950</v>
      </c>
      <c r="BD361" s="184">
        <v>2009</v>
      </c>
      <c r="BE361" s="184">
        <v>1951</v>
      </c>
      <c r="BF361" s="184">
        <v>1956</v>
      </c>
      <c r="BG361" s="184">
        <v>1993</v>
      </c>
      <c r="BH361" s="184">
        <v>1840</v>
      </c>
      <c r="BI361" s="184">
        <v>1738</v>
      </c>
      <c r="BJ361" s="184">
        <v>1655</v>
      </c>
      <c r="BK361" s="184">
        <v>1639</v>
      </c>
      <c r="BL361" s="184">
        <v>1725</v>
      </c>
      <c r="BM361" s="184">
        <v>1669</v>
      </c>
      <c r="BN361" s="184">
        <v>1660</v>
      </c>
      <c r="BO361" s="184">
        <v>1748</v>
      </c>
      <c r="BP361" s="184">
        <v>1675</v>
      </c>
      <c r="BQ361" s="184">
        <v>1678</v>
      </c>
      <c r="BR361" s="184">
        <v>1569</v>
      </c>
      <c r="BS361" s="184">
        <v>1525</v>
      </c>
      <c r="BT361" s="184">
        <v>1538</v>
      </c>
      <c r="BU361" s="184">
        <v>1543</v>
      </c>
      <c r="BV361" s="184">
        <v>1576</v>
      </c>
      <c r="BW361" s="184">
        <v>1538</v>
      </c>
      <c r="BX361" s="184">
        <v>1496</v>
      </c>
      <c r="BY361" s="184">
        <v>1389</v>
      </c>
      <c r="BZ361" s="184">
        <v>1284</v>
      </c>
      <c r="CA361" s="184">
        <v>1261</v>
      </c>
      <c r="CB361" s="184">
        <v>1186</v>
      </c>
      <c r="CC361" s="184">
        <v>1186</v>
      </c>
      <c r="CD361" s="184">
        <v>1088</v>
      </c>
      <c r="CE361" s="184">
        <v>1072</v>
      </c>
      <c r="CF361" s="184">
        <v>967</v>
      </c>
      <c r="CG361" s="184">
        <v>932</v>
      </c>
      <c r="CH361" s="184">
        <v>906</v>
      </c>
      <c r="CI361" s="184">
        <v>921</v>
      </c>
      <c r="CJ361" s="184">
        <v>907</v>
      </c>
      <c r="CK361" s="184">
        <v>839</v>
      </c>
      <c r="CL361" s="184">
        <v>868</v>
      </c>
      <c r="CM361" s="184">
        <v>916</v>
      </c>
      <c r="CN361" s="184">
        <v>855</v>
      </c>
      <c r="CO361" s="184">
        <v>626</v>
      </c>
      <c r="CP361" s="184">
        <v>585</v>
      </c>
      <c r="CQ361" s="184">
        <v>616</v>
      </c>
      <c r="CR361" s="184">
        <v>517</v>
      </c>
      <c r="CS361" s="184">
        <v>413</v>
      </c>
      <c r="CT361" s="184">
        <v>333</v>
      </c>
      <c r="CU361" s="184">
        <v>358</v>
      </c>
      <c r="CV361" s="184">
        <v>347</v>
      </c>
      <c r="CW361" s="184">
        <v>304</v>
      </c>
      <c r="CX361" s="184">
        <v>237</v>
      </c>
      <c r="CY361" s="533">
        <v>790</v>
      </c>
      <c r="CZ361" s="129">
        <v>881</v>
      </c>
      <c r="DA361">
        <v>975</v>
      </c>
      <c r="DB361">
        <v>1040</v>
      </c>
      <c r="DC361">
        <v>1088</v>
      </c>
      <c r="DD361">
        <v>1178</v>
      </c>
      <c r="DE361">
        <v>1241</v>
      </c>
      <c r="DF361">
        <v>1357</v>
      </c>
      <c r="DG361">
        <v>1478</v>
      </c>
      <c r="DH361">
        <v>1478</v>
      </c>
      <c r="DI361">
        <v>1657</v>
      </c>
      <c r="DJ361">
        <v>1684</v>
      </c>
      <c r="DK361">
        <v>1680</v>
      </c>
      <c r="DL361">
        <v>1694</v>
      </c>
      <c r="DM361">
        <v>1741</v>
      </c>
      <c r="DN361">
        <v>1728</v>
      </c>
      <c r="DO361">
        <v>1789</v>
      </c>
      <c r="DP361">
        <v>1625</v>
      </c>
      <c r="DQ361">
        <v>1662</v>
      </c>
      <c r="DR361">
        <v>1538</v>
      </c>
      <c r="DS361">
        <v>1253</v>
      </c>
      <c r="DT361">
        <v>1179</v>
      </c>
      <c r="DU361">
        <v>1151</v>
      </c>
      <c r="DV361">
        <v>1209</v>
      </c>
      <c r="DW361">
        <v>1232</v>
      </c>
      <c r="DX361">
        <v>1264</v>
      </c>
      <c r="DY361">
        <v>1218</v>
      </c>
      <c r="DZ361">
        <v>1340</v>
      </c>
      <c r="EA361">
        <v>1315</v>
      </c>
      <c r="EB361">
        <v>1313</v>
      </c>
      <c r="EC361">
        <v>1394</v>
      </c>
      <c r="ED361">
        <v>1436</v>
      </c>
      <c r="EE361">
        <v>1345</v>
      </c>
      <c r="EF361">
        <v>1487</v>
      </c>
      <c r="EG361">
        <v>1519</v>
      </c>
      <c r="EH361">
        <v>1649</v>
      </c>
      <c r="EI361">
        <v>1761</v>
      </c>
      <c r="EJ361">
        <v>1794</v>
      </c>
      <c r="EK361">
        <v>1840</v>
      </c>
      <c r="EL361">
        <v>1855</v>
      </c>
      <c r="EM361">
        <v>1904</v>
      </c>
      <c r="EN361">
        <v>1937</v>
      </c>
      <c r="EO361">
        <v>1980</v>
      </c>
      <c r="EP361">
        <v>2107</v>
      </c>
      <c r="EQ361">
        <v>1919</v>
      </c>
      <c r="ER361">
        <v>1988</v>
      </c>
      <c r="ES361">
        <v>2010</v>
      </c>
      <c r="ET361">
        <v>1907</v>
      </c>
      <c r="EU361">
        <v>1900</v>
      </c>
      <c r="EV361">
        <v>1753</v>
      </c>
      <c r="EW361">
        <v>1630</v>
      </c>
      <c r="EX361">
        <v>1572</v>
      </c>
      <c r="EY361">
        <v>1580</v>
      </c>
      <c r="EZ361">
        <v>1579</v>
      </c>
      <c r="FA361">
        <v>1567</v>
      </c>
      <c r="FB361">
        <v>1686</v>
      </c>
      <c r="FC361">
        <v>1633</v>
      </c>
      <c r="FD361">
        <v>1591</v>
      </c>
      <c r="FE361">
        <v>1532</v>
      </c>
      <c r="FF361">
        <v>1610</v>
      </c>
      <c r="FG361">
        <v>1523</v>
      </c>
      <c r="FH361">
        <v>1546</v>
      </c>
      <c r="FI361">
        <v>1601</v>
      </c>
      <c r="FJ361">
        <v>1512</v>
      </c>
      <c r="FK361">
        <v>1472</v>
      </c>
      <c r="FL361">
        <v>1337</v>
      </c>
      <c r="FM361">
        <v>1379</v>
      </c>
      <c r="FN361">
        <v>1278</v>
      </c>
      <c r="FO361">
        <v>1247</v>
      </c>
      <c r="FP361">
        <v>1267</v>
      </c>
      <c r="FQ361">
        <v>1119</v>
      </c>
      <c r="FR361">
        <v>1093</v>
      </c>
      <c r="FS361">
        <v>1089</v>
      </c>
      <c r="FT361">
        <v>1029</v>
      </c>
      <c r="FU361">
        <v>1014</v>
      </c>
      <c r="FV361">
        <v>1015</v>
      </c>
      <c r="FW361">
        <v>998</v>
      </c>
      <c r="FX361">
        <v>1038</v>
      </c>
      <c r="FY361">
        <v>970</v>
      </c>
      <c r="FZ361">
        <v>1064</v>
      </c>
      <c r="GA361">
        <v>1070</v>
      </c>
      <c r="GB361">
        <v>789</v>
      </c>
      <c r="GC361">
        <v>862</v>
      </c>
      <c r="GD361">
        <v>817</v>
      </c>
      <c r="GE361">
        <v>680</v>
      </c>
      <c r="GF361">
        <v>572</v>
      </c>
      <c r="GG361">
        <v>551</v>
      </c>
      <c r="GH361">
        <v>576</v>
      </c>
      <c r="GI361">
        <v>490</v>
      </c>
      <c r="GJ361">
        <v>431</v>
      </c>
      <c r="GK361">
        <v>401</v>
      </c>
      <c r="GL361" s="128">
        <v>1487</v>
      </c>
    </row>
    <row r="362" spans="1:194" s="1" customFormat="1" ht="14.4" x14ac:dyDescent="0.3">
      <c r="A362" s="30" t="s">
        <v>46</v>
      </c>
      <c r="B362" s="1" t="s">
        <v>401</v>
      </c>
      <c r="C362" s="29" t="str">
        <f t="shared" si="94"/>
        <v>LA England - Tunbridge Wells</v>
      </c>
      <c r="D362" s="48">
        <f t="shared" si="95"/>
        <v>5619</v>
      </c>
      <c r="E362" s="48">
        <f t="shared" si="96"/>
        <v>5495</v>
      </c>
      <c r="F362" s="49">
        <f t="shared" si="97"/>
        <v>131991</v>
      </c>
      <c r="G362" s="49">
        <f t="shared" si="98"/>
        <v>64908</v>
      </c>
      <c r="H362" s="50">
        <f t="shared" si="99"/>
        <v>67083</v>
      </c>
      <c r="I362" s="50">
        <f t="shared" si="100"/>
        <v>50677</v>
      </c>
      <c r="J362" s="50">
        <f t="shared" si="101"/>
        <v>53468</v>
      </c>
      <c r="K362" s="47">
        <f t="shared" si="102"/>
        <v>14231</v>
      </c>
      <c r="L362" s="48">
        <f t="shared" si="103"/>
        <v>13615</v>
      </c>
      <c r="M362" s="744">
        <v>528</v>
      </c>
      <c r="N362" s="184">
        <v>600</v>
      </c>
      <c r="O362" s="184">
        <v>576</v>
      </c>
      <c r="P362" s="184">
        <v>642</v>
      </c>
      <c r="Q362" s="184">
        <v>709</v>
      </c>
      <c r="R362" s="184">
        <v>710</v>
      </c>
      <c r="S362" s="184">
        <v>717</v>
      </c>
      <c r="T362" s="184">
        <v>782</v>
      </c>
      <c r="U362" s="184">
        <v>777</v>
      </c>
      <c r="V362" s="184">
        <v>791</v>
      </c>
      <c r="W362" s="184">
        <v>875</v>
      </c>
      <c r="X362" s="184">
        <v>905</v>
      </c>
      <c r="Y362" s="184">
        <v>888</v>
      </c>
      <c r="Z362" s="184">
        <v>900</v>
      </c>
      <c r="AA362" s="184">
        <v>949</v>
      </c>
      <c r="AB362" s="184">
        <v>961</v>
      </c>
      <c r="AC362" s="184">
        <v>925</v>
      </c>
      <c r="AD362" s="184">
        <v>996</v>
      </c>
      <c r="AE362" s="184">
        <v>865</v>
      </c>
      <c r="AF362" s="184">
        <v>786</v>
      </c>
      <c r="AG362" s="184">
        <v>618</v>
      </c>
      <c r="AH362" s="184">
        <v>582</v>
      </c>
      <c r="AI362" s="184">
        <v>628</v>
      </c>
      <c r="AJ362" s="184">
        <v>634</v>
      </c>
      <c r="AK362" s="184">
        <v>615</v>
      </c>
      <c r="AL362" s="184">
        <v>576</v>
      </c>
      <c r="AM362" s="184">
        <v>628</v>
      </c>
      <c r="AN362" s="184">
        <v>618</v>
      </c>
      <c r="AO362" s="184">
        <v>719</v>
      </c>
      <c r="AP362" s="184">
        <v>694</v>
      </c>
      <c r="AQ362" s="184">
        <v>651</v>
      </c>
      <c r="AR362" s="184">
        <v>719</v>
      </c>
      <c r="AS362" s="184">
        <v>744</v>
      </c>
      <c r="AT362" s="184">
        <v>757</v>
      </c>
      <c r="AU362" s="184">
        <v>800</v>
      </c>
      <c r="AV362" s="184">
        <v>794</v>
      </c>
      <c r="AW362" s="184">
        <v>814</v>
      </c>
      <c r="AX362" s="184">
        <v>870</v>
      </c>
      <c r="AY362" s="184">
        <v>899</v>
      </c>
      <c r="AZ362" s="184">
        <v>935</v>
      </c>
      <c r="BA362" s="184">
        <v>891</v>
      </c>
      <c r="BB362" s="184">
        <v>905</v>
      </c>
      <c r="BC362" s="184">
        <v>907</v>
      </c>
      <c r="BD362" s="184">
        <v>928</v>
      </c>
      <c r="BE362" s="184">
        <v>910</v>
      </c>
      <c r="BF362" s="184">
        <v>959</v>
      </c>
      <c r="BG362" s="184">
        <v>965</v>
      </c>
      <c r="BH362" s="184">
        <v>954</v>
      </c>
      <c r="BI362" s="184">
        <v>887</v>
      </c>
      <c r="BJ362" s="184">
        <v>855</v>
      </c>
      <c r="BK362" s="184">
        <v>892</v>
      </c>
      <c r="BL362" s="184">
        <v>926</v>
      </c>
      <c r="BM362" s="184">
        <v>893</v>
      </c>
      <c r="BN362" s="184">
        <v>963</v>
      </c>
      <c r="BO362" s="184">
        <v>921</v>
      </c>
      <c r="BP362" s="184">
        <v>893</v>
      </c>
      <c r="BQ362" s="184">
        <v>893</v>
      </c>
      <c r="BR362" s="184">
        <v>905</v>
      </c>
      <c r="BS362" s="184">
        <v>941</v>
      </c>
      <c r="BT362" s="184">
        <v>959</v>
      </c>
      <c r="BU362" s="184">
        <v>885</v>
      </c>
      <c r="BV362" s="184">
        <v>907</v>
      </c>
      <c r="BW362" s="184">
        <v>879</v>
      </c>
      <c r="BX362" s="184">
        <v>810</v>
      </c>
      <c r="BY362" s="184">
        <v>755</v>
      </c>
      <c r="BZ362" s="184">
        <v>706</v>
      </c>
      <c r="CA362" s="184">
        <v>690</v>
      </c>
      <c r="CB362" s="184">
        <v>728</v>
      </c>
      <c r="CC362" s="184">
        <v>671</v>
      </c>
      <c r="CD362" s="184">
        <v>590</v>
      </c>
      <c r="CE362" s="184">
        <v>548</v>
      </c>
      <c r="CF362" s="184">
        <v>558</v>
      </c>
      <c r="CG362" s="184">
        <v>577</v>
      </c>
      <c r="CH362" s="184">
        <v>500</v>
      </c>
      <c r="CI362" s="184">
        <v>476</v>
      </c>
      <c r="CJ362" s="184">
        <v>484</v>
      </c>
      <c r="CK362" s="184">
        <v>516</v>
      </c>
      <c r="CL362" s="184">
        <v>561</v>
      </c>
      <c r="CM362" s="184">
        <v>574</v>
      </c>
      <c r="CN362" s="184">
        <v>577</v>
      </c>
      <c r="CO362" s="184">
        <v>435</v>
      </c>
      <c r="CP362" s="184">
        <v>413</v>
      </c>
      <c r="CQ362" s="184">
        <v>395</v>
      </c>
      <c r="CR362" s="184">
        <v>326</v>
      </c>
      <c r="CS362" s="184">
        <v>252</v>
      </c>
      <c r="CT362" s="184">
        <v>226</v>
      </c>
      <c r="CU362" s="184">
        <v>237</v>
      </c>
      <c r="CV362" s="184">
        <v>231</v>
      </c>
      <c r="CW362" s="184">
        <v>195</v>
      </c>
      <c r="CX362" s="184">
        <v>152</v>
      </c>
      <c r="CY362" s="533">
        <v>530</v>
      </c>
      <c r="CZ362" s="129">
        <v>528</v>
      </c>
      <c r="DA362">
        <v>519</v>
      </c>
      <c r="DB362">
        <v>591</v>
      </c>
      <c r="DC362">
        <v>631</v>
      </c>
      <c r="DD362">
        <v>615</v>
      </c>
      <c r="DE362">
        <v>658</v>
      </c>
      <c r="DF362">
        <v>701</v>
      </c>
      <c r="DG362">
        <v>698</v>
      </c>
      <c r="DH362">
        <v>751</v>
      </c>
      <c r="DI362">
        <v>777</v>
      </c>
      <c r="DJ362">
        <v>812</v>
      </c>
      <c r="DK362">
        <v>839</v>
      </c>
      <c r="DL362">
        <v>864</v>
      </c>
      <c r="DM362">
        <v>882</v>
      </c>
      <c r="DN362">
        <v>949</v>
      </c>
      <c r="DO362">
        <v>932</v>
      </c>
      <c r="DP362">
        <v>941</v>
      </c>
      <c r="DQ362">
        <v>927</v>
      </c>
      <c r="DR362">
        <v>834</v>
      </c>
      <c r="DS362">
        <v>640</v>
      </c>
      <c r="DT362">
        <v>530</v>
      </c>
      <c r="DU362">
        <v>518</v>
      </c>
      <c r="DV362">
        <v>590</v>
      </c>
      <c r="DW362">
        <v>581</v>
      </c>
      <c r="DX362">
        <v>594</v>
      </c>
      <c r="DY362">
        <v>616</v>
      </c>
      <c r="DZ362">
        <v>573</v>
      </c>
      <c r="EA362">
        <v>662</v>
      </c>
      <c r="EB362">
        <v>703</v>
      </c>
      <c r="EC362">
        <v>667</v>
      </c>
      <c r="ED362">
        <v>773</v>
      </c>
      <c r="EE362">
        <v>715</v>
      </c>
      <c r="EF362">
        <v>794</v>
      </c>
      <c r="EG362">
        <v>795</v>
      </c>
      <c r="EH362">
        <v>834</v>
      </c>
      <c r="EI362">
        <v>878</v>
      </c>
      <c r="EJ362">
        <v>905</v>
      </c>
      <c r="EK362">
        <v>870</v>
      </c>
      <c r="EL362">
        <v>974</v>
      </c>
      <c r="EM362">
        <v>925</v>
      </c>
      <c r="EN362">
        <v>895</v>
      </c>
      <c r="EO362">
        <v>923</v>
      </c>
      <c r="EP362">
        <v>952</v>
      </c>
      <c r="EQ362">
        <v>971</v>
      </c>
      <c r="ER362">
        <v>991</v>
      </c>
      <c r="ES362">
        <v>969</v>
      </c>
      <c r="ET362">
        <v>974</v>
      </c>
      <c r="EU362">
        <v>937</v>
      </c>
      <c r="EV362">
        <v>898</v>
      </c>
      <c r="EW362">
        <v>870</v>
      </c>
      <c r="EX362">
        <v>845</v>
      </c>
      <c r="EY362">
        <v>953</v>
      </c>
      <c r="EZ362">
        <v>918</v>
      </c>
      <c r="FA362">
        <v>966</v>
      </c>
      <c r="FB362">
        <v>1014</v>
      </c>
      <c r="FC362">
        <v>992</v>
      </c>
      <c r="FD362">
        <v>883</v>
      </c>
      <c r="FE362">
        <v>923</v>
      </c>
      <c r="FF362">
        <v>912</v>
      </c>
      <c r="FG362">
        <v>969</v>
      </c>
      <c r="FH362">
        <v>883</v>
      </c>
      <c r="FI362">
        <v>994</v>
      </c>
      <c r="FJ362">
        <v>849</v>
      </c>
      <c r="FK362">
        <v>793</v>
      </c>
      <c r="FL362">
        <v>757</v>
      </c>
      <c r="FM362">
        <v>719</v>
      </c>
      <c r="FN362">
        <v>721</v>
      </c>
      <c r="FO362">
        <v>729</v>
      </c>
      <c r="FP362">
        <v>696</v>
      </c>
      <c r="FQ362">
        <v>664</v>
      </c>
      <c r="FR362">
        <v>609</v>
      </c>
      <c r="FS362">
        <v>644</v>
      </c>
      <c r="FT362">
        <v>576</v>
      </c>
      <c r="FU362">
        <v>588</v>
      </c>
      <c r="FV362">
        <v>580</v>
      </c>
      <c r="FW362">
        <v>635</v>
      </c>
      <c r="FX362">
        <v>590</v>
      </c>
      <c r="FY362">
        <v>641</v>
      </c>
      <c r="FZ362">
        <v>675</v>
      </c>
      <c r="GA362">
        <v>655</v>
      </c>
      <c r="GB362">
        <v>489</v>
      </c>
      <c r="GC362">
        <v>506</v>
      </c>
      <c r="GD362">
        <v>510</v>
      </c>
      <c r="GE362">
        <v>396</v>
      </c>
      <c r="GF362">
        <v>382</v>
      </c>
      <c r="GG362">
        <v>321</v>
      </c>
      <c r="GH362">
        <v>347</v>
      </c>
      <c r="GI362">
        <v>279</v>
      </c>
      <c r="GJ362">
        <v>255</v>
      </c>
      <c r="GK362">
        <v>223</v>
      </c>
      <c r="GL362" s="128">
        <v>1036</v>
      </c>
    </row>
    <row r="363" spans="1:194" s="1" customFormat="1" ht="14.4" x14ac:dyDescent="0.3">
      <c r="A363" s="30" t="s">
        <v>46</v>
      </c>
      <c r="B363" s="1" t="s">
        <v>402</v>
      </c>
      <c r="C363" s="29" t="str">
        <f t="shared" si="94"/>
        <v>LA England - Uttlesford</v>
      </c>
      <c r="D363" s="48">
        <f t="shared" si="95"/>
        <v>3887</v>
      </c>
      <c r="E363" s="48">
        <f t="shared" si="96"/>
        <v>3668</v>
      </c>
      <c r="F363" s="49">
        <f t="shared" si="97"/>
        <v>100146</v>
      </c>
      <c r="G363" s="49">
        <f t="shared" si="98"/>
        <v>49236</v>
      </c>
      <c r="H363" s="50">
        <f t="shared" si="99"/>
        <v>50910</v>
      </c>
      <c r="I363" s="50">
        <f t="shared" si="100"/>
        <v>38675</v>
      </c>
      <c r="J363" s="50">
        <f t="shared" si="101"/>
        <v>40975</v>
      </c>
      <c r="K363" s="47">
        <f t="shared" si="102"/>
        <v>10561</v>
      </c>
      <c r="L363" s="48">
        <f t="shared" si="103"/>
        <v>9935</v>
      </c>
      <c r="M363" s="744">
        <v>425</v>
      </c>
      <c r="N363" s="184">
        <v>458</v>
      </c>
      <c r="O363" s="184">
        <v>487</v>
      </c>
      <c r="P363" s="184">
        <v>516</v>
      </c>
      <c r="Q363" s="184">
        <v>530</v>
      </c>
      <c r="R363" s="184">
        <v>538</v>
      </c>
      <c r="S363" s="184">
        <v>619</v>
      </c>
      <c r="T363" s="184">
        <v>605</v>
      </c>
      <c r="U363" s="184">
        <v>592</v>
      </c>
      <c r="V363" s="184">
        <v>654</v>
      </c>
      <c r="W363" s="184">
        <v>644</v>
      </c>
      <c r="X363" s="184">
        <v>606</v>
      </c>
      <c r="Y363" s="184">
        <v>643</v>
      </c>
      <c r="Z363" s="184">
        <v>628</v>
      </c>
      <c r="AA363" s="184">
        <v>649</v>
      </c>
      <c r="AB363" s="184">
        <v>732</v>
      </c>
      <c r="AC363" s="184">
        <v>613</v>
      </c>
      <c r="AD363" s="184">
        <v>622</v>
      </c>
      <c r="AE363" s="184">
        <v>598</v>
      </c>
      <c r="AF363" s="184">
        <v>556</v>
      </c>
      <c r="AG363" s="184">
        <v>517</v>
      </c>
      <c r="AH363" s="184">
        <v>424</v>
      </c>
      <c r="AI363" s="184">
        <v>496</v>
      </c>
      <c r="AJ363" s="184">
        <v>492</v>
      </c>
      <c r="AK363" s="184">
        <v>482</v>
      </c>
      <c r="AL363" s="184">
        <v>466</v>
      </c>
      <c r="AM363" s="184">
        <v>513</v>
      </c>
      <c r="AN363" s="184">
        <v>492</v>
      </c>
      <c r="AO363" s="184">
        <v>511</v>
      </c>
      <c r="AP363" s="184">
        <v>470</v>
      </c>
      <c r="AQ363" s="184">
        <v>486</v>
      </c>
      <c r="AR363" s="184">
        <v>531</v>
      </c>
      <c r="AS363" s="184">
        <v>551</v>
      </c>
      <c r="AT363" s="184">
        <v>595</v>
      </c>
      <c r="AU363" s="184">
        <v>621</v>
      </c>
      <c r="AV363" s="184">
        <v>588</v>
      </c>
      <c r="AW363" s="184">
        <v>622</v>
      </c>
      <c r="AX363" s="184">
        <v>595</v>
      </c>
      <c r="AY363" s="184">
        <v>624</v>
      </c>
      <c r="AZ363" s="184">
        <v>616</v>
      </c>
      <c r="BA363" s="184">
        <v>650</v>
      </c>
      <c r="BB363" s="184">
        <v>622</v>
      </c>
      <c r="BC363" s="184">
        <v>650</v>
      </c>
      <c r="BD363" s="184">
        <v>621</v>
      </c>
      <c r="BE363" s="184">
        <v>674</v>
      </c>
      <c r="BF363" s="184">
        <v>692</v>
      </c>
      <c r="BG363" s="184">
        <v>659</v>
      </c>
      <c r="BH363" s="184">
        <v>669</v>
      </c>
      <c r="BI363" s="184">
        <v>651</v>
      </c>
      <c r="BJ363" s="184">
        <v>617</v>
      </c>
      <c r="BK363" s="184">
        <v>612</v>
      </c>
      <c r="BL363" s="184">
        <v>574</v>
      </c>
      <c r="BM363" s="184">
        <v>653</v>
      </c>
      <c r="BN363" s="184">
        <v>683</v>
      </c>
      <c r="BO363" s="184">
        <v>707</v>
      </c>
      <c r="BP363" s="184">
        <v>720</v>
      </c>
      <c r="BQ363" s="184">
        <v>694</v>
      </c>
      <c r="BR363" s="184">
        <v>739</v>
      </c>
      <c r="BS363" s="184">
        <v>701</v>
      </c>
      <c r="BT363" s="184">
        <v>744</v>
      </c>
      <c r="BU363" s="184">
        <v>681</v>
      </c>
      <c r="BV363" s="184">
        <v>706</v>
      </c>
      <c r="BW363" s="184">
        <v>664</v>
      </c>
      <c r="BX363" s="184">
        <v>686</v>
      </c>
      <c r="BY363" s="184">
        <v>674</v>
      </c>
      <c r="BZ363" s="184">
        <v>620</v>
      </c>
      <c r="CA363" s="184">
        <v>611</v>
      </c>
      <c r="CB363" s="184">
        <v>591</v>
      </c>
      <c r="CC363" s="184">
        <v>562</v>
      </c>
      <c r="CD363" s="184">
        <v>498</v>
      </c>
      <c r="CE363" s="184">
        <v>529</v>
      </c>
      <c r="CF363" s="184">
        <v>447</v>
      </c>
      <c r="CG363" s="184">
        <v>484</v>
      </c>
      <c r="CH363" s="184">
        <v>436</v>
      </c>
      <c r="CI363" s="184">
        <v>428</v>
      </c>
      <c r="CJ363" s="184">
        <v>421</v>
      </c>
      <c r="CK363" s="184">
        <v>426</v>
      </c>
      <c r="CL363" s="184">
        <v>445</v>
      </c>
      <c r="CM363" s="184">
        <v>453</v>
      </c>
      <c r="CN363" s="184">
        <v>479</v>
      </c>
      <c r="CO363" s="184">
        <v>340</v>
      </c>
      <c r="CP363" s="184">
        <v>334</v>
      </c>
      <c r="CQ363" s="184">
        <v>307</v>
      </c>
      <c r="CR363" s="184">
        <v>256</v>
      </c>
      <c r="CS363" s="184">
        <v>241</v>
      </c>
      <c r="CT363" s="184">
        <v>180</v>
      </c>
      <c r="CU363" s="184">
        <v>191</v>
      </c>
      <c r="CV363" s="184">
        <v>171</v>
      </c>
      <c r="CW363" s="184">
        <v>141</v>
      </c>
      <c r="CX363" s="184">
        <v>103</v>
      </c>
      <c r="CY363" s="533">
        <v>392</v>
      </c>
      <c r="CZ363" s="129">
        <v>377</v>
      </c>
      <c r="DA363">
        <v>441</v>
      </c>
      <c r="DB363">
        <v>483</v>
      </c>
      <c r="DC363">
        <v>436</v>
      </c>
      <c r="DD363">
        <v>516</v>
      </c>
      <c r="DE363">
        <v>517</v>
      </c>
      <c r="DF363">
        <v>527</v>
      </c>
      <c r="DG363">
        <v>561</v>
      </c>
      <c r="DH363">
        <v>573</v>
      </c>
      <c r="DI363">
        <v>576</v>
      </c>
      <c r="DJ363">
        <v>629</v>
      </c>
      <c r="DK363">
        <v>631</v>
      </c>
      <c r="DL363">
        <v>594</v>
      </c>
      <c r="DM363">
        <v>622</v>
      </c>
      <c r="DN363">
        <v>612</v>
      </c>
      <c r="DO363">
        <v>596</v>
      </c>
      <c r="DP363">
        <v>664</v>
      </c>
      <c r="DQ363">
        <v>580</v>
      </c>
      <c r="DR363">
        <v>560</v>
      </c>
      <c r="DS363">
        <v>489</v>
      </c>
      <c r="DT363">
        <v>430</v>
      </c>
      <c r="DU363">
        <v>403</v>
      </c>
      <c r="DV363">
        <v>479</v>
      </c>
      <c r="DW363">
        <v>470</v>
      </c>
      <c r="DX363">
        <v>458</v>
      </c>
      <c r="DY363">
        <v>453</v>
      </c>
      <c r="DZ363">
        <v>499</v>
      </c>
      <c r="EA363">
        <v>494</v>
      </c>
      <c r="EB363">
        <v>511</v>
      </c>
      <c r="EC363">
        <v>536</v>
      </c>
      <c r="ED363">
        <v>527</v>
      </c>
      <c r="EE363">
        <v>553</v>
      </c>
      <c r="EF363">
        <v>569</v>
      </c>
      <c r="EG363">
        <v>606</v>
      </c>
      <c r="EH363">
        <v>699</v>
      </c>
      <c r="EI363">
        <v>667</v>
      </c>
      <c r="EJ363">
        <v>681</v>
      </c>
      <c r="EK363">
        <v>721</v>
      </c>
      <c r="EL363">
        <v>695</v>
      </c>
      <c r="EM363">
        <v>708</v>
      </c>
      <c r="EN363">
        <v>687</v>
      </c>
      <c r="EO363">
        <v>690</v>
      </c>
      <c r="EP363">
        <v>641</v>
      </c>
      <c r="EQ363">
        <v>678</v>
      </c>
      <c r="ER363">
        <v>717</v>
      </c>
      <c r="ES363">
        <v>678</v>
      </c>
      <c r="ET363">
        <v>673</v>
      </c>
      <c r="EU363">
        <v>684</v>
      </c>
      <c r="EV363">
        <v>675</v>
      </c>
      <c r="EW363">
        <v>623</v>
      </c>
      <c r="EX363">
        <v>581</v>
      </c>
      <c r="EY363">
        <v>676</v>
      </c>
      <c r="EZ363">
        <v>680</v>
      </c>
      <c r="FA363">
        <v>710</v>
      </c>
      <c r="FB363">
        <v>727</v>
      </c>
      <c r="FC363">
        <v>703</v>
      </c>
      <c r="FD363">
        <v>757</v>
      </c>
      <c r="FE363">
        <v>745</v>
      </c>
      <c r="FF363">
        <v>700</v>
      </c>
      <c r="FG363">
        <v>750</v>
      </c>
      <c r="FH363">
        <v>733</v>
      </c>
      <c r="FI363">
        <v>732</v>
      </c>
      <c r="FJ363">
        <v>715</v>
      </c>
      <c r="FK363">
        <v>697</v>
      </c>
      <c r="FL363">
        <v>674</v>
      </c>
      <c r="FM363">
        <v>645</v>
      </c>
      <c r="FN363">
        <v>615</v>
      </c>
      <c r="FO363">
        <v>570</v>
      </c>
      <c r="FP363">
        <v>626</v>
      </c>
      <c r="FQ363">
        <v>544</v>
      </c>
      <c r="FR363">
        <v>499</v>
      </c>
      <c r="FS363">
        <v>462</v>
      </c>
      <c r="FT363">
        <v>507</v>
      </c>
      <c r="FU363">
        <v>449</v>
      </c>
      <c r="FV363">
        <v>468</v>
      </c>
      <c r="FW363">
        <v>471</v>
      </c>
      <c r="FX363">
        <v>466</v>
      </c>
      <c r="FY363">
        <v>513</v>
      </c>
      <c r="FZ363">
        <v>544</v>
      </c>
      <c r="GA363">
        <v>503</v>
      </c>
      <c r="GB363">
        <v>400</v>
      </c>
      <c r="GC363">
        <v>374</v>
      </c>
      <c r="GD363">
        <v>392</v>
      </c>
      <c r="GE363">
        <v>320</v>
      </c>
      <c r="GF363">
        <v>254</v>
      </c>
      <c r="GG363">
        <v>244</v>
      </c>
      <c r="GH363">
        <v>245</v>
      </c>
      <c r="GI363">
        <v>226</v>
      </c>
      <c r="GJ363">
        <v>185</v>
      </c>
      <c r="GK363">
        <v>161</v>
      </c>
      <c r="GL363" s="128">
        <v>758</v>
      </c>
    </row>
    <row r="364" spans="1:194" s="1" customFormat="1" ht="14.4" x14ac:dyDescent="0.3">
      <c r="A364" s="30" t="s">
        <v>46</v>
      </c>
      <c r="B364" s="1" t="s">
        <v>403</v>
      </c>
      <c r="C364" s="29" t="str">
        <f t="shared" si="94"/>
        <v>LA England - Vale of White Horse</v>
      </c>
      <c r="D364" s="48">
        <f t="shared" si="95"/>
        <v>5379</v>
      </c>
      <c r="E364" s="48">
        <f t="shared" si="96"/>
        <v>4289</v>
      </c>
      <c r="F364" s="49">
        <f t="shared" si="97"/>
        <v>123994</v>
      </c>
      <c r="G364" s="49">
        <f t="shared" si="98"/>
        <v>61290</v>
      </c>
      <c r="H364" s="50">
        <f t="shared" si="99"/>
        <v>62704</v>
      </c>
      <c r="I364" s="50">
        <f t="shared" si="100"/>
        <v>47278</v>
      </c>
      <c r="J364" s="50">
        <f t="shared" si="101"/>
        <v>50346</v>
      </c>
      <c r="K364" s="47">
        <f t="shared" si="102"/>
        <v>14012</v>
      </c>
      <c r="L364" s="48">
        <f t="shared" si="103"/>
        <v>12358</v>
      </c>
      <c r="M364" s="744">
        <v>588</v>
      </c>
      <c r="N364" s="184">
        <v>665</v>
      </c>
      <c r="O364" s="184">
        <v>665</v>
      </c>
      <c r="P364" s="184">
        <v>711</v>
      </c>
      <c r="Q364" s="184">
        <v>711</v>
      </c>
      <c r="R364" s="184">
        <v>708</v>
      </c>
      <c r="S364" s="184">
        <v>730</v>
      </c>
      <c r="T364" s="184">
        <v>756</v>
      </c>
      <c r="U364" s="184">
        <v>723</v>
      </c>
      <c r="V364" s="184">
        <v>768</v>
      </c>
      <c r="W364" s="184">
        <v>815</v>
      </c>
      <c r="X364" s="184">
        <v>793</v>
      </c>
      <c r="Y364" s="184">
        <v>858</v>
      </c>
      <c r="Z364" s="184">
        <v>832</v>
      </c>
      <c r="AA364" s="184">
        <v>971</v>
      </c>
      <c r="AB364" s="184">
        <v>954</v>
      </c>
      <c r="AC364" s="184">
        <v>919</v>
      </c>
      <c r="AD364" s="184">
        <v>845</v>
      </c>
      <c r="AE364" s="184">
        <v>820</v>
      </c>
      <c r="AF364" s="184">
        <v>627</v>
      </c>
      <c r="AG364" s="184">
        <v>531</v>
      </c>
      <c r="AH364" s="184">
        <v>523</v>
      </c>
      <c r="AI364" s="184">
        <v>520</v>
      </c>
      <c r="AJ364" s="184">
        <v>562</v>
      </c>
      <c r="AK364" s="184">
        <v>540</v>
      </c>
      <c r="AL364" s="184">
        <v>636</v>
      </c>
      <c r="AM364" s="184">
        <v>623</v>
      </c>
      <c r="AN364" s="184">
        <v>636</v>
      </c>
      <c r="AO364" s="184">
        <v>662</v>
      </c>
      <c r="AP364" s="184">
        <v>774</v>
      </c>
      <c r="AQ364" s="184">
        <v>721</v>
      </c>
      <c r="AR364" s="184">
        <v>734</v>
      </c>
      <c r="AS364" s="184">
        <v>783</v>
      </c>
      <c r="AT364" s="184">
        <v>833</v>
      </c>
      <c r="AU364" s="184">
        <v>917</v>
      </c>
      <c r="AV364" s="184">
        <v>860</v>
      </c>
      <c r="AW364" s="184">
        <v>860</v>
      </c>
      <c r="AX364" s="184">
        <v>879</v>
      </c>
      <c r="AY364" s="184">
        <v>888</v>
      </c>
      <c r="AZ364" s="184">
        <v>841</v>
      </c>
      <c r="BA364" s="184">
        <v>901</v>
      </c>
      <c r="BB364" s="184">
        <v>811</v>
      </c>
      <c r="BC364" s="184">
        <v>832</v>
      </c>
      <c r="BD364" s="184">
        <v>831</v>
      </c>
      <c r="BE364" s="184">
        <v>806</v>
      </c>
      <c r="BF364" s="184">
        <v>770</v>
      </c>
      <c r="BG364" s="184">
        <v>780</v>
      </c>
      <c r="BH364" s="184">
        <v>729</v>
      </c>
      <c r="BI364" s="184">
        <v>730</v>
      </c>
      <c r="BJ364" s="184">
        <v>745</v>
      </c>
      <c r="BK364" s="184">
        <v>762</v>
      </c>
      <c r="BL364" s="184">
        <v>793</v>
      </c>
      <c r="BM364" s="184">
        <v>767</v>
      </c>
      <c r="BN364" s="184">
        <v>815</v>
      </c>
      <c r="BO364" s="184">
        <v>752</v>
      </c>
      <c r="BP364" s="184">
        <v>777</v>
      </c>
      <c r="BQ364" s="184">
        <v>773</v>
      </c>
      <c r="BR364" s="184">
        <v>781</v>
      </c>
      <c r="BS364" s="184">
        <v>845</v>
      </c>
      <c r="BT364" s="184">
        <v>766</v>
      </c>
      <c r="BU364" s="184">
        <v>821</v>
      </c>
      <c r="BV364" s="184">
        <v>807</v>
      </c>
      <c r="BW364" s="184">
        <v>804</v>
      </c>
      <c r="BX364" s="184">
        <v>754</v>
      </c>
      <c r="BY364" s="184">
        <v>740</v>
      </c>
      <c r="BZ364" s="184">
        <v>740</v>
      </c>
      <c r="CA364" s="184">
        <v>665</v>
      </c>
      <c r="CB364" s="184">
        <v>625</v>
      </c>
      <c r="CC364" s="184">
        <v>649</v>
      </c>
      <c r="CD364" s="184">
        <v>604</v>
      </c>
      <c r="CE364" s="184">
        <v>554</v>
      </c>
      <c r="CF364" s="184">
        <v>538</v>
      </c>
      <c r="CG364" s="184">
        <v>529</v>
      </c>
      <c r="CH364" s="184">
        <v>550</v>
      </c>
      <c r="CI364" s="184">
        <v>536</v>
      </c>
      <c r="CJ364" s="184">
        <v>503</v>
      </c>
      <c r="CK364" s="184">
        <v>514</v>
      </c>
      <c r="CL364" s="184">
        <v>540</v>
      </c>
      <c r="CM364" s="184">
        <v>544</v>
      </c>
      <c r="CN364" s="184">
        <v>561</v>
      </c>
      <c r="CO364" s="184">
        <v>385</v>
      </c>
      <c r="CP364" s="184">
        <v>414</v>
      </c>
      <c r="CQ364" s="184">
        <v>342</v>
      </c>
      <c r="CR364" s="184">
        <v>317</v>
      </c>
      <c r="CS364" s="184">
        <v>253</v>
      </c>
      <c r="CT364" s="184">
        <v>233</v>
      </c>
      <c r="CU364" s="184">
        <v>243</v>
      </c>
      <c r="CV364" s="184">
        <v>190</v>
      </c>
      <c r="CW364" s="184">
        <v>159</v>
      </c>
      <c r="CX364" s="184">
        <v>157</v>
      </c>
      <c r="CY364" s="533">
        <v>471</v>
      </c>
      <c r="CZ364" s="129">
        <v>587</v>
      </c>
      <c r="DA364">
        <v>628</v>
      </c>
      <c r="DB364">
        <v>630</v>
      </c>
      <c r="DC364">
        <v>636</v>
      </c>
      <c r="DD364">
        <v>707</v>
      </c>
      <c r="DE364">
        <v>613</v>
      </c>
      <c r="DF364">
        <v>690</v>
      </c>
      <c r="DG364">
        <v>662</v>
      </c>
      <c r="DH364">
        <v>718</v>
      </c>
      <c r="DI364">
        <v>760</v>
      </c>
      <c r="DJ364">
        <v>675</v>
      </c>
      <c r="DK364">
        <v>763</v>
      </c>
      <c r="DL364">
        <v>739</v>
      </c>
      <c r="DM364">
        <v>744</v>
      </c>
      <c r="DN364">
        <v>726</v>
      </c>
      <c r="DO364">
        <v>675</v>
      </c>
      <c r="DP364">
        <v>701</v>
      </c>
      <c r="DQ364">
        <v>704</v>
      </c>
      <c r="DR364">
        <v>690</v>
      </c>
      <c r="DS364">
        <v>535</v>
      </c>
      <c r="DT364">
        <v>500</v>
      </c>
      <c r="DU364">
        <v>495</v>
      </c>
      <c r="DV364">
        <v>549</v>
      </c>
      <c r="DW364">
        <v>554</v>
      </c>
      <c r="DX364">
        <v>586</v>
      </c>
      <c r="DY364">
        <v>638</v>
      </c>
      <c r="DZ364">
        <v>681</v>
      </c>
      <c r="EA364">
        <v>658</v>
      </c>
      <c r="EB364">
        <v>762</v>
      </c>
      <c r="EC364">
        <v>805</v>
      </c>
      <c r="ED364">
        <v>805</v>
      </c>
      <c r="EE364">
        <v>896</v>
      </c>
      <c r="EF364">
        <v>880</v>
      </c>
      <c r="EG364">
        <v>881</v>
      </c>
      <c r="EH364">
        <v>986</v>
      </c>
      <c r="EI364">
        <v>942</v>
      </c>
      <c r="EJ364">
        <v>939</v>
      </c>
      <c r="EK364">
        <v>990</v>
      </c>
      <c r="EL364">
        <v>929</v>
      </c>
      <c r="EM364">
        <v>935</v>
      </c>
      <c r="EN364">
        <v>867</v>
      </c>
      <c r="EO364">
        <v>864</v>
      </c>
      <c r="EP364">
        <v>887</v>
      </c>
      <c r="EQ364">
        <v>839</v>
      </c>
      <c r="ER364">
        <v>843</v>
      </c>
      <c r="ES364">
        <v>843</v>
      </c>
      <c r="ET364">
        <v>810</v>
      </c>
      <c r="EU364">
        <v>796</v>
      </c>
      <c r="EV364">
        <v>764</v>
      </c>
      <c r="EW364">
        <v>740</v>
      </c>
      <c r="EX364">
        <v>724</v>
      </c>
      <c r="EY364">
        <v>740</v>
      </c>
      <c r="EZ364">
        <v>756</v>
      </c>
      <c r="FA364">
        <v>823</v>
      </c>
      <c r="FB364">
        <v>821</v>
      </c>
      <c r="FC364">
        <v>781</v>
      </c>
      <c r="FD364">
        <v>815</v>
      </c>
      <c r="FE364">
        <v>848</v>
      </c>
      <c r="FF364">
        <v>821</v>
      </c>
      <c r="FG364">
        <v>766</v>
      </c>
      <c r="FH364">
        <v>831</v>
      </c>
      <c r="FI364">
        <v>813</v>
      </c>
      <c r="FJ364">
        <v>801</v>
      </c>
      <c r="FK364">
        <v>814</v>
      </c>
      <c r="FL364">
        <v>755</v>
      </c>
      <c r="FM364">
        <v>780</v>
      </c>
      <c r="FN364">
        <v>690</v>
      </c>
      <c r="FO364">
        <v>745</v>
      </c>
      <c r="FP364">
        <v>653</v>
      </c>
      <c r="FQ364">
        <v>616</v>
      </c>
      <c r="FR364">
        <v>580</v>
      </c>
      <c r="FS364">
        <v>577</v>
      </c>
      <c r="FT364">
        <v>617</v>
      </c>
      <c r="FU364">
        <v>544</v>
      </c>
      <c r="FV364">
        <v>534</v>
      </c>
      <c r="FW364">
        <v>556</v>
      </c>
      <c r="FX364">
        <v>561</v>
      </c>
      <c r="FY364">
        <v>576</v>
      </c>
      <c r="FZ364">
        <v>608</v>
      </c>
      <c r="GA364">
        <v>652</v>
      </c>
      <c r="GB364">
        <v>422</v>
      </c>
      <c r="GC364">
        <v>481</v>
      </c>
      <c r="GD364">
        <v>483</v>
      </c>
      <c r="GE364">
        <v>405</v>
      </c>
      <c r="GF364">
        <v>352</v>
      </c>
      <c r="GG364">
        <v>301</v>
      </c>
      <c r="GH364">
        <v>293</v>
      </c>
      <c r="GI364">
        <v>260</v>
      </c>
      <c r="GJ364">
        <v>231</v>
      </c>
      <c r="GK364">
        <v>202</v>
      </c>
      <c r="GL364" s="128">
        <v>829</v>
      </c>
    </row>
    <row r="365" spans="1:194" s="1" customFormat="1" ht="14.4" x14ac:dyDescent="0.3">
      <c r="A365" s="30" t="s">
        <v>46</v>
      </c>
      <c r="B365" s="1" t="s">
        <v>404</v>
      </c>
      <c r="C365" s="29" t="str">
        <f t="shared" si="94"/>
        <v>LA England - Wakefield</v>
      </c>
      <c r="D365" s="48">
        <f t="shared" si="95"/>
        <v>13771</v>
      </c>
      <c r="E365" s="48">
        <f t="shared" si="96"/>
        <v>12960</v>
      </c>
      <c r="F365" s="49">
        <f t="shared" si="97"/>
        <v>369904</v>
      </c>
      <c r="G365" s="49">
        <f t="shared" si="98"/>
        <v>184892</v>
      </c>
      <c r="H365" s="50">
        <f t="shared" si="99"/>
        <v>185012</v>
      </c>
      <c r="I365" s="50">
        <f t="shared" si="100"/>
        <v>146974</v>
      </c>
      <c r="J365" s="50">
        <f t="shared" si="101"/>
        <v>149129</v>
      </c>
      <c r="K365" s="47">
        <f t="shared" si="102"/>
        <v>37918</v>
      </c>
      <c r="L365" s="48">
        <f t="shared" si="103"/>
        <v>35883</v>
      </c>
      <c r="M365" s="744">
        <v>1614</v>
      </c>
      <c r="N365" s="184">
        <v>1811</v>
      </c>
      <c r="O365" s="184">
        <v>1793</v>
      </c>
      <c r="P365" s="184">
        <v>1861</v>
      </c>
      <c r="Q365" s="184">
        <v>2020</v>
      </c>
      <c r="R365" s="184">
        <v>1974</v>
      </c>
      <c r="S365" s="184">
        <v>2085</v>
      </c>
      <c r="T365" s="184">
        <v>2149</v>
      </c>
      <c r="U365" s="184">
        <v>2132</v>
      </c>
      <c r="V365" s="184">
        <v>2238</v>
      </c>
      <c r="W365" s="184">
        <v>2228</v>
      </c>
      <c r="X365" s="184">
        <v>2242</v>
      </c>
      <c r="Y365" s="184">
        <v>2284</v>
      </c>
      <c r="Z365" s="184">
        <v>2307</v>
      </c>
      <c r="AA365" s="184">
        <v>2343</v>
      </c>
      <c r="AB365" s="184">
        <v>2327</v>
      </c>
      <c r="AC365" s="184">
        <v>2290</v>
      </c>
      <c r="AD365" s="184">
        <v>2220</v>
      </c>
      <c r="AE365" s="184">
        <v>2209</v>
      </c>
      <c r="AF365" s="184">
        <v>2013</v>
      </c>
      <c r="AG365" s="184">
        <v>1987</v>
      </c>
      <c r="AH365" s="184">
        <v>1915</v>
      </c>
      <c r="AI365" s="184">
        <v>2023</v>
      </c>
      <c r="AJ365" s="184">
        <v>1779</v>
      </c>
      <c r="AK365" s="184">
        <v>1878</v>
      </c>
      <c r="AL365" s="184">
        <v>1939</v>
      </c>
      <c r="AM365" s="184">
        <v>2129</v>
      </c>
      <c r="AN365" s="184">
        <v>2119</v>
      </c>
      <c r="AO365" s="184">
        <v>2225</v>
      </c>
      <c r="AP365" s="184">
        <v>2505</v>
      </c>
      <c r="AQ365" s="184">
        <v>2417</v>
      </c>
      <c r="AR365" s="184">
        <v>2505</v>
      </c>
      <c r="AS365" s="184">
        <v>2722</v>
      </c>
      <c r="AT365" s="184">
        <v>2749</v>
      </c>
      <c r="AU365" s="184">
        <v>2922</v>
      </c>
      <c r="AV365" s="184">
        <v>2950</v>
      </c>
      <c r="AW365" s="184">
        <v>2844</v>
      </c>
      <c r="AX365" s="184">
        <v>2807</v>
      </c>
      <c r="AY365" s="184">
        <v>2856</v>
      </c>
      <c r="AZ365" s="184">
        <v>2789</v>
      </c>
      <c r="BA365" s="184">
        <v>2784</v>
      </c>
      <c r="BB365" s="184">
        <v>2744</v>
      </c>
      <c r="BC365" s="184">
        <v>2578</v>
      </c>
      <c r="BD365" s="184">
        <v>2613</v>
      </c>
      <c r="BE365" s="184">
        <v>2517</v>
      </c>
      <c r="BF365" s="184">
        <v>2522</v>
      </c>
      <c r="BG365" s="184">
        <v>2443</v>
      </c>
      <c r="BH365" s="184">
        <v>2226</v>
      </c>
      <c r="BI365" s="184">
        <v>2150</v>
      </c>
      <c r="BJ365" s="184">
        <v>2134</v>
      </c>
      <c r="BK365" s="184">
        <v>2230</v>
      </c>
      <c r="BL365" s="184">
        <v>2218</v>
      </c>
      <c r="BM365" s="184">
        <v>2284</v>
      </c>
      <c r="BN365" s="184">
        <v>2396</v>
      </c>
      <c r="BO365" s="184">
        <v>2542</v>
      </c>
      <c r="BP365" s="184">
        <v>2692</v>
      </c>
      <c r="BQ365" s="184">
        <v>2638</v>
      </c>
      <c r="BR365" s="184">
        <v>2616</v>
      </c>
      <c r="BS365" s="184">
        <v>2596</v>
      </c>
      <c r="BT365" s="184">
        <v>2599</v>
      </c>
      <c r="BU365" s="184">
        <v>2531</v>
      </c>
      <c r="BV365" s="184">
        <v>2474</v>
      </c>
      <c r="BW365" s="184">
        <v>2405</v>
      </c>
      <c r="BX365" s="184">
        <v>2333</v>
      </c>
      <c r="BY365" s="184">
        <v>2229</v>
      </c>
      <c r="BZ365" s="184">
        <v>2181</v>
      </c>
      <c r="CA365" s="184">
        <v>2076</v>
      </c>
      <c r="CB365" s="184">
        <v>2026</v>
      </c>
      <c r="CC365" s="184">
        <v>1983</v>
      </c>
      <c r="CD365" s="184">
        <v>1779</v>
      </c>
      <c r="CE365" s="184">
        <v>1738</v>
      </c>
      <c r="CF365" s="184">
        <v>1658</v>
      </c>
      <c r="CG365" s="184">
        <v>1596</v>
      </c>
      <c r="CH365" s="184">
        <v>1523</v>
      </c>
      <c r="CI365" s="184">
        <v>1474</v>
      </c>
      <c r="CJ365" s="184">
        <v>1492</v>
      </c>
      <c r="CK365" s="184">
        <v>1436</v>
      </c>
      <c r="CL365" s="184">
        <v>1491</v>
      </c>
      <c r="CM365" s="184">
        <v>1433</v>
      </c>
      <c r="CN365" s="184">
        <v>1509</v>
      </c>
      <c r="CO365" s="184">
        <v>1091</v>
      </c>
      <c r="CP365" s="184">
        <v>1058</v>
      </c>
      <c r="CQ365" s="184">
        <v>993</v>
      </c>
      <c r="CR365" s="184">
        <v>843</v>
      </c>
      <c r="CS365" s="184">
        <v>623</v>
      </c>
      <c r="CT365" s="184">
        <v>535</v>
      </c>
      <c r="CU365" s="184">
        <v>501</v>
      </c>
      <c r="CV365" s="184">
        <v>479</v>
      </c>
      <c r="CW365" s="184">
        <v>398</v>
      </c>
      <c r="CX365" s="184">
        <v>333</v>
      </c>
      <c r="CY365" s="533">
        <v>949</v>
      </c>
      <c r="CZ365" s="129">
        <v>1556</v>
      </c>
      <c r="DA365">
        <v>1645</v>
      </c>
      <c r="DB365">
        <v>1762</v>
      </c>
      <c r="DC365">
        <v>1793</v>
      </c>
      <c r="DD365">
        <v>1900</v>
      </c>
      <c r="DE365">
        <v>1851</v>
      </c>
      <c r="DF365">
        <v>2033</v>
      </c>
      <c r="DG365">
        <v>1985</v>
      </c>
      <c r="DH365">
        <v>2050</v>
      </c>
      <c r="DI365">
        <v>2102</v>
      </c>
      <c r="DJ365">
        <v>2099</v>
      </c>
      <c r="DK365">
        <v>2147</v>
      </c>
      <c r="DL365">
        <v>2091</v>
      </c>
      <c r="DM365">
        <v>2204</v>
      </c>
      <c r="DN365">
        <v>2211</v>
      </c>
      <c r="DO365">
        <v>2146</v>
      </c>
      <c r="DP365">
        <v>2217</v>
      </c>
      <c r="DQ365">
        <v>2091</v>
      </c>
      <c r="DR365">
        <v>2121</v>
      </c>
      <c r="DS365">
        <v>1842</v>
      </c>
      <c r="DT365">
        <v>1765</v>
      </c>
      <c r="DU365">
        <v>1752</v>
      </c>
      <c r="DV365">
        <v>1798</v>
      </c>
      <c r="DW365">
        <v>1787</v>
      </c>
      <c r="DX365">
        <v>1834</v>
      </c>
      <c r="DY365">
        <v>1897</v>
      </c>
      <c r="DZ365">
        <v>2068</v>
      </c>
      <c r="EA365">
        <v>2239</v>
      </c>
      <c r="EB365">
        <v>2370</v>
      </c>
      <c r="EC365">
        <v>2500</v>
      </c>
      <c r="ED365">
        <v>2532</v>
      </c>
      <c r="EE365">
        <v>2614</v>
      </c>
      <c r="EF365">
        <v>2683</v>
      </c>
      <c r="EG365">
        <v>2734</v>
      </c>
      <c r="EH365">
        <v>2934</v>
      </c>
      <c r="EI365">
        <v>2897</v>
      </c>
      <c r="EJ365">
        <v>2843</v>
      </c>
      <c r="EK365">
        <v>2701</v>
      </c>
      <c r="EL365">
        <v>2816</v>
      </c>
      <c r="EM365">
        <v>2716</v>
      </c>
      <c r="EN365">
        <v>2720</v>
      </c>
      <c r="EO365">
        <v>2572</v>
      </c>
      <c r="EP365">
        <v>2544</v>
      </c>
      <c r="EQ365">
        <v>2429</v>
      </c>
      <c r="ER365">
        <v>2371</v>
      </c>
      <c r="ES365">
        <v>2370</v>
      </c>
      <c r="ET365">
        <v>2427</v>
      </c>
      <c r="EU365">
        <v>2144</v>
      </c>
      <c r="EV365">
        <v>1947</v>
      </c>
      <c r="EW365">
        <v>1907</v>
      </c>
      <c r="EX365">
        <v>2063</v>
      </c>
      <c r="EY365">
        <v>2104</v>
      </c>
      <c r="EZ365">
        <v>2122</v>
      </c>
      <c r="FA365">
        <v>2396</v>
      </c>
      <c r="FB365">
        <v>2544</v>
      </c>
      <c r="FC365">
        <v>2585</v>
      </c>
      <c r="FD365">
        <v>2536</v>
      </c>
      <c r="FE365">
        <v>2545</v>
      </c>
      <c r="FF365">
        <v>2607</v>
      </c>
      <c r="FG365">
        <v>2562</v>
      </c>
      <c r="FH365">
        <v>2500</v>
      </c>
      <c r="FI365">
        <v>2492</v>
      </c>
      <c r="FJ365">
        <v>2407</v>
      </c>
      <c r="FK365">
        <v>2393</v>
      </c>
      <c r="FL365">
        <v>2266</v>
      </c>
      <c r="FM365">
        <v>2206</v>
      </c>
      <c r="FN365">
        <v>2118</v>
      </c>
      <c r="FO365">
        <v>2078</v>
      </c>
      <c r="FP365">
        <v>2023</v>
      </c>
      <c r="FQ365">
        <v>1915</v>
      </c>
      <c r="FR365">
        <v>1860</v>
      </c>
      <c r="FS365">
        <v>1787</v>
      </c>
      <c r="FT365">
        <v>1768</v>
      </c>
      <c r="FU365">
        <v>1711</v>
      </c>
      <c r="FV365">
        <v>1625</v>
      </c>
      <c r="FW365">
        <v>1526</v>
      </c>
      <c r="FX365">
        <v>1684</v>
      </c>
      <c r="FY365">
        <v>1658</v>
      </c>
      <c r="FZ365">
        <v>1682</v>
      </c>
      <c r="GA365">
        <v>1744</v>
      </c>
      <c r="GB365">
        <v>1263</v>
      </c>
      <c r="GC365">
        <v>1339</v>
      </c>
      <c r="GD365">
        <v>1136</v>
      </c>
      <c r="GE365">
        <v>1056</v>
      </c>
      <c r="GF365">
        <v>809</v>
      </c>
      <c r="GG365">
        <v>750</v>
      </c>
      <c r="GH365">
        <v>712</v>
      </c>
      <c r="GI365">
        <v>687</v>
      </c>
      <c r="GJ365">
        <v>585</v>
      </c>
      <c r="GK365">
        <v>510</v>
      </c>
      <c r="GL365" s="128">
        <v>1901</v>
      </c>
    </row>
    <row r="366" spans="1:194" s="1" customFormat="1" ht="14.4" x14ac:dyDescent="0.3">
      <c r="A366" s="30" t="s">
        <v>46</v>
      </c>
      <c r="B366" s="1" t="s">
        <v>405</v>
      </c>
      <c r="C366" s="29" t="str">
        <f t="shared" si="94"/>
        <v>LA England - Walsall</v>
      </c>
      <c r="D366" s="48">
        <f t="shared" si="95"/>
        <v>13413</v>
      </c>
      <c r="E366" s="48">
        <f t="shared" si="96"/>
        <v>12623</v>
      </c>
      <c r="F366" s="49">
        <f t="shared" si="97"/>
        <v>312248</v>
      </c>
      <c r="G366" s="49">
        <f t="shared" si="98"/>
        <v>156258</v>
      </c>
      <c r="H366" s="50">
        <f t="shared" si="99"/>
        <v>155990</v>
      </c>
      <c r="I366" s="50">
        <f t="shared" si="100"/>
        <v>119471</v>
      </c>
      <c r="J366" s="50">
        <f t="shared" si="101"/>
        <v>120670</v>
      </c>
      <c r="K366" s="47">
        <f t="shared" si="102"/>
        <v>36787</v>
      </c>
      <c r="L366" s="48">
        <f t="shared" si="103"/>
        <v>35320</v>
      </c>
      <c r="M366" s="744">
        <v>1561</v>
      </c>
      <c r="N366" s="184">
        <v>1836</v>
      </c>
      <c r="O366" s="184">
        <v>1814</v>
      </c>
      <c r="P366" s="184">
        <v>1820</v>
      </c>
      <c r="Q366" s="184">
        <v>1893</v>
      </c>
      <c r="R366" s="184">
        <v>1900</v>
      </c>
      <c r="S366" s="184">
        <v>1941</v>
      </c>
      <c r="T366" s="184">
        <v>2049</v>
      </c>
      <c r="U366" s="184">
        <v>2112</v>
      </c>
      <c r="V366" s="184">
        <v>2112</v>
      </c>
      <c r="W366" s="184">
        <v>2191</v>
      </c>
      <c r="X366" s="184">
        <v>2145</v>
      </c>
      <c r="Y366" s="184">
        <v>2220</v>
      </c>
      <c r="Z366" s="184">
        <v>2300</v>
      </c>
      <c r="AA366" s="184">
        <v>2274</v>
      </c>
      <c r="AB366" s="184">
        <v>2237</v>
      </c>
      <c r="AC366" s="184">
        <v>2180</v>
      </c>
      <c r="AD366" s="184">
        <v>2202</v>
      </c>
      <c r="AE366" s="184">
        <v>2221</v>
      </c>
      <c r="AF366" s="184">
        <v>2002</v>
      </c>
      <c r="AG366" s="184">
        <v>2002</v>
      </c>
      <c r="AH366" s="184">
        <v>1890</v>
      </c>
      <c r="AI366" s="184">
        <v>1955</v>
      </c>
      <c r="AJ366" s="184">
        <v>1931</v>
      </c>
      <c r="AK366" s="184">
        <v>1989</v>
      </c>
      <c r="AL366" s="184">
        <v>2018</v>
      </c>
      <c r="AM366" s="184">
        <v>2021</v>
      </c>
      <c r="AN366" s="184">
        <v>2105</v>
      </c>
      <c r="AO366" s="184">
        <v>2078</v>
      </c>
      <c r="AP366" s="184">
        <v>2112</v>
      </c>
      <c r="AQ366" s="184">
        <v>2178</v>
      </c>
      <c r="AR366" s="184">
        <v>2031</v>
      </c>
      <c r="AS366" s="184">
        <v>2128</v>
      </c>
      <c r="AT366" s="184">
        <v>2267</v>
      </c>
      <c r="AU366" s="184">
        <v>2230</v>
      </c>
      <c r="AV366" s="184">
        <v>2310</v>
      </c>
      <c r="AW366" s="184">
        <v>2281</v>
      </c>
      <c r="AX366" s="184">
        <v>2143</v>
      </c>
      <c r="AY366" s="184">
        <v>2390</v>
      </c>
      <c r="AZ366" s="184">
        <v>2277</v>
      </c>
      <c r="BA366" s="184">
        <v>2212</v>
      </c>
      <c r="BB366" s="184">
        <v>2308</v>
      </c>
      <c r="BC366" s="184">
        <v>2179</v>
      </c>
      <c r="BD366" s="184">
        <v>2116</v>
      </c>
      <c r="BE366" s="184">
        <v>2020</v>
      </c>
      <c r="BF366" s="184">
        <v>2129</v>
      </c>
      <c r="BG366" s="184">
        <v>2149</v>
      </c>
      <c r="BH366" s="184">
        <v>2004</v>
      </c>
      <c r="BI366" s="184">
        <v>1784</v>
      </c>
      <c r="BJ366" s="184">
        <v>1808</v>
      </c>
      <c r="BK366" s="184">
        <v>1806</v>
      </c>
      <c r="BL366" s="184">
        <v>1773</v>
      </c>
      <c r="BM366" s="184">
        <v>1755</v>
      </c>
      <c r="BN366" s="184">
        <v>1894</v>
      </c>
      <c r="BO366" s="184">
        <v>1995</v>
      </c>
      <c r="BP366" s="184">
        <v>2048</v>
      </c>
      <c r="BQ366" s="184">
        <v>1979</v>
      </c>
      <c r="BR366" s="184">
        <v>1947</v>
      </c>
      <c r="BS366" s="184">
        <v>1965</v>
      </c>
      <c r="BT366" s="184">
        <v>1959</v>
      </c>
      <c r="BU366" s="184">
        <v>1811</v>
      </c>
      <c r="BV366" s="184">
        <v>1795</v>
      </c>
      <c r="BW366" s="184">
        <v>1720</v>
      </c>
      <c r="BX366" s="184">
        <v>1735</v>
      </c>
      <c r="BY366" s="184">
        <v>1715</v>
      </c>
      <c r="BZ366" s="184">
        <v>1653</v>
      </c>
      <c r="CA366" s="184">
        <v>1482</v>
      </c>
      <c r="CB366" s="184">
        <v>1436</v>
      </c>
      <c r="CC366" s="184">
        <v>1432</v>
      </c>
      <c r="CD366" s="184">
        <v>1318</v>
      </c>
      <c r="CE366" s="184">
        <v>1244</v>
      </c>
      <c r="CF366" s="184">
        <v>1183</v>
      </c>
      <c r="CG366" s="184">
        <v>1125</v>
      </c>
      <c r="CH366" s="184">
        <v>1154</v>
      </c>
      <c r="CI366" s="184">
        <v>1056</v>
      </c>
      <c r="CJ366" s="184">
        <v>964</v>
      </c>
      <c r="CK366" s="184">
        <v>980</v>
      </c>
      <c r="CL366" s="184">
        <v>1000</v>
      </c>
      <c r="CM366" s="184">
        <v>1014</v>
      </c>
      <c r="CN366" s="184">
        <v>960</v>
      </c>
      <c r="CO366" s="184">
        <v>760</v>
      </c>
      <c r="CP366" s="184">
        <v>748</v>
      </c>
      <c r="CQ366" s="184">
        <v>737</v>
      </c>
      <c r="CR366" s="184">
        <v>621</v>
      </c>
      <c r="CS366" s="184">
        <v>577</v>
      </c>
      <c r="CT366" s="184">
        <v>520</v>
      </c>
      <c r="CU366" s="184">
        <v>449</v>
      </c>
      <c r="CV366" s="184">
        <v>410</v>
      </c>
      <c r="CW366" s="184">
        <v>335</v>
      </c>
      <c r="CX366" s="184">
        <v>272</v>
      </c>
      <c r="CY366" s="533">
        <v>876</v>
      </c>
      <c r="CZ366" s="129">
        <v>1547</v>
      </c>
      <c r="DA366">
        <v>1742</v>
      </c>
      <c r="DB366">
        <v>1660</v>
      </c>
      <c r="DC366">
        <v>1755</v>
      </c>
      <c r="DD366">
        <v>1852</v>
      </c>
      <c r="DE366">
        <v>1764</v>
      </c>
      <c r="DF366">
        <v>1980</v>
      </c>
      <c r="DG366">
        <v>1977</v>
      </c>
      <c r="DH366">
        <v>2018</v>
      </c>
      <c r="DI366">
        <v>2198</v>
      </c>
      <c r="DJ366">
        <v>2132</v>
      </c>
      <c r="DK366">
        <v>2072</v>
      </c>
      <c r="DL366">
        <v>2101</v>
      </c>
      <c r="DM366">
        <v>2040</v>
      </c>
      <c r="DN366">
        <v>2115</v>
      </c>
      <c r="DO366">
        <v>2151</v>
      </c>
      <c r="DP366">
        <v>2139</v>
      </c>
      <c r="DQ366">
        <v>2077</v>
      </c>
      <c r="DR366">
        <v>1957</v>
      </c>
      <c r="DS366">
        <v>1859</v>
      </c>
      <c r="DT366">
        <v>1769</v>
      </c>
      <c r="DU366">
        <v>1767</v>
      </c>
      <c r="DV366">
        <v>1787</v>
      </c>
      <c r="DW366">
        <v>1819</v>
      </c>
      <c r="DX366">
        <v>1919</v>
      </c>
      <c r="DY366">
        <v>1969</v>
      </c>
      <c r="DZ366">
        <v>1890</v>
      </c>
      <c r="EA366">
        <v>2085</v>
      </c>
      <c r="EB366">
        <v>2076</v>
      </c>
      <c r="EC366">
        <v>2109</v>
      </c>
      <c r="ED366">
        <v>2084</v>
      </c>
      <c r="EE366">
        <v>2156</v>
      </c>
      <c r="EF366">
        <v>2168</v>
      </c>
      <c r="EG366">
        <v>2319</v>
      </c>
      <c r="EH366">
        <v>2375</v>
      </c>
      <c r="EI366">
        <v>2318</v>
      </c>
      <c r="EJ366">
        <v>2334</v>
      </c>
      <c r="EK366">
        <v>2294</v>
      </c>
      <c r="EL366">
        <v>2354</v>
      </c>
      <c r="EM366">
        <v>2231</v>
      </c>
      <c r="EN366">
        <v>2241</v>
      </c>
      <c r="EO366">
        <v>2199</v>
      </c>
      <c r="EP366">
        <v>2165</v>
      </c>
      <c r="EQ366">
        <v>2193</v>
      </c>
      <c r="ER366">
        <v>1996</v>
      </c>
      <c r="ES366">
        <v>2014</v>
      </c>
      <c r="ET366">
        <v>2073</v>
      </c>
      <c r="EU366">
        <v>1713</v>
      </c>
      <c r="EV366">
        <v>1701</v>
      </c>
      <c r="EW366">
        <v>1717</v>
      </c>
      <c r="EX366">
        <v>1654</v>
      </c>
      <c r="EY366">
        <v>1623</v>
      </c>
      <c r="EZ366">
        <v>1718</v>
      </c>
      <c r="FA366">
        <v>1702</v>
      </c>
      <c r="FB366">
        <v>1905</v>
      </c>
      <c r="FC366">
        <v>1938</v>
      </c>
      <c r="FD366">
        <v>1861</v>
      </c>
      <c r="FE366">
        <v>1976</v>
      </c>
      <c r="FF366">
        <v>1871</v>
      </c>
      <c r="FG366">
        <v>1805</v>
      </c>
      <c r="FH366">
        <v>1854</v>
      </c>
      <c r="FI366">
        <v>1764</v>
      </c>
      <c r="FJ366">
        <v>1794</v>
      </c>
      <c r="FK366">
        <v>1753</v>
      </c>
      <c r="FL366">
        <v>1726</v>
      </c>
      <c r="FM366">
        <v>1697</v>
      </c>
      <c r="FN366">
        <v>1510</v>
      </c>
      <c r="FO366">
        <v>1477</v>
      </c>
      <c r="FP366">
        <v>1504</v>
      </c>
      <c r="FQ366">
        <v>1331</v>
      </c>
      <c r="FR366">
        <v>1343</v>
      </c>
      <c r="FS366">
        <v>1212</v>
      </c>
      <c r="FT366">
        <v>1237</v>
      </c>
      <c r="FU366">
        <v>1118</v>
      </c>
      <c r="FV366">
        <v>1122</v>
      </c>
      <c r="FW366">
        <v>1125</v>
      </c>
      <c r="FX366">
        <v>1087</v>
      </c>
      <c r="FY366">
        <v>1192</v>
      </c>
      <c r="FZ366">
        <v>1151</v>
      </c>
      <c r="GA366">
        <v>1161</v>
      </c>
      <c r="GB366">
        <v>908</v>
      </c>
      <c r="GC366">
        <v>907</v>
      </c>
      <c r="GD366">
        <v>891</v>
      </c>
      <c r="GE366">
        <v>858</v>
      </c>
      <c r="GF366">
        <v>723</v>
      </c>
      <c r="GG366">
        <v>623</v>
      </c>
      <c r="GH366">
        <v>609</v>
      </c>
      <c r="GI366">
        <v>588</v>
      </c>
      <c r="GJ366">
        <v>545</v>
      </c>
      <c r="GK366">
        <v>457</v>
      </c>
      <c r="GL366" s="128">
        <v>1699</v>
      </c>
    </row>
    <row r="367" spans="1:194" s="1" customFormat="1" ht="14.4" x14ac:dyDescent="0.3">
      <c r="A367" s="30" t="s">
        <v>46</v>
      </c>
      <c r="B367" s="1" t="s">
        <v>406</v>
      </c>
      <c r="C367" s="29" t="str">
        <f t="shared" si="94"/>
        <v>LA England - Waltham Forest</v>
      </c>
      <c r="D367" s="48">
        <f t="shared" si="95"/>
        <v>12025</v>
      </c>
      <c r="E367" s="48">
        <f t="shared" si="96"/>
        <v>11479</v>
      </c>
      <c r="F367" s="49">
        <f t="shared" si="97"/>
        <v>329432</v>
      </c>
      <c r="G367" s="49">
        <f t="shared" si="98"/>
        <v>168366</v>
      </c>
      <c r="H367" s="50">
        <f t="shared" si="99"/>
        <v>161066</v>
      </c>
      <c r="I367" s="50">
        <f t="shared" si="100"/>
        <v>133541</v>
      </c>
      <c r="J367" s="50">
        <f t="shared" si="101"/>
        <v>127647</v>
      </c>
      <c r="K367" s="47">
        <f t="shared" si="102"/>
        <v>34825</v>
      </c>
      <c r="L367" s="48">
        <f t="shared" si="103"/>
        <v>33419</v>
      </c>
      <c r="M367" s="744">
        <v>1786</v>
      </c>
      <c r="N367" s="184">
        <v>1875</v>
      </c>
      <c r="O367" s="184">
        <v>1838</v>
      </c>
      <c r="P367" s="184">
        <v>1795</v>
      </c>
      <c r="Q367" s="184">
        <v>1968</v>
      </c>
      <c r="R367" s="184">
        <v>1814</v>
      </c>
      <c r="S367" s="184">
        <v>1967</v>
      </c>
      <c r="T367" s="184">
        <v>1949</v>
      </c>
      <c r="U367" s="184">
        <v>1891</v>
      </c>
      <c r="V367" s="184">
        <v>1969</v>
      </c>
      <c r="W367" s="184">
        <v>1992</v>
      </c>
      <c r="X367" s="184">
        <v>1956</v>
      </c>
      <c r="Y367" s="184">
        <v>1919</v>
      </c>
      <c r="Z367" s="184">
        <v>2025</v>
      </c>
      <c r="AA367" s="184">
        <v>2037</v>
      </c>
      <c r="AB367" s="184">
        <v>2052</v>
      </c>
      <c r="AC367" s="184">
        <v>1990</v>
      </c>
      <c r="AD367" s="184">
        <v>2002</v>
      </c>
      <c r="AE367" s="184">
        <v>1950</v>
      </c>
      <c r="AF367" s="184">
        <v>1864</v>
      </c>
      <c r="AG367" s="184">
        <v>1842</v>
      </c>
      <c r="AH367" s="184">
        <v>1924</v>
      </c>
      <c r="AI367" s="184">
        <v>1938</v>
      </c>
      <c r="AJ367" s="184">
        <v>1990</v>
      </c>
      <c r="AK367" s="184">
        <v>2087</v>
      </c>
      <c r="AL367" s="184">
        <v>2260</v>
      </c>
      <c r="AM367" s="184">
        <v>2374</v>
      </c>
      <c r="AN367" s="184">
        <v>2454</v>
      </c>
      <c r="AO367" s="184">
        <v>2541</v>
      </c>
      <c r="AP367" s="184">
        <v>2742</v>
      </c>
      <c r="AQ367" s="184">
        <v>2861</v>
      </c>
      <c r="AR367" s="184">
        <v>2821</v>
      </c>
      <c r="AS367" s="184">
        <v>2920</v>
      </c>
      <c r="AT367" s="184">
        <v>3122</v>
      </c>
      <c r="AU367" s="184">
        <v>3188</v>
      </c>
      <c r="AV367" s="184">
        <v>3326</v>
      </c>
      <c r="AW367" s="184">
        <v>3517</v>
      </c>
      <c r="AX367" s="184">
        <v>3569</v>
      </c>
      <c r="AY367" s="184">
        <v>3426</v>
      </c>
      <c r="AZ367" s="184">
        <v>3444</v>
      </c>
      <c r="BA367" s="184">
        <v>3335</v>
      </c>
      <c r="BB367" s="184">
        <v>3300</v>
      </c>
      <c r="BC367" s="184">
        <v>3221</v>
      </c>
      <c r="BD367" s="184">
        <v>3135</v>
      </c>
      <c r="BE367" s="184">
        <v>3111</v>
      </c>
      <c r="BF367" s="184">
        <v>3022</v>
      </c>
      <c r="BG367" s="184">
        <v>2854</v>
      </c>
      <c r="BH367" s="184">
        <v>2638</v>
      </c>
      <c r="BI367" s="184">
        <v>2669</v>
      </c>
      <c r="BJ367" s="184">
        <v>2462</v>
      </c>
      <c r="BK367" s="184">
        <v>2353</v>
      </c>
      <c r="BL367" s="184">
        <v>2266</v>
      </c>
      <c r="BM367" s="184">
        <v>2154</v>
      </c>
      <c r="BN367" s="184">
        <v>2118</v>
      </c>
      <c r="BO367" s="184">
        <v>2164</v>
      </c>
      <c r="BP367" s="184">
        <v>2201</v>
      </c>
      <c r="BQ367" s="184">
        <v>2045</v>
      </c>
      <c r="BR367" s="184">
        <v>1960</v>
      </c>
      <c r="BS367" s="184">
        <v>1934</v>
      </c>
      <c r="BT367" s="184">
        <v>1761</v>
      </c>
      <c r="BU367" s="184">
        <v>1731</v>
      </c>
      <c r="BV367" s="184">
        <v>1673</v>
      </c>
      <c r="BW367" s="184">
        <v>1615</v>
      </c>
      <c r="BX367" s="184">
        <v>1577</v>
      </c>
      <c r="BY367" s="184">
        <v>1389</v>
      </c>
      <c r="BZ367" s="184">
        <v>1393</v>
      </c>
      <c r="CA367" s="184">
        <v>1348</v>
      </c>
      <c r="CB367" s="184">
        <v>1182</v>
      </c>
      <c r="CC367" s="184">
        <v>1124</v>
      </c>
      <c r="CD367" s="184">
        <v>977</v>
      </c>
      <c r="CE367" s="184">
        <v>927</v>
      </c>
      <c r="CF367" s="184">
        <v>858</v>
      </c>
      <c r="CG367" s="184">
        <v>813</v>
      </c>
      <c r="CH367" s="184">
        <v>805</v>
      </c>
      <c r="CI367" s="184">
        <v>739</v>
      </c>
      <c r="CJ367" s="184">
        <v>652</v>
      </c>
      <c r="CK367" s="184">
        <v>587</v>
      </c>
      <c r="CL367" s="184">
        <v>578</v>
      </c>
      <c r="CM367" s="184">
        <v>576</v>
      </c>
      <c r="CN367" s="184">
        <v>592</v>
      </c>
      <c r="CO367" s="184">
        <v>430</v>
      </c>
      <c r="CP367" s="184">
        <v>385</v>
      </c>
      <c r="CQ367" s="184">
        <v>365</v>
      </c>
      <c r="CR367" s="184">
        <v>342</v>
      </c>
      <c r="CS367" s="184">
        <v>300</v>
      </c>
      <c r="CT367" s="184">
        <v>245</v>
      </c>
      <c r="CU367" s="184">
        <v>279</v>
      </c>
      <c r="CV367" s="184">
        <v>241</v>
      </c>
      <c r="CW367" s="184">
        <v>211</v>
      </c>
      <c r="CX367" s="184">
        <v>195</v>
      </c>
      <c r="CY367" s="533">
        <v>549</v>
      </c>
      <c r="CZ367" s="129">
        <v>1751</v>
      </c>
      <c r="DA367">
        <v>1793</v>
      </c>
      <c r="DB367">
        <v>1792</v>
      </c>
      <c r="DC367">
        <v>1733</v>
      </c>
      <c r="DD367">
        <v>1819</v>
      </c>
      <c r="DE367">
        <v>1752</v>
      </c>
      <c r="DF367">
        <v>1826</v>
      </c>
      <c r="DG367">
        <v>1856</v>
      </c>
      <c r="DH367">
        <v>1852</v>
      </c>
      <c r="DI367">
        <v>1902</v>
      </c>
      <c r="DJ367">
        <v>2002</v>
      </c>
      <c r="DK367">
        <v>1862</v>
      </c>
      <c r="DL367">
        <v>1820</v>
      </c>
      <c r="DM367">
        <v>1899</v>
      </c>
      <c r="DN367">
        <v>1936</v>
      </c>
      <c r="DO367">
        <v>1947</v>
      </c>
      <c r="DP367">
        <v>1874</v>
      </c>
      <c r="DQ367">
        <v>2003</v>
      </c>
      <c r="DR367">
        <v>1825</v>
      </c>
      <c r="DS367">
        <v>1696</v>
      </c>
      <c r="DT367">
        <v>1633</v>
      </c>
      <c r="DU367">
        <v>1567</v>
      </c>
      <c r="DV367">
        <v>1773</v>
      </c>
      <c r="DW367">
        <v>1880</v>
      </c>
      <c r="DX367">
        <v>2063</v>
      </c>
      <c r="DY367">
        <v>2160</v>
      </c>
      <c r="DZ367">
        <v>2325</v>
      </c>
      <c r="EA367">
        <v>2400</v>
      </c>
      <c r="EB367">
        <v>2520</v>
      </c>
      <c r="EC367">
        <v>2740</v>
      </c>
      <c r="ED367">
        <v>2760</v>
      </c>
      <c r="EE367">
        <v>2887</v>
      </c>
      <c r="EF367">
        <v>3052</v>
      </c>
      <c r="EG367">
        <v>3092</v>
      </c>
      <c r="EH367">
        <v>2994</v>
      </c>
      <c r="EI367">
        <v>3213</v>
      </c>
      <c r="EJ367">
        <v>3207</v>
      </c>
      <c r="EK367">
        <v>3179</v>
      </c>
      <c r="EL367">
        <v>3219</v>
      </c>
      <c r="EM367">
        <v>3172</v>
      </c>
      <c r="EN367">
        <v>2948</v>
      </c>
      <c r="EO367">
        <v>2904</v>
      </c>
      <c r="EP367">
        <v>2799</v>
      </c>
      <c r="EQ367">
        <v>2867</v>
      </c>
      <c r="ER367">
        <v>2625</v>
      </c>
      <c r="ES367">
        <v>2622</v>
      </c>
      <c r="ET367">
        <v>2456</v>
      </c>
      <c r="EU367">
        <v>2365</v>
      </c>
      <c r="EV367">
        <v>2249</v>
      </c>
      <c r="EW367">
        <v>2085</v>
      </c>
      <c r="EX367">
        <v>1944</v>
      </c>
      <c r="EY367">
        <v>2040</v>
      </c>
      <c r="EZ367">
        <v>1939</v>
      </c>
      <c r="FA367">
        <v>1986</v>
      </c>
      <c r="FB367">
        <v>1933</v>
      </c>
      <c r="FC367">
        <v>1829</v>
      </c>
      <c r="FD367">
        <v>1885</v>
      </c>
      <c r="FE367">
        <v>1906</v>
      </c>
      <c r="FF367">
        <v>1769</v>
      </c>
      <c r="FG367">
        <v>1749</v>
      </c>
      <c r="FH367">
        <v>1770</v>
      </c>
      <c r="FI367">
        <v>1674</v>
      </c>
      <c r="FJ367">
        <v>1615</v>
      </c>
      <c r="FK367">
        <v>1502</v>
      </c>
      <c r="FL367">
        <v>1466</v>
      </c>
      <c r="FM367">
        <v>1318</v>
      </c>
      <c r="FN367">
        <v>1262</v>
      </c>
      <c r="FO367">
        <v>1265</v>
      </c>
      <c r="FP367">
        <v>1152</v>
      </c>
      <c r="FQ367">
        <v>1067</v>
      </c>
      <c r="FR367">
        <v>982</v>
      </c>
      <c r="FS367">
        <v>986</v>
      </c>
      <c r="FT367">
        <v>897</v>
      </c>
      <c r="FU367">
        <v>936</v>
      </c>
      <c r="FV367">
        <v>806</v>
      </c>
      <c r="FW367">
        <v>802</v>
      </c>
      <c r="FX367">
        <v>716</v>
      </c>
      <c r="FY367">
        <v>716</v>
      </c>
      <c r="FZ367">
        <v>725</v>
      </c>
      <c r="GA367">
        <v>724</v>
      </c>
      <c r="GB367">
        <v>559</v>
      </c>
      <c r="GC367">
        <v>529</v>
      </c>
      <c r="GD367">
        <v>522</v>
      </c>
      <c r="GE367">
        <v>506</v>
      </c>
      <c r="GF367">
        <v>379</v>
      </c>
      <c r="GG367">
        <v>339</v>
      </c>
      <c r="GH367">
        <v>347</v>
      </c>
      <c r="GI367">
        <v>314</v>
      </c>
      <c r="GJ367">
        <v>306</v>
      </c>
      <c r="GK367">
        <v>253</v>
      </c>
      <c r="GL367" s="128">
        <v>955</v>
      </c>
    </row>
    <row r="368" spans="1:194" s="1" customFormat="1" ht="14.4" x14ac:dyDescent="0.3">
      <c r="A368" s="30" t="s">
        <v>46</v>
      </c>
      <c r="B368" s="1" t="s">
        <v>407</v>
      </c>
      <c r="C368" s="29" t="str">
        <f t="shared" si="94"/>
        <v>LA England - Wandsworth</v>
      </c>
      <c r="D368" s="48">
        <f t="shared" si="95"/>
        <v>11713</v>
      </c>
      <c r="E368" s="48">
        <f t="shared" si="96"/>
        <v>11299</v>
      </c>
      <c r="F368" s="49">
        <f t="shared" si="97"/>
        <v>411063</v>
      </c>
      <c r="G368" s="49">
        <f t="shared" si="98"/>
        <v>205125</v>
      </c>
      <c r="H368" s="50">
        <f t="shared" si="99"/>
        <v>205938</v>
      </c>
      <c r="I368" s="50">
        <f t="shared" si="100"/>
        <v>170953</v>
      </c>
      <c r="J368" s="50">
        <f t="shared" si="101"/>
        <v>173091</v>
      </c>
      <c r="K368" s="47">
        <f t="shared" si="102"/>
        <v>34172</v>
      </c>
      <c r="L368" s="48">
        <f t="shared" si="103"/>
        <v>32847</v>
      </c>
      <c r="M368" s="744">
        <v>2020</v>
      </c>
      <c r="N368" s="184">
        <v>1867</v>
      </c>
      <c r="O368" s="184">
        <v>1905</v>
      </c>
      <c r="P368" s="184">
        <v>1800</v>
      </c>
      <c r="Q368" s="184">
        <v>1812</v>
      </c>
      <c r="R368" s="184">
        <v>1709</v>
      </c>
      <c r="S368" s="184">
        <v>1758</v>
      </c>
      <c r="T368" s="184">
        <v>1903</v>
      </c>
      <c r="U368" s="184">
        <v>1819</v>
      </c>
      <c r="V368" s="184">
        <v>1933</v>
      </c>
      <c r="W368" s="184">
        <v>1993</v>
      </c>
      <c r="X368" s="184">
        <v>1940</v>
      </c>
      <c r="Y368" s="184">
        <v>1950</v>
      </c>
      <c r="Z368" s="184">
        <v>2006</v>
      </c>
      <c r="AA368" s="184">
        <v>1900</v>
      </c>
      <c r="AB368" s="184">
        <v>1925</v>
      </c>
      <c r="AC368" s="184">
        <v>1990</v>
      </c>
      <c r="AD368" s="184">
        <v>1942</v>
      </c>
      <c r="AE368" s="184">
        <v>1805</v>
      </c>
      <c r="AF368" s="184">
        <v>1750</v>
      </c>
      <c r="AG368" s="184">
        <v>1691</v>
      </c>
      <c r="AH368" s="184">
        <v>1715</v>
      </c>
      <c r="AI368" s="184">
        <v>1909</v>
      </c>
      <c r="AJ368" s="184">
        <v>2317</v>
      </c>
      <c r="AK368" s="184">
        <v>2632</v>
      </c>
      <c r="AL368" s="184">
        <v>3317</v>
      </c>
      <c r="AM368" s="184">
        <v>3965</v>
      </c>
      <c r="AN368" s="184">
        <v>4466</v>
      </c>
      <c r="AO368" s="184">
        <v>4774</v>
      </c>
      <c r="AP368" s="184">
        <v>4953</v>
      </c>
      <c r="AQ368" s="184">
        <v>4948</v>
      </c>
      <c r="AR368" s="184">
        <v>4884</v>
      </c>
      <c r="AS368" s="184">
        <v>4900</v>
      </c>
      <c r="AT368" s="184">
        <v>4646</v>
      </c>
      <c r="AU368" s="184">
        <v>4755</v>
      </c>
      <c r="AV368" s="184">
        <v>4666</v>
      </c>
      <c r="AW368" s="184">
        <v>4566</v>
      </c>
      <c r="AX368" s="184">
        <v>4404</v>
      </c>
      <c r="AY368" s="184">
        <v>4385</v>
      </c>
      <c r="AZ368" s="184">
        <v>4150</v>
      </c>
      <c r="BA368" s="184">
        <v>4101</v>
      </c>
      <c r="BB368" s="184">
        <v>3939</v>
      </c>
      <c r="BC368" s="184">
        <v>3975</v>
      </c>
      <c r="BD368" s="184">
        <v>3842</v>
      </c>
      <c r="BE368" s="184">
        <v>3951</v>
      </c>
      <c r="BF368" s="184">
        <v>3815</v>
      </c>
      <c r="BG368" s="184">
        <v>3810</v>
      </c>
      <c r="BH368" s="184">
        <v>3455</v>
      </c>
      <c r="BI368" s="184">
        <v>3326</v>
      </c>
      <c r="BJ368" s="184">
        <v>3196</v>
      </c>
      <c r="BK368" s="184">
        <v>2966</v>
      </c>
      <c r="BL368" s="184">
        <v>2984</v>
      </c>
      <c r="BM368" s="184">
        <v>2789</v>
      </c>
      <c r="BN368" s="184">
        <v>2615</v>
      </c>
      <c r="BO368" s="184">
        <v>2536</v>
      </c>
      <c r="BP368" s="184">
        <v>2311</v>
      </c>
      <c r="BQ368" s="184">
        <v>2293</v>
      </c>
      <c r="BR368" s="184">
        <v>2271</v>
      </c>
      <c r="BS368" s="184">
        <v>2044</v>
      </c>
      <c r="BT368" s="184">
        <v>1983</v>
      </c>
      <c r="BU368" s="184">
        <v>2018</v>
      </c>
      <c r="BV368" s="184">
        <v>1840</v>
      </c>
      <c r="BW368" s="184">
        <v>1871</v>
      </c>
      <c r="BX368" s="184">
        <v>1776</v>
      </c>
      <c r="BY368" s="184">
        <v>1487</v>
      </c>
      <c r="BZ368" s="184">
        <v>1483</v>
      </c>
      <c r="CA368" s="184">
        <v>1403</v>
      </c>
      <c r="CB368" s="184">
        <v>1231</v>
      </c>
      <c r="CC368" s="184">
        <v>1153</v>
      </c>
      <c r="CD368" s="184">
        <v>1071</v>
      </c>
      <c r="CE368" s="184">
        <v>992</v>
      </c>
      <c r="CF368" s="184">
        <v>904</v>
      </c>
      <c r="CG368" s="184">
        <v>836</v>
      </c>
      <c r="CH368" s="184">
        <v>831</v>
      </c>
      <c r="CI368" s="184">
        <v>761</v>
      </c>
      <c r="CJ368" s="184">
        <v>752</v>
      </c>
      <c r="CK368" s="184">
        <v>743</v>
      </c>
      <c r="CL368" s="184">
        <v>675</v>
      </c>
      <c r="CM368" s="184">
        <v>678</v>
      </c>
      <c r="CN368" s="184">
        <v>666</v>
      </c>
      <c r="CO368" s="184">
        <v>482</v>
      </c>
      <c r="CP368" s="184">
        <v>479</v>
      </c>
      <c r="CQ368" s="184">
        <v>428</v>
      </c>
      <c r="CR368" s="184">
        <v>399</v>
      </c>
      <c r="CS368" s="184">
        <v>318</v>
      </c>
      <c r="CT368" s="184">
        <v>320</v>
      </c>
      <c r="CU368" s="184">
        <v>300</v>
      </c>
      <c r="CV368" s="184">
        <v>257</v>
      </c>
      <c r="CW368" s="184">
        <v>204</v>
      </c>
      <c r="CX368" s="184">
        <v>194</v>
      </c>
      <c r="CY368" s="533">
        <v>601</v>
      </c>
      <c r="CZ368" s="129">
        <v>1863</v>
      </c>
      <c r="DA368">
        <v>1803</v>
      </c>
      <c r="DB368">
        <v>1843</v>
      </c>
      <c r="DC368">
        <v>1646</v>
      </c>
      <c r="DD368">
        <v>1771</v>
      </c>
      <c r="DE368">
        <v>1707</v>
      </c>
      <c r="DF368">
        <v>1726</v>
      </c>
      <c r="DG368">
        <v>1786</v>
      </c>
      <c r="DH368">
        <v>1782</v>
      </c>
      <c r="DI368">
        <v>1826</v>
      </c>
      <c r="DJ368">
        <v>1896</v>
      </c>
      <c r="DK368">
        <v>1899</v>
      </c>
      <c r="DL368">
        <v>1916</v>
      </c>
      <c r="DM368">
        <v>1951</v>
      </c>
      <c r="DN368">
        <v>1906</v>
      </c>
      <c r="DO368">
        <v>1841</v>
      </c>
      <c r="DP368">
        <v>1815</v>
      </c>
      <c r="DQ368">
        <v>1870</v>
      </c>
      <c r="DR368">
        <v>1761</v>
      </c>
      <c r="DS368">
        <v>1680</v>
      </c>
      <c r="DT368">
        <v>1622</v>
      </c>
      <c r="DU368">
        <v>1781</v>
      </c>
      <c r="DV368">
        <v>2278</v>
      </c>
      <c r="DW368">
        <v>3124</v>
      </c>
      <c r="DX368">
        <v>3875</v>
      </c>
      <c r="DY368">
        <v>4794</v>
      </c>
      <c r="DZ368">
        <v>5614</v>
      </c>
      <c r="EA368">
        <v>6061</v>
      </c>
      <c r="EB368">
        <v>6199</v>
      </c>
      <c r="EC368">
        <v>6019</v>
      </c>
      <c r="ED368">
        <v>5856</v>
      </c>
      <c r="EE368">
        <v>5643</v>
      </c>
      <c r="EF368">
        <v>5157</v>
      </c>
      <c r="EG368">
        <v>4974</v>
      </c>
      <c r="EH368">
        <v>4765</v>
      </c>
      <c r="EI368">
        <v>4538</v>
      </c>
      <c r="EJ368">
        <v>4210</v>
      </c>
      <c r="EK368">
        <v>4133</v>
      </c>
      <c r="EL368">
        <v>3764</v>
      </c>
      <c r="EM368">
        <v>3469</v>
      </c>
      <c r="EN368">
        <v>3430</v>
      </c>
      <c r="EO368">
        <v>3383</v>
      </c>
      <c r="EP368">
        <v>3154</v>
      </c>
      <c r="EQ368">
        <v>3038</v>
      </c>
      <c r="ER368">
        <v>2924</v>
      </c>
      <c r="ES368">
        <v>2947</v>
      </c>
      <c r="ET368">
        <v>2874</v>
      </c>
      <c r="EU368">
        <v>2683</v>
      </c>
      <c r="EV368">
        <v>2626</v>
      </c>
      <c r="EW368">
        <v>2511</v>
      </c>
      <c r="EX368">
        <v>2323</v>
      </c>
      <c r="EY368">
        <v>2272</v>
      </c>
      <c r="EZ368">
        <v>2188</v>
      </c>
      <c r="FA368">
        <v>2193</v>
      </c>
      <c r="FB368">
        <v>2147</v>
      </c>
      <c r="FC368">
        <v>2174</v>
      </c>
      <c r="FD368">
        <v>2077</v>
      </c>
      <c r="FE368">
        <v>2017</v>
      </c>
      <c r="FF368">
        <v>2022</v>
      </c>
      <c r="FG368">
        <v>1855</v>
      </c>
      <c r="FH368">
        <v>1929</v>
      </c>
      <c r="FI368">
        <v>1804</v>
      </c>
      <c r="FJ368">
        <v>1773</v>
      </c>
      <c r="FK368">
        <v>1670</v>
      </c>
      <c r="FL368">
        <v>1586</v>
      </c>
      <c r="FM368">
        <v>1507</v>
      </c>
      <c r="FN368">
        <v>1397</v>
      </c>
      <c r="FO368">
        <v>1244</v>
      </c>
      <c r="FP368">
        <v>1240</v>
      </c>
      <c r="FQ368">
        <v>1184</v>
      </c>
      <c r="FR368">
        <v>1081</v>
      </c>
      <c r="FS368">
        <v>1048</v>
      </c>
      <c r="FT368">
        <v>1071</v>
      </c>
      <c r="FU368">
        <v>1026</v>
      </c>
      <c r="FV368">
        <v>921</v>
      </c>
      <c r="FW368">
        <v>968</v>
      </c>
      <c r="FX368">
        <v>908</v>
      </c>
      <c r="FY368">
        <v>902</v>
      </c>
      <c r="FZ368">
        <v>838</v>
      </c>
      <c r="GA368">
        <v>816</v>
      </c>
      <c r="GB368">
        <v>652</v>
      </c>
      <c r="GC368">
        <v>660</v>
      </c>
      <c r="GD368">
        <v>593</v>
      </c>
      <c r="GE368">
        <v>572</v>
      </c>
      <c r="GF368">
        <v>465</v>
      </c>
      <c r="GG368">
        <v>416</v>
      </c>
      <c r="GH368">
        <v>436</v>
      </c>
      <c r="GI368">
        <v>391</v>
      </c>
      <c r="GJ368">
        <v>317</v>
      </c>
      <c r="GK368">
        <v>279</v>
      </c>
      <c r="GL368" s="128">
        <v>1242</v>
      </c>
    </row>
    <row r="369" spans="1:194" s="1" customFormat="1" ht="14.4" x14ac:dyDescent="0.3">
      <c r="A369" s="30" t="s">
        <v>46</v>
      </c>
      <c r="B369" s="1" t="s">
        <v>408</v>
      </c>
      <c r="C369" s="29" t="str">
        <f t="shared" si="94"/>
        <v>LA England - Warrington</v>
      </c>
      <c r="D369" s="48">
        <f t="shared" si="95"/>
        <v>8929</v>
      </c>
      <c r="E369" s="48">
        <f t="shared" si="96"/>
        <v>8360</v>
      </c>
      <c r="F369" s="49">
        <f t="shared" si="97"/>
        <v>230029</v>
      </c>
      <c r="G369" s="49">
        <f t="shared" si="98"/>
        <v>114980</v>
      </c>
      <c r="H369" s="50">
        <f t="shared" si="99"/>
        <v>115049</v>
      </c>
      <c r="I369" s="50">
        <f t="shared" si="100"/>
        <v>92191</v>
      </c>
      <c r="J369" s="50">
        <f t="shared" si="101"/>
        <v>93422</v>
      </c>
      <c r="K369" s="47">
        <f t="shared" si="102"/>
        <v>22789</v>
      </c>
      <c r="L369" s="48">
        <f t="shared" si="103"/>
        <v>21627</v>
      </c>
      <c r="M369" s="744">
        <v>890</v>
      </c>
      <c r="N369" s="184">
        <v>939</v>
      </c>
      <c r="O369" s="184">
        <v>944</v>
      </c>
      <c r="P369" s="184">
        <v>1032</v>
      </c>
      <c r="Q369" s="184">
        <v>1078</v>
      </c>
      <c r="R369" s="184">
        <v>1083</v>
      </c>
      <c r="S369" s="184">
        <v>1172</v>
      </c>
      <c r="T369" s="184">
        <v>1224</v>
      </c>
      <c r="U369" s="184">
        <v>1310</v>
      </c>
      <c r="V369" s="184">
        <v>1315</v>
      </c>
      <c r="W369" s="184">
        <v>1433</v>
      </c>
      <c r="X369" s="184">
        <v>1440</v>
      </c>
      <c r="Y369" s="184">
        <v>1472</v>
      </c>
      <c r="Z369" s="184">
        <v>1492</v>
      </c>
      <c r="AA369" s="184">
        <v>1528</v>
      </c>
      <c r="AB369" s="184">
        <v>1407</v>
      </c>
      <c r="AC369" s="184">
        <v>1542</v>
      </c>
      <c r="AD369" s="184">
        <v>1488</v>
      </c>
      <c r="AE369" s="184">
        <v>1368</v>
      </c>
      <c r="AF369" s="184">
        <v>1276</v>
      </c>
      <c r="AG369" s="184">
        <v>1224</v>
      </c>
      <c r="AH369" s="184">
        <v>1203</v>
      </c>
      <c r="AI369" s="184">
        <v>1178</v>
      </c>
      <c r="AJ369" s="184">
        <v>1198</v>
      </c>
      <c r="AK369" s="184">
        <v>1234</v>
      </c>
      <c r="AL369" s="184">
        <v>1263</v>
      </c>
      <c r="AM369" s="184">
        <v>1339</v>
      </c>
      <c r="AN369" s="184">
        <v>1252</v>
      </c>
      <c r="AO369" s="184">
        <v>1289</v>
      </c>
      <c r="AP369" s="184">
        <v>1396</v>
      </c>
      <c r="AQ369" s="184">
        <v>1368</v>
      </c>
      <c r="AR369" s="184">
        <v>1446</v>
      </c>
      <c r="AS369" s="184">
        <v>1531</v>
      </c>
      <c r="AT369" s="184">
        <v>1563</v>
      </c>
      <c r="AU369" s="184">
        <v>1596</v>
      </c>
      <c r="AV369" s="184">
        <v>1636</v>
      </c>
      <c r="AW369" s="184">
        <v>1585</v>
      </c>
      <c r="AX369" s="184">
        <v>1636</v>
      </c>
      <c r="AY369" s="184">
        <v>1627</v>
      </c>
      <c r="AZ369" s="184">
        <v>1646</v>
      </c>
      <c r="BA369" s="184">
        <v>1670</v>
      </c>
      <c r="BB369" s="184">
        <v>1723</v>
      </c>
      <c r="BC369" s="184">
        <v>1644</v>
      </c>
      <c r="BD369" s="184">
        <v>1618</v>
      </c>
      <c r="BE369" s="184">
        <v>1664</v>
      </c>
      <c r="BF369" s="184">
        <v>1701</v>
      </c>
      <c r="BG369" s="184">
        <v>1682</v>
      </c>
      <c r="BH369" s="184">
        <v>1613</v>
      </c>
      <c r="BI369" s="184">
        <v>1459</v>
      </c>
      <c r="BJ369" s="184">
        <v>1481</v>
      </c>
      <c r="BK369" s="184">
        <v>1481</v>
      </c>
      <c r="BL369" s="184">
        <v>1558</v>
      </c>
      <c r="BM369" s="184">
        <v>1514</v>
      </c>
      <c r="BN369" s="184">
        <v>1629</v>
      </c>
      <c r="BO369" s="184">
        <v>1639</v>
      </c>
      <c r="BP369" s="184">
        <v>1673</v>
      </c>
      <c r="BQ369" s="184">
        <v>1596</v>
      </c>
      <c r="BR369" s="184">
        <v>1677</v>
      </c>
      <c r="BS369" s="184">
        <v>1639</v>
      </c>
      <c r="BT369" s="184">
        <v>1678</v>
      </c>
      <c r="BU369" s="184">
        <v>1720</v>
      </c>
      <c r="BV369" s="184">
        <v>1656</v>
      </c>
      <c r="BW369" s="184">
        <v>1630</v>
      </c>
      <c r="BX369" s="184">
        <v>1562</v>
      </c>
      <c r="BY369" s="184">
        <v>1490</v>
      </c>
      <c r="BZ369" s="184">
        <v>1351</v>
      </c>
      <c r="CA369" s="184">
        <v>1298</v>
      </c>
      <c r="CB369" s="184">
        <v>1264</v>
      </c>
      <c r="CC369" s="184">
        <v>1157</v>
      </c>
      <c r="CD369" s="184">
        <v>1144</v>
      </c>
      <c r="CE369" s="184">
        <v>1076</v>
      </c>
      <c r="CF369" s="184">
        <v>1018</v>
      </c>
      <c r="CG369" s="184">
        <v>1014</v>
      </c>
      <c r="CH369" s="184">
        <v>938</v>
      </c>
      <c r="CI369" s="184">
        <v>911</v>
      </c>
      <c r="CJ369" s="184">
        <v>892</v>
      </c>
      <c r="CK369" s="184">
        <v>942</v>
      </c>
      <c r="CL369" s="184">
        <v>919</v>
      </c>
      <c r="CM369" s="184">
        <v>872</v>
      </c>
      <c r="CN369" s="184">
        <v>913</v>
      </c>
      <c r="CO369" s="184">
        <v>672</v>
      </c>
      <c r="CP369" s="184">
        <v>702</v>
      </c>
      <c r="CQ369" s="184">
        <v>601</v>
      </c>
      <c r="CR369" s="184">
        <v>533</v>
      </c>
      <c r="CS369" s="184">
        <v>416</v>
      </c>
      <c r="CT369" s="184">
        <v>378</v>
      </c>
      <c r="CU369" s="184">
        <v>383</v>
      </c>
      <c r="CV369" s="184">
        <v>322</v>
      </c>
      <c r="CW369" s="184">
        <v>282</v>
      </c>
      <c r="CX369" s="184">
        <v>230</v>
      </c>
      <c r="CY369" s="533">
        <v>712</v>
      </c>
      <c r="CZ369" s="129">
        <v>850</v>
      </c>
      <c r="DA369">
        <v>878</v>
      </c>
      <c r="DB369">
        <v>910</v>
      </c>
      <c r="DC369">
        <v>1016</v>
      </c>
      <c r="DD369">
        <v>1030</v>
      </c>
      <c r="DE369">
        <v>1016</v>
      </c>
      <c r="DF369">
        <v>1148</v>
      </c>
      <c r="DG369">
        <v>1235</v>
      </c>
      <c r="DH369">
        <v>1227</v>
      </c>
      <c r="DI369">
        <v>1260</v>
      </c>
      <c r="DJ369">
        <v>1356</v>
      </c>
      <c r="DK369">
        <v>1341</v>
      </c>
      <c r="DL369">
        <v>1366</v>
      </c>
      <c r="DM369">
        <v>1399</v>
      </c>
      <c r="DN369">
        <v>1388</v>
      </c>
      <c r="DO369">
        <v>1475</v>
      </c>
      <c r="DP369">
        <v>1345</v>
      </c>
      <c r="DQ369">
        <v>1387</v>
      </c>
      <c r="DR369">
        <v>1344</v>
      </c>
      <c r="DS369">
        <v>1114</v>
      </c>
      <c r="DT369">
        <v>1091</v>
      </c>
      <c r="DU369">
        <v>1073</v>
      </c>
      <c r="DV369">
        <v>1129</v>
      </c>
      <c r="DW369">
        <v>1109</v>
      </c>
      <c r="DX369">
        <v>1099</v>
      </c>
      <c r="DY369">
        <v>1147</v>
      </c>
      <c r="DZ369">
        <v>1212</v>
      </c>
      <c r="EA369">
        <v>1338</v>
      </c>
      <c r="EB369">
        <v>1299</v>
      </c>
      <c r="EC369">
        <v>1424</v>
      </c>
      <c r="ED369">
        <v>1413</v>
      </c>
      <c r="EE369">
        <v>1364</v>
      </c>
      <c r="EF369">
        <v>1475</v>
      </c>
      <c r="EG369">
        <v>1475</v>
      </c>
      <c r="EH369">
        <v>1576</v>
      </c>
      <c r="EI369">
        <v>1676</v>
      </c>
      <c r="EJ369">
        <v>1571</v>
      </c>
      <c r="EK369">
        <v>1625</v>
      </c>
      <c r="EL369">
        <v>1672</v>
      </c>
      <c r="EM369">
        <v>1661</v>
      </c>
      <c r="EN369">
        <v>1658</v>
      </c>
      <c r="EO369">
        <v>1711</v>
      </c>
      <c r="EP369">
        <v>1606</v>
      </c>
      <c r="EQ369">
        <v>1667</v>
      </c>
      <c r="ER369">
        <v>1642</v>
      </c>
      <c r="ES369">
        <v>1630</v>
      </c>
      <c r="ET369">
        <v>1644</v>
      </c>
      <c r="EU369">
        <v>1541</v>
      </c>
      <c r="EV369">
        <v>1429</v>
      </c>
      <c r="EW369">
        <v>1443</v>
      </c>
      <c r="EX369">
        <v>1414</v>
      </c>
      <c r="EY369">
        <v>1481</v>
      </c>
      <c r="EZ369">
        <v>1436</v>
      </c>
      <c r="FA369">
        <v>1585</v>
      </c>
      <c r="FB369">
        <v>1521</v>
      </c>
      <c r="FC369">
        <v>1641</v>
      </c>
      <c r="FD369">
        <v>1686</v>
      </c>
      <c r="FE369">
        <v>1535</v>
      </c>
      <c r="FF369">
        <v>1616</v>
      </c>
      <c r="FG369">
        <v>1611</v>
      </c>
      <c r="FH369">
        <v>1679</v>
      </c>
      <c r="FI369">
        <v>1579</v>
      </c>
      <c r="FJ369">
        <v>1599</v>
      </c>
      <c r="FK369">
        <v>1554</v>
      </c>
      <c r="FL369">
        <v>1529</v>
      </c>
      <c r="FM369">
        <v>1385</v>
      </c>
      <c r="FN369">
        <v>1305</v>
      </c>
      <c r="FO369">
        <v>1268</v>
      </c>
      <c r="FP369">
        <v>1277</v>
      </c>
      <c r="FQ369">
        <v>1116</v>
      </c>
      <c r="FR369">
        <v>1109</v>
      </c>
      <c r="FS369">
        <v>1081</v>
      </c>
      <c r="FT369">
        <v>1061</v>
      </c>
      <c r="FU369">
        <v>1014</v>
      </c>
      <c r="FV369">
        <v>982</v>
      </c>
      <c r="FW369">
        <v>1022</v>
      </c>
      <c r="FX369">
        <v>985</v>
      </c>
      <c r="FY369">
        <v>965</v>
      </c>
      <c r="FZ369">
        <v>1138</v>
      </c>
      <c r="GA369">
        <v>1130</v>
      </c>
      <c r="GB369">
        <v>844</v>
      </c>
      <c r="GC369">
        <v>787</v>
      </c>
      <c r="GD369">
        <v>746</v>
      </c>
      <c r="GE369">
        <v>673</v>
      </c>
      <c r="GF369">
        <v>652</v>
      </c>
      <c r="GG369">
        <v>525</v>
      </c>
      <c r="GH369">
        <v>507</v>
      </c>
      <c r="GI369">
        <v>489</v>
      </c>
      <c r="GJ369">
        <v>410</v>
      </c>
      <c r="GK369">
        <v>338</v>
      </c>
      <c r="GL369" s="128">
        <v>1289</v>
      </c>
    </row>
    <row r="370" spans="1:194" s="1" customFormat="1" ht="14.4" x14ac:dyDescent="0.3">
      <c r="A370" s="30" t="s">
        <v>46</v>
      </c>
      <c r="B370" s="1" t="s">
        <v>409</v>
      </c>
      <c r="C370" s="29" t="str">
        <f t="shared" si="94"/>
        <v>LA England - Warwick</v>
      </c>
      <c r="D370" s="48">
        <f t="shared" si="95"/>
        <v>5651</v>
      </c>
      <c r="E370" s="48">
        <f t="shared" si="96"/>
        <v>5492</v>
      </c>
      <c r="F370" s="49">
        <f t="shared" si="97"/>
        <v>160412</v>
      </c>
      <c r="G370" s="49">
        <f t="shared" si="98"/>
        <v>81462</v>
      </c>
      <c r="H370" s="50">
        <f t="shared" si="99"/>
        <v>78950</v>
      </c>
      <c r="I370" s="50">
        <f t="shared" si="100"/>
        <v>65671</v>
      </c>
      <c r="J370" s="50">
        <f t="shared" si="101"/>
        <v>64014</v>
      </c>
      <c r="K370" s="47">
        <f t="shared" si="102"/>
        <v>15791</v>
      </c>
      <c r="L370" s="48">
        <f t="shared" si="103"/>
        <v>14936</v>
      </c>
      <c r="M370" s="744">
        <v>708</v>
      </c>
      <c r="N370" s="184">
        <v>700</v>
      </c>
      <c r="O370" s="184">
        <v>758</v>
      </c>
      <c r="P370" s="184">
        <v>752</v>
      </c>
      <c r="Q370" s="184">
        <v>817</v>
      </c>
      <c r="R370" s="184">
        <v>833</v>
      </c>
      <c r="S370" s="184">
        <v>922</v>
      </c>
      <c r="T370" s="184">
        <v>890</v>
      </c>
      <c r="U370" s="184">
        <v>960</v>
      </c>
      <c r="V370" s="184">
        <v>872</v>
      </c>
      <c r="W370" s="184">
        <v>949</v>
      </c>
      <c r="X370" s="184">
        <v>979</v>
      </c>
      <c r="Y370" s="184">
        <v>888</v>
      </c>
      <c r="Z370" s="184">
        <v>982</v>
      </c>
      <c r="AA370" s="184">
        <v>977</v>
      </c>
      <c r="AB370" s="184">
        <v>920</v>
      </c>
      <c r="AC370" s="184">
        <v>922</v>
      </c>
      <c r="AD370" s="184">
        <v>962</v>
      </c>
      <c r="AE370" s="184">
        <v>871</v>
      </c>
      <c r="AF370" s="184">
        <v>796</v>
      </c>
      <c r="AG370" s="184">
        <v>804</v>
      </c>
      <c r="AH370" s="184">
        <v>847</v>
      </c>
      <c r="AI370" s="184">
        <v>788</v>
      </c>
      <c r="AJ370" s="184">
        <v>827</v>
      </c>
      <c r="AK370" s="184">
        <v>893</v>
      </c>
      <c r="AL370" s="184">
        <v>911</v>
      </c>
      <c r="AM370" s="184">
        <v>1029</v>
      </c>
      <c r="AN370" s="184">
        <v>1051</v>
      </c>
      <c r="AO370" s="184">
        <v>1119</v>
      </c>
      <c r="AP370" s="184">
        <v>1087</v>
      </c>
      <c r="AQ370" s="184">
        <v>1146</v>
      </c>
      <c r="AR370" s="184">
        <v>1171</v>
      </c>
      <c r="AS370" s="184">
        <v>1215</v>
      </c>
      <c r="AT370" s="184">
        <v>1229</v>
      </c>
      <c r="AU370" s="184">
        <v>1354</v>
      </c>
      <c r="AV370" s="184">
        <v>1366</v>
      </c>
      <c r="AW370" s="184">
        <v>1424</v>
      </c>
      <c r="AX370" s="184">
        <v>1427</v>
      </c>
      <c r="AY370" s="184">
        <v>1417</v>
      </c>
      <c r="AZ370" s="184">
        <v>1436</v>
      </c>
      <c r="BA370" s="184">
        <v>1300</v>
      </c>
      <c r="BB370" s="184">
        <v>1364</v>
      </c>
      <c r="BC370" s="184">
        <v>1315</v>
      </c>
      <c r="BD370" s="184">
        <v>1267</v>
      </c>
      <c r="BE370" s="184">
        <v>1279</v>
      </c>
      <c r="BF370" s="184">
        <v>1265</v>
      </c>
      <c r="BG370" s="184">
        <v>1138</v>
      </c>
      <c r="BH370" s="184">
        <v>1152</v>
      </c>
      <c r="BI370" s="184">
        <v>1125</v>
      </c>
      <c r="BJ370" s="184">
        <v>1058</v>
      </c>
      <c r="BK370" s="184">
        <v>1059</v>
      </c>
      <c r="BL370" s="184">
        <v>1108</v>
      </c>
      <c r="BM370" s="184">
        <v>1064</v>
      </c>
      <c r="BN370" s="184">
        <v>1049</v>
      </c>
      <c r="BO370" s="184">
        <v>1052</v>
      </c>
      <c r="BP370" s="184">
        <v>1007</v>
      </c>
      <c r="BQ370" s="184">
        <v>998</v>
      </c>
      <c r="BR370" s="184">
        <v>1049</v>
      </c>
      <c r="BS370" s="184">
        <v>995</v>
      </c>
      <c r="BT370" s="184">
        <v>996</v>
      </c>
      <c r="BU370" s="184">
        <v>1013</v>
      </c>
      <c r="BV370" s="184">
        <v>968</v>
      </c>
      <c r="BW370" s="184">
        <v>991</v>
      </c>
      <c r="BX370" s="184">
        <v>943</v>
      </c>
      <c r="BY370" s="184">
        <v>951</v>
      </c>
      <c r="BZ370" s="184">
        <v>791</v>
      </c>
      <c r="CA370" s="184">
        <v>844</v>
      </c>
      <c r="CB370" s="184">
        <v>756</v>
      </c>
      <c r="CC370" s="184">
        <v>729</v>
      </c>
      <c r="CD370" s="184">
        <v>695</v>
      </c>
      <c r="CE370" s="184">
        <v>663</v>
      </c>
      <c r="CF370" s="184">
        <v>692</v>
      </c>
      <c r="CG370" s="184">
        <v>623</v>
      </c>
      <c r="CH370" s="184">
        <v>645</v>
      </c>
      <c r="CI370" s="184">
        <v>551</v>
      </c>
      <c r="CJ370" s="184">
        <v>622</v>
      </c>
      <c r="CK370" s="184">
        <v>647</v>
      </c>
      <c r="CL370" s="184">
        <v>571</v>
      </c>
      <c r="CM370" s="184">
        <v>619</v>
      </c>
      <c r="CN370" s="184">
        <v>642</v>
      </c>
      <c r="CO370" s="184">
        <v>482</v>
      </c>
      <c r="CP370" s="184">
        <v>519</v>
      </c>
      <c r="CQ370" s="184">
        <v>418</v>
      </c>
      <c r="CR370" s="184">
        <v>444</v>
      </c>
      <c r="CS370" s="184">
        <v>310</v>
      </c>
      <c r="CT370" s="184">
        <v>255</v>
      </c>
      <c r="CU370" s="184">
        <v>248</v>
      </c>
      <c r="CV370" s="184">
        <v>239</v>
      </c>
      <c r="CW370" s="184">
        <v>219</v>
      </c>
      <c r="CX370" s="184">
        <v>181</v>
      </c>
      <c r="CY370" s="533">
        <v>552</v>
      </c>
      <c r="CZ370" s="129">
        <v>637</v>
      </c>
      <c r="DA370">
        <v>688</v>
      </c>
      <c r="DB370">
        <v>671</v>
      </c>
      <c r="DC370">
        <v>752</v>
      </c>
      <c r="DD370">
        <v>779</v>
      </c>
      <c r="DE370">
        <v>781</v>
      </c>
      <c r="DF370">
        <v>802</v>
      </c>
      <c r="DG370">
        <v>851</v>
      </c>
      <c r="DH370">
        <v>851</v>
      </c>
      <c r="DI370">
        <v>832</v>
      </c>
      <c r="DJ370">
        <v>872</v>
      </c>
      <c r="DK370">
        <v>928</v>
      </c>
      <c r="DL370">
        <v>941</v>
      </c>
      <c r="DM370">
        <v>863</v>
      </c>
      <c r="DN370">
        <v>997</v>
      </c>
      <c r="DO370">
        <v>907</v>
      </c>
      <c r="DP370">
        <v>926</v>
      </c>
      <c r="DQ370">
        <v>858</v>
      </c>
      <c r="DR370">
        <v>823</v>
      </c>
      <c r="DS370">
        <v>706</v>
      </c>
      <c r="DT370">
        <v>754</v>
      </c>
      <c r="DU370">
        <v>679</v>
      </c>
      <c r="DV370">
        <v>770</v>
      </c>
      <c r="DW370">
        <v>760</v>
      </c>
      <c r="DX370">
        <v>746</v>
      </c>
      <c r="DY370">
        <v>846</v>
      </c>
      <c r="DZ370">
        <v>944</v>
      </c>
      <c r="EA370">
        <v>998</v>
      </c>
      <c r="EB370">
        <v>1019</v>
      </c>
      <c r="EC370">
        <v>1094</v>
      </c>
      <c r="ED370">
        <v>1024</v>
      </c>
      <c r="EE370">
        <v>1136</v>
      </c>
      <c r="EF370">
        <v>1147</v>
      </c>
      <c r="EG370">
        <v>1216</v>
      </c>
      <c r="EH370">
        <v>1239</v>
      </c>
      <c r="EI370">
        <v>1308</v>
      </c>
      <c r="EJ370">
        <v>1334</v>
      </c>
      <c r="EK370">
        <v>1292</v>
      </c>
      <c r="EL370">
        <v>1328</v>
      </c>
      <c r="EM370">
        <v>1206</v>
      </c>
      <c r="EN370">
        <v>1211</v>
      </c>
      <c r="EO370">
        <v>1140</v>
      </c>
      <c r="EP370">
        <v>1152</v>
      </c>
      <c r="EQ370">
        <v>1127</v>
      </c>
      <c r="ER370">
        <v>1079</v>
      </c>
      <c r="ES370">
        <v>1040</v>
      </c>
      <c r="ET370">
        <v>1115</v>
      </c>
      <c r="EU370">
        <v>1057</v>
      </c>
      <c r="EV370">
        <v>961</v>
      </c>
      <c r="EW370">
        <v>958</v>
      </c>
      <c r="EX370">
        <v>904</v>
      </c>
      <c r="EY370">
        <v>921</v>
      </c>
      <c r="EZ370">
        <v>988</v>
      </c>
      <c r="FA370">
        <v>997</v>
      </c>
      <c r="FB370">
        <v>984</v>
      </c>
      <c r="FC370">
        <v>1046</v>
      </c>
      <c r="FD370">
        <v>976</v>
      </c>
      <c r="FE370">
        <v>947</v>
      </c>
      <c r="FF370">
        <v>987</v>
      </c>
      <c r="FG370">
        <v>977</v>
      </c>
      <c r="FH370">
        <v>923</v>
      </c>
      <c r="FI370">
        <v>969</v>
      </c>
      <c r="FJ370">
        <v>992</v>
      </c>
      <c r="FK370">
        <v>911</v>
      </c>
      <c r="FL370">
        <v>921</v>
      </c>
      <c r="FM370">
        <v>898</v>
      </c>
      <c r="FN370">
        <v>803</v>
      </c>
      <c r="FO370">
        <v>757</v>
      </c>
      <c r="FP370">
        <v>754</v>
      </c>
      <c r="FQ370">
        <v>724</v>
      </c>
      <c r="FR370">
        <v>712</v>
      </c>
      <c r="FS370">
        <v>692</v>
      </c>
      <c r="FT370">
        <v>710</v>
      </c>
      <c r="FU370">
        <v>691</v>
      </c>
      <c r="FV370">
        <v>746</v>
      </c>
      <c r="FW370">
        <v>661</v>
      </c>
      <c r="FX370">
        <v>677</v>
      </c>
      <c r="FY370">
        <v>692</v>
      </c>
      <c r="FZ370">
        <v>717</v>
      </c>
      <c r="GA370">
        <v>700</v>
      </c>
      <c r="GB370">
        <v>606</v>
      </c>
      <c r="GC370">
        <v>556</v>
      </c>
      <c r="GD370">
        <v>587</v>
      </c>
      <c r="GE370">
        <v>521</v>
      </c>
      <c r="GF370">
        <v>417</v>
      </c>
      <c r="GG370">
        <v>362</v>
      </c>
      <c r="GH370">
        <v>388</v>
      </c>
      <c r="GI370">
        <v>337</v>
      </c>
      <c r="GJ370">
        <v>290</v>
      </c>
      <c r="GK370">
        <v>259</v>
      </c>
      <c r="GL370" s="128">
        <v>1105</v>
      </c>
    </row>
    <row r="371" spans="1:194" s="1" customFormat="1" ht="14.4" x14ac:dyDescent="0.3">
      <c r="A371" s="30" t="s">
        <v>46</v>
      </c>
      <c r="B371" s="1" t="s">
        <v>410</v>
      </c>
      <c r="C371" s="29" t="str">
        <f t="shared" si="94"/>
        <v>LA England - Watford</v>
      </c>
      <c r="D371" s="48">
        <f t="shared" si="95"/>
        <v>3348</v>
      </c>
      <c r="E371" s="48">
        <f t="shared" si="96"/>
        <v>3164</v>
      </c>
      <c r="F371" s="49">
        <f t="shared" si="97"/>
        <v>85385</v>
      </c>
      <c r="G371" s="49">
        <f t="shared" si="98"/>
        <v>43360</v>
      </c>
      <c r="H371" s="50">
        <f t="shared" si="99"/>
        <v>42025</v>
      </c>
      <c r="I371" s="50">
        <f t="shared" si="100"/>
        <v>33901</v>
      </c>
      <c r="J371" s="50">
        <f t="shared" si="101"/>
        <v>33025</v>
      </c>
      <c r="K371" s="47">
        <f t="shared" si="102"/>
        <v>9459</v>
      </c>
      <c r="L371" s="48">
        <f t="shared" si="103"/>
        <v>9000</v>
      </c>
      <c r="M371" s="744">
        <v>465</v>
      </c>
      <c r="N371" s="184">
        <v>481</v>
      </c>
      <c r="O371" s="184">
        <v>470</v>
      </c>
      <c r="P371" s="184">
        <v>438</v>
      </c>
      <c r="Q371" s="184">
        <v>516</v>
      </c>
      <c r="R371" s="184">
        <v>446</v>
      </c>
      <c r="S371" s="184">
        <v>501</v>
      </c>
      <c r="T371" s="184">
        <v>537</v>
      </c>
      <c r="U371" s="184">
        <v>531</v>
      </c>
      <c r="V371" s="184">
        <v>552</v>
      </c>
      <c r="W371" s="184">
        <v>588</v>
      </c>
      <c r="X371" s="184">
        <v>586</v>
      </c>
      <c r="Y371" s="184">
        <v>533</v>
      </c>
      <c r="Z371" s="184">
        <v>584</v>
      </c>
      <c r="AA371" s="184">
        <v>528</v>
      </c>
      <c r="AB371" s="184">
        <v>548</v>
      </c>
      <c r="AC371" s="184">
        <v>574</v>
      </c>
      <c r="AD371" s="184">
        <v>581</v>
      </c>
      <c r="AE371" s="184">
        <v>538</v>
      </c>
      <c r="AF371" s="184">
        <v>447</v>
      </c>
      <c r="AG371" s="184">
        <v>422</v>
      </c>
      <c r="AH371" s="184">
        <v>425</v>
      </c>
      <c r="AI371" s="184">
        <v>434</v>
      </c>
      <c r="AJ371" s="184">
        <v>498</v>
      </c>
      <c r="AK371" s="184">
        <v>540</v>
      </c>
      <c r="AL371" s="184">
        <v>545</v>
      </c>
      <c r="AM371" s="184">
        <v>628</v>
      </c>
      <c r="AN371" s="184">
        <v>636</v>
      </c>
      <c r="AO371" s="184">
        <v>669</v>
      </c>
      <c r="AP371" s="184">
        <v>692</v>
      </c>
      <c r="AQ371" s="184">
        <v>687</v>
      </c>
      <c r="AR371" s="184">
        <v>691</v>
      </c>
      <c r="AS371" s="184">
        <v>740</v>
      </c>
      <c r="AT371" s="184">
        <v>721</v>
      </c>
      <c r="AU371" s="184">
        <v>806</v>
      </c>
      <c r="AV371" s="184">
        <v>803</v>
      </c>
      <c r="AW371" s="184">
        <v>775</v>
      </c>
      <c r="AX371" s="184">
        <v>777</v>
      </c>
      <c r="AY371" s="184">
        <v>772</v>
      </c>
      <c r="AZ371" s="184">
        <v>822</v>
      </c>
      <c r="BA371" s="184">
        <v>775</v>
      </c>
      <c r="BB371" s="184">
        <v>755</v>
      </c>
      <c r="BC371" s="184">
        <v>790</v>
      </c>
      <c r="BD371" s="184">
        <v>756</v>
      </c>
      <c r="BE371" s="184">
        <v>809</v>
      </c>
      <c r="BF371" s="184">
        <v>768</v>
      </c>
      <c r="BG371" s="184">
        <v>749</v>
      </c>
      <c r="BH371" s="184">
        <v>711</v>
      </c>
      <c r="BI371" s="184">
        <v>702</v>
      </c>
      <c r="BJ371" s="184">
        <v>660</v>
      </c>
      <c r="BK371" s="184">
        <v>621</v>
      </c>
      <c r="BL371" s="184">
        <v>620</v>
      </c>
      <c r="BM371" s="184">
        <v>585</v>
      </c>
      <c r="BN371" s="184">
        <v>590</v>
      </c>
      <c r="BO371" s="184">
        <v>555</v>
      </c>
      <c r="BP371" s="184">
        <v>532</v>
      </c>
      <c r="BQ371" s="184">
        <v>542</v>
      </c>
      <c r="BR371" s="184">
        <v>486</v>
      </c>
      <c r="BS371" s="184">
        <v>470</v>
      </c>
      <c r="BT371" s="184">
        <v>426</v>
      </c>
      <c r="BU371" s="184">
        <v>442</v>
      </c>
      <c r="BV371" s="184">
        <v>432</v>
      </c>
      <c r="BW371" s="184">
        <v>431</v>
      </c>
      <c r="BX371" s="184">
        <v>409</v>
      </c>
      <c r="BY371" s="184">
        <v>392</v>
      </c>
      <c r="BZ371" s="184">
        <v>364</v>
      </c>
      <c r="CA371" s="184">
        <v>327</v>
      </c>
      <c r="CB371" s="184">
        <v>321</v>
      </c>
      <c r="CC371" s="184">
        <v>300</v>
      </c>
      <c r="CD371" s="184">
        <v>282</v>
      </c>
      <c r="CE371" s="184">
        <v>258</v>
      </c>
      <c r="CF371" s="184">
        <v>248</v>
      </c>
      <c r="CG371" s="184">
        <v>213</v>
      </c>
      <c r="CH371" s="184">
        <v>224</v>
      </c>
      <c r="CI371" s="184">
        <v>224</v>
      </c>
      <c r="CJ371" s="184">
        <v>202</v>
      </c>
      <c r="CK371" s="184">
        <v>154</v>
      </c>
      <c r="CL371" s="184">
        <v>198</v>
      </c>
      <c r="CM371" s="184">
        <v>170</v>
      </c>
      <c r="CN371" s="184">
        <v>180</v>
      </c>
      <c r="CO371" s="184">
        <v>134</v>
      </c>
      <c r="CP371" s="184">
        <v>155</v>
      </c>
      <c r="CQ371" s="184">
        <v>119</v>
      </c>
      <c r="CR371" s="184">
        <v>120</v>
      </c>
      <c r="CS371" s="184">
        <v>96</v>
      </c>
      <c r="CT371" s="184">
        <v>88</v>
      </c>
      <c r="CU371" s="184">
        <v>72</v>
      </c>
      <c r="CV371" s="184">
        <v>66</v>
      </c>
      <c r="CW371" s="184">
        <v>69</v>
      </c>
      <c r="CX371" s="184">
        <v>58</v>
      </c>
      <c r="CY371" s="533">
        <v>183</v>
      </c>
      <c r="CZ371" s="129">
        <v>449</v>
      </c>
      <c r="DA371">
        <v>499</v>
      </c>
      <c r="DB371">
        <v>449</v>
      </c>
      <c r="DC371">
        <v>474</v>
      </c>
      <c r="DD371">
        <v>487</v>
      </c>
      <c r="DE371">
        <v>461</v>
      </c>
      <c r="DF371">
        <v>450</v>
      </c>
      <c r="DG371">
        <v>497</v>
      </c>
      <c r="DH371">
        <v>516</v>
      </c>
      <c r="DI371">
        <v>491</v>
      </c>
      <c r="DJ371">
        <v>533</v>
      </c>
      <c r="DK371">
        <v>530</v>
      </c>
      <c r="DL371">
        <v>514</v>
      </c>
      <c r="DM371">
        <v>504</v>
      </c>
      <c r="DN371">
        <v>559</v>
      </c>
      <c r="DO371">
        <v>527</v>
      </c>
      <c r="DP371">
        <v>545</v>
      </c>
      <c r="DQ371">
        <v>515</v>
      </c>
      <c r="DR371">
        <v>464</v>
      </c>
      <c r="DS371">
        <v>390</v>
      </c>
      <c r="DT371">
        <v>371</v>
      </c>
      <c r="DU371">
        <v>411</v>
      </c>
      <c r="DV371">
        <v>458</v>
      </c>
      <c r="DW371">
        <v>505</v>
      </c>
      <c r="DX371">
        <v>497</v>
      </c>
      <c r="DY371">
        <v>580</v>
      </c>
      <c r="DZ371">
        <v>568</v>
      </c>
      <c r="EA371">
        <v>669</v>
      </c>
      <c r="EB371">
        <v>683</v>
      </c>
      <c r="EC371">
        <v>662</v>
      </c>
      <c r="ED371">
        <v>750</v>
      </c>
      <c r="EE371">
        <v>754</v>
      </c>
      <c r="EF371">
        <v>758</v>
      </c>
      <c r="EG371">
        <v>734</v>
      </c>
      <c r="EH371">
        <v>745</v>
      </c>
      <c r="EI371">
        <v>806</v>
      </c>
      <c r="EJ371">
        <v>728</v>
      </c>
      <c r="EK371">
        <v>785</v>
      </c>
      <c r="EL371">
        <v>833</v>
      </c>
      <c r="EM371">
        <v>676</v>
      </c>
      <c r="EN371">
        <v>776</v>
      </c>
      <c r="EO371">
        <v>714</v>
      </c>
      <c r="EP371">
        <v>717</v>
      </c>
      <c r="EQ371">
        <v>713</v>
      </c>
      <c r="ER371">
        <v>714</v>
      </c>
      <c r="ES371">
        <v>689</v>
      </c>
      <c r="ET371">
        <v>668</v>
      </c>
      <c r="EU371">
        <v>635</v>
      </c>
      <c r="EV371">
        <v>581</v>
      </c>
      <c r="EW371">
        <v>605</v>
      </c>
      <c r="EX371">
        <v>520</v>
      </c>
      <c r="EY371">
        <v>520</v>
      </c>
      <c r="EZ371">
        <v>489</v>
      </c>
      <c r="FA371">
        <v>476</v>
      </c>
      <c r="FB371">
        <v>474</v>
      </c>
      <c r="FC371">
        <v>546</v>
      </c>
      <c r="FD371">
        <v>493</v>
      </c>
      <c r="FE371">
        <v>448</v>
      </c>
      <c r="FF371">
        <v>435</v>
      </c>
      <c r="FG371">
        <v>412</v>
      </c>
      <c r="FH371">
        <v>451</v>
      </c>
      <c r="FI371">
        <v>399</v>
      </c>
      <c r="FJ371">
        <v>391</v>
      </c>
      <c r="FK371">
        <v>365</v>
      </c>
      <c r="FL371">
        <v>339</v>
      </c>
      <c r="FM371">
        <v>319</v>
      </c>
      <c r="FN371">
        <v>321</v>
      </c>
      <c r="FO371">
        <v>320</v>
      </c>
      <c r="FP371">
        <v>282</v>
      </c>
      <c r="FQ371">
        <v>265</v>
      </c>
      <c r="FR371">
        <v>285</v>
      </c>
      <c r="FS371">
        <v>301</v>
      </c>
      <c r="FT371">
        <v>251</v>
      </c>
      <c r="FU371">
        <v>253</v>
      </c>
      <c r="FV371">
        <v>223</v>
      </c>
      <c r="FW371">
        <v>233</v>
      </c>
      <c r="FX371">
        <v>217</v>
      </c>
      <c r="FY371">
        <v>202</v>
      </c>
      <c r="FZ371">
        <v>226</v>
      </c>
      <c r="GA371">
        <v>225</v>
      </c>
      <c r="GB371">
        <v>191</v>
      </c>
      <c r="GC371">
        <v>164</v>
      </c>
      <c r="GD371">
        <v>166</v>
      </c>
      <c r="GE371">
        <v>182</v>
      </c>
      <c r="GF371">
        <v>116</v>
      </c>
      <c r="GG371">
        <v>115</v>
      </c>
      <c r="GH371">
        <v>102</v>
      </c>
      <c r="GI371">
        <v>117</v>
      </c>
      <c r="GJ371">
        <v>95</v>
      </c>
      <c r="GK371">
        <v>87</v>
      </c>
      <c r="GL371" s="128">
        <v>370</v>
      </c>
    </row>
    <row r="372" spans="1:194" s="1" customFormat="1" ht="14.4" x14ac:dyDescent="0.3">
      <c r="A372" s="30" t="s">
        <v>46</v>
      </c>
      <c r="B372" s="1" t="s">
        <v>411</v>
      </c>
      <c r="C372" s="29" t="str">
        <f t="shared" si="94"/>
        <v>LA England - Waverley</v>
      </c>
      <c r="D372" s="48">
        <f t="shared" si="95"/>
        <v>6580</v>
      </c>
      <c r="E372" s="48">
        <f t="shared" si="96"/>
        <v>6513</v>
      </c>
      <c r="F372" s="49">
        <f t="shared" si="97"/>
        <v>160705</v>
      </c>
      <c r="G372" s="49">
        <f t="shared" si="98"/>
        <v>78351</v>
      </c>
      <c r="H372" s="50">
        <f t="shared" si="99"/>
        <v>82354</v>
      </c>
      <c r="I372" s="50">
        <f t="shared" si="100"/>
        <v>61883</v>
      </c>
      <c r="J372" s="50">
        <f t="shared" si="101"/>
        <v>66341</v>
      </c>
      <c r="K372" s="47">
        <f t="shared" si="102"/>
        <v>16468</v>
      </c>
      <c r="L372" s="48">
        <f t="shared" si="103"/>
        <v>16013</v>
      </c>
      <c r="M372" s="744">
        <v>626</v>
      </c>
      <c r="N372" s="184">
        <v>683</v>
      </c>
      <c r="O372" s="184">
        <v>712</v>
      </c>
      <c r="P372" s="184">
        <v>696</v>
      </c>
      <c r="Q372" s="184">
        <v>859</v>
      </c>
      <c r="R372" s="184">
        <v>747</v>
      </c>
      <c r="S372" s="184">
        <v>874</v>
      </c>
      <c r="T372" s="184">
        <v>869</v>
      </c>
      <c r="U372" s="184">
        <v>945</v>
      </c>
      <c r="V372" s="184">
        <v>922</v>
      </c>
      <c r="W372" s="184">
        <v>993</v>
      </c>
      <c r="X372" s="184">
        <v>962</v>
      </c>
      <c r="Y372" s="184">
        <v>1022</v>
      </c>
      <c r="Z372" s="184">
        <v>1106</v>
      </c>
      <c r="AA372" s="184">
        <v>1100</v>
      </c>
      <c r="AB372" s="184">
        <v>1106</v>
      </c>
      <c r="AC372" s="184">
        <v>1077</v>
      </c>
      <c r="AD372" s="184">
        <v>1169</v>
      </c>
      <c r="AE372" s="184">
        <v>1086</v>
      </c>
      <c r="AF372" s="184">
        <v>917</v>
      </c>
      <c r="AG372" s="184">
        <v>805</v>
      </c>
      <c r="AH372" s="184">
        <v>762</v>
      </c>
      <c r="AI372" s="184">
        <v>777</v>
      </c>
      <c r="AJ372" s="184">
        <v>772</v>
      </c>
      <c r="AK372" s="184">
        <v>783</v>
      </c>
      <c r="AL372" s="184">
        <v>755</v>
      </c>
      <c r="AM372" s="184">
        <v>763</v>
      </c>
      <c r="AN372" s="184">
        <v>755</v>
      </c>
      <c r="AO372" s="184">
        <v>755</v>
      </c>
      <c r="AP372" s="184">
        <v>733</v>
      </c>
      <c r="AQ372" s="184">
        <v>727</v>
      </c>
      <c r="AR372" s="184">
        <v>728</v>
      </c>
      <c r="AS372" s="184">
        <v>756</v>
      </c>
      <c r="AT372" s="184">
        <v>858</v>
      </c>
      <c r="AU372" s="184">
        <v>882</v>
      </c>
      <c r="AV372" s="184">
        <v>896</v>
      </c>
      <c r="AW372" s="184">
        <v>927</v>
      </c>
      <c r="AX372" s="184">
        <v>946</v>
      </c>
      <c r="AY372" s="184">
        <v>934</v>
      </c>
      <c r="AZ372" s="184">
        <v>925</v>
      </c>
      <c r="BA372" s="184">
        <v>996</v>
      </c>
      <c r="BB372" s="184">
        <v>1038</v>
      </c>
      <c r="BC372" s="184">
        <v>971</v>
      </c>
      <c r="BD372" s="184">
        <v>1052</v>
      </c>
      <c r="BE372" s="184">
        <v>1067</v>
      </c>
      <c r="BF372" s="184">
        <v>1117</v>
      </c>
      <c r="BG372" s="184">
        <v>1146</v>
      </c>
      <c r="BH372" s="184">
        <v>1060</v>
      </c>
      <c r="BI372" s="184">
        <v>1069</v>
      </c>
      <c r="BJ372" s="184">
        <v>1054</v>
      </c>
      <c r="BK372" s="184">
        <v>1073</v>
      </c>
      <c r="BL372" s="184">
        <v>1141</v>
      </c>
      <c r="BM372" s="184">
        <v>1151</v>
      </c>
      <c r="BN372" s="184">
        <v>1124</v>
      </c>
      <c r="BO372" s="184">
        <v>1183</v>
      </c>
      <c r="BP372" s="184">
        <v>1168</v>
      </c>
      <c r="BQ372" s="184">
        <v>1172</v>
      </c>
      <c r="BR372" s="184">
        <v>1122</v>
      </c>
      <c r="BS372" s="184">
        <v>1136</v>
      </c>
      <c r="BT372" s="184">
        <v>1141</v>
      </c>
      <c r="BU372" s="184">
        <v>1131</v>
      </c>
      <c r="BV372" s="184">
        <v>1123</v>
      </c>
      <c r="BW372" s="184">
        <v>1064</v>
      </c>
      <c r="BX372" s="184">
        <v>1030</v>
      </c>
      <c r="BY372" s="184">
        <v>944</v>
      </c>
      <c r="BZ372" s="184">
        <v>961</v>
      </c>
      <c r="CA372" s="184">
        <v>895</v>
      </c>
      <c r="CB372" s="184">
        <v>889</v>
      </c>
      <c r="CC372" s="184">
        <v>829</v>
      </c>
      <c r="CD372" s="184">
        <v>750</v>
      </c>
      <c r="CE372" s="184">
        <v>755</v>
      </c>
      <c r="CF372" s="184">
        <v>689</v>
      </c>
      <c r="CG372" s="184">
        <v>750</v>
      </c>
      <c r="CH372" s="184">
        <v>700</v>
      </c>
      <c r="CI372" s="184">
        <v>722</v>
      </c>
      <c r="CJ372" s="184">
        <v>655</v>
      </c>
      <c r="CK372" s="184">
        <v>625</v>
      </c>
      <c r="CL372" s="184">
        <v>704</v>
      </c>
      <c r="CM372" s="184">
        <v>744</v>
      </c>
      <c r="CN372" s="184">
        <v>813</v>
      </c>
      <c r="CO372" s="184">
        <v>583</v>
      </c>
      <c r="CP372" s="184">
        <v>618</v>
      </c>
      <c r="CQ372" s="184">
        <v>583</v>
      </c>
      <c r="CR372" s="184">
        <v>502</v>
      </c>
      <c r="CS372" s="184">
        <v>358</v>
      </c>
      <c r="CT372" s="184">
        <v>314</v>
      </c>
      <c r="CU372" s="184">
        <v>354</v>
      </c>
      <c r="CV372" s="184">
        <v>281</v>
      </c>
      <c r="CW372" s="184">
        <v>270</v>
      </c>
      <c r="CX372" s="184">
        <v>224</v>
      </c>
      <c r="CY372" s="533">
        <v>800</v>
      </c>
      <c r="CZ372" s="129">
        <v>600</v>
      </c>
      <c r="DA372">
        <v>644</v>
      </c>
      <c r="DB372">
        <v>713</v>
      </c>
      <c r="DC372">
        <v>706</v>
      </c>
      <c r="DD372">
        <v>789</v>
      </c>
      <c r="DE372">
        <v>776</v>
      </c>
      <c r="DF372">
        <v>793</v>
      </c>
      <c r="DG372">
        <v>854</v>
      </c>
      <c r="DH372">
        <v>862</v>
      </c>
      <c r="DI372">
        <v>880</v>
      </c>
      <c r="DJ372">
        <v>960</v>
      </c>
      <c r="DK372">
        <v>923</v>
      </c>
      <c r="DL372">
        <v>959</v>
      </c>
      <c r="DM372">
        <v>1029</v>
      </c>
      <c r="DN372">
        <v>1098</v>
      </c>
      <c r="DO372">
        <v>1119</v>
      </c>
      <c r="DP372">
        <v>1146</v>
      </c>
      <c r="DQ372">
        <v>1162</v>
      </c>
      <c r="DR372">
        <v>1051</v>
      </c>
      <c r="DS372">
        <v>896</v>
      </c>
      <c r="DT372">
        <v>794</v>
      </c>
      <c r="DU372">
        <v>761</v>
      </c>
      <c r="DV372">
        <v>816</v>
      </c>
      <c r="DW372">
        <v>742</v>
      </c>
      <c r="DX372">
        <v>731</v>
      </c>
      <c r="DY372">
        <v>725</v>
      </c>
      <c r="DZ372">
        <v>708</v>
      </c>
      <c r="EA372">
        <v>728</v>
      </c>
      <c r="EB372">
        <v>767</v>
      </c>
      <c r="EC372">
        <v>737</v>
      </c>
      <c r="ED372">
        <v>724</v>
      </c>
      <c r="EE372">
        <v>758</v>
      </c>
      <c r="EF372">
        <v>795</v>
      </c>
      <c r="EG372">
        <v>919</v>
      </c>
      <c r="EH372">
        <v>879</v>
      </c>
      <c r="EI372">
        <v>981</v>
      </c>
      <c r="EJ372">
        <v>979</v>
      </c>
      <c r="EK372">
        <v>977</v>
      </c>
      <c r="EL372">
        <v>1079</v>
      </c>
      <c r="EM372">
        <v>1039</v>
      </c>
      <c r="EN372">
        <v>1098</v>
      </c>
      <c r="EO372">
        <v>995</v>
      </c>
      <c r="EP372">
        <v>1089</v>
      </c>
      <c r="EQ372">
        <v>1107</v>
      </c>
      <c r="ER372">
        <v>1059</v>
      </c>
      <c r="ES372">
        <v>1146</v>
      </c>
      <c r="ET372">
        <v>1152</v>
      </c>
      <c r="EU372">
        <v>1104</v>
      </c>
      <c r="EV372">
        <v>1085</v>
      </c>
      <c r="EW372">
        <v>1139</v>
      </c>
      <c r="EX372">
        <v>1100</v>
      </c>
      <c r="EY372">
        <v>1133</v>
      </c>
      <c r="EZ372">
        <v>1180</v>
      </c>
      <c r="FA372">
        <v>1169</v>
      </c>
      <c r="FB372">
        <v>1284</v>
      </c>
      <c r="FC372">
        <v>1184</v>
      </c>
      <c r="FD372">
        <v>1150</v>
      </c>
      <c r="FE372">
        <v>1135</v>
      </c>
      <c r="FF372">
        <v>1143</v>
      </c>
      <c r="FG372">
        <v>1113</v>
      </c>
      <c r="FH372">
        <v>1128</v>
      </c>
      <c r="FI372">
        <v>1119</v>
      </c>
      <c r="FJ372">
        <v>1119</v>
      </c>
      <c r="FK372">
        <v>1068</v>
      </c>
      <c r="FL372">
        <v>991</v>
      </c>
      <c r="FM372">
        <v>943</v>
      </c>
      <c r="FN372">
        <v>962</v>
      </c>
      <c r="FO372">
        <v>910</v>
      </c>
      <c r="FP372">
        <v>901</v>
      </c>
      <c r="FQ372">
        <v>873</v>
      </c>
      <c r="FR372">
        <v>827</v>
      </c>
      <c r="FS372">
        <v>765</v>
      </c>
      <c r="FT372">
        <v>795</v>
      </c>
      <c r="FU372">
        <v>748</v>
      </c>
      <c r="FV372">
        <v>810</v>
      </c>
      <c r="FW372">
        <v>769</v>
      </c>
      <c r="FX372">
        <v>854</v>
      </c>
      <c r="FY372">
        <v>825</v>
      </c>
      <c r="FZ372">
        <v>897</v>
      </c>
      <c r="GA372">
        <v>897</v>
      </c>
      <c r="GB372">
        <v>752</v>
      </c>
      <c r="GC372">
        <v>693</v>
      </c>
      <c r="GD372">
        <v>704</v>
      </c>
      <c r="GE372">
        <v>675</v>
      </c>
      <c r="GF372">
        <v>525</v>
      </c>
      <c r="GG372">
        <v>469</v>
      </c>
      <c r="GH372">
        <v>419</v>
      </c>
      <c r="GI372">
        <v>440</v>
      </c>
      <c r="GJ372">
        <v>396</v>
      </c>
      <c r="GK372">
        <v>342</v>
      </c>
      <c r="GL372" s="128">
        <v>1574</v>
      </c>
    </row>
    <row r="373" spans="1:194" s="1" customFormat="1" ht="14.4" x14ac:dyDescent="0.3">
      <c r="A373" s="30" t="s">
        <v>46</v>
      </c>
      <c r="B373" s="1" t="s">
        <v>412</v>
      </c>
      <c r="C373" s="29" t="str">
        <f t="shared" si="94"/>
        <v>LA England - Wealden</v>
      </c>
      <c r="D373" s="48">
        <f t="shared" si="95"/>
        <v>6517</v>
      </c>
      <c r="E373" s="48">
        <f t="shared" si="96"/>
        <v>6351</v>
      </c>
      <c r="F373" s="49">
        <f t="shared" si="97"/>
        <v>180507</v>
      </c>
      <c r="G373" s="49">
        <f t="shared" si="98"/>
        <v>87649</v>
      </c>
      <c r="H373" s="50">
        <f t="shared" si="99"/>
        <v>92858</v>
      </c>
      <c r="I373" s="50">
        <f t="shared" si="100"/>
        <v>70620</v>
      </c>
      <c r="J373" s="50">
        <f t="shared" si="101"/>
        <v>76537</v>
      </c>
      <c r="K373" s="47">
        <f t="shared" si="102"/>
        <v>17029</v>
      </c>
      <c r="L373" s="48">
        <f t="shared" si="103"/>
        <v>16321</v>
      </c>
      <c r="M373" s="744">
        <v>698</v>
      </c>
      <c r="N373" s="184">
        <v>699</v>
      </c>
      <c r="O373" s="184">
        <v>778</v>
      </c>
      <c r="P373" s="184">
        <v>773</v>
      </c>
      <c r="Q373" s="184">
        <v>874</v>
      </c>
      <c r="R373" s="184">
        <v>884</v>
      </c>
      <c r="S373" s="184">
        <v>861</v>
      </c>
      <c r="T373" s="184">
        <v>914</v>
      </c>
      <c r="U373" s="184">
        <v>969</v>
      </c>
      <c r="V373" s="184">
        <v>983</v>
      </c>
      <c r="W373" s="184">
        <v>1027</v>
      </c>
      <c r="X373" s="184">
        <v>1052</v>
      </c>
      <c r="Y373" s="184">
        <v>1054</v>
      </c>
      <c r="Z373" s="184">
        <v>1046</v>
      </c>
      <c r="AA373" s="184">
        <v>1082</v>
      </c>
      <c r="AB373" s="184">
        <v>1143</v>
      </c>
      <c r="AC373" s="184">
        <v>1071</v>
      </c>
      <c r="AD373" s="184">
        <v>1121</v>
      </c>
      <c r="AE373" s="184">
        <v>1080</v>
      </c>
      <c r="AF373" s="184">
        <v>963</v>
      </c>
      <c r="AG373" s="184">
        <v>923</v>
      </c>
      <c r="AH373" s="184">
        <v>869</v>
      </c>
      <c r="AI373" s="184">
        <v>913</v>
      </c>
      <c r="AJ373" s="184">
        <v>882</v>
      </c>
      <c r="AK373" s="184">
        <v>830</v>
      </c>
      <c r="AL373" s="184">
        <v>808</v>
      </c>
      <c r="AM373" s="184">
        <v>828</v>
      </c>
      <c r="AN373" s="184">
        <v>828</v>
      </c>
      <c r="AO373" s="184">
        <v>811</v>
      </c>
      <c r="AP373" s="184">
        <v>805</v>
      </c>
      <c r="AQ373" s="184">
        <v>862</v>
      </c>
      <c r="AR373" s="184">
        <v>862</v>
      </c>
      <c r="AS373" s="184">
        <v>932</v>
      </c>
      <c r="AT373" s="184">
        <v>945</v>
      </c>
      <c r="AU373" s="184">
        <v>991</v>
      </c>
      <c r="AV373" s="184">
        <v>1038</v>
      </c>
      <c r="AW373" s="184">
        <v>997</v>
      </c>
      <c r="AX373" s="184">
        <v>977</v>
      </c>
      <c r="AY373" s="184">
        <v>1070</v>
      </c>
      <c r="AZ373" s="184">
        <v>1053</v>
      </c>
      <c r="BA373" s="184">
        <v>1009</v>
      </c>
      <c r="BB373" s="184">
        <v>1035</v>
      </c>
      <c r="BC373" s="184">
        <v>887</v>
      </c>
      <c r="BD373" s="184">
        <v>1037</v>
      </c>
      <c r="BE373" s="184">
        <v>1020</v>
      </c>
      <c r="BF373" s="184">
        <v>1002</v>
      </c>
      <c r="BG373" s="184">
        <v>1045</v>
      </c>
      <c r="BH373" s="184">
        <v>1025</v>
      </c>
      <c r="BI373" s="184">
        <v>885</v>
      </c>
      <c r="BJ373" s="184">
        <v>909</v>
      </c>
      <c r="BK373" s="184">
        <v>898</v>
      </c>
      <c r="BL373" s="184">
        <v>1045</v>
      </c>
      <c r="BM373" s="184">
        <v>1094</v>
      </c>
      <c r="BN373" s="184">
        <v>1222</v>
      </c>
      <c r="BO373" s="184">
        <v>1338</v>
      </c>
      <c r="BP373" s="184">
        <v>1243</v>
      </c>
      <c r="BQ373" s="184">
        <v>1249</v>
      </c>
      <c r="BR373" s="184">
        <v>1283</v>
      </c>
      <c r="BS373" s="184">
        <v>1261</v>
      </c>
      <c r="BT373" s="184">
        <v>1353</v>
      </c>
      <c r="BU373" s="184">
        <v>1289</v>
      </c>
      <c r="BV373" s="184">
        <v>1368</v>
      </c>
      <c r="BW373" s="184">
        <v>1366</v>
      </c>
      <c r="BX373" s="184">
        <v>1264</v>
      </c>
      <c r="BY373" s="184">
        <v>1293</v>
      </c>
      <c r="BZ373" s="184">
        <v>1201</v>
      </c>
      <c r="CA373" s="184">
        <v>1217</v>
      </c>
      <c r="CB373" s="184">
        <v>1219</v>
      </c>
      <c r="CC373" s="184">
        <v>1149</v>
      </c>
      <c r="CD373" s="184">
        <v>1066</v>
      </c>
      <c r="CE373" s="184">
        <v>1062</v>
      </c>
      <c r="CF373" s="184">
        <v>965</v>
      </c>
      <c r="CG373" s="184">
        <v>1029</v>
      </c>
      <c r="CH373" s="184">
        <v>971</v>
      </c>
      <c r="CI373" s="184">
        <v>933</v>
      </c>
      <c r="CJ373" s="184">
        <v>943</v>
      </c>
      <c r="CK373" s="184">
        <v>930</v>
      </c>
      <c r="CL373" s="184">
        <v>946</v>
      </c>
      <c r="CM373" s="184">
        <v>1074</v>
      </c>
      <c r="CN373" s="184">
        <v>1093</v>
      </c>
      <c r="CO373" s="184">
        <v>788</v>
      </c>
      <c r="CP373" s="184">
        <v>789</v>
      </c>
      <c r="CQ373" s="184">
        <v>683</v>
      </c>
      <c r="CR373" s="184">
        <v>677</v>
      </c>
      <c r="CS373" s="184">
        <v>508</v>
      </c>
      <c r="CT373" s="184">
        <v>397</v>
      </c>
      <c r="CU373" s="184">
        <v>399</v>
      </c>
      <c r="CV373" s="184">
        <v>371</v>
      </c>
      <c r="CW373" s="184">
        <v>319</v>
      </c>
      <c r="CX373" s="184">
        <v>266</v>
      </c>
      <c r="CY373" s="533">
        <v>938</v>
      </c>
      <c r="CZ373" s="129">
        <v>628</v>
      </c>
      <c r="DA373">
        <v>693</v>
      </c>
      <c r="DB373">
        <v>765</v>
      </c>
      <c r="DC373">
        <v>787</v>
      </c>
      <c r="DD373">
        <v>810</v>
      </c>
      <c r="DE373">
        <v>806</v>
      </c>
      <c r="DF373">
        <v>840</v>
      </c>
      <c r="DG373">
        <v>864</v>
      </c>
      <c r="DH373">
        <v>857</v>
      </c>
      <c r="DI373">
        <v>975</v>
      </c>
      <c r="DJ373">
        <v>1000</v>
      </c>
      <c r="DK373">
        <v>945</v>
      </c>
      <c r="DL373">
        <v>977</v>
      </c>
      <c r="DM373">
        <v>1025</v>
      </c>
      <c r="DN373">
        <v>1085</v>
      </c>
      <c r="DO373">
        <v>1111</v>
      </c>
      <c r="DP373">
        <v>1073</v>
      </c>
      <c r="DQ373">
        <v>1080</v>
      </c>
      <c r="DR373">
        <v>1007</v>
      </c>
      <c r="DS373">
        <v>826</v>
      </c>
      <c r="DT373">
        <v>823</v>
      </c>
      <c r="DU373">
        <v>811</v>
      </c>
      <c r="DV373">
        <v>842</v>
      </c>
      <c r="DW373">
        <v>819</v>
      </c>
      <c r="DX373">
        <v>778</v>
      </c>
      <c r="DY373">
        <v>778</v>
      </c>
      <c r="DZ373">
        <v>742</v>
      </c>
      <c r="EA373">
        <v>820</v>
      </c>
      <c r="EB373">
        <v>886</v>
      </c>
      <c r="EC373">
        <v>878</v>
      </c>
      <c r="ED373">
        <v>872</v>
      </c>
      <c r="EE373">
        <v>998</v>
      </c>
      <c r="EF373">
        <v>966</v>
      </c>
      <c r="EG373">
        <v>1003</v>
      </c>
      <c r="EH373">
        <v>1061</v>
      </c>
      <c r="EI373">
        <v>1103</v>
      </c>
      <c r="EJ373">
        <v>1064</v>
      </c>
      <c r="EK373">
        <v>1104</v>
      </c>
      <c r="EL373">
        <v>1132</v>
      </c>
      <c r="EM373">
        <v>1101</v>
      </c>
      <c r="EN373">
        <v>1028</v>
      </c>
      <c r="EO373">
        <v>1054</v>
      </c>
      <c r="EP373">
        <v>1015</v>
      </c>
      <c r="EQ373">
        <v>1095</v>
      </c>
      <c r="ER373">
        <v>1048</v>
      </c>
      <c r="ES373">
        <v>1055</v>
      </c>
      <c r="ET373">
        <v>1114</v>
      </c>
      <c r="EU373">
        <v>1032</v>
      </c>
      <c r="EV373">
        <v>1012</v>
      </c>
      <c r="EW373">
        <v>1019</v>
      </c>
      <c r="EX373">
        <v>1056</v>
      </c>
      <c r="EY373">
        <v>1119</v>
      </c>
      <c r="EZ373">
        <v>1149</v>
      </c>
      <c r="FA373">
        <v>1259</v>
      </c>
      <c r="FB373">
        <v>1247</v>
      </c>
      <c r="FC373">
        <v>1332</v>
      </c>
      <c r="FD373">
        <v>1276</v>
      </c>
      <c r="FE373">
        <v>1337</v>
      </c>
      <c r="FF373">
        <v>1419</v>
      </c>
      <c r="FG373">
        <v>1469</v>
      </c>
      <c r="FH373">
        <v>1397</v>
      </c>
      <c r="FI373">
        <v>1494</v>
      </c>
      <c r="FJ373">
        <v>1438</v>
      </c>
      <c r="FK373">
        <v>1398</v>
      </c>
      <c r="FL373">
        <v>1401</v>
      </c>
      <c r="FM373">
        <v>1264</v>
      </c>
      <c r="FN373">
        <v>1266</v>
      </c>
      <c r="FO373">
        <v>1316</v>
      </c>
      <c r="FP373">
        <v>1179</v>
      </c>
      <c r="FQ373">
        <v>1152</v>
      </c>
      <c r="FR373">
        <v>1103</v>
      </c>
      <c r="FS373">
        <v>1095</v>
      </c>
      <c r="FT373">
        <v>1162</v>
      </c>
      <c r="FU373">
        <v>1107</v>
      </c>
      <c r="FV373">
        <v>1047</v>
      </c>
      <c r="FW373">
        <v>1042</v>
      </c>
      <c r="FX373">
        <v>1108</v>
      </c>
      <c r="FY373">
        <v>1145</v>
      </c>
      <c r="FZ373">
        <v>1240</v>
      </c>
      <c r="GA373">
        <v>1336</v>
      </c>
      <c r="GB373">
        <v>941</v>
      </c>
      <c r="GC373">
        <v>936</v>
      </c>
      <c r="GD373">
        <v>894</v>
      </c>
      <c r="GE373">
        <v>757</v>
      </c>
      <c r="GF373">
        <v>698</v>
      </c>
      <c r="GG373">
        <v>528</v>
      </c>
      <c r="GH373">
        <v>558</v>
      </c>
      <c r="GI373">
        <v>549</v>
      </c>
      <c r="GJ373">
        <v>459</v>
      </c>
      <c r="GK373">
        <v>385</v>
      </c>
      <c r="GL373" s="128">
        <v>1593</v>
      </c>
    </row>
    <row r="374" spans="1:194" s="1" customFormat="1" ht="14.4" x14ac:dyDescent="0.3">
      <c r="A374" s="30" t="s">
        <v>46</v>
      </c>
      <c r="B374" s="1" t="s">
        <v>413</v>
      </c>
      <c r="C374" s="29" t="str">
        <f t="shared" si="94"/>
        <v>LA England - Welwyn Hatfield</v>
      </c>
      <c r="D374" s="48">
        <f t="shared" si="95"/>
        <v>5280</v>
      </c>
      <c r="E374" s="48">
        <f t="shared" si="96"/>
        <v>5155</v>
      </c>
      <c r="F374" s="49">
        <f t="shared" si="97"/>
        <v>143775</v>
      </c>
      <c r="G374" s="49">
        <f t="shared" si="98"/>
        <v>72714</v>
      </c>
      <c r="H374" s="50">
        <f t="shared" si="99"/>
        <v>71061</v>
      </c>
      <c r="I374" s="50">
        <f t="shared" si="100"/>
        <v>58413</v>
      </c>
      <c r="J374" s="50">
        <f t="shared" si="101"/>
        <v>57422</v>
      </c>
      <c r="K374" s="47">
        <f t="shared" si="102"/>
        <v>14301</v>
      </c>
      <c r="L374" s="48">
        <f t="shared" si="103"/>
        <v>13639</v>
      </c>
      <c r="M374" s="744">
        <v>624</v>
      </c>
      <c r="N374" s="184">
        <v>655</v>
      </c>
      <c r="O374" s="184">
        <v>663</v>
      </c>
      <c r="P374" s="184">
        <v>674</v>
      </c>
      <c r="Q374" s="184">
        <v>737</v>
      </c>
      <c r="R374" s="184">
        <v>725</v>
      </c>
      <c r="S374" s="184">
        <v>753</v>
      </c>
      <c r="T374" s="184">
        <v>785</v>
      </c>
      <c r="U374" s="184">
        <v>823</v>
      </c>
      <c r="V374" s="184">
        <v>862</v>
      </c>
      <c r="W374" s="184">
        <v>862</v>
      </c>
      <c r="X374" s="184">
        <v>858</v>
      </c>
      <c r="Y374" s="184">
        <v>860</v>
      </c>
      <c r="Z374" s="184">
        <v>893</v>
      </c>
      <c r="AA374" s="184">
        <v>927</v>
      </c>
      <c r="AB374" s="184">
        <v>839</v>
      </c>
      <c r="AC374" s="184">
        <v>872</v>
      </c>
      <c r="AD374" s="184">
        <v>889</v>
      </c>
      <c r="AE374" s="184">
        <v>891</v>
      </c>
      <c r="AF374" s="184">
        <v>933</v>
      </c>
      <c r="AG374" s="184">
        <v>1001</v>
      </c>
      <c r="AH374" s="184">
        <v>1013</v>
      </c>
      <c r="AI374" s="184">
        <v>1105</v>
      </c>
      <c r="AJ374" s="184">
        <v>1172</v>
      </c>
      <c r="AK374" s="184">
        <v>1328</v>
      </c>
      <c r="AL374" s="184">
        <v>1258</v>
      </c>
      <c r="AM374" s="184">
        <v>1318</v>
      </c>
      <c r="AN374" s="184">
        <v>1265</v>
      </c>
      <c r="AO374" s="184">
        <v>1265</v>
      </c>
      <c r="AP374" s="184">
        <v>1096</v>
      </c>
      <c r="AQ374" s="184">
        <v>1109</v>
      </c>
      <c r="AR374" s="184">
        <v>1032</v>
      </c>
      <c r="AS374" s="184">
        <v>1062</v>
      </c>
      <c r="AT374" s="184">
        <v>1017</v>
      </c>
      <c r="AU374" s="184">
        <v>1095</v>
      </c>
      <c r="AV374" s="184">
        <v>1122</v>
      </c>
      <c r="AW374" s="184">
        <v>1045</v>
      </c>
      <c r="AX374" s="184">
        <v>1054</v>
      </c>
      <c r="AY374" s="184">
        <v>1042</v>
      </c>
      <c r="AZ374" s="184">
        <v>1071</v>
      </c>
      <c r="BA374" s="184">
        <v>998</v>
      </c>
      <c r="BB374" s="184">
        <v>1083</v>
      </c>
      <c r="BC374" s="184">
        <v>1048</v>
      </c>
      <c r="BD374" s="184">
        <v>1118</v>
      </c>
      <c r="BE374" s="184">
        <v>1044</v>
      </c>
      <c r="BF374" s="184">
        <v>1053</v>
      </c>
      <c r="BG374" s="184">
        <v>1089</v>
      </c>
      <c r="BH374" s="184">
        <v>1001</v>
      </c>
      <c r="BI374" s="184">
        <v>939</v>
      </c>
      <c r="BJ374" s="184">
        <v>956</v>
      </c>
      <c r="BK374" s="184">
        <v>900</v>
      </c>
      <c r="BL374" s="184">
        <v>861</v>
      </c>
      <c r="BM374" s="184">
        <v>849</v>
      </c>
      <c r="BN374" s="184">
        <v>856</v>
      </c>
      <c r="BO374" s="184">
        <v>854</v>
      </c>
      <c r="BP374" s="184">
        <v>932</v>
      </c>
      <c r="BQ374" s="184">
        <v>857</v>
      </c>
      <c r="BR374" s="184">
        <v>888</v>
      </c>
      <c r="BS374" s="184">
        <v>875</v>
      </c>
      <c r="BT374" s="184">
        <v>912</v>
      </c>
      <c r="BU374" s="184">
        <v>827</v>
      </c>
      <c r="BV374" s="184">
        <v>841</v>
      </c>
      <c r="BW374" s="184">
        <v>795</v>
      </c>
      <c r="BX374" s="184">
        <v>777</v>
      </c>
      <c r="BY374" s="184">
        <v>762</v>
      </c>
      <c r="BZ374" s="184">
        <v>730</v>
      </c>
      <c r="CA374" s="184">
        <v>731</v>
      </c>
      <c r="CB374" s="184">
        <v>682</v>
      </c>
      <c r="CC374" s="184">
        <v>660</v>
      </c>
      <c r="CD374" s="184">
        <v>594</v>
      </c>
      <c r="CE374" s="184">
        <v>569</v>
      </c>
      <c r="CF374" s="184">
        <v>515</v>
      </c>
      <c r="CG374" s="184">
        <v>536</v>
      </c>
      <c r="CH374" s="184">
        <v>463</v>
      </c>
      <c r="CI374" s="184">
        <v>484</v>
      </c>
      <c r="CJ374" s="184">
        <v>458</v>
      </c>
      <c r="CK374" s="184">
        <v>466</v>
      </c>
      <c r="CL374" s="184">
        <v>407</v>
      </c>
      <c r="CM374" s="184">
        <v>467</v>
      </c>
      <c r="CN374" s="184">
        <v>478</v>
      </c>
      <c r="CO374" s="184">
        <v>323</v>
      </c>
      <c r="CP374" s="184">
        <v>337</v>
      </c>
      <c r="CQ374" s="184">
        <v>291</v>
      </c>
      <c r="CR374" s="184">
        <v>278</v>
      </c>
      <c r="CS374" s="184">
        <v>207</v>
      </c>
      <c r="CT374" s="184">
        <v>198</v>
      </c>
      <c r="CU374" s="184">
        <v>189</v>
      </c>
      <c r="CV374" s="184">
        <v>200</v>
      </c>
      <c r="CW374" s="184">
        <v>149</v>
      </c>
      <c r="CX374" s="184">
        <v>130</v>
      </c>
      <c r="CY374" s="533">
        <v>462</v>
      </c>
      <c r="CZ374" s="129">
        <v>543</v>
      </c>
      <c r="DA374">
        <v>614</v>
      </c>
      <c r="DB374">
        <v>642</v>
      </c>
      <c r="DC374">
        <v>640</v>
      </c>
      <c r="DD374">
        <v>679</v>
      </c>
      <c r="DE374">
        <v>685</v>
      </c>
      <c r="DF374">
        <v>729</v>
      </c>
      <c r="DG374">
        <v>750</v>
      </c>
      <c r="DH374">
        <v>787</v>
      </c>
      <c r="DI374">
        <v>780</v>
      </c>
      <c r="DJ374">
        <v>815</v>
      </c>
      <c r="DK374">
        <v>820</v>
      </c>
      <c r="DL374">
        <v>863</v>
      </c>
      <c r="DM374">
        <v>852</v>
      </c>
      <c r="DN374">
        <v>850</v>
      </c>
      <c r="DO374">
        <v>850</v>
      </c>
      <c r="DP374">
        <v>872</v>
      </c>
      <c r="DQ374">
        <v>868</v>
      </c>
      <c r="DR374">
        <v>862</v>
      </c>
      <c r="DS374">
        <v>896</v>
      </c>
      <c r="DT374">
        <v>886</v>
      </c>
      <c r="DU374">
        <v>964</v>
      </c>
      <c r="DV374">
        <v>1100</v>
      </c>
      <c r="DW374">
        <v>1098</v>
      </c>
      <c r="DX374">
        <v>1107</v>
      </c>
      <c r="DY374">
        <v>1071</v>
      </c>
      <c r="DZ374">
        <v>926</v>
      </c>
      <c r="EA374">
        <v>966</v>
      </c>
      <c r="EB374">
        <v>998</v>
      </c>
      <c r="EC374">
        <v>1003</v>
      </c>
      <c r="ED374">
        <v>976</v>
      </c>
      <c r="EE374">
        <v>983</v>
      </c>
      <c r="EF374">
        <v>934</v>
      </c>
      <c r="EG374">
        <v>994</v>
      </c>
      <c r="EH374">
        <v>1040</v>
      </c>
      <c r="EI374">
        <v>996</v>
      </c>
      <c r="EJ374">
        <v>1069</v>
      </c>
      <c r="EK374">
        <v>1067</v>
      </c>
      <c r="EL374">
        <v>1045</v>
      </c>
      <c r="EM374">
        <v>1094</v>
      </c>
      <c r="EN374">
        <v>994</v>
      </c>
      <c r="EO374">
        <v>1067</v>
      </c>
      <c r="EP374">
        <v>1052</v>
      </c>
      <c r="EQ374">
        <v>976</v>
      </c>
      <c r="ER374">
        <v>1030</v>
      </c>
      <c r="ES374">
        <v>1084</v>
      </c>
      <c r="ET374">
        <v>959</v>
      </c>
      <c r="EU374">
        <v>908</v>
      </c>
      <c r="EV374">
        <v>852</v>
      </c>
      <c r="EW374">
        <v>863</v>
      </c>
      <c r="EX374">
        <v>852</v>
      </c>
      <c r="EY374">
        <v>848</v>
      </c>
      <c r="EZ374">
        <v>743</v>
      </c>
      <c r="FA374">
        <v>888</v>
      </c>
      <c r="FB374">
        <v>898</v>
      </c>
      <c r="FC374">
        <v>868</v>
      </c>
      <c r="FD374">
        <v>840</v>
      </c>
      <c r="FE374">
        <v>845</v>
      </c>
      <c r="FF374">
        <v>859</v>
      </c>
      <c r="FG374">
        <v>811</v>
      </c>
      <c r="FH374">
        <v>908</v>
      </c>
      <c r="FI374">
        <v>903</v>
      </c>
      <c r="FJ374">
        <v>831</v>
      </c>
      <c r="FK374">
        <v>814</v>
      </c>
      <c r="FL374">
        <v>805</v>
      </c>
      <c r="FM374">
        <v>727</v>
      </c>
      <c r="FN374">
        <v>738</v>
      </c>
      <c r="FO374">
        <v>683</v>
      </c>
      <c r="FP374">
        <v>659</v>
      </c>
      <c r="FQ374">
        <v>632</v>
      </c>
      <c r="FR374">
        <v>609</v>
      </c>
      <c r="FS374">
        <v>586</v>
      </c>
      <c r="FT374">
        <v>527</v>
      </c>
      <c r="FU374">
        <v>487</v>
      </c>
      <c r="FV374">
        <v>536</v>
      </c>
      <c r="FW374">
        <v>487</v>
      </c>
      <c r="FX374">
        <v>484</v>
      </c>
      <c r="FY374">
        <v>509</v>
      </c>
      <c r="FZ374">
        <v>527</v>
      </c>
      <c r="GA374">
        <v>622</v>
      </c>
      <c r="GB374">
        <v>417</v>
      </c>
      <c r="GC374">
        <v>416</v>
      </c>
      <c r="GD374">
        <v>405</v>
      </c>
      <c r="GE374">
        <v>375</v>
      </c>
      <c r="GF374">
        <v>295</v>
      </c>
      <c r="GG374">
        <v>268</v>
      </c>
      <c r="GH374">
        <v>266</v>
      </c>
      <c r="GI374">
        <v>230</v>
      </c>
      <c r="GJ374">
        <v>232</v>
      </c>
      <c r="GK374">
        <v>206</v>
      </c>
      <c r="GL374" s="128">
        <v>926</v>
      </c>
    </row>
    <row r="375" spans="1:194" s="1" customFormat="1" ht="14.4" x14ac:dyDescent="0.3">
      <c r="A375" s="30" t="s">
        <v>46</v>
      </c>
      <c r="B375" s="1" t="s">
        <v>414</v>
      </c>
      <c r="C375" s="29" t="str">
        <f t="shared" si="94"/>
        <v>LA England - West Berkshire</v>
      </c>
      <c r="D375" s="48">
        <f t="shared" si="95"/>
        <v>6359</v>
      </c>
      <c r="E375" s="48">
        <f t="shared" si="96"/>
        <v>6451</v>
      </c>
      <c r="F375" s="49">
        <f t="shared" si="97"/>
        <v>157870</v>
      </c>
      <c r="G375" s="49">
        <f t="shared" si="98"/>
        <v>78333</v>
      </c>
      <c r="H375" s="50">
        <f t="shared" si="99"/>
        <v>79537</v>
      </c>
      <c r="I375" s="50">
        <f t="shared" si="100"/>
        <v>62416</v>
      </c>
      <c r="J375" s="50">
        <f t="shared" si="101"/>
        <v>63768</v>
      </c>
      <c r="K375" s="47">
        <f t="shared" si="102"/>
        <v>15917</v>
      </c>
      <c r="L375" s="48">
        <f t="shared" si="103"/>
        <v>15769</v>
      </c>
      <c r="M375" s="744">
        <v>634</v>
      </c>
      <c r="N375" s="184">
        <v>620</v>
      </c>
      <c r="O375" s="184">
        <v>670</v>
      </c>
      <c r="P375" s="184">
        <v>748</v>
      </c>
      <c r="Q375" s="184">
        <v>767</v>
      </c>
      <c r="R375" s="184">
        <v>760</v>
      </c>
      <c r="S375" s="184">
        <v>855</v>
      </c>
      <c r="T375" s="184">
        <v>822</v>
      </c>
      <c r="U375" s="184">
        <v>885</v>
      </c>
      <c r="V375" s="184">
        <v>934</v>
      </c>
      <c r="W375" s="184">
        <v>957</v>
      </c>
      <c r="X375" s="184">
        <v>906</v>
      </c>
      <c r="Y375" s="184">
        <v>993</v>
      </c>
      <c r="Z375" s="184">
        <v>1062</v>
      </c>
      <c r="AA375" s="184">
        <v>1107</v>
      </c>
      <c r="AB375" s="184">
        <v>1039</v>
      </c>
      <c r="AC375" s="184">
        <v>1088</v>
      </c>
      <c r="AD375" s="184">
        <v>1070</v>
      </c>
      <c r="AE375" s="184">
        <v>1106</v>
      </c>
      <c r="AF375" s="184">
        <v>822</v>
      </c>
      <c r="AG375" s="184">
        <v>806</v>
      </c>
      <c r="AH375" s="184">
        <v>753</v>
      </c>
      <c r="AI375" s="184">
        <v>747</v>
      </c>
      <c r="AJ375" s="184">
        <v>823</v>
      </c>
      <c r="AK375" s="184">
        <v>781</v>
      </c>
      <c r="AL375" s="184">
        <v>841</v>
      </c>
      <c r="AM375" s="184">
        <v>821</v>
      </c>
      <c r="AN375" s="184">
        <v>790</v>
      </c>
      <c r="AO375" s="184">
        <v>871</v>
      </c>
      <c r="AP375" s="184">
        <v>876</v>
      </c>
      <c r="AQ375" s="184">
        <v>887</v>
      </c>
      <c r="AR375" s="184">
        <v>904</v>
      </c>
      <c r="AS375" s="184">
        <v>883</v>
      </c>
      <c r="AT375" s="184">
        <v>971</v>
      </c>
      <c r="AU375" s="184">
        <v>1004</v>
      </c>
      <c r="AV375" s="184">
        <v>1029</v>
      </c>
      <c r="AW375" s="184">
        <v>996</v>
      </c>
      <c r="AX375" s="184">
        <v>1063</v>
      </c>
      <c r="AY375" s="184">
        <v>1097</v>
      </c>
      <c r="AZ375" s="184">
        <v>1075</v>
      </c>
      <c r="BA375" s="184">
        <v>1099</v>
      </c>
      <c r="BB375" s="184">
        <v>955</v>
      </c>
      <c r="BC375" s="184">
        <v>1055</v>
      </c>
      <c r="BD375" s="184">
        <v>978</v>
      </c>
      <c r="BE375" s="184">
        <v>1033</v>
      </c>
      <c r="BF375" s="184">
        <v>1107</v>
      </c>
      <c r="BG375" s="184">
        <v>1062</v>
      </c>
      <c r="BH375" s="184">
        <v>1076</v>
      </c>
      <c r="BI375" s="184">
        <v>1011</v>
      </c>
      <c r="BJ375" s="184">
        <v>1034</v>
      </c>
      <c r="BK375" s="184">
        <v>1052</v>
      </c>
      <c r="BL375" s="184">
        <v>1096</v>
      </c>
      <c r="BM375" s="184">
        <v>1101</v>
      </c>
      <c r="BN375" s="184">
        <v>1129</v>
      </c>
      <c r="BO375" s="184">
        <v>1128</v>
      </c>
      <c r="BP375" s="184">
        <v>1226</v>
      </c>
      <c r="BQ375" s="184">
        <v>1173</v>
      </c>
      <c r="BR375" s="184">
        <v>1217</v>
      </c>
      <c r="BS375" s="184">
        <v>1150</v>
      </c>
      <c r="BT375" s="184">
        <v>1152</v>
      </c>
      <c r="BU375" s="184">
        <v>1112</v>
      </c>
      <c r="BV375" s="184">
        <v>1079</v>
      </c>
      <c r="BW375" s="184">
        <v>1092</v>
      </c>
      <c r="BX375" s="184">
        <v>1026</v>
      </c>
      <c r="BY375" s="184">
        <v>1001</v>
      </c>
      <c r="BZ375" s="184">
        <v>973</v>
      </c>
      <c r="CA375" s="184">
        <v>907</v>
      </c>
      <c r="CB375" s="184">
        <v>925</v>
      </c>
      <c r="CC375" s="184">
        <v>833</v>
      </c>
      <c r="CD375" s="184">
        <v>802</v>
      </c>
      <c r="CE375" s="184">
        <v>778</v>
      </c>
      <c r="CF375" s="184">
        <v>693</v>
      </c>
      <c r="CG375" s="184">
        <v>728</v>
      </c>
      <c r="CH375" s="184">
        <v>686</v>
      </c>
      <c r="CI375" s="184">
        <v>663</v>
      </c>
      <c r="CJ375" s="184">
        <v>631</v>
      </c>
      <c r="CK375" s="184">
        <v>603</v>
      </c>
      <c r="CL375" s="184">
        <v>671</v>
      </c>
      <c r="CM375" s="184">
        <v>723</v>
      </c>
      <c r="CN375" s="184">
        <v>753</v>
      </c>
      <c r="CO375" s="184">
        <v>544</v>
      </c>
      <c r="CP375" s="184">
        <v>524</v>
      </c>
      <c r="CQ375" s="184">
        <v>463</v>
      </c>
      <c r="CR375" s="184">
        <v>384</v>
      </c>
      <c r="CS375" s="184">
        <v>302</v>
      </c>
      <c r="CT375" s="184">
        <v>291</v>
      </c>
      <c r="CU375" s="184">
        <v>272</v>
      </c>
      <c r="CV375" s="184">
        <v>247</v>
      </c>
      <c r="CW375" s="184">
        <v>232</v>
      </c>
      <c r="CX375" s="184">
        <v>165</v>
      </c>
      <c r="CY375" s="533">
        <v>533</v>
      </c>
      <c r="CZ375" s="129">
        <v>608</v>
      </c>
      <c r="DA375">
        <v>660</v>
      </c>
      <c r="DB375">
        <v>663</v>
      </c>
      <c r="DC375">
        <v>745</v>
      </c>
      <c r="DD375">
        <v>706</v>
      </c>
      <c r="DE375">
        <v>749</v>
      </c>
      <c r="DF375">
        <v>785</v>
      </c>
      <c r="DG375">
        <v>799</v>
      </c>
      <c r="DH375">
        <v>850</v>
      </c>
      <c r="DI375">
        <v>904</v>
      </c>
      <c r="DJ375">
        <v>908</v>
      </c>
      <c r="DK375">
        <v>941</v>
      </c>
      <c r="DL375">
        <v>980</v>
      </c>
      <c r="DM375">
        <v>1044</v>
      </c>
      <c r="DN375">
        <v>1107</v>
      </c>
      <c r="DO375">
        <v>1155</v>
      </c>
      <c r="DP375">
        <v>1109</v>
      </c>
      <c r="DQ375">
        <v>1056</v>
      </c>
      <c r="DR375">
        <v>1065</v>
      </c>
      <c r="DS375">
        <v>795</v>
      </c>
      <c r="DT375">
        <v>671</v>
      </c>
      <c r="DU375">
        <v>651</v>
      </c>
      <c r="DV375">
        <v>729</v>
      </c>
      <c r="DW375">
        <v>733</v>
      </c>
      <c r="DX375">
        <v>684</v>
      </c>
      <c r="DY375">
        <v>749</v>
      </c>
      <c r="DZ375">
        <v>833</v>
      </c>
      <c r="EA375">
        <v>842</v>
      </c>
      <c r="EB375">
        <v>848</v>
      </c>
      <c r="EC375">
        <v>838</v>
      </c>
      <c r="ED375">
        <v>851</v>
      </c>
      <c r="EE375">
        <v>995</v>
      </c>
      <c r="EF375">
        <v>948</v>
      </c>
      <c r="EG375">
        <v>981</v>
      </c>
      <c r="EH375">
        <v>1013</v>
      </c>
      <c r="EI375">
        <v>995</v>
      </c>
      <c r="EJ375">
        <v>1109</v>
      </c>
      <c r="EK375">
        <v>1117</v>
      </c>
      <c r="EL375">
        <v>1077</v>
      </c>
      <c r="EM375">
        <v>1047</v>
      </c>
      <c r="EN375">
        <v>1039</v>
      </c>
      <c r="EO375">
        <v>1066</v>
      </c>
      <c r="EP375">
        <v>1077</v>
      </c>
      <c r="EQ375">
        <v>1005</v>
      </c>
      <c r="ER375">
        <v>1043</v>
      </c>
      <c r="ES375">
        <v>1046</v>
      </c>
      <c r="ET375">
        <v>1094</v>
      </c>
      <c r="EU375">
        <v>1057</v>
      </c>
      <c r="EV375">
        <v>1012</v>
      </c>
      <c r="EW375">
        <v>1035</v>
      </c>
      <c r="EX375">
        <v>1013</v>
      </c>
      <c r="EY375">
        <v>1099</v>
      </c>
      <c r="EZ375">
        <v>1097</v>
      </c>
      <c r="FA375">
        <v>1107</v>
      </c>
      <c r="FB375">
        <v>1168</v>
      </c>
      <c r="FC375">
        <v>1202</v>
      </c>
      <c r="FD375">
        <v>1069</v>
      </c>
      <c r="FE375">
        <v>1166</v>
      </c>
      <c r="FF375">
        <v>1130</v>
      </c>
      <c r="FG375">
        <v>1101</v>
      </c>
      <c r="FH375">
        <v>1085</v>
      </c>
      <c r="FI375">
        <v>1068</v>
      </c>
      <c r="FJ375">
        <v>1076</v>
      </c>
      <c r="FK375">
        <v>1033</v>
      </c>
      <c r="FL375">
        <v>991</v>
      </c>
      <c r="FM375">
        <v>970</v>
      </c>
      <c r="FN375">
        <v>867</v>
      </c>
      <c r="FO375">
        <v>888</v>
      </c>
      <c r="FP375">
        <v>899</v>
      </c>
      <c r="FQ375">
        <v>861</v>
      </c>
      <c r="FR375">
        <v>806</v>
      </c>
      <c r="FS375">
        <v>782</v>
      </c>
      <c r="FT375">
        <v>728</v>
      </c>
      <c r="FU375">
        <v>696</v>
      </c>
      <c r="FV375">
        <v>741</v>
      </c>
      <c r="FW375">
        <v>787</v>
      </c>
      <c r="FX375">
        <v>728</v>
      </c>
      <c r="FY375">
        <v>723</v>
      </c>
      <c r="FZ375">
        <v>820</v>
      </c>
      <c r="GA375">
        <v>826</v>
      </c>
      <c r="GB375">
        <v>616</v>
      </c>
      <c r="GC375">
        <v>625</v>
      </c>
      <c r="GD375">
        <v>566</v>
      </c>
      <c r="GE375">
        <v>510</v>
      </c>
      <c r="GF375">
        <v>434</v>
      </c>
      <c r="GG375">
        <v>360</v>
      </c>
      <c r="GH375">
        <v>328</v>
      </c>
      <c r="GI375">
        <v>327</v>
      </c>
      <c r="GJ375">
        <v>270</v>
      </c>
      <c r="GK375">
        <v>218</v>
      </c>
      <c r="GL375" s="128">
        <v>942</v>
      </c>
    </row>
    <row r="376" spans="1:194" s="1" customFormat="1" ht="14.4" x14ac:dyDescent="0.3">
      <c r="A376" s="30" t="s">
        <v>46</v>
      </c>
      <c r="B376" s="1" t="s">
        <v>415</v>
      </c>
      <c r="C376" s="29" t="str">
        <f t="shared" si="94"/>
        <v>LA England - West Devon</v>
      </c>
      <c r="D376" s="48">
        <f t="shared" si="95"/>
        <v>1787</v>
      </c>
      <c r="E376" s="48">
        <f t="shared" si="96"/>
        <v>1763</v>
      </c>
      <c r="F376" s="49">
        <f t="shared" si="97"/>
        <v>55092</v>
      </c>
      <c r="G376" s="49">
        <f t="shared" si="98"/>
        <v>26732</v>
      </c>
      <c r="H376" s="50">
        <f t="shared" si="99"/>
        <v>28360</v>
      </c>
      <c r="I376" s="50">
        <f t="shared" si="100"/>
        <v>22263</v>
      </c>
      <c r="J376" s="50">
        <f t="shared" si="101"/>
        <v>24047</v>
      </c>
      <c r="K376" s="47">
        <f t="shared" si="102"/>
        <v>4469</v>
      </c>
      <c r="L376" s="48">
        <f t="shared" si="103"/>
        <v>4313</v>
      </c>
      <c r="M376" s="744">
        <v>181</v>
      </c>
      <c r="N376" s="184">
        <v>165</v>
      </c>
      <c r="O376" s="184">
        <v>207</v>
      </c>
      <c r="P376" s="184">
        <v>200</v>
      </c>
      <c r="Q376" s="184">
        <v>244</v>
      </c>
      <c r="R376" s="184">
        <v>212</v>
      </c>
      <c r="S376" s="184">
        <v>237</v>
      </c>
      <c r="T376" s="184">
        <v>216</v>
      </c>
      <c r="U376" s="184">
        <v>214</v>
      </c>
      <c r="V376" s="184">
        <v>256</v>
      </c>
      <c r="W376" s="184">
        <v>276</v>
      </c>
      <c r="X376" s="184">
        <v>274</v>
      </c>
      <c r="Y376" s="184">
        <v>285</v>
      </c>
      <c r="Z376" s="184">
        <v>296</v>
      </c>
      <c r="AA376" s="184">
        <v>286</v>
      </c>
      <c r="AB376" s="184">
        <v>313</v>
      </c>
      <c r="AC376" s="184">
        <v>289</v>
      </c>
      <c r="AD376" s="184">
        <v>318</v>
      </c>
      <c r="AE376" s="184">
        <v>338</v>
      </c>
      <c r="AF376" s="184">
        <v>277</v>
      </c>
      <c r="AG376" s="184">
        <v>268</v>
      </c>
      <c r="AH376" s="184">
        <v>236</v>
      </c>
      <c r="AI376" s="184">
        <v>250</v>
      </c>
      <c r="AJ376" s="184">
        <v>214</v>
      </c>
      <c r="AK376" s="184">
        <v>241</v>
      </c>
      <c r="AL376" s="184">
        <v>214</v>
      </c>
      <c r="AM376" s="184">
        <v>225</v>
      </c>
      <c r="AN376" s="184">
        <v>253</v>
      </c>
      <c r="AO376" s="184">
        <v>276</v>
      </c>
      <c r="AP376" s="184">
        <v>238</v>
      </c>
      <c r="AQ376" s="184">
        <v>258</v>
      </c>
      <c r="AR376" s="184">
        <v>226</v>
      </c>
      <c r="AS376" s="184">
        <v>270</v>
      </c>
      <c r="AT376" s="184">
        <v>253</v>
      </c>
      <c r="AU376" s="184">
        <v>270</v>
      </c>
      <c r="AV376" s="184">
        <v>283</v>
      </c>
      <c r="AW376" s="184">
        <v>282</v>
      </c>
      <c r="AX376" s="184">
        <v>296</v>
      </c>
      <c r="AY376" s="184">
        <v>280</v>
      </c>
      <c r="AZ376" s="184">
        <v>261</v>
      </c>
      <c r="BA376" s="184">
        <v>305</v>
      </c>
      <c r="BB376" s="184">
        <v>284</v>
      </c>
      <c r="BC376" s="184">
        <v>303</v>
      </c>
      <c r="BD376" s="184">
        <v>269</v>
      </c>
      <c r="BE376" s="184">
        <v>282</v>
      </c>
      <c r="BF376" s="184">
        <v>287</v>
      </c>
      <c r="BG376" s="184">
        <v>316</v>
      </c>
      <c r="BH376" s="184">
        <v>265</v>
      </c>
      <c r="BI376" s="184">
        <v>253</v>
      </c>
      <c r="BJ376" s="184">
        <v>256</v>
      </c>
      <c r="BK376" s="184">
        <v>276</v>
      </c>
      <c r="BL376" s="184">
        <v>308</v>
      </c>
      <c r="BM376" s="184">
        <v>340</v>
      </c>
      <c r="BN376" s="184">
        <v>342</v>
      </c>
      <c r="BO376" s="184">
        <v>364</v>
      </c>
      <c r="BP376" s="184">
        <v>377</v>
      </c>
      <c r="BQ376" s="184">
        <v>386</v>
      </c>
      <c r="BR376" s="184">
        <v>413</v>
      </c>
      <c r="BS376" s="184">
        <v>421</v>
      </c>
      <c r="BT376" s="184">
        <v>434</v>
      </c>
      <c r="BU376" s="184">
        <v>426</v>
      </c>
      <c r="BV376" s="184">
        <v>479</v>
      </c>
      <c r="BW376" s="184">
        <v>493</v>
      </c>
      <c r="BX376" s="184">
        <v>443</v>
      </c>
      <c r="BY376" s="184">
        <v>454</v>
      </c>
      <c r="BZ376" s="184">
        <v>468</v>
      </c>
      <c r="CA376" s="184">
        <v>436</v>
      </c>
      <c r="CB376" s="184">
        <v>404</v>
      </c>
      <c r="CC376" s="184">
        <v>399</v>
      </c>
      <c r="CD376" s="184">
        <v>424</v>
      </c>
      <c r="CE376" s="184">
        <v>357</v>
      </c>
      <c r="CF376" s="184">
        <v>355</v>
      </c>
      <c r="CG376" s="184">
        <v>384</v>
      </c>
      <c r="CH376" s="184">
        <v>339</v>
      </c>
      <c r="CI376" s="184">
        <v>336</v>
      </c>
      <c r="CJ376" s="184">
        <v>356</v>
      </c>
      <c r="CK376" s="184">
        <v>372</v>
      </c>
      <c r="CL376" s="184">
        <v>312</v>
      </c>
      <c r="CM376" s="184">
        <v>369</v>
      </c>
      <c r="CN376" s="184">
        <v>368</v>
      </c>
      <c r="CO376" s="184">
        <v>289</v>
      </c>
      <c r="CP376" s="184">
        <v>281</v>
      </c>
      <c r="CQ376" s="184">
        <v>248</v>
      </c>
      <c r="CR376" s="184">
        <v>230</v>
      </c>
      <c r="CS376" s="184">
        <v>156</v>
      </c>
      <c r="CT376" s="184">
        <v>153</v>
      </c>
      <c r="CU376" s="184">
        <v>138</v>
      </c>
      <c r="CV376" s="184">
        <v>122</v>
      </c>
      <c r="CW376" s="184">
        <v>104</v>
      </c>
      <c r="CX376" s="184">
        <v>89</v>
      </c>
      <c r="CY376" s="533">
        <v>289</v>
      </c>
      <c r="CZ376" s="129">
        <v>164</v>
      </c>
      <c r="DA376">
        <v>171</v>
      </c>
      <c r="DB376">
        <v>173</v>
      </c>
      <c r="DC376">
        <v>184</v>
      </c>
      <c r="DD376">
        <v>208</v>
      </c>
      <c r="DE376">
        <v>205</v>
      </c>
      <c r="DF376">
        <v>206</v>
      </c>
      <c r="DG376">
        <v>213</v>
      </c>
      <c r="DH376">
        <v>259</v>
      </c>
      <c r="DI376">
        <v>257</v>
      </c>
      <c r="DJ376">
        <v>246</v>
      </c>
      <c r="DK376">
        <v>264</v>
      </c>
      <c r="DL376">
        <v>277</v>
      </c>
      <c r="DM376">
        <v>264</v>
      </c>
      <c r="DN376">
        <v>301</v>
      </c>
      <c r="DO376">
        <v>314</v>
      </c>
      <c r="DP376">
        <v>302</v>
      </c>
      <c r="DQ376">
        <v>305</v>
      </c>
      <c r="DR376">
        <v>306</v>
      </c>
      <c r="DS376">
        <v>222</v>
      </c>
      <c r="DT376">
        <v>198</v>
      </c>
      <c r="DU376">
        <v>210</v>
      </c>
      <c r="DV376">
        <v>203</v>
      </c>
      <c r="DW376">
        <v>216</v>
      </c>
      <c r="DX376">
        <v>231</v>
      </c>
      <c r="DY376">
        <v>192</v>
      </c>
      <c r="DZ376">
        <v>221</v>
      </c>
      <c r="EA376">
        <v>262</v>
      </c>
      <c r="EB376">
        <v>254</v>
      </c>
      <c r="EC376">
        <v>259</v>
      </c>
      <c r="ED376">
        <v>229</v>
      </c>
      <c r="EE376">
        <v>250</v>
      </c>
      <c r="EF376">
        <v>293</v>
      </c>
      <c r="EG376">
        <v>271</v>
      </c>
      <c r="EH376">
        <v>279</v>
      </c>
      <c r="EI376">
        <v>312</v>
      </c>
      <c r="EJ376">
        <v>288</v>
      </c>
      <c r="EK376">
        <v>313</v>
      </c>
      <c r="EL376">
        <v>298</v>
      </c>
      <c r="EM376">
        <v>300</v>
      </c>
      <c r="EN376">
        <v>294</v>
      </c>
      <c r="EO376">
        <v>281</v>
      </c>
      <c r="EP376">
        <v>293</v>
      </c>
      <c r="EQ376">
        <v>289</v>
      </c>
      <c r="ER376">
        <v>290</v>
      </c>
      <c r="ES376">
        <v>352</v>
      </c>
      <c r="ET376">
        <v>315</v>
      </c>
      <c r="EU376">
        <v>282</v>
      </c>
      <c r="EV376">
        <v>298</v>
      </c>
      <c r="EW376">
        <v>266</v>
      </c>
      <c r="EX376">
        <v>328</v>
      </c>
      <c r="EY376">
        <v>303</v>
      </c>
      <c r="EZ376">
        <v>327</v>
      </c>
      <c r="FA376">
        <v>420</v>
      </c>
      <c r="FB376">
        <v>422</v>
      </c>
      <c r="FC376">
        <v>387</v>
      </c>
      <c r="FD376">
        <v>407</v>
      </c>
      <c r="FE376">
        <v>472</v>
      </c>
      <c r="FF376">
        <v>474</v>
      </c>
      <c r="FG376">
        <v>455</v>
      </c>
      <c r="FH376">
        <v>512</v>
      </c>
      <c r="FI376">
        <v>518</v>
      </c>
      <c r="FJ376">
        <v>494</v>
      </c>
      <c r="FK376">
        <v>495</v>
      </c>
      <c r="FL376">
        <v>481</v>
      </c>
      <c r="FM376">
        <v>523</v>
      </c>
      <c r="FN376">
        <v>435</v>
      </c>
      <c r="FO376">
        <v>461</v>
      </c>
      <c r="FP376">
        <v>433</v>
      </c>
      <c r="FQ376">
        <v>397</v>
      </c>
      <c r="FR376">
        <v>391</v>
      </c>
      <c r="FS376">
        <v>415</v>
      </c>
      <c r="FT376">
        <v>394</v>
      </c>
      <c r="FU376">
        <v>372</v>
      </c>
      <c r="FV376">
        <v>390</v>
      </c>
      <c r="FW376">
        <v>369</v>
      </c>
      <c r="FX376">
        <v>381</v>
      </c>
      <c r="FY376">
        <v>414</v>
      </c>
      <c r="FZ376">
        <v>423</v>
      </c>
      <c r="GA376">
        <v>424</v>
      </c>
      <c r="GB376">
        <v>311</v>
      </c>
      <c r="GC376">
        <v>330</v>
      </c>
      <c r="GD376">
        <v>266</v>
      </c>
      <c r="GE376">
        <v>272</v>
      </c>
      <c r="GF376">
        <v>211</v>
      </c>
      <c r="GG376">
        <v>180</v>
      </c>
      <c r="GH376">
        <v>207</v>
      </c>
      <c r="GI376">
        <v>154</v>
      </c>
      <c r="GJ376">
        <v>150</v>
      </c>
      <c r="GK376">
        <v>145</v>
      </c>
      <c r="GL376" s="128">
        <v>537</v>
      </c>
    </row>
    <row r="377" spans="1:194" s="1" customFormat="1" ht="14.4" x14ac:dyDescent="0.3">
      <c r="A377" s="30" t="s">
        <v>46</v>
      </c>
      <c r="B377" s="1" t="s">
        <v>416</v>
      </c>
      <c r="C377" s="29" t="str">
        <f t="shared" si="94"/>
        <v>LA England - West Lancashire</v>
      </c>
      <c r="D377" s="48">
        <f t="shared" si="95"/>
        <v>4168</v>
      </c>
      <c r="E377" s="48">
        <f t="shared" si="96"/>
        <v>3926</v>
      </c>
      <c r="F377" s="49">
        <f t="shared" si="97"/>
        <v>118486</v>
      </c>
      <c r="G377" s="49">
        <f t="shared" si="98"/>
        <v>58420</v>
      </c>
      <c r="H377" s="50">
        <f t="shared" si="99"/>
        <v>60066</v>
      </c>
      <c r="I377" s="50">
        <f t="shared" si="100"/>
        <v>47403</v>
      </c>
      <c r="J377" s="50">
        <f t="shared" si="101"/>
        <v>49588</v>
      </c>
      <c r="K377" s="47">
        <f t="shared" si="102"/>
        <v>11017</v>
      </c>
      <c r="L377" s="48">
        <f t="shared" si="103"/>
        <v>10478</v>
      </c>
      <c r="M377" s="744">
        <v>467</v>
      </c>
      <c r="N377" s="184">
        <v>465</v>
      </c>
      <c r="O377" s="184">
        <v>523</v>
      </c>
      <c r="P377" s="184">
        <v>515</v>
      </c>
      <c r="Q377" s="184">
        <v>598</v>
      </c>
      <c r="R377" s="184">
        <v>528</v>
      </c>
      <c r="S377" s="184">
        <v>596</v>
      </c>
      <c r="T377" s="184">
        <v>625</v>
      </c>
      <c r="U377" s="184">
        <v>623</v>
      </c>
      <c r="V377" s="184">
        <v>663</v>
      </c>
      <c r="W377" s="184">
        <v>600</v>
      </c>
      <c r="X377" s="184">
        <v>646</v>
      </c>
      <c r="Y377" s="184">
        <v>661</v>
      </c>
      <c r="Z377" s="184">
        <v>685</v>
      </c>
      <c r="AA377" s="184">
        <v>676</v>
      </c>
      <c r="AB377" s="184">
        <v>752</v>
      </c>
      <c r="AC377" s="184">
        <v>694</v>
      </c>
      <c r="AD377" s="184">
        <v>700</v>
      </c>
      <c r="AE377" s="184">
        <v>753</v>
      </c>
      <c r="AF377" s="184">
        <v>732</v>
      </c>
      <c r="AG377" s="184">
        <v>749</v>
      </c>
      <c r="AH377" s="184">
        <v>741</v>
      </c>
      <c r="AI377" s="184">
        <v>684</v>
      </c>
      <c r="AJ377" s="184">
        <v>673</v>
      </c>
      <c r="AK377" s="184">
        <v>658</v>
      </c>
      <c r="AL377" s="184">
        <v>644</v>
      </c>
      <c r="AM377" s="184">
        <v>666</v>
      </c>
      <c r="AN377" s="184">
        <v>661</v>
      </c>
      <c r="AO377" s="184">
        <v>641</v>
      </c>
      <c r="AP377" s="184">
        <v>707</v>
      </c>
      <c r="AQ377" s="184">
        <v>647</v>
      </c>
      <c r="AR377" s="184">
        <v>714</v>
      </c>
      <c r="AS377" s="184">
        <v>674</v>
      </c>
      <c r="AT377" s="184">
        <v>712</v>
      </c>
      <c r="AU377" s="184">
        <v>740</v>
      </c>
      <c r="AV377" s="184">
        <v>801</v>
      </c>
      <c r="AW377" s="184">
        <v>725</v>
      </c>
      <c r="AX377" s="184">
        <v>754</v>
      </c>
      <c r="AY377" s="184">
        <v>747</v>
      </c>
      <c r="AZ377" s="184">
        <v>788</v>
      </c>
      <c r="BA377" s="184">
        <v>750</v>
      </c>
      <c r="BB377" s="184">
        <v>698</v>
      </c>
      <c r="BC377" s="184">
        <v>648</v>
      </c>
      <c r="BD377" s="184">
        <v>706</v>
      </c>
      <c r="BE377" s="184">
        <v>701</v>
      </c>
      <c r="BF377" s="184">
        <v>689</v>
      </c>
      <c r="BG377" s="184">
        <v>702</v>
      </c>
      <c r="BH377" s="184">
        <v>650</v>
      </c>
      <c r="BI377" s="184">
        <v>638</v>
      </c>
      <c r="BJ377" s="184">
        <v>629</v>
      </c>
      <c r="BK377" s="184">
        <v>663</v>
      </c>
      <c r="BL377" s="184">
        <v>706</v>
      </c>
      <c r="BM377" s="184">
        <v>738</v>
      </c>
      <c r="BN377" s="184">
        <v>749</v>
      </c>
      <c r="BO377" s="184">
        <v>797</v>
      </c>
      <c r="BP377" s="184">
        <v>871</v>
      </c>
      <c r="BQ377" s="184">
        <v>837</v>
      </c>
      <c r="BR377" s="184">
        <v>835</v>
      </c>
      <c r="BS377" s="184">
        <v>920</v>
      </c>
      <c r="BT377" s="184">
        <v>860</v>
      </c>
      <c r="BU377" s="184">
        <v>933</v>
      </c>
      <c r="BV377" s="184">
        <v>939</v>
      </c>
      <c r="BW377" s="184">
        <v>899</v>
      </c>
      <c r="BX377" s="184">
        <v>837</v>
      </c>
      <c r="BY377" s="184">
        <v>789</v>
      </c>
      <c r="BZ377" s="184">
        <v>807</v>
      </c>
      <c r="CA377" s="184">
        <v>769</v>
      </c>
      <c r="CB377" s="184">
        <v>701</v>
      </c>
      <c r="CC377" s="184">
        <v>744</v>
      </c>
      <c r="CD377" s="184">
        <v>634</v>
      </c>
      <c r="CE377" s="184">
        <v>589</v>
      </c>
      <c r="CF377" s="184">
        <v>576</v>
      </c>
      <c r="CG377" s="184">
        <v>595</v>
      </c>
      <c r="CH377" s="184">
        <v>580</v>
      </c>
      <c r="CI377" s="184">
        <v>556</v>
      </c>
      <c r="CJ377" s="184">
        <v>549</v>
      </c>
      <c r="CK377" s="184">
        <v>560</v>
      </c>
      <c r="CL377" s="184">
        <v>580</v>
      </c>
      <c r="CM377" s="184">
        <v>584</v>
      </c>
      <c r="CN377" s="184">
        <v>556</v>
      </c>
      <c r="CO377" s="184">
        <v>426</v>
      </c>
      <c r="CP377" s="184">
        <v>427</v>
      </c>
      <c r="CQ377" s="184">
        <v>394</v>
      </c>
      <c r="CR377" s="184">
        <v>356</v>
      </c>
      <c r="CS377" s="184">
        <v>259</v>
      </c>
      <c r="CT377" s="184">
        <v>269</v>
      </c>
      <c r="CU377" s="184">
        <v>203</v>
      </c>
      <c r="CV377" s="184">
        <v>199</v>
      </c>
      <c r="CW377" s="184">
        <v>162</v>
      </c>
      <c r="CX377" s="184">
        <v>145</v>
      </c>
      <c r="CY377" s="533">
        <v>388</v>
      </c>
      <c r="CZ377" s="129">
        <v>433</v>
      </c>
      <c r="DA377">
        <v>458</v>
      </c>
      <c r="DB377">
        <v>504</v>
      </c>
      <c r="DC377">
        <v>532</v>
      </c>
      <c r="DD377">
        <v>595</v>
      </c>
      <c r="DE377">
        <v>526</v>
      </c>
      <c r="DF377">
        <v>555</v>
      </c>
      <c r="DG377">
        <v>555</v>
      </c>
      <c r="DH377">
        <v>591</v>
      </c>
      <c r="DI377">
        <v>573</v>
      </c>
      <c r="DJ377">
        <v>612</v>
      </c>
      <c r="DK377">
        <v>618</v>
      </c>
      <c r="DL377">
        <v>627</v>
      </c>
      <c r="DM377">
        <v>678</v>
      </c>
      <c r="DN377">
        <v>698</v>
      </c>
      <c r="DO377">
        <v>644</v>
      </c>
      <c r="DP377">
        <v>652</v>
      </c>
      <c r="DQ377">
        <v>627</v>
      </c>
      <c r="DR377">
        <v>758</v>
      </c>
      <c r="DS377">
        <v>830</v>
      </c>
      <c r="DT377">
        <v>893</v>
      </c>
      <c r="DU377">
        <v>844</v>
      </c>
      <c r="DV377">
        <v>736</v>
      </c>
      <c r="DW377">
        <v>626</v>
      </c>
      <c r="DX377">
        <v>643</v>
      </c>
      <c r="DY377">
        <v>608</v>
      </c>
      <c r="DZ377">
        <v>588</v>
      </c>
      <c r="EA377">
        <v>626</v>
      </c>
      <c r="EB377">
        <v>655</v>
      </c>
      <c r="EC377">
        <v>614</v>
      </c>
      <c r="ED377">
        <v>648</v>
      </c>
      <c r="EE377">
        <v>643</v>
      </c>
      <c r="EF377">
        <v>685</v>
      </c>
      <c r="EG377">
        <v>742</v>
      </c>
      <c r="EH377">
        <v>706</v>
      </c>
      <c r="EI377">
        <v>803</v>
      </c>
      <c r="EJ377">
        <v>727</v>
      </c>
      <c r="EK377">
        <v>728</v>
      </c>
      <c r="EL377">
        <v>750</v>
      </c>
      <c r="EM377">
        <v>712</v>
      </c>
      <c r="EN377">
        <v>751</v>
      </c>
      <c r="EO377">
        <v>764</v>
      </c>
      <c r="EP377">
        <v>748</v>
      </c>
      <c r="EQ377">
        <v>713</v>
      </c>
      <c r="ER377">
        <v>675</v>
      </c>
      <c r="ES377">
        <v>668</v>
      </c>
      <c r="ET377">
        <v>693</v>
      </c>
      <c r="EU377">
        <v>663</v>
      </c>
      <c r="EV377">
        <v>634</v>
      </c>
      <c r="EW377">
        <v>622</v>
      </c>
      <c r="EX377">
        <v>670</v>
      </c>
      <c r="EY377">
        <v>680</v>
      </c>
      <c r="EZ377">
        <v>716</v>
      </c>
      <c r="FA377">
        <v>819</v>
      </c>
      <c r="FB377">
        <v>839</v>
      </c>
      <c r="FC377">
        <v>906</v>
      </c>
      <c r="FD377">
        <v>844</v>
      </c>
      <c r="FE377">
        <v>872</v>
      </c>
      <c r="FF377">
        <v>851</v>
      </c>
      <c r="FG377">
        <v>862</v>
      </c>
      <c r="FH377">
        <v>937</v>
      </c>
      <c r="FI377">
        <v>888</v>
      </c>
      <c r="FJ377">
        <v>847</v>
      </c>
      <c r="FK377">
        <v>865</v>
      </c>
      <c r="FL377">
        <v>884</v>
      </c>
      <c r="FM377">
        <v>808</v>
      </c>
      <c r="FN377">
        <v>772</v>
      </c>
      <c r="FO377">
        <v>730</v>
      </c>
      <c r="FP377">
        <v>737</v>
      </c>
      <c r="FQ377">
        <v>680</v>
      </c>
      <c r="FR377">
        <v>703</v>
      </c>
      <c r="FS377">
        <v>615</v>
      </c>
      <c r="FT377">
        <v>643</v>
      </c>
      <c r="FU377">
        <v>599</v>
      </c>
      <c r="FV377">
        <v>613</v>
      </c>
      <c r="FW377">
        <v>606</v>
      </c>
      <c r="FX377">
        <v>601</v>
      </c>
      <c r="FY377">
        <v>596</v>
      </c>
      <c r="FZ377">
        <v>701</v>
      </c>
      <c r="GA377">
        <v>734</v>
      </c>
      <c r="GB377">
        <v>513</v>
      </c>
      <c r="GC377">
        <v>483</v>
      </c>
      <c r="GD377">
        <v>450</v>
      </c>
      <c r="GE377">
        <v>441</v>
      </c>
      <c r="GF377">
        <v>402</v>
      </c>
      <c r="GG377">
        <v>303</v>
      </c>
      <c r="GH377">
        <v>303</v>
      </c>
      <c r="GI377">
        <v>280</v>
      </c>
      <c r="GJ377">
        <v>268</v>
      </c>
      <c r="GK377">
        <v>232</v>
      </c>
      <c r="GL377" s="128">
        <v>799</v>
      </c>
    </row>
    <row r="378" spans="1:194" s="1" customFormat="1" ht="14.4" x14ac:dyDescent="0.3">
      <c r="A378" s="30" t="s">
        <v>46</v>
      </c>
      <c r="B378" s="1" t="s">
        <v>417</v>
      </c>
      <c r="C378" s="29" t="str">
        <f t="shared" si="94"/>
        <v>LA England - West Lindsey</v>
      </c>
      <c r="D378" s="48">
        <f t="shared" si="95"/>
        <v>3012</v>
      </c>
      <c r="E378" s="48">
        <f t="shared" si="96"/>
        <v>2858</v>
      </c>
      <c r="F378" s="49">
        <f t="shared" si="97"/>
        <v>83618</v>
      </c>
      <c r="G378" s="49">
        <f t="shared" si="98"/>
        <v>41291</v>
      </c>
      <c r="H378" s="50">
        <f t="shared" si="99"/>
        <v>42327</v>
      </c>
      <c r="I378" s="50">
        <f t="shared" si="100"/>
        <v>33497</v>
      </c>
      <c r="J378" s="50">
        <f t="shared" si="101"/>
        <v>34935</v>
      </c>
      <c r="K378" s="47">
        <f t="shared" si="102"/>
        <v>7794</v>
      </c>
      <c r="L378" s="48">
        <f t="shared" si="103"/>
        <v>7392</v>
      </c>
      <c r="M378" s="744">
        <v>272</v>
      </c>
      <c r="N378" s="184">
        <v>312</v>
      </c>
      <c r="O378" s="184">
        <v>306</v>
      </c>
      <c r="P378" s="184">
        <v>355</v>
      </c>
      <c r="Q378" s="184">
        <v>376</v>
      </c>
      <c r="R378" s="184">
        <v>407</v>
      </c>
      <c r="S378" s="184">
        <v>427</v>
      </c>
      <c r="T378" s="184">
        <v>413</v>
      </c>
      <c r="U378" s="184">
        <v>492</v>
      </c>
      <c r="V378" s="184">
        <v>446</v>
      </c>
      <c r="W378" s="184">
        <v>455</v>
      </c>
      <c r="X378" s="184">
        <v>521</v>
      </c>
      <c r="Y378" s="184">
        <v>505</v>
      </c>
      <c r="Z378" s="184">
        <v>479</v>
      </c>
      <c r="AA378" s="184">
        <v>502</v>
      </c>
      <c r="AB378" s="184">
        <v>516</v>
      </c>
      <c r="AC378" s="184">
        <v>505</v>
      </c>
      <c r="AD378" s="184">
        <v>505</v>
      </c>
      <c r="AE378" s="184">
        <v>473</v>
      </c>
      <c r="AF378" s="184">
        <v>400</v>
      </c>
      <c r="AG378" s="184">
        <v>399</v>
      </c>
      <c r="AH378" s="184">
        <v>407</v>
      </c>
      <c r="AI378" s="184">
        <v>410</v>
      </c>
      <c r="AJ378" s="184">
        <v>382</v>
      </c>
      <c r="AK378" s="184">
        <v>358</v>
      </c>
      <c r="AL378" s="184">
        <v>425</v>
      </c>
      <c r="AM378" s="184">
        <v>394</v>
      </c>
      <c r="AN378" s="184">
        <v>443</v>
      </c>
      <c r="AO378" s="184">
        <v>407</v>
      </c>
      <c r="AP378" s="184">
        <v>441</v>
      </c>
      <c r="AQ378" s="184">
        <v>437</v>
      </c>
      <c r="AR378" s="184">
        <v>465</v>
      </c>
      <c r="AS378" s="184">
        <v>464</v>
      </c>
      <c r="AT378" s="184">
        <v>448</v>
      </c>
      <c r="AU378" s="184">
        <v>483</v>
      </c>
      <c r="AV378" s="184">
        <v>496</v>
      </c>
      <c r="AW378" s="184">
        <v>503</v>
      </c>
      <c r="AX378" s="184">
        <v>502</v>
      </c>
      <c r="AY378" s="184">
        <v>509</v>
      </c>
      <c r="AZ378" s="184">
        <v>472</v>
      </c>
      <c r="BA378" s="184">
        <v>497</v>
      </c>
      <c r="BB378" s="184">
        <v>496</v>
      </c>
      <c r="BC378" s="184">
        <v>438</v>
      </c>
      <c r="BD378" s="184">
        <v>461</v>
      </c>
      <c r="BE378" s="184">
        <v>454</v>
      </c>
      <c r="BF378" s="184">
        <v>475</v>
      </c>
      <c r="BG378" s="184">
        <v>451</v>
      </c>
      <c r="BH378" s="184">
        <v>424</v>
      </c>
      <c r="BI378" s="184">
        <v>449</v>
      </c>
      <c r="BJ378" s="184">
        <v>435</v>
      </c>
      <c r="BK378" s="184">
        <v>432</v>
      </c>
      <c r="BL378" s="184">
        <v>468</v>
      </c>
      <c r="BM378" s="184">
        <v>490</v>
      </c>
      <c r="BN378" s="184">
        <v>532</v>
      </c>
      <c r="BO378" s="184">
        <v>591</v>
      </c>
      <c r="BP378" s="184">
        <v>559</v>
      </c>
      <c r="BQ378" s="184">
        <v>601</v>
      </c>
      <c r="BR378" s="184">
        <v>599</v>
      </c>
      <c r="BS378" s="184">
        <v>599</v>
      </c>
      <c r="BT378" s="184">
        <v>667</v>
      </c>
      <c r="BU378" s="184">
        <v>650</v>
      </c>
      <c r="BV378" s="184">
        <v>642</v>
      </c>
      <c r="BW378" s="184">
        <v>636</v>
      </c>
      <c r="BX378" s="184">
        <v>651</v>
      </c>
      <c r="BY378" s="184">
        <v>614</v>
      </c>
      <c r="BZ378" s="184">
        <v>613</v>
      </c>
      <c r="CA378" s="184">
        <v>588</v>
      </c>
      <c r="CB378" s="184">
        <v>549</v>
      </c>
      <c r="CC378" s="184">
        <v>521</v>
      </c>
      <c r="CD378" s="184">
        <v>526</v>
      </c>
      <c r="CE378" s="184">
        <v>527</v>
      </c>
      <c r="CF378" s="184">
        <v>518</v>
      </c>
      <c r="CG378" s="184">
        <v>456</v>
      </c>
      <c r="CH378" s="184">
        <v>482</v>
      </c>
      <c r="CI378" s="184">
        <v>461</v>
      </c>
      <c r="CJ378" s="184">
        <v>431</v>
      </c>
      <c r="CK378" s="184">
        <v>463</v>
      </c>
      <c r="CL378" s="184">
        <v>468</v>
      </c>
      <c r="CM378" s="184">
        <v>498</v>
      </c>
      <c r="CN378" s="184">
        <v>524</v>
      </c>
      <c r="CO378" s="184">
        <v>373</v>
      </c>
      <c r="CP378" s="184">
        <v>396</v>
      </c>
      <c r="CQ378" s="184">
        <v>355</v>
      </c>
      <c r="CR378" s="184">
        <v>320</v>
      </c>
      <c r="CS378" s="184">
        <v>239</v>
      </c>
      <c r="CT378" s="184">
        <v>219</v>
      </c>
      <c r="CU378" s="184">
        <v>171</v>
      </c>
      <c r="CV378" s="184">
        <v>174</v>
      </c>
      <c r="CW378" s="184">
        <v>131</v>
      </c>
      <c r="CX378" s="184">
        <v>105</v>
      </c>
      <c r="CY378" s="533">
        <v>360</v>
      </c>
      <c r="CZ378" s="129">
        <v>309</v>
      </c>
      <c r="DA378">
        <v>304</v>
      </c>
      <c r="DB378">
        <v>306</v>
      </c>
      <c r="DC378">
        <v>350</v>
      </c>
      <c r="DD378">
        <v>363</v>
      </c>
      <c r="DE378">
        <v>334</v>
      </c>
      <c r="DF378">
        <v>396</v>
      </c>
      <c r="DG378">
        <v>396</v>
      </c>
      <c r="DH378">
        <v>411</v>
      </c>
      <c r="DI378">
        <v>443</v>
      </c>
      <c r="DJ378">
        <v>481</v>
      </c>
      <c r="DK378">
        <v>441</v>
      </c>
      <c r="DL378">
        <v>510</v>
      </c>
      <c r="DM378">
        <v>504</v>
      </c>
      <c r="DN378">
        <v>483</v>
      </c>
      <c r="DO378">
        <v>479</v>
      </c>
      <c r="DP378">
        <v>445</v>
      </c>
      <c r="DQ378">
        <v>437</v>
      </c>
      <c r="DR378">
        <v>451</v>
      </c>
      <c r="DS378">
        <v>388</v>
      </c>
      <c r="DT378">
        <v>334</v>
      </c>
      <c r="DU378">
        <v>329</v>
      </c>
      <c r="DV378">
        <v>366</v>
      </c>
      <c r="DW378">
        <v>364</v>
      </c>
      <c r="DX378">
        <v>341</v>
      </c>
      <c r="DY378">
        <v>358</v>
      </c>
      <c r="DZ378">
        <v>380</v>
      </c>
      <c r="EA378">
        <v>389</v>
      </c>
      <c r="EB378">
        <v>430</v>
      </c>
      <c r="EC378">
        <v>457</v>
      </c>
      <c r="ED378">
        <v>474</v>
      </c>
      <c r="EE378">
        <v>451</v>
      </c>
      <c r="EF378">
        <v>463</v>
      </c>
      <c r="EG378">
        <v>525</v>
      </c>
      <c r="EH378">
        <v>507</v>
      </c>
      <c r="EI378">
        <v>501</v>
      </c>
      <c r="EJ378">
        <v>482</v>
      </c>
      <c r="EK378">
        <v>511</v>
      </c>
      <c r="EL378">
        <v>530</v>
      </c>
      <c r="EM378">
        <v>502</v>
      </c>
      <c r="EN378">
        <v>521</v>
      </c>
      <c r="EO378">
        <v>514</v>
      </c>
      <c r="EP378">
        <v>480</v>
      </c>
      <c r="EQ378">
        <v>520</v>
      </c>
      <c r="ER378">
        <v>495</v>
      </c>
      <c r="ES378">
        <v>469</v>
      </c>
      <c r="ET378">
        <v>456</v>
      </c>
      <c r="EU378">
        <v>490</v>
      </c>
      <c r="EV378">
        <v>400</v>
      </c>
      <c r="EW378">
        <v>423</v>
      </c>
      <c r="EX378">
        <v>462</v>
      </c>
      <c r="EY378">
        <v>450</v>
      </c>
      <c r="EZ378">
        <v>483</v>
      </c>
      <c r="FA378">
        <v>556</v>
      </c>
      <c r="FB378">
        <v>566</v>
      </c>
      <c r="FC378">
        <v>606</v>
      </c>
      <c r="FD378">
        <v>616</v>
      </c>
      <c r="FE378">
        <v>676</v>
      </c>
      <c r="FF378">
        <v>622</v>
      </c>
      <c r="FG378">
        <v>698</v>
      </c>
      <c r="FH378">
        <v>669</v>
      </c>
      <c r="FI378">
        <v>658</v>
      </c>
      <c r="FJ378">
        <v>686</v>
      </c>
      <c r="FK378">
        <v>661</v>
      </c>
      <c r="FL378">
        <v>629</v>
      </c>
      <c r="FM378">
        <v>632</v>
      </c>
      <c r="FN378">
        <v>627</v>
      </c>
      <c r="FO378">
        <v>578</v>
      </c>
      <c r="FP378">
        <v>556</v>
      </c>
      <c r="FQ378">
        <v>535</v>
      </c>
      <c r="FR378">
        <v>558</v>
      </c>
      <c r="FS378">
        <v>565</v>
      </c>
      <c r="FT378">
        <v>532</v>
      </c>
      <c r="FU378">
        <v>493</v>
      </c>
      <c r="FV378">
        <v>480</v>
      </c>
      <c r="FW378">
        <v>457</v>
      </c>
      <c r="FX378">
        <v>502</v>
      </c>
      <c r="FY378">
        <v>505</v>
      </c>
      <c r="FZ378">
        <v>547</v>
      </c>
      <c r="GA378">
        <v>535</v>
      </c>
      <c r="GB378">
        <v>421</v>
      </c>
      <c r="GC378">
        <v>434</v>
      </c>
      <c r="GD378">
        <v>383</v>
      </c>
      <c r="GE378">
        <v>349</v>
      </c>
      <c r="GF378">
        <v>279</v>
      </c>
      <c r="GG378">
        <v>248</v>
      </c>
      <c r="GH378">
        <v>257</v>
      </c>
      <c r="GI378">
        <v>180</v>
      </c>
      <c r="GJ378">
        <v>172</v>
      </c>
      <c r="GK378">
        <v>162</v>
      </c>
      <c r="GL378" s="128">
        <v>609</v>
      </c>
    </row>
    <row r="379" spans="1:194" s="1" customFormat="1" ht="14.4" x14ac:dyDescent="0.3">
      <c r="A379" s="30" t="s">
        <v>46</v>
      </c>
      <c r="B379" s="1" t="s">
        <v>418</v>
      </c>
      <c r="C379" s="29" t="str">
        <f t="shared" si="94"/>
        <v>LA England - West Northamptonshire</v>
      </c>
      <c r="D379" s="48">
        <f t="shared" si="95"/>
        <v>17958</v>
      </c>
      <c r="E379" s="48">
        <f t="shared" si="96"/>
        <v>17075</v>
      </c>
      <c r="F379" s="49">
        <f t="shared" si="97"/>
        <v>458417</v>
      </c>
      <c r="G379" s="49">
        <f t="shared" si="98"/>
        <v>230491</v>
      </c>
      <c r="H379" s="50">
        <f t="shared" si="99"/>
        <v>227926</v>
      </c>
      <c r="I379" s="50">
        <f t="shared" si="100"/>
        <v>182083</v>
      </c>
      <c r="J379" s="50">
        <f t="shared" si="101"/>
        <v>181596</v>
      </c>
      <c r="K379" s="47">
        <f t="shared" si="102"/>
        <v>48408</v>
      </c>
      <c r="L379" s="48">
        <f t="shared" si="103"/>
        <v>46330</v>
      </c>
      <c r="M379" s="744">
        <v>2049</v>
      </c>
      <c r="N379" s="184">
        <v>2174</v>
      </c>
      <c r="O379" s="184">
        <v>2293</v>
      </c>
      <c r="P379" s="184">
        <v>2377</v>
      </c>
      <c r="Q379" s="184">
        <v>2471</v>
      </c>
      <c r="R379" s="184">
        <v>2445</v>
      </c>
      <c r="S379" s="184">
        <v>2625</v>
      </c>
      <c r="T379" s="184">
        <v>2649</v>
      </c>
      <c r="U379" s="184">
        <v>2738</v>
      </c>
      <c r="V379" s="184">
        <v>2781</v>
      </c>
      <c r="W379" s="184">
        <v>2903</v>
      </c>
      <c r="X379" s="184">
        <v>2945</v>
      </c>
      <c r="Y379" s="184">
        <v>2846</v>
      </c>
      <c r="Z379" s="184">
        <v>2934</v>
      </c>
      <c r="AA379" s="184">
        <v>2996</v>
      </c>
      <c r="AB379" s="184">
        <v>3040</v>
      </c>
      <c r="AC379" s="184">
        <v>3052</v>
      </c>
      <c r="AD379" s="184">
        <v>3090</v>
      </c>
      <c r="AE379" s="184">
        <v>2936</v>
      </c>
      <c r="AF379" s="184">
        <v>2651</v>
      </c>
      <c r="AG379" s="184">
        <v>2587</v>
      </c>
      <c r="AH379" s="184">
        <v>2533</v>
      </c>
      <c r="AI379" s="184">
        <v>2439</v>
      </c>
      <c r="AJ379" s="184">
        <v>2522</v>
      </c>
      <c r="AK379" s="184">
        <v>2599</v>
      </c>
      <c r="AL379" s="184">
        <v>2788</v>
      </c>
      <c r="AM379" s="184">
        <v>2844</v>
      </c>
      <c r="AN379" s="184">
        <v>2979</v>
      </c>
      <c r="AO379" s="184">
        <v>3004</v>
      </c>
      <c r="AP379" s="184">
        <v>3072</v>
      </c>
      <c r="AQ379" s="184">
        <v>3075</v>
      </c>
      <c r="AR379" s="184">
        <v>3179</v>
      </c>
      <c r="AS379" s="184">
        <v>3378</v>
      </c>
      <c r="AT379" s="184">
        <v>3448</v>
      </c>
      <c r="AU379" s="184">
        <v>3584</v>
      </c>
      <c r="AV379" s="184">
        <v>3645</v>
      </c>
      <c r="AW379" s="184">
        <v>3719</v>
      </c>
      <c r="AX379" s="184">
        <v>3574</v>
      </c>
      <c r="AY379" s="184">
        <v>3776</v>
      </c>
      <c r="AZ379" s="184">
        <v>3664</v>
      </c>
      <c r="BA379" s="184">
        <v>3591</v>
      </c>
      <c r="BB379" s="184">
        <v>3467</v>
      </c>
      <c r="BC379" s="184">
        <v>3510</v>
      </c>
      <c r="BD379" s="184">
        <v>3489</v>
      </c>
      <c r="BE379" s="184">
        <v>3310</v>
      </c>
      <c r="BF379" s="184">
        <v>3498</v>
      </c>
      <c r="BG379" s="184">
        <v>3298</v>
      </c>
      <c r="BH379" s="184">
        <v>3242</v>
      </c>
      <c r="BI379" s="184">
        <v>3017</v>
      </c>
      <c r="BJ379" s="184">
        <v>2872</v>
      </c>
      <c r="BK379" s="184">
        <v>2857</v>
      </c>
      <c r="BL379" s="184">
        <v>3015</v>
      </c>
      <c r="BM379" s="184">
        <v>3049</v>
      </c>
      <c r="BN379" s="184">
        <v>3062</v>
      </c>
      <c r="BO379" s="184">
        <v>3023</v>
      </c>
      <c r="BP379" s="184">
        <v>3089</v>
      </c>
      <c r="BQ379" s="184">
        <v>3165</v>
      </c>
      <c r="BR379" s="184">
        <v>2988</v>
      </c>
      <c r="BS379" s="184">
        <v>2938</v>
      </c>
      <c r="BT379" s="184">
        <v>2892</v>
      </c>
      <c r="BU379" s="184">
        <v>2907</v>
      </c>
      <c r="BV379" s="184">
        <v>2941</v>
      </c>
      <c r="BW379" s="184">
        <v>2916</v>
      </c>
      <c r="BX379" s="184">
        <v>2666</v>
      </c>
      <c r="BY379" s="184">
        <v>2634</v>
      </c>
      <c r="BZ379" s="184">
        <v>2318</v>
      </c>
      <c r="CA379" s="184">
        <v>2299</v>
      </c>
      <c r="CB379" s="184">
        <v>2167</v>
      </c>
      <c r="CC379" s="184">
        <v>2089</v>
      </c>
      <c r="CD379" s="184">
        <v>1954</v>
      </c>
      <c r="CE379" s="184">
        <v>1801</v>
      </c>
      <c r="CF379" s="184">
        <v>1755</v>
      </c>
      <c r="CG379" s="184">
        <v>1746</v>
      </c>
      <c r="CH379" s="184">
        <v>1628</v>
      </c>
      <c r="CI379" s="184">
        <v>1594</v>
      </c>
      <c r="CJ379" s="184">
        <v>1534</v>
      </c>
      <c r="CK379" s="184">
        <v>1628</v>
      </c>
      <c r="CL379" s="184">
        <v>1562</v>
      </c>
      <c r="CM379" s="184">
        <v>1747</v>
      </c>
      <c r="CN379" s="184">
        <v>1755</v>
      </c>
      <c r="CO379" s="184">
        <v>1237</v>
      </c>
      <c r="CP379" s="184">
        <v>1157</v>
      </c>
      <c r="CQ379" s="184">
        <v>1084</v>
      </c>
      <c r="CR379" s="184">
        <v>947</v>
      </c>
      <c r="CS379" s="184">
        <v>769</v>
      </c>
      <c r="CT379" s="184">
        <v>666</v>
      </c>
      <c r="CU379" s="184">
        <v>588</v>
      </c>
      <c r="CV379" s="184">
        <v>544</v>
      </c>
      <c r="CW379" s="184">
        <v>466</v>
      </c>
      <c r="CX379" s="184">
        <v>391</v>
      </c>
      <c r="CY379" s="533">
        <v>1225</v>
      </c>
      <c r="CZ379" s="129">
        <v>1910</v>
      </c>
      <c r="DA379">
        <v>2149</v>
      </c>
      <c r="DB379">
        <v>2177</v>
      </c>
      <c r="DC379">
        <v>2259</v>
      </c>
      <c r="DD379">
        <v>2346</v>
      </c>
      <c r="DE379">
        <v>2336</v>
      </c>
      <c r="DF379">
        <v>2544</v>
      </c>
      <c r="DG379">
        <v>2543</v>
      </c>
      <c r="DH379">
        <v>2666</v>
      </c>
      <c r="DI379">
        <v>2744</v>
      </c>
      <c r="DJ379">
        <v>2793</v>
      </c>
      <c r="DK379">
        <v>2788</v>
      </c>
      <c r="DL379">
        <v>2760</v>
      </c>
      <c r="DM379">
        <v>2877</v>
      </c>
      <c r="DN379">
        <v>2806</v>
      </c>
      <c r="DO379">
        <v>2820</v>
      </c>
      <c r="DP379">
        <v>2911</v>
      </c>
      <c r="DQ379">
        <v>2901</v>
      </c>
      <c r="DR379">
        <v>2784</v>
      </c>
      <c r="DS379">
        <v>2529</v>
      </c>
      <c r="DT379">
        <v>2492</v>
      </c>
      <c r="DU379">
        <v>2376</v>
      </c>
      <c r="DV379">
        <v>2429</v>
      </c>
      <c r="DW379">
        <v>2409</v>
      </c>
      <c r="DX379">
        <v>2504</v>
      </c>
      <c r="DY379">
        <v>2672</v>
      </c>
      <c r="DZ379">
        <v>2712</v>
      </c>
      <c r="EA379">
        <v>2828</v>
      </c>
      <c r="EB379">
        <v>2926</v>
      </c>
      <c r="EC379">
        <v>2967</v>
      </c>
      <c r="ED379">
        <v>3126</v>
      </c>
      <c r="EE379">
        <v>3192</v>
      </c>
      <c r="EF379">
        <v>3314</v>
      </c>
      <c r="EG379">
        <v>3311</v>
      </c>
      <c r="EH379">
        <v>3450</v>
      </c>
      <c r="EI379">
        <v>3509</v>
      </c>
      <c r="EJ379">
        <v>3569</v>
      </c>
      <c r="EK379">
        <v>3601</v>
      </c>
      <c r="EL379">
        <v>3591</v>
      </c>
      <c r="EM379">
        <v>3422</v>
      </c>
      <c r="EN379">
        <v>3349</v>
      </c>
      <c r="EO379">
        <v>3313</v>
      </c>
      <c r="EP379">
        <v>3287</v>
      </c>
      <c r="EQ379">
        <v>3225</v>
      </c>
      <c r="ER379">
        <v>3175</v>
      </c>
      <c r="ES379">
        <v>3197</v>
      </c>
      <c r="ET379">
        <v>3175</v>
      </c>
      <c r="EU379">
        <v>2948</v>
      </c>
      <c r="EV379">
        <v>2700</v>
      </c>
      <c r="EW379">
        <v>2623</v>
      </c>
      <c r="EX379">
        <v>2750</v>
      </c>
      <c r="EY379">
        <v>2819</v>
      </c>
      <c r="EZ379">
        <v>2799</v>
      </c>
      <c r="FA379">
        <v>2801</v>
      </c>
      <c r="FB379">
        <v>3084</v>
      </c>
      <c r="FC379">
        <v>3063</v>
      </c>
      <c r="FD379">
        <v>2797</v>
      </c>
      <c r="FE379">
        <v>2979</v>
      </c>
      <c r="FF379">
        <v>2965</v>
      </c>
      <c r="FG379">
        <v>2954</v>
      </c>
      <c r="FH379">
        <v>2769</v>
      </c>
      <c r="FI379">
        <v>2851</v>
      </c>
      <c r="FJ379">
        <v>2845</v>
      </c>
      <c r="FK379">
        <v>2712</v>
      </c>
      <c r="FL379">
        <v>2662</v>
      </c>
      <c r="FM379">
        <v>2488</v>
      </c>
      <c r="FN379">
        <v>2292</v>
      </c>
      <c r="FO379">
        <v>2312</v>
      </c>
      <c r="FP379">
        <v>2209</v>
      </c>
      <c r="FQ379">
        <v>1975</v>
      </c>
      <c r="FR379">
        <v>2026</v>
      </c>
      <c r="FS379">
        <v>1915</v>
      </c>
      <c r="FT379">
        <v>1876</v>
      </c>
      <c r="FU379">
        <v>1822</v>
      </c>
      <c r="FV379">
        <v>1824</v>
      </c>
      <c r="FW379">
        <v>1780</v>
      </c>
      <c r="FX379">
        <v>1822</v>
      </c>
      <c r="FY379">
        <v>1791</v>
      </c>
      <c r="FZ379">
        <v>1987</v>
      </c>
      <c r="GA379">
        <v>2036</v>
      </c>
      <c r="GB379">
        <v>1346</v>
      </c>
      <c r="GC379">
        <v>1405</v>
      </c>
      <c r="GD379">
        <v>1333</v>
      </c>
      <c r="GE379">
        <v>1099</v>
      </c>
      <c r="GF379">
        <v>895</v>
      </c>
      <c r="GG379">
        <v>808</v>
      </c>
      <c r="GH379">
        <v>793</v>
      </c>
      <c r="GI379">
        <v>728</v>
      </c>
      <c r="GJ379">
        <v>674</v>
      </c>
      <c r="GK379">
        <v>562</v>
      </c>
      <c r="GL379" s="128">
        <v>2243</v>
      </c>
    </row>
    <row r="380" spans="1:194" s="1" customFormat="1" ht="14.4" x14ac:dyDescent="0.3">
      <c r="A380" s="30" t="s">
        <v>46</v>
      </c>
      <c r="B380" s="1" t="s">
        <v>419</v>
      </c>
      <c r="C380" s="29" t="str">
        <f t="shared" si="94"/>
        <v>LA England - West Oxfordshire</v>
      </c>
      <c r="D380" s="48">
        <f t="shared" si="95"/>
        <v>4565</v>
      </c>
      <c r="E380" s="48">
        <f t="shared" si="96"/>
        <v>4367</v>
      </c>
      <c r="F380" s="49">
        <f t="shared" si="97"/>
        <v>123263</v>
      </c>
      <c r="G380" s="49">
        <f t="shared" si="98"/>
        <v>60223</v>
      </c>
      <c r="H380" s="50">
        <f t="shared" si="99"/>
        <v>63040</v>
      </c>
      <c r="I380" s="50">
        <f t="shared" si="100"/>
        <v>48228</v>
      </c>
      <c r="J380" s="50">
        <f t="shared" si="101"/>
        <v>51495</v>
      </c>
      <c r="K380" s="47">
        <f t="shared" si="102"/>
        <v>11995</v>
      </c>
      <c r="L380" s="48">
        <f t="shared" si="103"/>
        <v>11545</v>
      </c>
      <c r="M380" s="744">
        <v>508</v>
      </c>
      <c r="N380" s="184">
        <v>539</v>
      </c>
      <c r="O380" s="184">
        <v>539</v>
      </c>
      <c r="P380" s="184">
        <v>597</v>
      </c>
      <c r="Q380" s="184">
        <v>585</v>
      </c>
      <c r="R380" s="184">
        <v>628</v>
      </c>
      <c r="S380" s="184">
        <v>649</v>
      </c>
      <c r="T380" s="184">
        <v>687</v>
      </c>
      <c r="U380" s="184">
        <v>648</v>
      </c>
      <c r="V380" s="184">
        <v>632</v>
      </c>
      <c r="W380" s="184">
        <v>731</v>
      </c>
      <c r="X380" s="184">
        <v>687</v>
      </c>
      <c r="Y380" s="184">
        <v>761</v>
      </c>
      <c r="Z380" s="184">
        <v>778</v>
      </c>
      <c r="AA380" s="184">
        <v>817</v>
      </c>
      <c r="AB380" s="184">
        <v>746</v>
      </c>
      <c r="AC380" s="184">
        <v>734</v>
      </c>
      <c r="AD380" s="184">
        <v>729</v>
      </c>
      <c r="AE380" s="184">
        <v>748</v>
      </c>
      <c r="AF380" s="184">
        <v>610</v>
      </c>
      <c r="AG380" s="184">
        <v>529</v>
      </c>
      <c r="AH380" s="184">
        <v>573</v>
      </c>
      <c r="AI380" s="184">
        <v>641</v>
      </c>
      <c r="AJ380" s="184">
        <v>560</v>
      </c>
      <c r="AK380" s="184">
        <v>547</v>
      </c>
      <c r="AL380" s="184">
        <v>577</v>
      </c>
      <c r="AM380" s="184">
        <v>604</v>
      </c>
      <c r="AN380" s="184">
        <v>626</v>
      </c>
      <c r="AO380" s="184">
        <v>691</v>
      </c>
      <c r="AP380" s="184">
        <v>703</v>
      </c>
      <c r="AQ380" s="184">
        <v>682</v>
      </c>
      <c r="AR380" s="184">
        <v>721</v>
      </c>
      <c r="AS380" s="184">
        <v>711</v>
      </c>
      <c r="AT380" s="184">
        <v>782</v>
      </c>
      <c r="AU380" s="184">
        <v>826</v>
      </c>
      <c r="AV380" s="184">
        <v>774</v>
      </c>
      <c r="AW380" s="184">
        <v>780</v>
      </c>
      <c r="AX380" s="184">
        <v>785</v>
      </c>
      <c r="AY380" s="184">
        <v>846</v>
      </c>
      <c r="AZ380" s="184">
        <v>760</v>
      </c>
      <c r="BA380" s="184">
        <v>759</v>
      </c>
      <c r="BB380" s="184">
        <v>811</v>
      </c>
      <c r="BC380" s="184">
        <v>733</v>
      </c>
      <c r="BD380" s="184">
        <v>779</v>
      </c>
      <c r="BE380" s="184">
        <v>834</v>
      </c>
      <c r="BF380" s="184">
        <v>805</v>
      </c>
      <c r="BG380" s="184">
        <v>763</v>
      </c>
      <c r="BH380" s="184">
        <v>756</v>
      </c>
      <c r="BI380" s="184">
        <v>687</v>
      </c>
      <c r="BJ380" s="184">
        <v>707</v>
      </c>
      <c r="BK380" s="184">
        <v>664</v>
      </c>
      <c r="BL380" s="184">
        <v>725</v>
      </c>
      <c r="BM380" s="184">
        <v>796</v>
      </c>
      <c r="BN380" s="184">
        <v>834</v>
      </c>
      <c r="BO380" s="184">
        <v>818</v>
      </c>
      <c r="BP380" s="184">
        <v>869</v>
      </c>
      <c r="BQ380" s="184">
        <v>864</v>
      </c>
      <c r="BR380" s="184">
        <v>793</v>
      </c>
      <c r="BS380" s="184">
        <v>859</v>
      </c>
      <c r="BT380" s="184">
        <v>858</v>
      </c>
      <c r="BU380" s="184">
        <v>862</v>
      </c>
      <c r="BV380" s="184">
        <v>832</v>
      </c>
      <c r="BW380" s="184">
        <v>893</v>
      </c>
      <c r="BX380" s="184">
        <v>859</v>
      </c>
      <c r="BY380" s="184">
        <v>850</v>
      </c>
      <c r="BZ380" s="184">
        <v>763</v>
      </c>
      <c r="CA380" s="184">
        <v>748</v>
      </c>
      <c r="CB380" s="184">
        <v>694</v>
      </c>
      <c r="CC380" s="184">
        <v>696</v>
      </c>
      <c r="CD380" s="184">
        <v>685</v>
      </c>
      <c r="CE380" s="184">
        <v>617</v>
      </c>
      <c r="CF380" s="184">
        <v>663</v>
      </c>
      <c r="CG380" s="184">
        <v>572</v>
      </c>
      <c r="CH380" s="184">
        <v>566</v>
      </c>
      <c r="CI380" s="184">
        <v>530</v>
      </c>
      <c r="CJ380" s="184">
        <v>568</v>
      </c>
      <c r="CK380" s="184">
        <v>561</v>
      </c>
      <c r="CL380" s="184">
        <v>569</v>
      </c>
      <c r="CM380" s="184">
        <v>645</v>
      </c>
      <c r="CN380" s="184">
        <v>576</v>
      </c>
      <c r="CO380" s="184">
        <v>447</v>
      </c>
      <c r="CP380" s="184">
        <v>472</v>
      </c>
      <c r="CQ380" s="184">
        <v>388</v>
      </c>
      <c r="CR380" s="184">
        <v>379</v>
      </c>
      <c r="CS380" s="184">
        <v>322</v>
      </c>
      <c r="CT380" s="184">
        <v>246</v>
      </c>
      <c r="CU380" s="184">
        <v>238</v>
      </c>
      <c r="CV380" s="184">
        <v>248</v>
      </c>
      <c r="CW380" s="184">
        <v>177</v>
      </c>
      <c r="CX380" s="184">
        <v>172</v>
      </c>
      <c r="CY380" s="533">
        <v>600</v>
      </c>
      <c r="CZ380" s="129">
        <v>464</v>
      </c>
      <c r="DA380">
        <v>503</v>
      </c>
      <c r="DB380">
        <v>590</v>
      </c>
      <c r="DC380">
        <v>588</v>
      </c>
      <c r="DD380">
        <v>626</v>
      </c>
      <c r="DE380">
        <v>612</v>
      </c>
      <c r="DF380">
        <v>618</v>
      </c>
      <c r="DG380">
        <v>606</v>
      </c>
      <c r="DH380">
        <v>612</v>
      </c>
      <c r="DI380">
        <v>654</v>
      </c>
      <c r="DJ380">
        <v>622</v>
      </c>
      <c r="DK380">
        <v>683</v>
      </c>
      <c r="DL380">
        <v>659</v>
      </c>
      <c r="DM380">
        <v>724</v>
      </c>
      <c r="DN380">
        <v>782</v>
      </c>
      <c r="DO380">
        <v>758</v>
      </c>
      <c r="DP380">
        <v>731</v>
      </c>
      <c r="DQ380">
        <v>713</v>
      </c>
      <c r="DR380">
        <v>651</v>
      </c>
      <c r="DS380">
        <v>595</v>
      </c>
      <c r="DT380">
        <v>481</v>
      </c>
      <c r="DU380">
        <v>513</v>
      </c>
      <c r="DV380">
        <v>522</v>
      </c>
      <c r="DW380">
        <v>572</v>
      </c>
      <c r="DX380">
        <v>562</v>
      </c>
      <c r="DY380">
        <v>600</v>
      </c>
      <c r="DZ380">
        <v>626</v>
      </c>
      <c r="EA380">
        <v>643</v>
      </c>
      <c r="EB380">
        <v>710</v>
      </c>
      <c r="EC380">
        <v>730</v>
      </c>
      <c r="ED380">
        <v>716</v>
      </c>
      <c r="EE380">
        <v>761</v>
      </c>
      <c r="EF380">
        <v>751</v>
      </c>
      <c r="EG380">
        <v>856</v>
      </c>
      <c r="EH380">
        <v>847</v>
      </c>
      <c r="EI380">
        <v>843</v>
      </c>
      <c r="EJ380">
        <v>877</v>
      </c>
      <c r="EK380">
        <v>848</v>
      </c>
      <c r="EL380">
        <v>852</v>
      </c>
      <c r="EM380">
        <v>805</v>
      </c>
      <c r="EN380">
        <v>781</v>
      </c>
      <c r="EO380">
        <v>853</v>
      </c>
      <c r="EP380">
        <v>807</v>
      </c>
      <c r="EQ380">
        <v>817</v>
      </c>
      <c r="ER380">
        <v>817</v>
      </c>
      <c r="ES380">
        <v>789</v>
      </c>
      <c r="ET380">
        <v>820</v>
      </c>
      <c r="EU380">
        <v>772</v>
      </c>
      <c r="EV380">
        <v>734</v>
      </c>
      <c r="EW380">
        <v>748</v>
      </c>
      <c r="EX380">
        <v>732</v>
      </c>
      <c r="EY380">
        <v>743</v>
      </c>
      <c r="EZ380">
        <v>752</v>
      </c>
      <c r="FA380">
        <v>811</v>
      </c>
      <c r="FB380">
        <v>923</v>
      </c>
      <c r="FC380">
        <v>888</v>
      </c>
      <c r="FD380">
        <v>853</v>
      </c>
      <c r="FE380">
        <v>865</v>
      </c>
      <c r="FF380">
        <v>838</v>
      </c>
      <c r="FG380">
        <v>899</v>
      </c>
      <c r="FH380">
        <v>895</v>
      </c>
      <c r="FI380">
        <v>872</v>
      </c>
      <c r="FJ380">
        <v>933</v>
      </c>
      <c r="FK380">
        <v>848</v>
      </c>
      <c r="FL380">
        <v>844</v>
      </c>
      <c r="FM380">
        <v>838</v>
      </c>
      <c r="FN380">
        <v>773</v>
      </c>
      <c r="FO380">
        <v>732</v>
      </c>
      <c r="FP380">
        <v>723</v>
      </c>
      <c r="FQ380">
        <v>684</v>
      </c>
      <c r="FR380">
        <v>688</v>
      </c>
      <c r="FS380">
        <v>644</v>
      </c>
      <c r="FT380">
        <v>668</v>
      </c>
      <c r="FU380">
        <v>662</v>
      </c>
      <c r="FV380">
        <v>592</v>
      </c>
      <c r="FW380">
        <v>653</v>
      </c>
      <c r="FX380">
        <v>670</v>
      </c>
      <c r="FY380">
        <v>645</v>
      </c>
      <c r="FZ380">
        <v>719</v>
      </c>
      <c r="GA380">
        <v>702</v>
      </c>
      <c r="GB380">
        <v>562</v>
      </c>
      <c r="GC380">
        <v>580</v>
      </c>
      <c r="GD380">
        <v>535</v>
      </c>
      <c r="GE380">
        <v>454</v>
      </c>
      <c r="GF380">
        <v>372</v>
      </c>
      <c r="GG380">
        <v>339</v>
      </c>
      <c r="GH380">
        <v>347</v>
      </c>
      <c r="GI380">
        <v>327</v>
      </c>
      <c r="GJ380">
        <v>274</v>
      </c>
      <c r="GK380">
        <v>230</v>
      </c>
      <c r="GL380" s="128">
        <v>1087</v>
      </c>
    </row>
    <row r="381" spans="1:194" s="1" customFormat="1" ht="14.4" x14ac:dyDescent="0.3">
      <c r="A381" s="30" t="s">
        <v>46</v>
      </c>
      <c r="B381" s="1" t="s">
        <v>420</v>
      </c>
      <c r="C381" s="29" t="str">
        <f t="shared" si="94"/>
        <v>LA England - West Suffolk</v>
      </c>
      <c r="D381" s="48">
        <f t="shared" si="95"/>
        <v>7690</v>
      </c>
      <c r="E381" s="48">
        <f t="shared" si="96"/>
        <v>7276</v>
      </c>
      <c r="F381" s="49">
        <f t="shared" si="97"/>
        <v>216933</v>
      </c>
      <c r="G381" s="49">
        <f t="shared" si="98"/>
        <v>107321</v>
      </c>
      <c r="H381" s="50">
        <f t="shared" si="99"/>
        <v>109612</v>
      </c>
      <c r="I381" s="50">
        <f t="shared" si="100"/>
        <v>86863</v>
      </c>
      <c r="J381" s="50">
        <f t="shared" si="101"/>
        <v>90257</v>
      </c>
      <c r="K381" s="47">
        <f t="shared" si="102"/>
        <v>20458</v>
      </c>
      <c r="L381" s="48">
        <f t="shared" si="103"/>
        <v>19355</v>
      </c>
      <c r="M381" s="744">
        <v>878</v>
      </c>
      <c r="N381" s="184">
        <v>892</v>
      </c>
      <c r="O381" s="184">
        <v>895</v>
      </c>
      <c r="P381" s="184">
        <v>1045</v>
      </c>
      <c r="Q381" s="184">
        <v>1056</v>
      </c>
      <c r="R381" s="184">
        <v>1039</v>
      </c>
      <c r="S381" s="184">
        <v>1067</v>
      </c>
      <c r="T381" s="184">
        <v>1133</v>
      </c>
      <c r="U381" s="184">
        <v>1154</v>
      </c>
      <c r="V381" s="184">
        <v>1198</v>
      </c>
      <c r="W381" s="184">
        <v>1212</v>
      </c>
      <c r="X381" s="184">
        <v>1199</v>
      </c>
      <c r="Y381" s="184">
        <v>1234</v>
      </c>
      <c r="Z381" s="184">
        <v>1272</v>
      </c>
      <c r="AA381" s="184">
        <v>1293</v>
      </c>
      <c r="AB381" s="184">
        <v>1365</v>
      </c>
      <c r="AC381" s="184">
        <v>1303</v>
      </c>
      <c r="AD381" s="184">
        <v>1223</v>
      </c>
      <c r="AE381" s="184">
        <v>1179</v>
      </c>
      <c r="AF381" s="184">
        <v>1038</v>
      </c>
      <c r="AG381" s="184">
        <v>1093</v>
      </c>
      <c r="AH381" s="184">
        <v>960</v>
      </c>
      <c r="AI381" s="184">
        <v>1007</v>
      </c>
      <c r="AJ381" s="184">
        <v>1068</v>
      </c>
      <c r="AK381" s="184">
        <v>1017</v>
      </c>
      <c r="AL381" s="184">
        <v>1002</v>
      </c>
      <c r="AM381" s="184">
        <v>1112</v>
      </c>
      <c r="AN381" s="184">
        <v>1158</v>
      </c>
      <c r="AO381" s="184">
        <v>1152</v>
      </c>
      <c r="AP381" s="184">
        <v>1231</v>
      </c>
      <c r="AQ381" s="184">
        <v>1291</v>
      </c>
      <c r="AR381" s="184">
        <v>1325</v>
      </c>
      <c r="AS381" s="184">
        <v>1400</v>
      </c>
      <c r="AT381" s="184">
        <v>1344</v>
      </c>
      <c r="AU381" s="184">
        <v>1464</v>
      </c>
      <c r="AV381" s="184">
        <v>1486</v>
      </c>
      <c r="AW381" s="184">
        <v>1490</v>
      </c>
      <c r="AX381" s="184">
        <v>1461</v>
      </c>
      <c r="AY381" s="184">
        <v>1504</v>
      </c>
      <c r="AZ381" s="184">
        <v>1489</v>
      </c>
      <c r="BA381" s="184">
        <v>1455</v>
      </c>
      <c r="BB381" s="184">
        <v>1360</v>
      </c>
      <c r="BC381" s="184">
        <v>1432</v>
      </c>
      <c r="BD381" s="184">
        <v>1375</v>
      </c>
      <c r="BE381" s="184">
        <v>1468</v>
      </c>
      <c r="BF381" s="184">
        <v>1445</v>
      </c>
      <c r="BG381" s="184">
        <v>1432</v>
      </c>
      <c r="BH381" s="184">
        <v>1415</v>
      </c>
      <c r="BI381" s="184">
        <v>1193</v>
      </c>
      <c r="BJ381" s="184">
        <v>1219</v>
      </c>
      <c r="BK381" s="184">
        <v>1290</v>
      </c>
      <c r="BL381" s="184">
        <v>1383</v>
      </c>
      <c r="BM381" s="184">
        <v>1293</v>
      </c>
      <c r="BN381" s="184">
        <v>1424</v>
      </c>
      <c r="BO381" s="184">
        <v>1492</v>
      </c>
      <c r="BP381" s="184">
        <v>1510</v>
      </c>
      <c r="BQ381" s="184">
        <v>1560</v>
      </c>
      <c r="BR381" s="184">
        <v>1569</v>
      </c>
      <c r="BS381" s="184">
        <v>1481</v>
      </c>
      <c r="BT381" s="184">
        <v>1580</v>
      </c>
      <c r="BU381" s="184">
        <v>1592</v>
      </c>
      <c r="BV381" s="184">
        <v>1521</v>
      </c>
      <c r="BW381" s="184">
        <v>1573</v>
      </c>
      <c r="BX381" s="184">
        <v>1473</v>
      </c>
      <c r="BY381" s="184">
        <v>1471</v>
      </c>
      <c r="BZ381" s="184">
        <v>1363</v>
      </c>
      <c r="CA381" s="184">
        <v>1305</v>
      </c>
      <c r="CB381" s="184">
        <v>1217</v>
      </c>
      <c r="CC381" s="184">
        <v>1321</v>
      </c>
      <c r="CD381" s="184">
        <v>1087</v>
      </c>
      <c r="CE381" s="184">
        <v>1051</v>
      </c>
      <c r="CF381" s="184">
        <v>1026</v>
      </c>
      <c r="CG381" s="184">
        <v>1104</v>
      </c>
      <c r="CH381" s="184">
        <v>1049</v>
      </c>
      <c r="CI381" s="184">
        <v>1009</v>
      </c>
      <c r="CJ381" s="184">
        <v>1073</v>
      </c>
      <c r="CK381" s="184">
        <v>1067</v>
      </c>
      <c r="CL381" s="184">
        <v>1033</v>
      </c>
      <c r="CM381" s="184">
        <v>1128</v>
      </c>
      <c r="CN381" s="184">
        <v>1171</v>
      </c>
      <c r="CO381" s="184">
        <v>838</v>
      </c>
      <c r="CP381" s="184">
        <v>826</v>
      </c>
      <c r="CQ381" s="184">
        <v>762</v>
      </c>
      <c r="CR381" s="184">
        <v>706</v>
      </c>
      <c r="CS381" s="184">
        <v>584</v>
      </c>
      <c r="CT381" s="184">
        <v>447</v>
      </c>
      <c r="CU381" s="184">
        <v>458</v>
      </c>
      <c r="CV381" s="184">
        <v>440</v>
      </c>
      <c r="CW381" s="184">
        <v>365</v>
      </c>
      <c r="CX381" s="184">
        <v>263</v>
      </c>
      <c r="CY381" s="533">
        <v>893</v>
      </c>
      <c r="CZ381" s="129">
        <v>829</v>
      </c>
      <c r="DA381">
        <v>859</v>
      </c>
      <c r="DB381">
        <v>895</v>
      </c>
      <c r="DC381">
        <v>938</v>
      </c>
      <c r="DD381">
        <v>994</v>
      </c>
      <c r="DE381">
        <v>976</v>
      </c>
      <c r="DF381">
        <v>991</v>
      </c>
      <c r="DG381">
        <v>1043</v>
      </c>
      <c r="DH381">
        <v>1115</v>
      </c>
      <c r="DI381">
        <v>1146</v>
      </c>
      <c r="DJ381">
        <v>1140</v>
      </c>
      <c r="DK381">
        <v>1153</v>
      </c>
      <c r="DL381">
        <v>1180</v>
      </c>
      <c r="DM381">
        <v>1172</v>
      </c>
      <c r="DN381">
        <v>1280</v>
      </c>
      <c r="DO381">
        <v>1212</v>
      </c>
      <c r="DP381">
        <v>1191</v>
      </c>
      <c r="DQ381">
        <v>1241</v>
      </c>
      <c r="DR381">
        <v>1205</v>
      </c>
      <c r="DS381">
        <v>999</v>
      </c>
      <c r="DT381">
        <v>921</v>
      </c>
      <c r="DU381">
        <v>945</v>
      </c>
      <c r="DV381">
        <v>965</v>
      </c>
      <c r="DW381">
        <v>998</v>
      </c>
      <c r="DX381">
        <v>1030</v>
      </c>
      <c r="DY381">
        <v>1005</v>
      </c>
      <c r="DZ381">
        <v>1138</v>
      </c>
      <c r="EA381">
        <v>1204</v>
      </c>
      <c r="EB381">
        <v>1185</v>
      </c>
      <c r="EC381">
        <v>1342</v>
      </c>
      <c r="ED381">
        <v>1333</v>
      </c>
      <c r="EE381">
        <v>1416</v>
      </c>
      <c r="EF381">
        <v>1418</v>
      </c>
      <c r="EG381">
        <v>1432</v>
      </c>
      <c r="EH381">
        <v>1499</v>
      </c>
      <c r="EI381">
        <v>1478</v>
      </c>
      <c r="EJ381">
        <v>1446</v>
      </c>
      <c r="EK381">
        <v>1500</v>
      </c>
      <c r="EL381">
        <v>1545</v>
      </c>
      <c r="EM381">
        <v>1425</v>
      </c>
      <c r="EN381">
        <v>1404</v>
      </c>
      <c r="EO381">
        <v>1377</v>
      </c>
      <c r="EP381">
        <v>1358</v>
      </c>
      <c r="EQ381">
        <v>1328</v>
      </c>
      <c r="ER381">
        <v>1343</v>
      </c>
      <c r="ES381">
        <v>1373</v>
      </c>
      <c r="ET381">
        <v>1358</v>
      </c>
      <c r="EU381">
        <v>1245</v>
      </c>
      <c r="EV381">
        <v>1263</v>
      </c>
      <c r="EW381">
        <v>1234</v>
      </c>
      <c r="EX381">
        <v>1235</v>
      </c>
      <c r="EY381">
        <v>1328</v>
      </c>
      <c r="EZ381">
        <v>1341</v>
      </c>
      <c r="FA381">
        <v>1424</v>
      </c>
      <c r="FB381">
        <v>1479</v>
      </c>
      <c r="FC381">
        <v>1496</v>
      </c>
      <c r="FD381">
        <v>1484</v>
      </c>
      <c r="FE381">
        <v>1574</v>
      </c>
      <c r="FF381">
        <v>1552</v>
      </c>
      <c r="FG381">
        <v>1626</v>
      </c>
      <c r="FH381">
        <v>1590</v>
      </c>
      <c r="FI381">
        <v>1548</v>
      </c>
      <c r="FJ381">
        <v>1628</v>
      </c>
      <c r="FK381">
        <v>1502</v>
      </c>
      <c r="FL381">
        <v>1464</v>
      </c>
      <c r="FM381">
        <v>1355</v>
      </c>
      <c r="FN381">
        <v>1294</v>
      </c>
      <c r="FO381">
        <v>1309</v>
      </c>
      <c r="FP381">
        <v>1263</v>
      </c>
      <c r="FQ381">
        <v>1260</v>
      </c>
      <c r="FR381">
        <v>1184</v>
      </c>
      <c r="FS381">
        <v>1202</v>
      </c>
      <c r="FT381">
        <v>1245</v>
      </c>
      <c r="FU381">
        <v>1145</v>
      </c>
      <c r="FV381">
        <v>1100</v>
      </c>
      <c r="FW381">
        <v>1115</v>
      </c>
      <c r="FX381">
        <v>1181</v>
      </c>
      <c r="FY381">
        <v>1193</v>
      </c>
      <c r="FZ381">
        <v>1311</v>
      </c>
      <c r="GA381">
        <v>1390</v>
      </c>
      <c r="GB381">
        <v>1009</v>
      </c>
      <c r="GC381">
        <v>956</v>
      </c>
      <c r="GD381">
        <v>939</v>
      </c>
      <c r="GE381">
        <v>857</v>
      </c>
      <c r="GF381">
        <v>701</v>
      </c>
      <c r="GG381">
        <v>606</v>
      </c>
      <c r="GH381">
        <v>586</v>
      </c>
      <c r="GI381">
        <v>525</v>
      </c>
      <c r="GJ381">
        <v>497</v>
      </c>
      <c r="GK381">
        <v>426</v>
      </c>
      <c r="GL381" s="128">
        <v>1625</v>
      </c>
    </row>
    <row r="382" spans="1:194" s="1" customFormat="1" ht="14.4" x14ac:dyDescent="0.3">
      <c r="A382" s="30" t="s">
        <v>46</v>
      </c>
      <c r="B382" s="1" t="s">
        <v>421</v>
      </c>
      <c r="C382" s="29" t="str">
        <f t="shared" si="94"/>
        <v>LA England - Westminster</v>
      </c>
      <c r="D382" s="48">
        <f t="shared" si="95"/>
        <v>7095</v>
      </c>
      <c r="E382" s="48">
        <f t="shared" si="96"/>
        <v>6745</v>
      </c>
      <c r="F382" s="49">
        <f t="shared" si="97"/>
        <v>325822</v>
      </c>
      <c r="G382" s="49">
        <f t="shared" si="98"/>
        <v>166481</v>
      </c>
      <c r="H382" s="50">
        <f t="shared" si="99"/>
        <v>159341</v>
      </c>
      <c r="I382" s="50">
        <f t="shared" si="100"/>
        <v>147908</v>
      </c>
      <c r="J382" s="50">
        <f t="shared" si="101"/>
        <v>141628</v>
      </c>
      <c r="K382" s="47">
        <f t="shared" si="102"/>
        <v>18573</v>
      </c>
      <c r="L382" s="48">
        <f t="shared" si="103"/>
        <v>17713</v>
      </c>
      <c r="M382" s="744">
        <v>834</v>
      </c>
      <c r="N382" s="184">
        <v>938</v>
      </c>
      <c r="O382" s="184">
        <v>887</v>
      </c>
      <c r="P382" s="184">
        <v>873</v>
      </c>
      <c r="Q382" s="184">
        <v>899</v>
      </c>
      <c r="R382" s="184">
        <v>879</v>
      </c>
      <c r="S382" s="184">
        <v>905</v>
      </c>
      <c r="T382" s="184">
        <v>934</v>
      </c>
      <c r="U382" s="184">
        <v>1039</v>
      </c>
      <c r="V382" s="184">
        <v>1081</v>
      </c>
      <c r="W382" s="184">
        <v>1152</v>
      </c>
      <c r="X382" s="184">
        <v>1057</v>
      </c>
      <c r="Y382" s="184">
        <v>1047</v>
      </c>
      <c r="Z382" s="184">
        <v>1141</v>
      </c>
      <c r="AA382" s="184">
        <v>1221</v>
      </c>
      <c r="AB382" s="184">
        <v>1256</v>
      </c>
      <c r="AC382" s="184">
        <v>1182</v>
      </c>
      <c r="AD382" s="184">
        <v>1248</v>
      </c>
      <c r="AE382" s="184">
        <v>1740</v>
      </c>
      <c r="AF382" s="184">
        <v>2545</v>
      </c>
      <c r="AG382" s="184">
        <v>2703</v>
      </c>
      <c r="AH382" s="184">
        <v>2919</v>
      </c>
      <c r="AI382" s="184">
        <v>3143</v>
      </c>
      <c r="AJ382" s="184">
        <v>3793</v>
      </c>
      <c r="AK382" s="184">
        <v>4168</v>
      </c>
      <c r="AL382" s="184">
        <v>4249</v>
      </c>
      <c r="AM382" s="184">
        <v>4153</v>
      </c>
      <c r="AN382" s="184">
        <v>4109</v>
      </c>
      <c r="AO382" s="184">
        <v>4388</v>
      </c>
      <c r="AP382" s="184">
        <v>4178</v>
      </c>
      <c r="AQ382" s="184">
        <v>4067</v>
      </c>
      <c r="AR382" s="184">
        <v>3960</v>
      </c>
      <c r="AS382" s="184">
        <v>3789</v>
      </c>
      <c r="AT382" s="184">
        <v>3643</v>
      </c>
      <c r="AU382" s="184">
        <v>3556</v>
      </c>
      <c r="AV382" s="184">
        <v>3545</v>
      </c>
      <c r="AW382" s="184">
        <v>3519</v>
      </c>
      <c r="AX382" s="184">
        <v>3432</v>
      </c>
      <c r="AY382" s="184">
        <v>3294</v>
      </c>
      <c r="AZ382" s="184">
        <v>3110</v>
      </c>
      <c r="BA382" s="184">
        <v>2971</v>
      </c>
      <c r="BB382" s="184">
        <v>2899</v>
      </c>
      <c r="BC382" s="184">
        <v>2625</v>
      </c>
      <c r="BD382" s="184">
        <v>2635</v>
      </c>
      <c r="BE382" s="184">
        <v>2697</v>
      </c>
      <c r="BF382" s="184">
        <v>2692</v>
      </c>
      <c r="BG382" s="184">
        <v>2583</v>
      </c>
      <c r="BH382" s="184">
        <v>2450</v>
      </c>
      <c r="BI382" s="184">
        <v>2314</v>
      </c>
      <c r="BJ382" s="184">
        <v>2331</v>
      </c>
      <c r="BK382" s="184">
        <v>2118</v>
      </c>
      <c r="BL382" s="184">
        <v>2295</v>
      </c>
      <c r="BM382" s="184">
        <v>2188</v>
      </c>
      <c r="BN382" s="184">
        <v>2060</v>
      </c>
      <c r="BO382" s="184">
        <v>2109</v>
      </c>
      <c r="BP382" s="184">
        <v>1996</v>
      </c>
      <c r="BQ382" s="184">
        <v>1938</v>
      </c>
      <c r="BR382" s="184">
        <v>1849</v>
      </c>
      <c r="BS382" s="184">
        <v>1849</v>
      </c>
      <c r="BT382" s="184">
        <v>1771</v>
      </c>
      <c r="BU382" s="184">
        <v>1754</v>
      </c>
      <c r="BV382" s="184">
        <v>1683</v>
      </c>
      <c r="BW382" s="184">
        <v>1616</v>
      </c>
      <c r="BX382" s="184">
        <v>1463</v>
      </c>
      <c r="BY382" s="184">
        <v>1348</v>
      </c>
      <c r="BZ382" s="184">
        <v>1259</v>
      </c>
      <c r="CA382" s="184">
        <v>1179</v>
      </c>
      <c r="CB382" s="184">
        <v>1074</v>
      </c>
      <c r="CC382" s="184">
        <v>1007</v>
      </c>
      <c r="CD382" s="184">
        <v>947</v>
      </c>
      <c r="CE382" s="184">
        <v>908</v>
      </c>
      <c r="CF382" s="184">
        <v>784</v>
      </c>
      <c r="CG382" s="184">
        <v>701</v>
      </c>
      <c r="CH382" s="184">
        <v>668</v>
      </c>
      <c r="CI382" s="184">
        <v>700</v>
      </c>
      <c r="CJ382" s="184">
        <v>599</v>
      </c>
      <c r="CK382" s="184">
        <v>658</v>
      </c>
      <c r="CL382" s="184">
        <v>593</v>
      </c>
      <c r="CM382" s="184">
        <v>562</v>
      </c>
      <c r="CN382" s="184">
        <v>533</v>
      </c>
      <c r="CO382" s="184">
        <v>484</v>
      </c>
      <c r="CP382" s="184">
        <v>448</v>
      </c>
      <c r="CQ382" s="184">
        <v>393</v>
      </c>
      <c r="CR382" s="184">
        <v>365</v>
      </c>
      <c r="CS382" s="184">
        <v>273</v>
      </c>
      <c r="CT382" s="184">
        <v>223</v>
      </c>
      <c r="CU382" s="184">
        <v>231</v>
      </c>
      <c r="CV382" s="184">
        <v>201</v>
      </c>
      <c r="CW382" s="184">
        <v>153</v>
      </c>
      <c r="CX382" s="184">
        <v>154</v>
      </c>
      <c r="CY382" s="533">
        <v>574</v>
      </c>
      <c r="CZ382" s="129">
        <v>838</v>
      </c>
      <c r="DA382">
        <v>886</v>
      </c>
      <c r="DB382">
        <v>792</v>
      </c>
      <c r="DC382">
        <v>802</v>
      </c>
      <c r="DD382">
        <v>872</v>
      </c>
      <c r="DE382">
        <v>918</v>
      </c>
      <c r="DF382">
        <v>895</v>
      </c>
      <c r="DG382">
        <v>928</v>
      </c>
      <c r="DH382">
        <v>921</v>
      </c>
      <c r="DI382">
        <v>1039</v>
      </c>
      <c r="DJ382">
        <v>1050</v>
      </c>
      <c r="DK382">
        <v>1027</v>
      </c>
      <c r="DL382">
        <v>1022</v>
      </c>
      <c r="DM382">
        <v>1063</v>
      </c>
      <c r="DN382">
        <v>1159</v>
      </c>
      <c r="DO382">
        <v>1143</v>
      </c>
      <c r="DP382">
        <v>1124</v>
      </c>
      <c r="DQ382">
        <v>1234</v>
      </c>
      <c r="DR382">
        <v>1848</v>
      </c>
      <c r="DS382">
        <v>2965</v>
      </c>
      <c r="DT382">
        <v>3442</v>
      </c>
      <c r="DU382">
        <v>3955</v>
      </c>
      <c r="DV382">
        <v>4583</v>
      </c>
      <c r="DW382">
        <v>5663</v>
      </c>
      <c r="DX382">
        <v>5412</v>
      </c>
      <c r="DY382">
        <v>4433</v>
      </c>
      <c r="DZ382">
        <v>4341</v>
      </c>
      <c r="EA382">
        <v>4385</v>
      </c>
      <c r="EB382">
        <v>4185</v>
      </c>
      <c r="EC382">
        <v>4021</v>
      </c>
      <c r="ED382">
        <v>3947</v>
      </c>
      <c r="EE382">
        <v>3665</v>
      </c>
      <c r="EF382">
        <v>3528</v>
      </c>
      <c r="EG382">
        <v>3413</v>
      </c>
      <c r="EH382">
        <v>3169</v>
      </c>
      <c r="EI382">
        <v>3037</v>
      </c>
      <c r="EJ382">
        <v>2973</v>
      </c>
      <c r="EK382">
        <v>2823</v>
      </c>
      <c r="EL382">
        <v>2598</v>
      </c>
      <c r="EM382">
        <v>2510</v>
      </c>
      <c r="EN382">
        <v>2427</v>
      </c>
      <c r="EO382">
        <v>2238</v>
      </c>
      <c r="EP382">
        <v>2316</v>
      </c>
      <c r="EQ382">
        <v>2150</v>
      </c>
      <c r="ER382">
        <v>2075</v>
      </c>
      <c r="ES382">
        <v>1989</v>
      </c>
      <c r="ET382">
        <v>1882</v>
      </c>
      <c r="EU382">
        <v>1890</v>
      </c>
      <c r="EV382">
        <v>1775</v>
      </c>
      <c r="EW382">
        <v>1762</v>
      </c>
      <c r="EX382">
        <v>1700</v>
      </c>
      <c r="EY382">
        <v>1726</v>
      </c>
      <c r="EZ382">
        <v>1698</v>
      </c>
      <c r="FA382">
        <v>1629</v>
      </c>
      <c r="FB382">
        <v>1653</v>
      </c>
      <c r="FC382">
        <v>1629</v>
      </c>
      <c r="FD382">
        <v>1587</v>
      </c>
      <c r="FE382">
        <v>1644</v>
      </c>
      <c r="FF382">
        <v>1502</v>
      </c>
      <c r="FG382">
        <v>1475</v>
      </c>
      <c r="FH382">
        <v>1421</v>
      </c>
      <c r="FI382">
        <v>1437</v>
      </c>
      <c r="FJ382">
        <v>1366</v>
      </c>
      <c r="FK382">
        <v>1260</v>
      </c>
      <c r="FL382">
        <v>1172</v>
      </c>
      <c r="FM382">
        <v>1181</v>
      </c>
      <c r="FN382">
        <v>1080</v>
      </c>
      <c r="FO382">
        <v>1029</v>
      </c>
      <c r="FP382">
        <v>992</v>
      </c>
      <c r="FQ382">
        <v>934</v>
      </c>
      <c r="FR382">
        <v>864</v>
      </c>
      <c r="FS382">
        <v>841</v>
      </c>
      <c r="FT382">
        <v>820</v>
      </c>
      <c r="FU382">
        <v>780</v>
      </c>
      <c r="FV382">
        <v>793</v>
      </c>
      <c r="FW382">
        <v>739</v>
      </c>
      <c r="FX382">
        <v>688</v>
      </c>
      <c r="FY382">
        <v>696</v>
      </c>
      <c r="FZ382">
        <v>632</v>
      </c>
      <c r="GA382">
        <v>629</v>
      </c>
      <c r="GB382">
        <v>549</v>
      </c>
      <c r="GC382">
        <v>501</v>
      </c>
      <c r="GD382">
        <v>453</v>
      </c>
      <c r="GE382">
        <v>395</v>
      </c>
      <c r="GF382">
        <v>375</v>
      </c>
      <c r="GG382">
        <v>300</v>
      </c>
      <c r="GH382">
        <v>311</v>
      </c>
      <c r="GI382">
        <v>274</v>
      </c>
      <c r="GJ382">
        <v>266</v>
      </c>
      <c r="GK382">
        <v>253</v>
      </c>
      <c r="GL382" s="128">
        <v>954</v>
      </c>
    </row>
    <row r="383" spans="1:194" s="1" customFormat="1" ht="14.4" x14ac:dyDescent="0.3">
      <c r="A383" s="30" t="s">
        <v>46</v>
      </c>
      <c r="B383" s="1" t="s">
        <v>422</v>
      </c>
      <c r="C383" s="29" t="str">
        <f t="shared" si="94"/>
        <v>LA England - Westmorland and Furness</v>
      </c>
      <c r="D383" s="48">
        <f t="shared" si="95"/>
        <v>7563</v>
      </c>
      <c r="E383" s="48">
        <f t="shared" si="96"/>
        <v>7047</v>
      </c>
      <c r="F383" s="49">
        <f t="shared" si="97"/>
        <v>235509</v>
      </c>
      <c r="G383" s="49">
        <f t="shared" si="98"/>
        <v>117425</v>
      </c>
      <c r="H383" s="50">
        <f t="shared" si="99"/>
        <v>118084</v>
      </c>
      <c r="I383" s="50">
        <f t="shared" si="100"/>
        <v>97829</v>
      </c>
      <c r="J383" s="50">
        <f t="shared" si="101"/>
        <v>99603</v>
      </c>
      <c r="K383" s="47">
        <f t="shared" si="102"/>
        <v>19596</v>
      </c>
      <c r="L383" s="48">
        <f t="shared" si="103"/>
        <v>18481</v>
      </c>
      <c r="M383" s="744">
        <v>789</v>
      </c>
      <c r="N383" s="184">
        <v>926</v>
      </c>
      <c r="O383" s="184">
        <v>851</v>
      </c>
      <c r="P383" s="184">
        <v>905</v>
      </c>
      <c r="Q383" s="184">
        <v>953</v>
      </c>
      <c r="R383" s="184">
        <v>959</v>
      </c>
      <c r="S383" s="184">
        <v>1000</v>
      </c>
      <c r="T383" s="184">
        <v>1087</v>
      </c>
      <c r="U383" s="184">
        <v>1069</v>
      </c>
      <c r="V383" s="184">
        <v>1125</v>
      </c>
      <c r="W383" s="184">
        <v>1182</v>
      </c>
      <c r="X383" s="184">
        <v>1187</v>
      </c>
      <c r="Y383" s="184">
        <v>1195</v>
      </c>
      <c r="Z383" s="184">
        <v>1256</v>
      </c>
      <c r="AA383" s="184">
        <v>1215</v>
      </c>
      <c r="AB383" s="184">
        <v>1209</v>
      </c>
      <c r="AC383" s="184">
        <v>1317</v>
      </c>
      <c r="AD383" s="184">
        <v>1371</v>
      </c>
      <c r="AE383" s="184">
        <v>1301</v>
      </c>
      <c r="AF383" s="184">
        <v>1226</v>
      </c>
      <c r="AG383" s="184">
        <v>1176</v>
      </c>
      <c r="AH383" s="184">
        <v>1193</v>
      </c>
      <c r="AI383" s="184">
        <v>1243</v>
      </c>
      <c r="AJ383" s="184">
        <v>1092</v>
      </c>
      <c r="AK383" s="184">
        <v>1192</v>
      </c>
      <c r="AL383" s="184">
        <v>1161</v>
      </c>
      <c r="AM383" s="184">
        <v>1219</v>
      </c>
      <c r="AN383" s="184">
        <v>1299</v>
      </c>
      <c r="AO383" s="184">
        <v>1331</v>
      </c>
      <c r="AP383" s="184">
        <v>1328</v>
      </c>
      <c r="AQ383" s="184">
        <v>1351</v>
      </c>
      <c r="AR383" s="184">
        <v>1454</v>
      </c>
      <c r="AS383" s="184">
        <v>1377</v>
      </c>
      <c r="AT383" s="184">
        <v>1478</v>
      </c>
      <c r="AU383" s="184">
        <v>1551</v>
      </c>
      <c r="AV383" s="184">
        <v>1479</v>
      </c>
      <c r="AW383" s="184">
        <v>1496</v>
      </c>
      <c r="AX383" s="184">
        <v>1441</v>
      </c>
      <c r="AY383" s="184">
        <v>1527</v>
      </c>
      <c r="AZ383" s="184">
        <v>1437</v>
      </c>
      <c r="BA383" s="184">
        <v>1361</v>
      </c>
      <c r="BB383" s="184">
        <v>1419</v>
      </c>
      <c r="BC383" s="184">
        <v>1426</v>
      </c>
      <c r="BD383" s="184">
        <v>1375</v>
      </c>
      <c r="BE383" s="184">
        <v>1340</v>
      </c>
      <c r="BF383" s="184">
        <v>1364</v>
      </c>
      <c r="BG383" s="184">
        <v>1330</v>
      </c>
      <c r="BH383" s="184">
        <v>1324</v>
      </c>
      <c r="BI383" s="184">
        <v>1186</v>
      </c>
      <c r="BJ383" s="184">
        <v>1250</v>
      </c>
      <c r="BK383" s="184">
        <v>1292</v>
      </c>
      <c r="BL383" s="184">
        <v>1389</v>
      </c>
      <c r="BM383" s="184">
        <v>1382</v>
      </c>
      <c r="BN383" s="184">
        <v>1497</v>
      </c>
      <c r="BO383" s="184">
        <v>1637</v>
      </c>
      <c r="BP383" s="184">
        <v>1693</v>
      </c>
      <c r="BQ383" s="184">
        <v>1691</v>
      </c>
      <c r="BR383" s="184">
        <v>1763</v>
      </c>
      <c r="BS383" s="184">
        <v>1758</v>
      </c>
      <c r="BT383" s="184">
        <v>1826</v>
      </c>
      <c r="BU383" s="184">
        <v>1883</v>
      </c>
      <c r="BV383" s="184">
        <v>1979</v>
      </c>
      <c r="BW383" s="184">
        <v>1986</v>
      </c>
      <c r="BX383" s="184">
        <v>1905</v>
      </c>
      <c r="BY383" s="184">
        <v>1837</v>
      </c>
      <c r="BZ383" s="184">
        <v>1811</v>
      </c>
      <c r="CA383" s="184">
        <v>1760</v>
      </c>
      <c r="CB383" s="184">
        <v>1641</v>
      </c>
      <c r="CC383" s="184">
        <v>1694</v>
      </c>
      <c r="CD383" s="184">
        <v>1415</v>
      </c>
      <c r="CE383" s="184">
        <v>1456</v>
      </c>
      <c r="CF383" s="184">
        <v>1395</v>
      </c>
      <c r="CG383" s="184">
        <v>1423</v>
      </c>
      <c r="CH383" s="184">
        <v>1371</v>
      </c>
      <c r="CI383" s="184">
        <v>1315</v>
      </c>
      <c r="CJ383" s="184">
        <v>1213</v>
      </c>
      <c r="CK383" s="184">
        <v>1330</v>
      </c>
      <c r="CL383" s="184">
        <v>1303</v>
      </c>
      <c r="CM383" s="184">
        <v>1452</v>
      </c>
      <c r="CN383" s="184">
        <v>1426</v>
      </c>
      <c r="CO383" s="184">
        <v>1032</v>
      </c>
      <c r="CP383" s="184">
        <v>934</v>
      </c>
      <c r="CQ383" s="184">
        <v>885</v>
      </c>
      <c r="CR383" s="184">
        <v>770</v>
      </c>
      <c r="CS383" s="184">
        <v>623</v>
      </c>
      <c r="CT383" s="184">
        <v>552</v>
      </c>
      <c r="CU383" s="184">
        <v>572</v>
      </c>
      <c r="CV383" s="184">
        <v>467</v>
      </c>
      <c r="CW383" s="184">
        <v>419</v>
      </c>
      <c r="CX383" s="184">
        <v>308</v>
      </c>
      <c r="CY383" s="533">
        <v>1017</v>
      </c>
      <c r="CZ383" s="129">
        <v>762</v>
      </c>
      <c r="DA383">
        <v>851</v>
      </c>
      <c r="DB383">
        <v>815</v>
      </c>
      <c r="DC383">
        <v>854</v>
      </c>
      <c r="DD383">
        <v>936</v>
      </c>
      <c r="DE383">
        <v>910</v>
      </c>
      <c r="DF383">
        <v>964</v>
      </c>
      <c r="DG383">
        <v>1029</v>
      </c>
      <c r="DH383">
        <v>1053</v>
      </c>
      <c r="DI383">
        <v>1107</v>
      </c>
      <c r="DJ383">
        <v>1125</v>
      </c>
      <c r="DK383">
        <v>1028</v>
      </c>
      <c r="DL383">
        <v>1107</v>
      </c>
      <c r="DM383">
        <v>1166</v>
      </c>
      <c r="DN383">
        <v>1201</v>
      </c>
      <c r="DO383">
        <v>1198</v>
      </c>
      <c r="DP383">
        <v>1178</v>
      </c>
      <c r="DQ383">
        <v>1197</v>
      </c>
      <c r="DR383">
        <v>1220</v>
      </c>
      <c r="DS383">
        <v>1081</v>
      </c>
      <c r="DT383">
        <v>1045</v>
      </c>
      <c r="DU383">
        <v>980</v>
      </c>
      <c r="DV383">
        <v>1081</v>
      </c>
      <c r="DW383">
        <v>1060</v>
      </c>
      <c r="DX383">
        <v>1077</v>
      </c>
      <c r="DY383">
        <v>1139</v>
      </c>
      <c r="DZ383">
        <v>1148</v>
      </c>
      <c r="EA383">
        <v>1199</v>
      </c>
      <c r="EB383">
        <v>1194</v>
      </c>
      <c r="EC383">
        <v>1262</v>
      </c>
      <c r="ED383">
        <v>1279</v>
      </c>
      <c r="EE383">
        <v>1279</v>
      </c>
      <c r="EF383">
        <v>1387</v>
      </c>
      <c r="EG383">
        <v>1419</v>
      </c>
      <c r="EH383">
        <v>1413</v>
      </c>
      <c r="EI383">
        <v>1397</v>
      </c>
      <c r="EJ383">
        <v>1432</v>
      </c>
      <c r="EK383">
        <v>1406</v>
      </c>
      <c r="EL383">
        <v>1399</v>
      </c>
      <c r="EM383">
        <v>1394</v>
      </c>
      <c r="EN383">
        <v>1371</v>
      </c>
      <c r="EO383">
        <v>1375</v>
      </c>
      <c r="EP383">
        <v>1319</v>
      </c>
      <c r="EQ383">
        <v>1312</v>
      </c>
      <c r="ER383">
        <v>1366</v>
      </c>
      <c r="ES383">
        <v>1366</v>
      </c>
      <c r="ET383">
        <v>1268</v>
      </c>
      <c r="EU383">
        <v>1223</v>
      </c>
      <c r="EV383">
        <v>1260</v>
      </c>
      <c r="EW383">
        <v>1237</v>
      </c>
      <c r="EX383">
        <v>1330</v>
      </c>
      <c r="EY383">
        <v>1335</v>
      </c>
      <c r="EZ383">
        <v>1462</v>
      </c>
      <c r="FA383">
        <v>1468</v>
      </c>
      <c r="FB383">
        <v>1685</v>
      </c>
      <c r="FC383">
        <v>1817</v>
      </c>
      <c r="FD383">
        <v>1798</v>
      </c>
      <c r="FE383">
        <v>1863</v>
      </c>
      <c r="FF383">
        <v>1846</v>
      </c>
      <c r="FG383">
        <v>1934</v>
      </c>
      <c r="FH383">
        <v>1899</v>
      </c>
      <c r="FI383">
        <v>2028</v>
      </c>
      <c r="FJ383">
        <v>1976</v>
      </c>
      <c r="FK383">
        <v>1920</v>
      </c>
      <c r="FL383">
        <v>1860</v>
      </c>
      <c r="FM383">
        <v>1798</v>
      </c>
      <c r="FN383">
        <v>1783</v>
      </c>
      <c r="FO383">
        <v>1756</v>
      </c>
      <c r="FP383">
        <v>1609</v>
      </c>
      <c r="FQ383">
        <v>1489</v>
      </c>
      <c r="FR383">
        <v>1477</v>
      </c>
      <c r="FS383">
        <v>1453</v>
      </c>
      <c r="FT383">
        <v>1439</v>
      </c>
      <c r="FU383">
        <v>1409</v>
      </c>
      <c r="FV383">
        <v>1393</v>
      </c>
      <c r="FW383">
        <v>1429</v>
      </c>
      <c r="FX383">
        <v>1440</v>
      </c>
      <c r="FY383">
        <v>1434</v>
      </c>
      <c r="FZ383">
        <v>1557</v>
      </c>
      <c r="GA383">
        <v>1446</v>
      </c>
      <c r="GB383">
        <v>1175</v>
      </c>
      <c r="GC383">
        <v>1096</v>
      </c>
      <c r="GD383">
        <v>1064</v>
      </c>
      <c r="GE383">
        <v>944</v>
      </c>
      <c r="GF383">
        <v>796</v>
      </c>
      <c r="GG383">
        <v>733</v>
      </c>
      <c r="GH383">
        <v>680</v>
      </c>
      <c r="GI383">
        <v>647</v>
      </c>
      <c r="GJ383">
        <v>553</v>
      </c>
      <c r="GK383">
        <v>489</v>
      </c>
      <c r="GL383" s="128">
        <v>1905</v>
      </c>
    </row>
    <row r="384" spans="1:194" s="1" customFormat="1" ht="14.4" x14ac:dyDescent="0.3">
      <c r="A384" s="30" t="s">
        <v>46</v>
      </c>
      <c r="B384" s="1" t="s">
        <v>423</v>
      </c>
      <c r="C384" s="29" t="str">
        <f t="shared" si="94"/>
        <v>LA England - Wigan</v>
      </c>
      <c r="D384" s="48">
        <f t="shared" si="95"/>
        <v>13097</v>
      </c>
      <c r="E384" s="48">
        <f t="shared" si="96"/>
        <v>12455</v>
      </c>
      <c r="F384" s="49">
        <f t="shared" si="97"/>
        <v>352472</v>
      </c>
      <c r="G384" s="49">
        <f t="shared" si="98"/>
        <v>176476</v>
      </c>
      <c r="H384" s="50">
        <f t="shared" si="99"/>
        <v>175996</v>
      </c>
      <c r="I384" s="50">
        <f t="shared" si="100"/>
        <v>140235</v>
      </c>
      <c r="J384" s="50">
        <f t="shared" si="101"/>
        <v>141895</v>
      </c>
      <c r="K384" s="47">
        <f t="shared" si="102"/>
        <v>36241</v>
      </c>
      <c r="L384" s="48">
        <f t="shared" si="103"/>
        <v>34101</v>
      </c>
      <c r="M384" s="744">
        <v>1495</v>
      </c>
      <c r="N384" s="184">
        <v>1710</v>
      </c>
      <c r="O384" s="184">
        <v>1830</v>
      </c>
      <c r="P384" s="184">
        <v>1809</v>
      </c>
      <c r="Q384" s="184">
        <v>1944</v>
      </c>
      <c r="R384" s="184">
        <v>1927</v>
      </c>
      <c r="S384" s="184">
        <v>1965</v>
      </c>
      <c r="T384" s="184">
        <v>1924</v>
      </c>
      <c r="U384" s="184">
        <v>2094</v>
      </c>
      <c r="V384" s="184">
        <v>2103</v>
      </c>
      <c r="W384" s="184">
        <v>2177</v>
      </c>
      <c r="X384" s="184">
        <v>2166</v>
      </c>
      <c r="Y384" s="184">
        <v>2147</v>
      </c>
      <c r="Z384" s="184">
        <v>2119</v>
      </c>
      <c r="AA384" s="184">
        <v>2216</v>
      </c>
      <c r="AB384" s="184">
        <v>2257</v>
      </c>
      <c r="AC384" s="184">
        <v>2257</v>
      </c>
      <c r="AD384" s="184">
        <v>2101</v>
      </c>
      <c r="AE384" s="184">
        <v>2174</v>
      </c>
      <c r="AF384" s="184">
        <v>1886</v>
      </c>
      <c r="AG384" s="184">
        <v>1925</v>
      </c>
      <c r="AH384" s="184">
        <v>1841</v>
      </c>
      <c r="AI384" s="184">
        <v>1839</v>
      </c>
      <c r="AJ384" s="184">
        <v>1836</v>
      </c>
      <c r="AK384" s="184">
        <v>1754</v>
      </c>
      <c r="AL384" s="184">
        <v>1947</v>
      </c>
      <c r="AM384" s="184">
        <v>2049</v>
      </c>
      <c r="AN384" s="184">
        <v>2110</v>
      </c>
      <c r="AO384" s="184">
        <v>2113</v>
      </c>
      <c r="AP384" s="184">
        <v>2219</v>
      </c>
      <c r="AQ384" s="184">
        <v>2212</v>
      </c>
      <c r="AR384" s="184">
        <v>2308</v>
      </c>
      <c r="AS384" s="184">
        <v>2408</v>
      </c>
      <c r="AT384" s="184">
        <v>2539</v>
      </c>
      <c r="AU384" s="184">
        <v>2629</v>
      </c>
      <c r="AV384" s="184">
        <v>2713</v>
      </c>
      <c r="AW384" s="184">
        <v>2701</v>
      </c>
      <c r="AX384" s="184">
        <v>2580</v>
      </c>
      <c r="AY384" s="184">
        <v>2622</v>
      </c>
      <c r="AZ384" s="184">
        <v>2594</v>
      </c>
      <c r="BA384" s="184">
        <v>2607</v>
      </c>
      <c r="BB384" s="184">
        <v>2502</v>
      </c>
      <c r="BC384" s="184">
        <v>2456</v>
      </c>
      <c r="BD384" s="184">
        <v>2411</v>
      </c>
      <c r="BE384" s="184">
        <v>2492</v>
      </c>
      <c r="BF384" s="184">
        <v>2363</v>
      </c>
      <c r="BG384" s="184">
        <v>2330</v>
      </c>
      <c r="BH384" s="184">
        <v>2228</v>
      </c>
      <c r="BI384" s="184">
        <v>1972</v>
      </c>
      <c r="BJ384" s="184">
        <v>1962</v>
      </c>
      <c r="BK384" s="184">
        <v>2077</v>
      </c>
      <c r="BL384" s="184">
        <v>2208</v>
      </c>
      <c r="BM384" s="184">
        <v>2191</v>
      </c>
      <c r="BN384" s="184">
        <v>2269</v>
      </c>
      <c r="BO384" s="184">
        <v>2636</v>
      </c>
      <c r="BP384" s="184">
        <v>2570</v>
      </c>
      <c r="BQ384" s="184">
        <v>2499</v>
      </c>
      <c r="BR384" s="184">
        <v>2578</v>
      </c>
      <c r="BS384" s="184">
        <v>2509</v>
      </c>
      <c r="BT384" s="184">
        <v>2557</v>
      </c>
      <c r="BU384" s="184">
        <v>2408</v>
      </c>
      <c r="BV384" s="184">
        <v>2501</v>
      </c>
      <c r="BW384" s="184">
        <v>2408</v>
      </c>
      <c r="BX384" s="184">
        <v>2201</v>
      </c>
      <c r="BY384" s="184">
        <v>2190</v>
      </c>
      <c r="BZ384" s="184">
        <v>2103</v>
      </c>
      <c r="CA384" s="184">
        <v>1856</v>
      </c>
      <c r="CB384" s="184">
        <v>1910</v>
      </c>
      <c r="CC384" s="184">
        <v>1755</v>
      </c>
      <c r="CD384" s="184">
        <v>1693</v>
      </c>
      <c r="CE384" s="184">
        <v>1582</v>
      </c>
      <c r="CF384" s="184">
        <v>1442</v>
      </c>
      <c r="CG384" s="184">
        <v>1577</v>
      </c>
      <c r="CH384" s="184">
        <v>1454</v>
      </c>
      <c r="CI384" s="184">
        <v>1394</v>
      </c>
      <c r="CJ384" s="184">
        <v>1433</v>
      </c>
      <c r="CK384" s="184">
        <v>1440</v>
      </c>
      <c r="CL384" s="184">
        <v>1480</v>
      </c>
      <c r="CM384" s="184">
        <v>1556</v>
      </c>
      <c r="CN384" s="184">
        <v>1537</v>
      </c>
      <c r="CO384" s="184">
        <v>1150</v>
      </c>
      <c r="CP384" s="184">
        <v>1040</v>
      </c>
      <c r="CQ384" s="184">
        <v>1005</v>
      </c>
      <c r="CR384" s="184">
        <v>930</v>
      </c>
      <c r="CS384" s="184">
        <v>752</v>
      </c>
      <c r="CT384" s="184">
        <v>570</v>
      </c>
      <c r="CU384" s="184">
        <v>559</v>
      </c>
      <c r="CV384" s="184">
        <v>477</v>
      </c>
      <c r="CW384" s="184">
        <v>337</v>
      </c>
      <c r="CX384" s="184">
        <v>287</v>
      </c>
      <c r="CY384" s="533">
        <v>792</v>
      </c>
      <c r="CZ384" s="129">
        <v>1521</v>
      </c>
      <c r="DA384">
        <v>1578</v>
      </c>
      <c r="DB384">
        <v>1641</v>
      </c>
      <c r="DC384">
        <v>1768</v>
      </c>
      <c r="DD384">
        <v>1836</v>
      </c>
      <c r="DE384">
        <v>1844</v>
      </c>
      <c r="DF384">
        <v>1806</v>
      </c>
      <c r="DG384">
        <v>1797</v>
      </c>
      <c r="DH384">
        <v>2016</v>
      </c>
      <c r="DI384">
        <v>1939</v>
      </c>
      <c r="DJ384">
        <v>1922</v>
      </c>
      <c r="DK384">
        <v>1978</v>
      </c>
      <c r="DL384">
        <v>2046</v>
      </c>
      <c r="DM384">
        <v>2017</v>
      </c>
      <c r="DN384">
        <v>2104</v>
      </c>
      <c r="DO384">
        <v>2149</v>
      </c>
      <c r="DP384">
        <v>2050</v>
      </c>
      <c r="DQ384">
        <v>2089</v>
      </c>
      <c r="DR384">
        <v>1917</v>
      </c>
      <c r="DS384">
        <v>1796</v>
      </c>
      <c r="DT384">
        <v>1762</v>
      </c>
      <c r="DU384">
        <v>1789</v>
      </c>
      <c r="DV384">
        <v>1706</v>
      </c>
      <c r="DW384">
        <v>1677</v>
      </c>
      <c r="DX384">
        <v>1700</v>
      </c>
      <c r="DY384">
        <v>1912</v>
      </c>
      <c r="DZ384">
        <v>1897</v>
      </c>
      <c r="EA384">
        <v>2052</v>
      </c>
      <c r="EB384">
        <v>2123</v>
      </c>
      <c r="EC384">
        <v>2360</v>
      </c>
      <c r="ED384">
        <v>2303</v>
      </c>
      <c r="EE384">
        <v>2465</v>
      </c>
      <c r="EF384">
        <v>2506</v>
      </c>
      <c r="EG384">
        <v>2658</v>
      </c>
      <c r="EH384">
        <v>2709</v>
      </c>
      <c r="EI384">
        <v>2683</v>
      </c>
      <c r="EJ384">
        <v>2640</v>
      </c>
      <c r="EK384">
        <v>2666</v>
      </c>
      <c r="EL384">
        <v>2597</v>
      </c>
      <c r="EM384">
        <v>2508</v>
      </c>
      <c r="EN384">
        <v>2462</v>
      </c>
      <c r="EO384">
        <v>2452</v>
      </c>
      <c r="EP384">
        <v>2480</v>
      </c>
      <c r="EQ384">
        <v>2272</v>
      </c>
      <c r="ER384">
        <v>2328</v>
      </c>
      <c r="ES384">
        <v>2312</v>
      </c>
      <c r="ET384">
        <v>2214</v>
      </c>
      <c r="EU384">
        <v>2034</v>
      </c>
      <c r="EV384">
        <v>1917</v>
      </c>
      <c r="EW384">
        <v>1889</v>
      </c>
      <c r="EX384">
        <v>1918</v>
      </c>
      <c r="EY384">
        <v>2045</v>
      </c>
      <c r="EZ384">
        <v>2112</v>
      </c>
      <c r="FA384">
        <v>2256</v>
      </c>
      <c r="FB384">
        <v>2393</v>
      </c>
      <c r="FC384">
        <v>2546</v>
      </c>
      <c r="FD384">
        <v>2505</v>
      </c>
      <c r="FE384">
        <v>2566</v>
      </c>
      <c r="FF384">
        <v>2473</v>
      </c>
      <c r="FG384">
        <v>2399</v>
      </c>
      <c r="FH384">
        <v>2326</v>
      </c>
      <c r="FI384">
        <v>2385</v>
      </c>
      <c r="FJ384">
        <v>2320</v>
      </c>
      <c r="FK384">
        <v>2221</v>
      </c>
      <c r="FL384">
        <v>2245</v>
      </c>
      <c r="FM384">
        <v>2030</v>
      </c>
      <c r="FN384">
        <v>1999</v>
      </c>
      <c r="FO384">
        <v>1965</v>
      </c>
      <c r="FP384">
        <v>1791</v>
      </c>
      <c r="FQ384">
        <v>1797</v>
      </c>
      <c r="FR384">
        <v>1662</v>
      </c>
      <c r="FS384">
        <v>1622</v>
      </c>
      <c r="FT384">
        <v>1654</v>
      </c>
      <c r="FU384">
        <v>1614</v>
      </c>
      <c r="FV384">
        <v>1534</v>
      </c>
      <c r="FW384">
        <v>1459</v>
      </c>
      <c r="FX384">
        <v>1678</v>
      </c>
      <c r="FY384">
        <v>1603</v>
      </c>
      <c r="FZ384">
        <v>1811</v>
      </c>
      <c r="GA384">
        <v>1796</v>
      </c>
      <c r="GB384">
        <v>1252</v>
      </c>
      <c r="GC384">
        <v>1298</v>
      </c>
      <c r="GD384">
        <v>1184</v>
      </c>
      <c r="GE384">
        <v>1108</v>
      </c>
      <c r="GF384">
        <v>896</v>
      </c>
      <c r="GG384">
        <v>730</v>
      </c>
      <c r="GH384">
        <v>712</v>
      </c>
      <c r="GI384">
        <v>625</v>
      </c>
      <c r="GJ384">
        <v>567</v>
      </c>
      <c r="GK384">
        <v>452</v>
      </c>
      <c r="GL384" s="128">
        <v>1560</v>
      </c>
    </row>
    <row r="385" spans="1:194" s="1" customFormat="1" ht="14.4" x14ac:dyDescent="0.3">
      <c r="A385" s="30" t="s">
        <v>46</v>
      </c>
      <c r="B385" s="1" t="s">
        <v>424</v>
      </c>
      <c r="C385" s="29" t="str">
        <f t="shared" si="94"/>
        <v>LA England - Wiltshire</v>
      </c>
      <c r="D385" s="48">
        <f t="shared" si="95"/>
        <v>19705</v>
      </c>
      <c r="E385" s="48">
        <f t="shared" si="96"/>
        <v>18937</v>
      </c>
      <c r="F385" s="49">
        <f t="shared" si="97"/>
        <v>521685</v>
      </c>
      <c r="G385" s="49">
        <f t="shared" si="98"/>
        <v>254022</v>
      </c>
      <c r="H385" s="50">
        <f t="shared" si="99"/>
        <v>267663</v>
      </c>
      <c r="I385" s="50">
        <f t="shared" si="100"/>
        <v>203745</v>
      </c>
      <c r="J385" s="50">
        <f t="shared" si="101"/>
        <v>219730</v>
      </c>
      <c r="K385" s="47">
        <f t="shared" si="102"/>
        <v>50277</v>
      </c>
      <c r="L385" s="48">
        <f t="shared" si="103"/>
        <v>47933</v>
      </c>
      <c r="M385" s="744">
        <v>2010</v>
      </c>
      <c r="N385" s="184">
        <v>2085</v>
      </c>
      <c r="O385" s="184">
        <v>2211</v>
      </c>
      <c r="P385" s="184">
        <v>2284</v>
      </c>
      <c r="Q385" s="184">
        <v>2520</v>
      </c>
      <c r="R385" s="184">
        <v>2331</v>
      </c>
      <c r="S385" s="184">
        <v>2585</v>
      </c>
      <c r="T385" s="184">
        <v>2707</v>
      </c>
      <c r="U385" s="184">
        <v>2797</v>
      </c>
      <c r="V385" s="184">
        <v>2907</v>
      </c>
      <c r="W385" s="184">
        <v>3056</v>
      </c>
      <c r="X385" s="184">
        <v>3079</v>
      </c>
      <c r="Y385" s="184">
        <v>3096</v>
      </c>
      <c r="Z385" s="184">
        <v>3304</v>
      </c>
      <c r="AA385" s="184">
        <v>3427</v>
      </c>
      <c r="AB385" s="184">
        <v>3354</v>
      </c>
      <c r="AC385" s="184">
        <v>3256</v>
      </c>
      <c r="AD385" s="184">
        <v>3268</v>
      </c>
      <c r="AE385" s="184">
        <v>3075</v>
      </c>
      <c r="AF385" s="184">
        <v>2651</v>
      </c>
      <c r="AG385" s="184">
        <v>2480</v>
      </c>
      <c r="AH385" s="184">
        <v>2455</v>
      </c>
      <c r="AI385" s="184">
        <v>2480</v>
      </c>
      <c r="AJ385" s="184">
        <v>2429</v>
      </c>
      <c r="AK385" s="184">
        <v>2428</v>
      </c>
      <c r="AL385" s="184">
        <v>2436</v>
      </c>
      <c r="AM385" s="184">
        <v>2560</v>
      </c>
      <c r="AN385" s="184">
        <v>2694</v>
      </c>
      <c r="AO385" s="184">
        <v>2705</v>
      </c>
      <c r="AP385" s="184">
        <v>2693</v>
      </c>
      <c r="AQ385" s="184">
        <v>2765</v>
      </c>
      <c r="AR385" s="184">
        <v>2870</v>
      </c>
      <c r="AS385" s="184">
        <v>2917</v>
      </c>
      <c r="AT385" s="184">
        <v>2933</v>
      </c>
      <c r="AU385" s="184">
        <v>3058</v>
      </c>
      <c r="AV385" s="184">
        <v>3040</v>
      </c>
      <c r="AW385" s="184">
        <v>3095</v>
      </c>
      <c r="AX385" s="184">
        <v>3143</v>
      </c>
      <c r="AY385" s="184">
        <v>3163</v>
      </c>
      <c r="AZ385" s="184">
        <v>3000</v>
      </c>
      <c r="BA385" s="184">
        <v>3087</v>
      </c>
      <c r="BB385" s="184">
        <v>2999</v>
      </c>
      <c r="BC385" s="184">
        <v>3032</v>
      </c>
      <c r="BD385" s="184">
        <v>3033</v>
      </c>
      <c r="BE385" s="184">
        <v>3003</v>
      </c>
      <c r="BF385" s="184">
        <v>3039</v>
      </c>
      <c r="BG385" s="184">
        <v>3078</v>
      </c>
      <c r="BH385" s="184">
        <v>3070</v>
      </c>
      <c r="BI385" s="184">
        <v>2760</v>
      </c>
      <c r="BJ385" s="184">
        <v>2740</v>
      </c>
      <c r="BK385" s="184">
        <v>2921</v>
      </c>
      <c r="BL385" s="184">
        <v>3116</v>
      </c>
      <c r="BM385" s="184">
        <v>3189</v>
      </c>
      <c r="BN385" s="184">
        <v>3478</v>
      </c>
      <c r="BO385" s="184">
        <v>3643</v>
      </c>
      <c r="BP385" s="184">
        <v>3653</v>
      </c>
      <c r="BQ385" s="184">
        <v>3713</v>
      </c>
      <c r="BR385" s="184">
        <v>3696</v>
      </c>
      <c r="BS385" s="184">
        <v>3739</v>
      </c>
      <c r="BT385" s="184">
        <v>3912</v>
      </c>
      <c r="BU385" s="184">
        <v>3886</v>
      </c>
      <c r="BV385" s="184">
        <v>3952</v>
      </c>
      <c r="BW385" s="184">
        <v>3906</v>
      </c>
      <c r="BX385" s="184">
        <v>3641</v>
      </c>
      <c r="BY385" s="184">
        <v>3652</v>
      </c>
      <c r="BZ385" s="184">
        <v>3539</v>
      </c>
      <c r="CA385" s="184">
        <v>3463</v>
      </c>
      <c r="CB385" s="184">
        <v>3298</v>
      </c>
      <c r="CC385" s="184">
        <v>3089</v>
      </c>
      <c r="CD385" s="184">
        <v>2958</v>
      </c>
      <c r="CE385" s="184">
        <v>2803</v>
      </c>
      <c r="CF385" s="184">
        <v>2744</v>
      </c>
      <c r="CG385" s="184">
        <v>2752</v>
      </c>
      <c r="CH385" s="184">
        <v>2622</v>
      </c>
      <c r="CI385" s="184">
        <v>2509</v>
      </c>
      <c r="CJ385" s="184">
        <v>2476</v>
      </c>
      <c r="CK385" s="184">
        <v>2519</v>
      </c>
      <c r="CL385" s="184">
        <v>2536</v>
      </c>
      <c r="CM385" s="184">
        <v>2795</v>
      </c>
      <c r="CN385" s="184">
        <v>2808</v>
      </c>
      <c r="CO385" s="184">
        <v>1958</v>
      </c>
      <c r="CP385" s="184">
        <v>2038</v>
      </c>
      <c r="CQ385" s="184">
        <v>1843</v>
      </c>
      <c r="CR385" s="184">
        <v>1650</v>
      </c>
      <c r="CS385" s="184">
        <v>1350</v>
      </c>
      <c r="CT385" s="184">
        <v>1106</v>
      </c>
      <c r="CU385" s="184">
        <v>1093</v>
      </c>
      <c r="CV385" s="184">
        <v>963</v>
      </c>
      <c r="CW385" s="184">
        <v>789</v>
      </c>
      <c r="CX385" s="184">
        <v>727</v>
      </c>
      <c r="CY385" s="533">
        <v>2309</v>
      </c>
      <c r="CZ385" s="129">
        <v>1913</v>
      </c>
      <c r="DA385">
        <v>2008</v>
      </c>
      <c r="DB385">
        <v>2095</v>
      </c>
      <c r="DC385">
        <v>2231</v>
      </c>
      <c r="DD385">
        <v>2292</v>
      </c>
      <c r="DE385">
        <v>2362</v>
      </c>
      <c r="DF385">
        <v>2481</v>
      </c>
      <c r="DG385">
        <v>2574</v>
      </c>
      <c r="DH385">
        <v>2625</v>
      </c>
      <c r="DI385">
        <v>2716</v>
      </c>
      <c r="DJ385">
        <v>2815</v>
      </c>
      <c r="DK385">
        <v>2884</v>
      </c>
      <c r="DL385">
        <v>2989</v>
      </c>
      <c r="DM385">
        <v>3020</v>
      </c>
      <c r="DN385">
        <v>3174</v>
      </c>
      <c r="DO385">
        <v>3326</v>
      </c>
      <c r="DP385">
        <v>3222</v>
      </c>
      <c r="DQ385">
        <v>3206</v>
      </c>
      <c r="DR385">
        <v>3121</v>
      </c>
      <c r="DS385">
        <v>2504</v>
      </c>
      <c r="DT385">
        <v>2205</v>
      </c>
      <c r="DU385">
        <v>2192</v>
      </c>
      <c r="DV385">
        <v>2396</v>
      </c>
      <c r="DW385">
        <v>2297</v>
      </c>
      <c r="DX385">
        <v>2241</v>
      </c>
      <c r="DY385">
        <v>2493</v>
      </c>
      <c r="DZ385">
        <v>2685</v>
      </c>
      <c r="EA385">
        <v>2716</v>
      </c>
      <c r="EB385">
        <v>2775</v>
      </c>
      <c r="EC385">
        <v>2996</v>
      </c>
      <c r="ED385">
        <v>2772</v>
      </c>
      <c r="EE385">
        <v>3028</v>
      </c>
      <c r="EF385">
        <v>3187</v>
      </c>
      <c r="EG385">
        <v>3248</v>
      </c>
      <c r="EH385">
        <v>3259</v>
      </c>
      <c r="EI385">
        <v>3484</v>
      </c>
      <c r="EJ385">
        <v>3410</v>
      </c>
      <c r="EK385">
        <v>3372</v>
      </c>
      <c r="EL385">
        <v>3356</v>
      </c>
      <c r="EM385">
        <v>3288</v>
      </c>
      <c r="EN385">
        <v>3330</v>
      </c>
      <c r="EO385">
        <v>3304</v>
      </c>
      <c r="EP385">
        <v>3271</v>
      </c>
      <c r="EQ385">
        <v>3194</v>
      </c>
      <c r="ER385">
        <v>3334</v>
      </c>
      <c r="ES385">
        <v>3371</v>
      </c>
      <c r="ET385">
        <v>3199</v>
      </c>
      <c r="EU385">
        <v>3015</v>
      </c>
      <c r="EV385">
        <v>2999</v>
      </c>
      <c r="EW385">
        <v>2960</v>
      </c>
      <c r="EX385">
        <v>3162</v>
      </c>
      <c r="EY385">
        <v>3310</v>
      </c>
      <c r="EZ385">
        <v>3549</v>
      </c>
      <c r="FA385">
        <v>3704</v>
      </c>
      <c r="FB385">
        <v>3838</v>
      </c>
      <c r="FC385">
        <v>3733</v>
      </c>
      <c r="FD385">
        <v>3855</v>
      </c>
      <c r="FE385">
        <v>3934</v>
      </c>
      <c r="FF385">
        <v>3897</v>
      </c>
      <c r="FG385">
        <v>3982</v>
      </c>
      <c r="FH385">
        <v>4056</v>
      </c>
      <c r="FI385">
        <v>4025</v>
      </c>
      <c r="FJ385">
        <v>3984</v>
      </c>
      <c r="FK385">
        <v>3960</v>
      </c>
      <c r="FL385">
        <v>3642</v>
      </c>
      <c r="FM385">
        <v>3749</v>
      </c>
      <c r="FN385">
        <v>3442</v>
      </c>
      <c r="FO385">
        <v>3470</v>
      </c>
      <c r="FP385">
        <v>3380</v>
      </c>
      <c r="FQ385">
        <v>3111</v>
      </c>
      <c r="FR385">
        <v>3052</v>
      </c>
      <c r="FS385">
        <v>2909</v>
      </c>
      <c r="FT385">
        <v>2930</v>
      </c>
      <c r="FU385">
        <v>2988</v>
      </c>
      <c r="FV385">
        <v>2878</v>
      </c>
      <c r="FW385">
        <v>2778</v>
      </c>
      <c r="FX385">
        <v>2824</v>
      </c>
      <c r="FY385">
        <v>2947</v>
      </c>
      <c r="FZ385">
        <v>3159</v>
      </c>
      <c r="GA385">
        <v>3079</v>
      </c>
      <c r="GB385">
        <v>2386</v>
      </c>
      <c r="GC385">
        <v>2381</v>
      </c>
      <c r="GD385">
        <v>2279</v>
      </c>
      <c r="GE385">
        <v>1962</v>
      </c>
      <c r="GF385">
        <v>1695</v>
      </c>
      <c r="GG385">
        <v>1481</v>
      </c>
      <c r="GH385">
        <v>1448</v>
      </c>
      <c r="GI385">
        <v>1359</v>
      </c>
      <c r="GJ385">
        <v>1156</v>
      </c>
      <c r="GK385">
        <v>1016</v>
      </c>
      <c r="GL385" s="128">
        <v>4238</v>
      </c>
    </row>
    <row r="386" spans="1:194" s="1" customFormat="1" ht="14.4" x14ac:dyDescent="0.3">
      <c r="A386" s="30" t="s">
        <v>46</v>
      </c>
      <c r="B386" s="1" t="s">
        <v>425</v>
      </c>
      <c r="C386" s="29" t="str">
        <f t="shared" si="94"/>
        <v>LA England - Winchester</v>
      </c>
      <c r="D386" s="48">
        <f t="shared" si="95"/>
        <v>5383</v>
      </c>
      <c r="E386" s="48">
        <f t="shared" si="96"/>
        <v>4762</v>
      </c>
      <c r="F386" s="49">
        <f t="shared" si="97"/>
        <v>133523</v>
      </c>
      <c r="G386" s="49">
        <f t="shared" si="98"/>
        <v>65171</v>
      </c>
      <c r="H386" s="50">
        <f t="shared" si="99"/>
        <v>68352</v>
      </c>
      <c r="I386" s="50">
        <f t="shared" si="100"/>
        <v>52166</v>
      </c>
      <c r="J386" s="50">
        <f t="shared" si="101"/>
        <v>56300</v>
      </c>
      <c r="K386" s="47">
        <f t="shared" si="102"/>
        <v>13005</v>
      </c>
      <c r="L386" s="48">
        <f t="shared" si="103"/>
        <v>12052</v>
      </c>
      <c r="M386" s="744">
        <v>474</v>
      </c>
      <c r="N386" s="184">
        <v>516</v>
      </c>
      <c r="O386" s="184">
        <v>534</v>
      </c>
      <c r="P386" s="184">
        <v>564</v>
      </c>
      <c r="Q386" s="184">
        <v>607</v>
      </c>
      <c r="R386" s="184">
        <v>611</v>
      </c>
      <c r="S386" s="184">
        <v>691</v>
      </c>
      <c r="T386" s="184">
        <v>644</v>
      </c>
      <c r="U386" s="184">
        <v>673</v>
      </c>
      <c r="V386" s="184">
        <v>738</v>
      </c>
      <c r="W386" s="184">
        <v>795</v>
      </c>
      <c r="X386" s="184">
        <v>775</v>
      </c>
      <c r="Y386" s="184">
        <v>841</v>
      </c>
      <c r="Z386" s="184">
        <v>833</v>
      </c>
      <c r="AA386" s="184">
        <v>941</v>
      </c>
      <c r="AB386" s="184">
        <v>921</v>
      </c>
      <c r="AC386" s="184">
        <v>934</v>
      </c>
      <c r="AD386" s="184">
        <v>913</v>
      </c>
      <c r="AE386" s="184">
        <v>900</v>
      </c>
      <c r="AF386" s="184">
        <v>853</v>
      </c>
      <c r="AG386" s="184">
        <v>821</v>
      </c>
      <c r="AH386" s="184">
        <v>795</v>
      </c>
      <c r="AI386" s="184">
        <v>827</v>
      </c>
      <c r="AJ386" s="184">
        <v>781</v>
      </c>
      <c r="AK386" s="184">
        <v>728</v>
      </c>
      <c r="AL386" s="184">
        <v>766</v>
      </c>
      <c r="AM386" s="184">
        <v>757</v>
      </c>
      <c r="AN386" s="184">
        <v>718</v>
      </c>
      <c r="AO386" s="184">
        <v>744</v>
      </c>
      <c r="AP386" s="184">
        <v>717</v>
      </c>
      <c r="AQ386" s="184">
        <v>655</v>
      </c>
      <c r="AR386" s="184">
        <v>719</v>
      </c>
      <c r="AS386" s="184">
        <v>756</v>
      </c>
      <c r="AT386" s="184">
        <v>678</v>
      </c>
      <c r="AU386" s="184">
        <v>744</v>
      </c>
      <c r="AV386" s="184">
        <v>804</v>
      </c>
      <c r="AW386" s="184">
        <v>790</v>
      </c>
      <c r="AX386" s="184">
        <v>741</v>
      </c>
      <c r="AY386" s="184">
        <v>778</v>
      </c>
      <c r="AZ386" s="184">
        <v>777</v>
      </c>
      <c r="BA386" s="184">
        <v>803</v>
      </c>
      <c r="BB386" s="184">
        <v>768</v>
      </c>
      <c r="BC386" s="184">
        <v>787</v>
      </c>
      <c r="BD386" s="184">
        <v>834</v>
      </c>
      <c r="BE386" s="184">
        <v>792</v>
      </c>
      <c r="BF386" s="184">
        <v>821</v>
      </c>
      <c r="BG386" s="184">
        <v>872</v>
      </c>
      <c r="BH386" s="184">
        <v>779</v>
      </c>
      <c r="BI386" s="184">
        <v>772</v>
      </c>
      <c r="BJ386" s="184">
        <v>808</v>
      </c>
      <c r="BK386" s="184">
        <v>818</v>
      </c>
      <c r="BL386" s="184">
        <v>858</v>
      </c>
      <c r="BM386" s="184">
        <v>838</v>
      </c>
      <c r="BN386" s="184">
        <v>885</v>
      </c>
      <c r="BO386" s="184">
        <v>936</v>
      </c>
      <c r="BP386" s="184">
        <v>934</v>
      </c>
      <c r="BQ386" s="184">
        <v>869</v>
      </c>
      <c r="BR386" s="184">
        <v>874</v>
      </c>
      <c r="BS386" s="184">
        <v>933</v>
      </c>
      <c r="BT386" s="184">
        <v>923</v>
      </c>
      <c r="BU386" s="184">
        <v>885</v>
      </c>
      <c r="BV386" s="184">
        <v>903</v>
      </c>
      <c r="BW386" s="184">
        <v>878</v>
      </c>
      <c r="BX386" s="184">
        <v>890</v>
      </c>
      <c r="BY386" s="184">
        <v>858</v>
      </c>
      <c r="BZ386" s="184">
        <v>861</v>
      </c>
      <c r="CA386" s="184">
        <v>759</v>
      </c>
      <c r="CB386" s="184">
        <v>770</v>
      </c>
      <c r="CC386" s="184">
        <v>745</v>
      </c>
      <c r="CD386" s="184">
        <v>750</v>
      </c>
      <c r="CE386" s="184">
        <v>668</v>
      </c>
      <c r="CF386" s="184">
        <v>672</v>
      </c>
      <c r="CG386" s="184">
        <v>655</v>
      </c>
      <c r="CH386" s="184">
        <v>585</v>
      </c>
      <c r="CI386" s="184">
        <v>596</v>
      </c>
      <c r="CJ386" s="184">
        <v>561</v>
      </c>
      <c r="CK386" s="184">
        <v>572</v>
      </c>
      <c r="CL386" s="184">
        <v>575</v>
      </c>
      <c r="CM386" s="184">
        <v>627</v>
      </c>
      <c r="CN386" s="184">
        <v>688</v>
      </c>
      <c r="CO386" s="184">
        <v>527</v>
      </c>
      <c r="CP386" s="184">
        <v>494</v>
      </c>
      <c r="CQ386" s="184">
        <v>427</v>
      </c>
      <c r="CR386" s="184">
        <v>370</v>
      </c>
      <c r="CS386" s="184">
        <v>321</v>
      </c>
      <c r="CT386" s="184">
        <v>257</v>
      </c>
      <c r="CU386" s="184">
        <v>268</v>
      </c>
      <c r="CV386" s="184">
        <v>266</v>
      </c>
      <c r="CW386" s="184">
        <v>195</v>
      </c>
      <c r="CX386" s="184">
        <v>165</v>
      </c>
      <c r="CY386" s="533">
        <v>625</v>
      </c>
      <c r="CZ386" s="129">
        <v>475</v>
      </c>
      <c r="DA386">
        <v>504</v>
      </c>
      <c r="DB386">
        <v>550</v>
      </c>
      <c r="DC386">
        <v>480</v>
      </c>
      <c r="DD386">
        <v>591</v>
      </c>
      <c r="DE386">
        <v>561</v>
      </c>
      <c r="DF386">
        <v>606</v>
      </c>
      <c r="DG386">
        <v>663</v>
      </c>
      <c r="DH386">
        <v>665</v>
      </c>
      <c r="DI386">
        <v>701</v>
      </c>
      <c r="DJ386">
        <v>721</v>
      </c>
      <c r="DK386">
        <v>773</v>
      </c>
      <c r="DL386">
        <v>761</v>
      </c>
      <c r="DM386">
        <v>758</v>
      </c>
      <c r="DN386">
        <v>819</v>
      </c>
      <c r="DO386">
        <v>737</v>
      </c>
      <c r="DP386">
        <v>829</v>
      </c>
      <c r="DQ386">
        <v>858</v>
      </c>
      <c r="DR386">
        <v>850</v>
      </c>
      <c r="DS386">
        <v>958</v>
      </c>
      <c r="DT386">
        <v>973</v>
      </c>
      <c r="DU386">
        <v>954</v>
      </c>
      <c r="DV386">
        <v>838</v>
      </c>
      <c r="DW386">
        <v>907</v>
      </c>
      <c r="DX386">
        <v>957</v>
      </c>
      <c r="DY386">
        <v>862</v>
      </c>
      <c r="DZ386">
        <v>730</v>
      </c>
      <c r="EA386">
        <v>770</v>
      </c>
      <c r="EB386">
        <v>727</v>
      </c>
      <c r="EC386">
        <v>721</v>
      </c>
      <c r="ED386">
        <v>673</v>
      </c>
      <c r="EE386">
        <v>739</v>
      </c>
      <c r="EF386">
        <v>727</v>
      </c>
      <c r="EG386">
        <v>728</v>
      </c>
      <c r="EH386">
        <v>726</v>
      </c>
      <c r="EI386">
        <v>802</v>
      </c>
      <c r="EJ386">
        <v>789</v>
      </c>
      <c r="EK386">
        <v>803</v>
      </c>
      <c r="EL386">
        <v>815</v>
      </c>
      <c r="EM386">
        <v>862</v>
      </c>
      <c r="EN386">
        <v>860</v>
      </c>
      <c r="EO386">
        <v>790</v>
      </c>
      <c r="EP386">
        <v>814</v>
      </c>
      <c r="EQ386">
        <v>847</v>
      </c>
      <c r="ER386">
        <v>798</v>
      </c>
      <c r="ES386">
        <v>878</v>
      </c>
      <c r="ET386">
        <v>840</v>
      </c>
      <c r="EU386">
        <v>921</v>
      </c>
      <c r="EV386">
        <v>906</v>
      </c>
      <c r="EW386">
        <v>819</v>
      </c>
      <c r="EX386">
        <v>809</v>
      </c>
      <c r="EY386">
        <v>851</v>
      </c>
      <c r="EZ386">
        <v>903</v>
      </c>
      <c r="FA386">
        <v>850</v>
      </c>
      <c r="FB386">
        <v>955</v>
      </c>
      <c r="FC386">
        <v>978</v>
      </c>
      <c r="FD386">
        <v>860</v>
      </c>
      <c r="FE386">
        <v>914</v>
      </c>
      <c r="FF386">
        <v>899</v>
      </c>
      <c r="FG386">
        <v>976</v>
      </c>
      <c r="FH386">
        <v>946</v>
      </c>
      <c r="FI386">
        <v>972</v>
      </c>
      <c r="FJ386">
        <v>931</v>
      </c>
      <c r="FK386">
        <v>945</v>
      </c>
      <c r="FL386">
        <v>853</v>
      </c>
      <c r="FM386">
        <v>844</v>
      </c>
      <c r="FN386">
        <v>818</v>
      </c>
      <c r="FO386">
        <v>777</v>
      </c>
      <c r="FP386">
        <v>788</v>
      </c>
      <c r="FQ386">
        <v>782</v>
      </c>
      <c r="FR386">
        <v>730</v>
      </c>
      <c r="FS386">
        <v>652</v>
      </c>
      <c r="FT386">
        <v>652</v>
      </c>
      <c r="FU386">
        <v>705</v>
      </c>
      <c r="FV386">
        <v>663</v>
      </c>
      <c r="FW386">
        <v>699</v>
      </c>
      <c r="FX386">
        <v>664</v>
      </c>
      <c r="FY386">
        <v>697</v>
      </c>
      <c r="FZ386">
        <v>786</v>
      </c>
      <c r="GA386">
        <v>710</v>
      </c>
      <c r="GB386">
        <v>573</v>
      </c>
      <c r="GC386">
        <v>579</v>
      </c>
      <c r="GD386">
        <v>536</v>
      </c>
      <c r="GE386">
        <v>456</v>
      </c>
      <c r="GF386">
        <v>401</v>
      </c>
      <c r="GG386">
        <v>355</v>
      </c>
      <c r="GH386">
        <v>385</v>
      </c>
      <c r="GI386">
        <v>346</v>
      </c>
      <c r="GJ386">
        <v>301</v>
      </c>
      <c r="GK386">
        <v>236</v>
      </c>
      <c r="GL386" s="128">
        <v>1139</v>
      </c>
    </row>
    <row r="387" spans="1:194" s="1" customFormat="1" ht="14.4" x14ac:dyDescent="0.3">
      <c r="A387" s="30" t="s">
        <v>46</v>
      </c>
      <c r="B387" s="1" t="s">
        <v>426</v>
      </c>
      <c r="C387" s="29" t="str">
        <f t="shared" si="94"/>
        <v>LA England - Windsor and Maidenhead</v>
      </c>
      <c r="D387" s="48">
        <f t="shared" si="95"/>
        <v>7813</v>
      </c>
      <c r="E387" s="48">
        <f t="shared" si="96"/>
        <v>6551</v>
      </c>
      <c r="F387" s="49">
        <f t="shared" si="97"/>
        <v>175757</v>
      </c>
      <c r="G387" s="49">
        <f t="shared" si="98"/>
        <v>87319</v>
      </c>
      <c r="H387" s="50">
        <f t="shared" si="99"/>
        <v>88438</v>
      </c>
      <c r="I387" s="50">
        <f t="shared" si="100"/>
        <v>69163</v>
      </c>
      <c r="J387" s="50">
        <f t="shared" si="101"/>
        <v>71845</v>
      </c>
      <c r="K387" s="47">
        <f t="shared" si="102"/>
        <v>18156</v>
      </c>
      <c r="L387" s="48">
        <f t="shared" si="103"/>
        <v>16593</v>
      </c>
      <c r="M387" s="744">
        <v>681</v>
      </c>
      <c r="N387" s="184">
        <v>693</v>
      </c>
      <c r="O387" s="184">
        <v>754</v>
      </c>
      <c r="P387" s="184">
        <v>756</v>
      </c>
      <c r="Q387" s="184">
        <v>845</v>
      </c>
      <c r="R387" s="184">
        <v>816</v>
      </c>
      <c r="S387" s="184">
        <v>902</v>
      </c>
      <c r="T387" s="184">
        <v>944</v>
      </c>
      <c r="U387" s="184">
        <v>952</v>
      </c>
      <c r="V387" s="184">
        <v>989</v>
      </c>
      <c r="W387" s="184">
        <v>987</v>
      </c>
      <c r="X387" s="184">
        <v>1024</v>
      </c>
      <c r="Y387" s="184">
        <v>1084</v>
      </c>
      <c r="Z387" s="184">
        <v>1249</v>
      </c>
      <c r="AA387" s="184">
        <v>1360</v>
      </c>
      <c r="AB387" s="184">
        <v>1370</v>
      </c>
      <c r="AC387" s="184">
        <v>1428</v>
      </c>
      <c r="AD387" s="184">
        <v>1322</v>
      </c>
      <c r="AE387" s="184">
        <v>1341</v>
      </c>
      <c r="AF387" s="184">
        <v>1078</v>
      </c>
      <c r="AG387" s="184">
        <v>1051</v>
      </c>
      <c r="AH387" s="184">
        <v>1100</v>
      </c>
      <c r="AI387" s="184">
        <v>1016</v>
      </c>
      <c r="AJ387" s="184">
        <v>1040</v>
      </c>
      <c r="AK387" s="184">
        <v>1023</v>
      </c>
      <c r="AL387" s="184">
        <v>999</v>
      </c>
      <c r="AM387" s="184">
        <v>1053</v>
      </c>
      <c r="AN387" s="184">
        <v>1005</v>
      </c>
      <c r="AO387" s="184">
        <v>1017</v>
      </c>
      <c r="AP387" s="184">
        <v>1020</v>
      </c>
      <c r="AQ387" s="184">
        <v>1011</v>
      </c>
      <c r="AR387" s="184">
        <v>1006</v>
      </c>
      <c r="AS387" s="184">
        <v>1041</v>
      </c>
      <c r="AT387" s="184">
        <v>1073</v>
      </c>
      <c r="AU387" s="184">
        <v>1097</v>
      </c>
      <c r="AV387" s="184">
        <v>1186</v>
      </c>
      <c r="AW387" s="184">
        <v>1156</v>
      </c>
      <c r="AX387" s="184">
        <v>1208</v>
      </c>
      <c r="AY387" s="184">
        <v>1197</v>
      </c>
      <c r="AZ387" s="184">
        <v>1224</v>
      </c>
      <c r="BA387" s="184">
        <v>1239</v>
      </c>
      <c r="BB387" s="184">
        <v>1227</v>
      </c>
      <c r="BC387" s="184">
        <v>1205</v>
      </c>
      <c r="BD387" s="184">
        <v>1211</v>
      </c>
      <c r="BE387" s="184">
        <v>1300</v>
      </c>
      <c r="BF387" s="184">
        <v>1325</v>
      </c>
      <c r="BG387" s="184">
        <v>1351</v>
      </c>
      <c r="BH387" s="184">
        <v>1267</v>
      </c>
      <c r="BI387" s="184">
        <v>1256</v>
      </c>
      <c r="BJ387" s="184">
        <v>1230</v>
      </c>
      <c r="BK387" s="184">
        <v>1229</v>
      </c>
      <c r="BL387" s="184">
        <v>1258</v>
      </c>
      <c r="BM387" s="184">
        <v>1212</v>
      </c>
      <c r="BN387" s="184">
        <v>1249</v>
      </c>
      <c r="BO387" s="184">
        <v>1248</v>
      </c>
      <c r="BP387" s="184">
        <v>1255</v>
      </c>
      <c r="BQ387" s="184">
        <v>1142</v>
      </c>
      <c r="BR387" s="184">
        <v>1198</v>
      </c>
      <c r="BS387" s="184">
        <v>1171</v>
      </c>
      <c r="BT387" s="184">
        <v>1225</v>
      </c>
      <c r="BU387" s="184">
        <v>1183</v>
      </c>
      <c r="BV387" s="184">
        <v>1094</v>
      </c>
      <c r="BW387" s="184">
        <v>1070</v>
      </c>
      <c r="BX387" s="184">
        <v>1042</v>
      </c>
      <c r="BY387" s="184">
        <v>1045</v>
      </c>
      <c r="BZ387" s="184">
        <v>983</v>
      </c>
      <c r="CA387" s="184">
        <v>883</v>
      </c>
      <c r="CB387" s="184">
        <v>852</v>
      </c>
      <c r="CC387" s="184">
        <v>825</v>
      </c>
      <c r="CD387" s="184">
        <v>818</v>
      </c>
      <c r="CE387" s="184">
        <v>708</v>
      </c>
      <c r="CF387" s="184">
        <v>718</v>
      </c>
      <c r="CG387" s="184">
        <v>688</v>
      </c>
      <c r="CH387" s="184">
        <v>654</v>
      </c>
      <c r="CI387" s="184">
        <v>643</v>
      </c>
      <c r="CJ387" s="184">
        <v>601</v>
      </c>
      <c r="CK387" s="184">
        <v>600</v>
      </c>
      <c r="CL387" s="184">
        <v>618</v>
      </c>
      <c r="CM387" s="184">
        <v>662</v>
      </c>
      <c r="CN387" s="184">
        <v>670</v>
      </c>
      <c r="CO387" s="184">
        <v>470</v>
      </c>
      <c r="CP387" s="184">
        <v>513</v>
      </c>
      <c r="CQ387" s="184">
        <v>474</v>
      </c>
      <c r="CR387" s="184">
        <v>408</v>
      </c>
      <c r="CS387" s="184">
        <v>299</v>
      </c>
      <c r="CT387" s="184">
        <v>276</v>
      </c>
      <c r="CU387" s="184">
        <v>289</v>
      </c>
      <c r="CV387" s="184">
        <v>252</v>
      </c>
      <c r="CW387" s="184">
        <v>224</v>
      </c>
      <c r="CX387" s="184">
        <v>198</v>
      </c>
      <c r="CY387" s="533">
        <v>663</v>
      </c>
      <c r="CZ387" s="129">
        <v>642</v>
      </c>
      <c r="DA387">
        <v>769</v>
      </c>
      <c r="DB387">
        <v>742</v>
      </c>
      <c r="DC387">
        <v>765</v>
      </c>
      <c r="DD387">
        <v>841</v>
      </c>
      <c r="DE387">
        <v>783</v>
      </c>
      <c r="DF387">
        <v>853</v>
      </c>
      <c r="DG387">
        <v>847</v>
      </c>
      <c r="DH387">
        <v>943</v>
      </c>
      <c r="DI387">
        <v>901</v>
      </c>
      <c r="DJ387">
        <v>967</v>
      </c>
      <c r="DK387">
        <v>989</v>
      </c>
      <c r="DL387">
        <v>1000</v>
      </c>
      <c r="DM387">
        <v>1066</v>
      </c>
      <c r="DN387">
        <v>1118</v>
      </c>
      <c r="DO387">
        <v>1113</v>
      </c>
      <c r="DP387">
        <v>1123</v>
      </c>
      <c r="DQ387">
        <v>1131</v>
      </c>
      <c r="DR387">
        <v>1186</v>
      </c>
      <c r="DS387">
        <v>1160</v>
      </c>
      <c r="DT387">
        <v>1214</v>
      </c>
      <c r="DU387">
        <v>1220</v>
      </c>
      <c r="DV387">
        <v>1150</v>
      </c>
      <c r="DW387">
        <v>1053</v>
      </c>
      <c r="DX387">
        <v>1046</v>
      </c>
      <c r="DY387">
        <v>1001</v>
      </c>
      <c r="DZ387">
        <v>892</v>
      </c>
      <c r="EA387">
        <v>882</v>
      </c>
      <c r="EB387">
        <v>1007</v>
      </c>
      <c r="EC387">
        <v>1010</v>
      </c>
      <c r="ED387">
        <v>1005</v>
      </c>
      <c r="EE387">
        <v>1044</v>
      </c>
      <c r="EF387">
        <v>1044</v>
      </c>
      <c r="EG387">
        <v>1080</v>
      </c>
      <c r="EH387">
        <v>1116</v>
      </c>
      <c r="EI387">
        <v>1198</v>
      </c>
      <c r="EJ387">
        <v>1198</v>
      </c>
      <c r="EK387">
        <v>1196</v>
      </c>
      <c r="EL387">
        <v>1259</v>
      </c>
      <c r="EM387">
        <v>1222</v>
      </c>
      <c r="EN387">
        <v>1279</v>
      </c>
      <c r="EO387">
        <v>1181</v>
      </c>
      <c r="EP387">
        <v>1218</v>
      </c>
      <c r="EQ387">
        <v>1314</v>
      </c>
      <c r="ER387">
        <v>1297</v>
      </c>
      <c r="ES387">
        <v>1333</v>
      </c>
      <c r="ET387">
        <v>1273</v>
      </c>
      <c r="EU387">
        <v>1242</v>
      </c>
      <c r="EV387">
        <v>1224</v>
      </c>
      <c r="EW387">
        <v>1185</v>
      </c>
      <c r="EX387">
        <v>1208</v>
      </c>
      <c r="EY387">
        <v>1252</v>
      </c>
      <c r="EZ387">
        <v>1157</v>
      </c>
      <c r="FA387">
        <v>1177</v>
      </c>
      <c r="FB387">
        <v>1205</v>
      </c>
      <c r="FC387">
        <v>1228</v>
      </c>
      <c r="FD387">
        <v>1188</v>
      </c>
      <c r="FE387">
        <v>1193</v>
      </c>
      <c r="FF387">
        <v>1161</v>
      </c>
      <c r="FG387">
        <v>1139</v>
      </c>
      <c r="FH387">
        <v>1135</v>
      </c>
      <c r="FI387">
        <v>1145</v>
      </c>
      <c r="FJ387">
        <v>1070</v>
      </c>
      <c r="FK387">
        <v>1069</v>
      </c>
      <c r="FL387">
        <v>988</v>
      </c>
      <c r="FM387">
        <v>981</v>
      </c>
      <c r="FN387">
        <v>925</v>
      </c>
      <c r="FO387">
        <v>895</v>
      </c>
      <c r="FP387">
        <v>846</v>
      </c>
      <c r="FQ387">
        <v>782</v>
      </c>
      <c r="FR387">
        <v>776</v>
      </c>
      <c r="FS387">
        <v>780</v>
      </c>
      <c r="FT387">
        <v>778</v>
      </c>
      <c r="FU387">
        <v>738</v>
      </c>
      <c r="FV387">
        <v>697</v>
      </c>
      <c r="FW387">
        <v>683</v>
      </c>
      <c r="FX387">
        <v>700</v>
      </c>
      <c r="FY387">
        <v>731</v>
      </c>
      <c r="FZ387">
        <v>822</v>
      </c>
      <c r="GA387">
        <v>801</v>
      </c>
      <c r="GB387">
        <v>617</v>
      </c>
      <c r="GC387">
        <v>647</v>
      </c>
      <c r="GD387">
        <v>584</v>
      </c>
      <c r="GE387">
        <v>523</v>
      </c>
      <c r="GF387">
        <v>451</v>
      </c>
      <c r="GG387">
        <v>360</v>
      </c>
      <c r="GH387">
        <v>400</v>
      </c>
      <c r="GI387">
        <v>382</v>
      </c>
      <c r="GJ387">
        <v>338</v>
      </c>
      <c r="GK387">
        <v>305</v>
      </c>
      <c r="GL387" s="128">
        <v>1259</v>
      </c>
    </row>
    <row r="388" spans="1:194" s="1" customFormat="1" ht="14.4" x14ac:dyDescent="0.3">
      <c r="A388" s="30" t="s">
        <v>46</v>
      </c>
      <c r="B388" s="1" t="s">
        <v>427</v>
      </c>
      <c r="C388" s="29" t="str">
        <f t="shared" si="94"/>
        <v>LA England - Wirral</v>
      </c>
      <c r="D388" s="48">
        <f t="shared" si="95"/>
        <v>12781</v>
      </c>
      <c r="E388" s="48">
        <f t="shared" si="96"/>
        <v>12134</v>
      </c>
      <c r="F388" s="49">
        <f t="shared" si="97"/>
        <v>346293</v>
      </c>
      <c r="G388" s="49">
        <f t="shared" si="98"/>
        <v>171183</v>
      </c>
      <c r="H388" s="50">
        <f t="shared" si="99"/>
        <v>175110</v>
      </c>
      <c r="I388" s="50">
        <f t="shared" si="100"/>
        <v>137610</v>
      </c>
      <c r="J388" s="50">
        <f t="shared" si="101"/>
        <v>143464</v>
      </c>
      <c r="K388" s="47">
        <f t="shared" si="102"/>
        <v>33573</v>
      </c>
      <c r="L388" s="48">
        <f t="shared" si="103"/>
        <v>31646</v>
      </c>
      <c r="M388" s="744">
        <v>1291</v>
      </c>
      <c r="N388" s="184">
        <v>1469</v>
      </c>
      <c r="O388" s="184">
        <v>1424</v>
      </c>
      <c r="P388" s="184">
        <v>1617</v>
      </c>
      <c r="Q388" s="184">
        <v>1644</v>
      </c>
      <c r="R388" s="184">
        <v>1634</v>
      </c>
      <c r="S388" s="184">
        <v>1740</v>
      </c>
      <c r="T388" s="184">
        <v>1910</v>
      </c>
      <c r="U388" s="184">
        <v>1935</v>
      </c>
      <c r="V388" s="184">
        <v>2017</v>
      </c>
      <c r="W388" s="184">
        <v>2044</v>
      </c>
      <c r="X388" s="184">
        <v>2067</v>
      </c>
      <c r="Y388" s="184">
        <v>2097</v>
      </c>
      <c r="Z388" s="184">
        <v>2089</v>
      </c>
      <c r="AA388" s="184">
        <v>2295</v>
      </c>
      <c r="AB388" s="184">
        <v>2107</v>
      </c>
      <c r="AC388" s="184">
        <v>2099</v>
      </c>
      <c r="AD388" s="184">
        <v>2094</v>
      </c>
      <c r="AE388" s="184">
        <v>2010</v>
      </c>
      <c r="AF388" s="184">
        <v>1942</v>
      </c>
      <c r="AG388" s="184">
        <v>1863</v>
      </c>
      <c r="AH388" s="184">
        <v>1734</v>
      </c>
      <c r="AI388" s="184">
        <v>1846</v>
      </c>
      <c r="AJ388" s="184">
        <v>1781</v>
      </c>
      <c r="AK388" s="184">
        <v>1760</v>
      </c>
      <c r="AL388" s="184">
        <v>1838</v>
      </c>
      <c r="AM388" s="184">
        <v>1854</v>
      </c>
      <c r="AN388" s="184">
        <v>2002</v>
      </c>
      <c r="AO388" s="184">
        <v>1968</v>
      </c>
      <c r="AP388" s="184">
        <v>2088</v>
      </c>
      <c r="AQ388" s="184">
        <v>2086</v>
      </c>
      <c r="AR388" s="184">
        <v>2134</v>
      </c>
      <c r="AS388" s="184">
        <v>2240</v>
      </c>
      <c r="AT388" s="184">
        <v>2190</v>
      </c>
      <c r="AU388" s="184">
        <v>2334</v>
      </c>
      <c r="AV388" s="184">
        <v>2472</v>
      </c>
      <c r="AW388" s="184">
        <v>2379</v>
      </c>
      <c r="AX388" s="184">
        <v>2366</v>
      </c>
      <c r="AY388" s="184">
        <v>2504</v>
      </c>
      <c r="AZ388" s="184">
        <v>2306</v>
      </c>
      <c r="BA388" s="184">
        <v>2262</v>
      </c>
      <c r="BB388" s="184">
        <v>2275</v>
      </c>
      <c r="BC388" s="184">
        <v>2234</v>
      </c>
      <c r="BD388" s="184">
        <v>2165</v>
      </c>
      <c r="BE388" s="184">
        <v>2235</v>
      </c>
      <c r="BF388" s="184">
        <v>2279</v>
      </c>
      <c r="BG388" s="184">
        <v>2245</v>
      </c>
      <c r="BH388" s="184">
        <v>2093</v>
      </c>
      <c r="BI388" s="184">
        <v>1911</v>
      </c>
      <c r="BJ388" s="184">
        <v>1864</v>
      </c>
      <c r="BK388" s="184">
        <v>1977</v>
      </c>
      <c r="BL388" s="184">
        <v>1987</v>
      </c>
      <c r="BM388" s="184">
        <v>1908</v>
      </c>
      <c r="BN388" s="184">
        <v>2239</v>
      </c>
      <c r="BO388" s="184">
        <v>2345</v>
      </c>
      <c r="BP388" s="184">
        <v>2403</v>
      </c>
      <c r="BQ388" s="184">
        <v>2320</v>
      </c>
      <c r="BR388" s="184">
        <v>2400</v>
      </c>
      <c r="BS388" s="184">
        <v>2308</v>
      </c>
      <c r="BT388" s="184">
        <v>2381</v>
      </c>
      <c r="BU388" s="184">
        <v>2372</v>
      </c>
      <c r="BV388" s="184">
        <v>2391</v>
      </c>
      <c r="BW388" s="184">
        <v>2408</v>
      </c>
      <c r="BX388" s="184">
        <v>2374</v>
      </c>
      <c r="BY388" s="184">
        <v>2432</v>
      </c>
      <c r="BZ388" s="184">
        <v>2335</v>
      </c>
      <c r="CA388" s="184">
        <v>2160</v>
      </c>
      <c r="CB388" s="184">
        <v>2112</v>
      </c>
      <c r="CC388" s="184">
        <v>2071</v>
      </c>
      <c r="CD388" s="184">
        <v>1897</v>
      </c>
      <c r="CE388" s="184">
        <v>1820</v>
      </c>
      <c r="CF388" s="184">
        <v>1737</v>
      </c>
      <c r="CG388" s="184">
        <v>1763</v>
      </c>
      <c r="CH388" s="184">
        <v>1684</v>
      </c>
      <c r="CI388" s="184">
        <v>1613</v>
      </c>
      <c r="CJ388" s="184">
        <v>1644</v>
      </c>
      <c r="CK388" s="184">
        <v>1617</v>
      </c>
      <c r="CL388" s="184">
        <v>1606</v>
      </c>
      <c r="CM388" s="184">
        <v>1584</v>
      </c>
      <c r="CN388" s="184">
        <v>1618</v>
      </c>
      <c r="CO388" s="184">
        <v>1129</v>
      </c>
      <c r="CP388" s="184">
        <v>1139</v>
      </c>
      <c r="CQ388" s="184">
        <v>1035</v>
      </c>
      <c r="CR388" s="184">
        <v>906</v>
      </c>
      <c r="CS388" s="184">
        <v>720</v>
      </c>
      <c r="CT388" s="184">
        <v>668</v>
      </c>
      <c r="CU388" s="184">
        <v>663</v>
      </c>
      <c r="CV388" s="184">
        <v>511</v>
      </c>
      <c r="CW388" s="184">
        <v>432</v>
      </c>
      <c r="CX388" s="184">
        <v>390</v>
      </c>
      <c r="CY388" s="533">
        <v>1251</v>
      </c>
      <c r="CZ388" s="129">
        <v>1235</v>
      </c>
      <c r="DA388">
        <v>1348</v>
      </c>
      <c r="DB388">
        <v>1443</v>
      </c>
      <c r="DC388">
        <v>1503</v>
      </c>
      <c r="DD388">
        <v>1592</v>
      </c>
      <c r="DE388">
        <v>1558</v>
      </c>
      <c r="DF388">
        <v>1703</v>
      </c>
      <c r="DG388">
        <v>1700</v>
      </c>
      <c r="DH388">
        <v>1779</v>
      </c>
      <c r="DI388">
        <v>1816</v>
      </c>
      <c r="DJ388">
        <v>1916</v>
      </c>
      <c r="DK388">
        <v>1919</v>
      </c>
      <c r="DL388">
        <v>1946</v>
      </c>
      <c r="DM388">
        <v>2040</v>
      </c>
      <c r="DN388">
        <v>2043</v>
      </c>
      <c r="DO388">
        <v>2056</v>
      </c>
      <c r="DP388">
        <v>1999</v>
      </c>
      <c r="DQ388">
        <v>2050</v>
      </c>
      <c r="DR388">
        <v>2004</v>
      </c>
      <c r="DS388">
        <v>1695</v>
      </c>
      <c r="DT388">
        <v>1708</v>
      </c>
      <c r="DU388">
        <v>1707</v>
      </c>
      <c r="DV388">
        <v>1744</v>
      </c>
      <c r="DW388">
        <v>1652</v>
      </c>
      <c r="DX388">
        <v>1752</v>
      </c>
      <c r="DY388">
        <v>1756</v>
      </c>
      <c r="DZ388">
        <v>1855</v>
      </c>
      <c r="EA388">
        <v>1913</v>
      </c>
      <c r="EB388">
        <v>1990</v>
      </c>
      <c r="EC388">
        <v>2056</v>
      </c>
      <c r="ED388">
        <v>2073</v>
      </c>
      <c r="EE388">
        <v>2189</v>
      </c>
      <c r="EF388">
        <v>2231</v>
      </c>
      <c r="EG388">
        <v>2222</v>
      </c>
      <c r="EH388">
        <v>2325</v>
      </c>
      <c r="EI388">
        <v>2383</v>
      </c>
      <c r="EJ388">
        <v>2329</v>
      </c>
      <c r="EK388">
        <v>2421</v>
      </c>
      <c r="EL388">
        <v>2469</v>
      </c>
      <c r="EM388">
        <v>2351</v>
      </c>
      <c r="EN388">
        <v>2362</v>
      </c>
      <c r="EO388">
        <v>2294</v>
      </c>
      <c r="EP388">
        <v>2315</v>
      </c>
      <c r="EQ388">
        <v>2178</v>
      </c>
      <c r="ER388">
        <v>2179</v>
      </c>
      <c r="ES388">
        <v>2169</v>
      </c>
      <c r="ET388">
        <v>2166</v>
      </c>
      <c r="EU388">
        <v>2082</v>
      </c>
      <c r="EV388">
        <v>1907</v>
      </c>
      <c r="EW388">
        <v>1901</v>
      </c>
      <c r="EX388">
        <v>2029</v>
      </c>
      <c r="EY388">
        <v>2063</v>
      </c>
      <c r="EZ388">
        <v>2008</v>
      </c>
      <c r="FA388">
        <v>2222</v>
      </c>
      <c r="FB388">
        <v>2331</v>
      </c>
      <c r="FC388">
        <v>2420</v>
      </c>
      <c r="FD388">
        <v>2331</v>
      </c>
      <c r="FE388">
        <v>2476</v>
      </c>
      <c r="FF388">
        <v>2392</v>
      </c>
      <c r="FG388">
        <v>2379</v>
      </c>
      <c r="FH388">
        <v>2457</v>
      </c>
      <c r="FI388">
        <v>2580</v>
      </c>
      <c r="FJ388">
        <v>2572</v>
      </c>
      <c r="FK388">
        <v>2524</v>
      </c>
      <c r="FL388">
        <v>2392</v>
      </c>
      <c r="FM388">
        <v>2263</v>
      </c>
      <c r="FN388">
        <v>2271</v>
      </c>
      <c r="FO388">
        <v>2197</v>
      </c>
      <c r="FP388">
        <v>2099</v>
      </c>
      <c r="FQ388">
        <v>2041</v>
      </c>
      <c r="FR388">
        <v>1915</v>
      </c>
      <c r="FS388">
        <v>2002</v>
      </c>
      <c r="FT388">
        <v>1927</v>
      </c>
      <c r="FU388">
        <v>1808</v>
      </c>
      <c r="FV388">
        <v>1880</v>
      </c>
      <c r="FW388">
        <v>1748</v>
      </c>
      <c r="FX388">
        <v>1722</v>
      </c>
      <c r="FY388">
        <v>1752</v>
      </c>
      <c r="FZ388">
        <v>1873</v>
      </c>
      <c r="GA388">
        <v>1868</v>
      </c>
      <c r="GB388">
        <v>1377</v>
      </c>
      <c r="GC388">
        <v>1306</v>
      </c>
      <c r="GD388">
        <v>1257</v>
      </c>
      <c r="GE388">
        <v>1181</v>
      </c>
      <c r="GF388">
        <v>969</v>
      </c>
      <c r="GG388">
        <v>911</v>
      </c>
      <c r="GH388">
        <v>925</v>
      </c>
      <c r="GI388">
        <v>799</v>
      </c>
      <c r="GJ388">
        <v>698</v>
      </c>
      <c r="GK388">
        <v>594</v>
      </c>
      <c r="GL388" s="128">
        <v>2527</v>
      </c>
    </row>
    <row r="389" spans="1:194" s="1" customFormat="1" ht="14.4" x14ac:dyDescent="0.3">
      <c r="A389" s="30" t="s">
        <v>46</v>
      </c>
      <c r="B389" s="1" t="s">
        <v>428</v>
      </c>
      <c r="C389" s="29" t="str">
        <f t="shared" si="94"/>
        <v>LA England - Woking</v>
      </c>
      <c r="D389" s="48">
        <f t="shared" si="95"/>
        <v>4861</v>
      </c>
      <c r="E389" s="48">
        <f t="shared" si="96"/>
        <v>4575</v>
      </c>
      <c r="F389" s="49">
        <f t="shared" si="97"/>
        <v>123902</v>
      </c>
      <c r="G389" s="49">
        <f t="shared" si="98"/>
        <v>62397</v>
      </c>
      <c r="H389" s="50">
        <f t="shared" si="99"/>
        <v>61505</v>
      </c>
      <c r="I389" s="50">
        <f t="shared" si="100"/>
        <v>49361</v>
      </c>
      <c r="J389" s="50">
        <f t="shared" si="101"/>
        <v>49118</v>
      </c>
      <c r="K389" s="47">
        <f t="shared" si="102"/>
        <v>13036</v>
      </c>
      <c r="L389" s="48">
        <f t="shared" si="103"/>
        <v>12387</v>
      </c>
      <c r="M389" s="744">
        <v>576</v>
      </c>
      <c r="N389" s="184">
        <v>590</v>
      </c>
      <c r="O389" s="184">
        <v>601</v>
      </c>
      <c r="P389" s="184">
        <v>594</v>
      </c>
      <c r="Q389" s="184">
        <v>636</v>
      </c>
      <c r="R389" s="184">
        <v>674</v>
      </c>
      <c r="S389" s="184">
        <v>673</v>
      </c>
      <c r="T389" s="184">
        <v>747</v>
      </c>
      <c r="U389" s="184">
        <v>756</v>
      </c>
      <c r="V389" s="184">
        <v>762</v>
      </c>
      <c r="W389" s="184">
        <v>768</v>
      </c>
      <c r="X389" s="184">
        <v>798</v>
      </c>
      <c r="Y389" s="184">
        <v>784</v>
      </c>
      <c r="Z389" s="184">
        <v>779</v>
      </c>
      <c r="AA389" s="184">
        <v>880</v>
      </c>
      <c r="AB389" s="184">
        <v>786</v>
      </c>
      <c r="AC389" s="184">
        <v>794</v>
      </c>
      <c r="AD389" s="184">
        <v>838</v>
      </c>
      <c r="AE389" s="184">
        <v>824</v>
      </c>
      <c r="AF389" s="184">
        <v>666</v>
      </c>
      <c r="AG389" s="184">
        <v>663</v>
      </c>
      <c r="AH389" s="184">
        <v>612</v>
      </c>
      <c r="AI389" s="184">
        <v>583</v>
      </c>
      <c r="AJ389" s="184">
        <v>666</v>
      </c>
      <c r="AK389" s="184">
        <v>661</v>
      </c>
      <c r="AL389" s="184">
        <v>726</v>
      </c>
      <c r="AM389" s="184">
        <v>706</v>
      </c>
      <c r="AN389" s="184">
        <v>788</v>
      </c>
      <c r="AO389" s="184">
        <v>775</v>
      </c>
      <c r="AP389" s="184">
        <v>770</v>
      </c>
      <c r="AQ389" s="184">
        <v>840</v>
      </c>
      <c r="AR389" s="184">
        <v>825</v>
      </c>
      <c r="AS389" s="184">
        <v>815</v>
      </c>
      <c r="AT389" s="184">
        <v>899</v>
      </c>
      <c r="AU389" s="184">
        <v>903</v>
      </c>
      <c r="AV389" s="184">
        <v>961</v>
      </c>
      <c r="AW389" s="184">
        <v>947</v>
      </c>
      <c r="AX389" s="184">
        <v>1026</v>
      </c>
      <c r="AY389" s="184">
        <v>1003</v>
      </c>
      <c r="AZ389" s="184">
        <v>959</v>
      </c>
      <c r="BA389" s="184">
        <v>929</v>
      </c>
      <c r="BB389" s="184">
        <v>986</v>
      </c>
      <c r="BC389" s="184">
        <v>990</v>
      </c>
      <c r="BD389" s="184">
        <v>992</v>
      </c>
      <c r="BE389" s="184">
        <v>992</v>
      </c>
      <c r="BF389" s="184">
        <v>1035</v>
      </c>
      <c r="BG389" s="184">
        <v>1109</v>
      </c>
      <c r="BH389" s="184">
        <v>1003</v>
      </c>
      <c r="BI389" s="184">
        <v>936</v>
      </c>
      <c r="BJ389" s="184">
        <v>956</v>
      </c>
      <c r="BK389" s="184">
        <v>948</v>
      </c>
      <c r="BL389" s="184">
        <v>905</v>
      </c>
      <c r="BM389" s="184">
        <v>936</v>
      </c>
      <c r="BN389" s="184">
        <v>864</v>
      </c>
      <c r="BO389" s="184">
        <v>849</v>
      </c>
      <c r="BP389" s="184">
        <v>889</v>
      </c>
      <c r="BQ389" s="184">
        <v>785</v>
      </c>
      <c r="BR389" s="184">
        <v>809</v>
      </c>
      <c r="BS389" s="184">
        <v>819</v>
      </c>
      <c r="BT389" s="184">
        <v>753</v>
      </c>
      <c r="BU389" s="184">
        <v>743</v>
      </c>
      <c r="BV389" s="184">
        <v>735</v>
      </c>
      <c r="BW389" s="184">
        <v>723</v>
      </c>
      <c r="BX389" s="184">
        <v>710</v>
      </c>
      <c r="BY389" s="184">
        <v>654</v>
      </c>
      <c r="BZ389" s="184">
        <v>593</v>
      </c>
      <c r="CA389" s="184">
        <v>586</v>
      </c>
      <c r="CB389" s="184">
        <v>556</v>
      </c>
      <c r="CC389" s="184">
        <v>541</v>
      </c>
      <c r="CD389" s="184">
        <v>511</v>
      </c>
      <c r="CE389" s="184">
        <v>456</v>
      </c>
      <c r="CF389" s="184">
        <v>484</v>
      </c>
      <c r="CG389" s="184">
        <v>423</v>
      </c>
      <c r="CH389" s="184">
        <v>414</v>
      </c>
      <c r="CI389" s="184">
        <v>468</v>
      </c>
      <c r="CJ389" s="184">
        <v>432</v>
      </c>
      <c r="CK389" s="184">
        <v>383</v>
      </c>
      <c r="CL389" s="184">
        <v>418</v>
      </c>
      <c r="CM389" s="184">
        <v>432</v>
      </c>
      <c r="CN389" s="184">
        <v>437</v>
      </c>
      <c r="CO389" s="184">
        <v>291</v>
      </c>
      <c r="CP389" s="184">
        <v>322</v>
      </c>
      <c r="CQ389" s="184">
        <v>274</v>
      </c>
      <c r="CR389" s="184">
        <v>254</v>
      </c>
      <c r="CS389" s="184">
        <v>210</v>
      </c>
      <c r="CT389" s="184">
        <v>181</v>
      </c>
      <c r="CU389" s="184">
        <v>177</v>
      </c>
      <c r="CV389" s="184">
        <v>148</v>
      </c>
      <c r="CW389" s="184">
        <v>119</v>
      </c>
      <c r="CX389" s="184">
        <v>124</v>
      </c>
      <c r="CY389" s="533">
        <v>459</v>
      </c>
      <c r="CZ389" s="129">
        <v>496</v>
      </c>
      <c r="DA389">
        <v>595</v>
      </c>
      <c r="DB389">
        <v>559</v>
      </c>
      <c r="DC389">
        <v>611</v>
      </c>
      <c r="DD389">
        <v>641</v>
      </c>
      <c r="DE389">
        <v>607</v>
      </c>
      <c r="DF389">
        <v>646</v>
      </c>
      <c r="DG389">
        <v>719</v>
      </c>
      <c r="DH389">
        <v>697</v>
      </c>
      <c r="DI389">
        <v>716</v>
      </c>
      <c r="DJ389">
        <v>750</v>
      </c>
      <c r="DK389">
        <v>775</v>
      </c>
      <c r="DL389">
        <v>705</v>
      </c>
      <c r="DM389">
        <v>794</v>
      </c>
      <c r="DN389">
        <v>784</v>
      </c>
      <c r="DO389">
        <v>776</v>
      </c>
      <c r="DP389">
        <v>776</v>
      </c>
      <c r="DQ389">
        <v>740</v>
      </c>
      <c r="DR389">
        <v>714</v>
      </c>
      <c r="DS389">
        <v>628</v>
      </c>
      <c r="DT389">
        <v>518</v>
      </c>
      <c r="DU389">
        <v>563</v>
      </c>
      <c r="DV389">
        <v>608</v>
      </c>
      <c r="DW389">
        <v>606</v>
      </c>
      <c r="DX389">
        <v>630</v>
      </c>
      <c r="DY389">
        <v>676</v>
      </c>
      <c r="DZ389">
        <v>743</v>
      </c>
      <c r="EA389">
        <v>763</v>
      </c>
      <c r="EB389">
        <v>790</v>
      </c>
      <c r="EC389">
        <v>817</v>
      </c>
      <c r="ED389">
        <v>825</v>
      </c>
      <c r="EE389">
        <v>821</v>
      </c>
      <c r="EF389">
        <v>859</v>
      </c>
      <c r="EG389">
        <v>858</v>
      </c>
      <c r="EH389">
        <v>912</v>
      </c>
      <c r="EI389">
        <v>949</v>
      </c>
      <c r="EJ389">
        <v>865</v>
      </c>
      <c r="EK389">
        <v>941</v>
      </c>
      <c r="EL389">
        <v>976</v>
      </c>
      <c r="EM389">
        <v>959</v>
      </c>
      <c r="EN389">
        <v>926</v>
      </c>
      <c r="EO389">
        <v>935</v>
      </c>
      <c r="EP389">
        <v>955</v>
      </c>
      <c r="EQ389">
        <v>948</v>
      </c>
      <c r="ER389">
        <v>1009</v>
      </c>
      <c r="ES389">
        <v>1025</v>
      </c>
      <c r="ET389">
        <v>1009</v>
      </c>
      <c r="EU389">
        <v>899</v>
      </c>
      <c r="EV389">
        <v>827</v>
      </c>
      <c r="EW389">
        <v>861</v>
      </c>
      <c r="EX389">
        <v>831</v>
      </c>
      <c r="EY389">
        <v>868</v>
      </c>
      <c r="EZ389">
        <v>806</v>
      </c>
      <c r="FA389">
        <v>787</v>
      </c>
      <c r="FB389">
        <v>802</v>
      </c>
      <c r="FC389">
        <v>760</v>
      </c>
      <c r="FD389">
        <v>751</v>
      </c>
      <c r="FE389">
        <v>744</v>
      </c>
      <c r="FF389">
        <v>723</v>
      </c>
      <c r="FG389">
        <v>746</v>
      </c>
      <c r="FH389">
        <v>796</v>
      </c>
      <c r="FI389">
        <v>739</v>
      </c>
      <c r="FJ389">
        <v>669</v>
      </c>
      <c r="FK389">
        <v>672</v>
      </c>
      <c r="FL389">
        <v>612</v>
      </c>
      <c r="FM389">
        <v>622</v>
      </c>
      <c r="FN389">
        <v>544</v>
      </c>
      <c r="FO389">
        <v>552</v>
      </c>
      <c r="FP389">
        <v>553</v>
      </c>
      <c r="FQ389">
        <v>528</v>
      </c>
      <c r="FR389">
        <v>517</v>
      </c>
      <c r="FS389">
        <v>474</v>
      </c>
      <c r="FT389">
        <v>467</v>
      </c>
      <c r="FU389">
        <v>483</v>
      </c>
      <c r="FV389">
        <v>438</v>
      </c>
      <c r="FW389">
        <v>446</v>
      </c>
      <c r="FX389">
        <v>494</v>
      </c>
      <c r="FY389">
        <v>502</v>
      </c>
      <c r="FZ389">
        <v>517</v>
      </c>
      <c r="GA389">
        <v>501</v>
      </c>
      <c r="GB389">
        <v>399</v>
      </c>
      <c r="GC389">
        <v>379</v>
      </c>
      <c r="GD389">
        <v>367</v>
      </c>
      <c r="GE389">
        <v>287</v>
      </c>
      <c r="GF389">
        <v>307</v>
      </c>
      <c r="GG389">
        <v>241</v>
      </c>
      <c r="GH389">
        <v>253</v>
      </c>
      <c r="GI389">
        <v>239</v>
      </c>
      <c r="GJ389">
        <v>223</v>
      </c>
      <c r="GK389">
        <v>201</v>
      </c>
      <c r="GL389" s="128">
        <v>863</v>
      </c>
    </row>
    <row r="390" spans="1:194" s="1" customFormat="1" ht="14.4" x14ac:dyDescent="0.3">
      <c r="A390" s="30" t="s">
        <v>46</v>
      </c>
      <c r="B390" s="1" t="s">
        <v>429</v>
      </c>
      <c r="C390" s="29" t="str">
        <f t="shared" si="94"/>
        <v>LA England - Wokingham</v>
      </c>
      <c r="D390" s="48">
        <f t="shared" si="95"/>
        <v>8026</v>
      </c>
      <c r="E390" s="48">
        <f t="shared" si="96"/>
        <v>7662</v>
      </c>
      <c r="F390" s="49">
        <f t="shared" si="97"/>
        <v>169778</v>
      </c>
      <c r="G390" s="49">
        <f t="shared" si="98"/>
        <v>84306</v>
      </c>
      <c r="H390" s="50">
        <f t="shared" si="99"/>
        <v>85472</v>
      </c>
      <c r="I390" s="50">
        <f t="shared" si="100"/>
        <v>64800</v>
      </c>
      <c r="J390" s="50">
        <f t="shared" si="101"/>
        <v>67126</v>
      </c>
      <c r="K390" s="47">
        <f t="shared" si="102"/>
        <v>19506</v>
      </c>
      <c r="L390" s="48">
        <f t="shared" si="103"/>
        <v>18346</v>
      </c>
      <c r="M390" s="744">
        <v>708</v>
      </c>
      <c r="N390" s="184">
        <v>706</v>
      </c>
      <c r="O390" s="184">
        <v>791</v>
      </c>
      <c r="P390" s="184">
        <v>806</v>
      </c>
      <c r="Q390" s="184">
        <v>887</v>
      </c>
      <c r="R390" s="184">
        <v>906</v>
      </c>
      <c r="S390" s="184">
        <v>936</v>
      </c>
      <c r="T390" s="184">
        <v>1032</v>
      </c>
      <c r="U390" s="184">
        <v>1130</v>
      </c>
      <c r="V390" s="184">
        <v>1120</v>
      </c>
      <c r="W390" s="184">
        <v>1251</v>
      </c>
      <c r="X390" s="184">
        <v>1207</v>
      </c>
      <c r="Y390" s="184">
        <v>1245</v>
      </c>
      <c r="Z390" s="184">
        <v>1341</v>
      </c>
      <c r="AA390" s="184">
        <v>1377</v>
      </c>
      <c r="AB390" s="184">
        <v>1378</v>
      </c>
      <c r="AC390" s="184">
        <v>1332</v>
      </c>
      <c r="AD390" s="184">
        <v>1353</v>
      </c>
      <c r="AE390" s="184">
        <v>1225</v>
      </c>
      <c r="AF390" s="184">
        <v>925</v>
      </c>
      <c r="AG390" s="184">
        <v>807</v>
      </c>
      <c r="AH390" s="184">
        <v>873</v>
      </c>
      <c r="AI390" s="184">
        <v>853</v>
      </c>
      <c r="AJ390" s="184">
        <v>810</v>
      </c>
      <c r="AK390" s="184">
        <v>798</v>
      </c>
      <c r="AL390" s="184">
        <v>897</v>
      </c>
      <c r="AM390" s="184">
        <v>863</v>
      </c>
      <c r="AN390" s="184">
        <v>841</v>
      </c>
      <c r="AO390" s="184">
        <v>857</v>
      </c>
      <c r="AP390" s="184">
        <v>866</v>
      </c>
      <c r="AQ390" s="184">
        <v>869</v>
      </c>
      <c r="AR390" s="184">
        <v>873</v>
      </c>
      <c r="AS390" s="184">
        <v>956</v>
      </c>
      <c r="AT390" s="184">
        <v>1000</v>
      </c>
      <c r="AU390" s="184">
        <v>988</v>
      </c>
      <c r="AV390" s="184">
        <v>960</v>
      </c>
      <c r="AW390" s="184">
        <v>1047</v>
      </c>
      <c r="AX390" s="184">
        <v>1041</v>
      </c>
      <c r="AY390" s="184">
        <v>1155</v>
      </c>
      <c r="AZ390" s="184">
        <v>1072</v>
      </c>
      <c r="BA390" s="184">
        <v>1231</v>
      </c>
      <c r="BB390" s="184">
        <v>1218</v>
      </c>
      <c r="BC390" s="184">
        <v>1165</v>
      </c>
      <c r="BD390" s="184">
        <v>1325</v>
      </c>
      <c r="BE390" s="184">
        <v>1358</v>
      </c>
      <c r="BF390" s="184">
        <v>1350</v>
      </c>
      <c r="BG390" s="184">
        <v>1422</v>
      </c>
      <c r="BH390" s="184">
        <v>1355</v>
      </c>
      <c r="BI390" s="184">
        <v>1282</v>
      </c>
      <c r="BJ390" s="184">
        <v>1345</v>
      </c>
      <c r="BK390" s="184">
        <v>1302</v>
      </c>
      <c r="BL390" s="184">
        <v>1290</v>
      </c>
      <c r="BM390" s="184">
        <v>1324</v>
      </c>
      <c r="BN390" s="184">
        <v>1262</v>
      </c>
      <c r="BO390" s="184">
        <v>1245</v>
      </c>
      <c r="BP390" s="184">
        <v>1196</v>
      </c>
      <c r="BQ390" s="184">
        <v>1128</v>
      </c>
      <c r="BR390" s="184">
        <v>1140</v>
      </c>
      <c r="BS390" s="184">
        <v>1042</v>
      </c>
      <c r="BT390" s="184">
        <v>1082</v>
      </c>
      <c r="BU390" s="184">
        <v>1050</v>
      </c>
      <c r="BV390" s="184">
        <v>1026</v>
      </c>
      <c r="BW390" s="184">
        <v>993</v>
      </c>
      <c r="BX390" s="184">
        <v>999</v>
      </c>
      <c r="BY390" s="184">
        <v>970</v>
      </c>
      <c r="BZ390" s="184">
        <v>870</v>
      </c>
      <c r="CA390" s="184">
        <v>861</v>
      </c>
      <c r="CB390" s="184">
        <v>769</v>
      </c>
      <c r="CC390" s="184">
        <v>819</v>
      </c>
      <c r="CD390" s="184">
        <v>739</v>
      </c>
      <c r="CE390" s="184">
        <v>709</v>
      </c>
      <c r="CF390" s="184">
        <v>634</v>
      </c>
      <c r="CG390" s="184">
        <v>631</v>
      </c>
      <c r="CH390" s="184">
        <v>613</v>
      </c>
      <c r="CI390" s="184">
        <v>602</v>
      </c>
      <c r="CJ390" s="184">
        <v>572</v>
      </c>
      <c r="CK390" s="184">
        <v>567</v>
      </c>
      <c r="CL390" s="184">
        <v>603</v>
      </c>
      <c r="CM390" s="184">
        <v>697</v>
      </c>
      <c r="CN390" s="184">
        <v>672</v>
      </c>
      <c r="CO390" s="184">
        <v>446</v>
      </c>
      <c r="CP390" s="184">
        <v>449</v>
      </c>
      <c r="CQ390" s="184">
        <v>458</v>
      </c>
      <c r="CR390" s="184">
        <v>346</v>
      </c>
      <c r="CS390" s="184">
        <v>332</v>
      </c>
      <c r="CT390" s="184">
        <v>258</v>
      </c>
      <c r="CU390" s="184">
        <v>252</v>
      </c>
      <c r="CV390" s="184">
        <v>246</v>
      </c>
      <c r="CW390" s="184">
        <v>196</v>
      </c>
      <c r="CX390" s="184">
        <v>209</v>
      </c>
      <c r="CY390" s="533">
        <v>574</v>
      </c>
      <c r="CZ390" s="129">
        <v>623</v>
      </c>
      <c r="DA390">
        <v>651</v>
      </c>
      <c r="DB390">
        <v>739</v>
      </c>
      <c r="DC390">
        <v>763</v>
      </c>
      <c r="DD390">
        <v>874</v>
      </c>
      <c r="DE390">
        <v>853</v>
      </c>
      <c r="DF390">
        <v>886</v>
      </c>
      <c r="DG390">
        <v>905</v>
      </c>
      <c r="DH390">
        <v>1004</v>
      </c>
      <c r="DI390">
        <v>1077</v>
      </c>
      <c r="DJ390">
        <v>1138</v>
      </c>
      <c r="DK390">
        <v>1171</v>
      </c>
      <c r="DL390">
        <v>1167</v>
      </c>
      <c r="DM390">
        <v>1262</v>
      </c>
      <c r="DN390">
        <v>1375</v>
      </c>
      <c r="DO390">
        <v>1330</v>
      </c>
      <c r="DP390">
        <v>1285</v>
      </c>
      <c r="DQ390">
        <v>1243</v>
      </c>
      <c r="DR390">
        <v>1102</v>
      </c>
      <c r="DS390">
        <v>790</v>
      </c>
      <c r="DT390">
        <v>702</v>
      </c>
      <c r="DU390">
        <v>764</v>
      </c>
      <c r="DV390">
        <v>751</v>
      </c>
      <c r="DW390">
        <v>836</v>
      </c>
      <c r="DX390">
        <v>794</v>
      </c>
      <c r="DY390">
        <v>750</v>
      </c>
      <c r="DZ390">
        <v>791</v>
      </c>
      <c r="EA390">
        <v>804</v>
      </c>
      <c r="EB390">
        <v>810</v>
      </c>
      <c r="EC390">
        <v>845</v>
      </c>
      <c r="ED390">
        <v>850</v>
      </c>
      <c r="EE390">
        <v>973</v>
      </c>
      <c r="EF390">
        <v>1008</v>
      </c>
      <c r="EG390">
        <v>989</v>
      </c>
      <c r="EH390">
        <v>1009</v>
      </c>
      <c r="EI390">
        <v>1085</v>
      </c>
      <c r="EJ390">
        <v>1149</v>
      </c>
      <c r="EK390">
        <v>1209</v>
      </c>
      <c r="EL390">
        <v>1211</v>
      </c>
      <c r="EM390">
        <v>1255</v>
      </c>
      <c r="EN390">
        <v>1292</v>
      </c>
      <c r="EO390">
        <v>1341</v>
      </c>
      <c r="EP390">
        <v>1361</v>
      </c>
      <c r="EQ390">
        <v>1395</v>
      </c>
      <c r="ER390">
        <v>1420</v>
      </c>
      <c r="ES390">
        <v>1417</v>
      </c>
      <c r="ET390">
        <v>1399</v>
      </c>
      <c r="EU390">
        <v>1333</v>
      </c>
      <c r="EV390">
        <v>1343</v>
      </c>
      <c r="EW390">
        <v>1292</v>
      </c>
      <c r="EX390">
        <v>1197</v>
      </c>
      <c r="EY390">
        <v>1259</v>
      </c>
      <c r="EZ390">
        <v>1196</v>
      </c>
      <c r="FA390">
        <v>1195</v>
      </c>
      <c r="FB390">
        <v>1187</v>
      </c>
      <c r="FC390">
        <v>1108</v>
      </c>
      <c r="FD390">
        <v>1064</v>
      </c>
      <c r="FE390">
        <v>1081</v>
      </c>
      <c r="FF390">
        <v>1081</v>
      </c>
      <c r="FG390">
        <v>1060</v>
      </c>
      <c r="FH390">
        <v>1015</v>
      </c>
      <c r="FI390">
        <v>1063</v>
      </c>
      <c r="FJ390">
        <v>1069</v>
      </c>
      <c r="FK390">
        <v>940</v>
      </c>
      <c r="FL390">
        <v>935</v>
      </c>
      <c r="FM390">
        <v>953</v>
      </c>
      <c r="FN390">
        <v>820</v>
      </c>
      <c r="FO390">
        <v>879</v>
      </c>
      <c r="FP390">
        <v>773</v>
      </c>
      <c r="FQ390">
        <v>796</v>
      </c>
      <c r="FR390">
        <v>736</v>
      </c>
      <c r="FS390">
        <v>714</v>
      </c>
      <c r="FT390">
        <v>670</v>
      </c>
      <c r="FU390">
        <v>670</v>
      </c>
      <c r="FV390">
        <v>738</v>
      </c>
      <c r="FW390">
        <v>685</v>
      </c>
      <c r="FX390">
        <v>731</v>
      </c>
      <c r="FY390">
        <v>683</v>
      </c>
      <c r="FZ390">
        <v>737</v>
      </c>
      <c r="GA390">
        <v>803</v>
      </c>
      <c r="GB390">
        <v>611</v>
      </c>
      <c r="GC390">
        <v>549</v>
      </c>
      <c r="GD390">
        <v>558</v>
      </c>
      <c r="GE390">
        <v>463</v>
      </c>
      <c r="GF390">
        <v>408</v>
      </c>
      <c r="GG390">
        <v>333</v>
      </c>
      <c r="GH390">
        <v>331</v>
      </c>
      <c r="GI390">
        <v>338</v>
      </c>
      <c r="GJ390">
        <v>287</v>
      </c>
      <c r="GK390">
        <v>232</v>
      </c>
      <c r="GL390" s="128">
        <v>1108</v>
      </c>
    </row>
    <row r="391" spans="1:194" s="1" customFormat="1" ht="14.4" x14ac:dyDescent="0.3">
      <c r="A391" s="30" t="s">
        <v>46</v>
      </c>
      <c r="B391" s="1" t="s">
        <v>430</v>
      </c>
      <c r="C391" s="29" t="str">
        <f t="shared" si="94"/>
        <v>LA England - Wolverhampton</v>
      </c>
      <c r="D391" s="48">
        <f t="shared" si="95"/>
        <v>13092</v>
      </c>
      <c r="E391" s="48">
        <f t="shared" si="96"/>
        <v>12350</v>
      </c>
      <c r="F391" s="49">
        <f t="shared" si="97"/>
        <v>306978</v>
      </c>
      <c r="G391" s="49">
        <f t="shared" si="98"/>
        <v>154755</v>
      </c>
      <c r="H391" s="50">
        <f t="shared" si="99"/>
        <v>152223</v>
      </c>
      <c r="I391" s="50">
        <f t="shared" si="100"/>
        <v>119146</v>
      </c>
      <c r="J391" s="50">
        <f t="shared" si="101"/>
        <v>118570</v>
      </c>
      <c r="K391" s="47">
        <f t="shared" si="102"/>
        <v>35609</v>
      </c>
      <c r="L391" s="48">
        <f t="shared" si="103"/>
        <v>33653</v>
      </c>
      <c r="M391" s="744">
        <v>1525</v>
      </c>
      <c r="N391" s="184">
        <v>1669</v>
      </c>
      <c r="O391" s="184">
        <v>1745</v>
      </c>
      <c r="P391" s="184">
        <v>1765</v>
      </c>
      <c r="Q391" s="184">
        <v>1866</v>
      </c>
      <c r="R391" s="184">
        <v>1786</v>
      </c>
      <c r="S391" s="184">
        <v>1915</v>
      </c>
      <c r="T391" s="184">
        <v>2104</v>
      </c>
      <c r="U391" s="184">
        <v>1960</v>
      </c>
      <c r="V391" s="184">
        <v>1979</v>
      </c>
      <c r="W391" s="184">
        <v>2095</v>
      </c>
      <c r="X391" s="184">
        <v>2108</v>
      </c>
      <c r="Y391" s="184">
        <v>2245</v>
      </c>
      <c r="Z391" s="184">
        <v>2130</v>
      </c>
      <c r="AA391" s="184">
        <v>2225</v>
      </c>
      <c r="AB391" s="184">
        <v>2189</v>
      </c>
      <c r="AC391" s="184">
        <v>2227</v>
      </c>
      <c r="AD391" s="184">
        <v>2076</v>
      </c>
      <c r="AE391" s="184">
        <v>2070</v>
      </c>
      <c r="AF391" s="184">
        <v>1898</v>
      </c>
      <c r="AG391" s="184">
        <v>1858</v>
      </c>
      <c r="AH391" s="184">
        <v>1983</v>
      </c>
      <c r="AI391" s="184">
        <v>1945</v>
      </c>
      <c r="AJ391" s="184">
        <v>1955</v>
      </c>
      <c r="AK391" s="184">
        <v>1996</v>
      </c>
      <c r="AL391" s="184">
        <v>2093</v>
      </c>
      <c r="AM391" s="184">
        <v>2116</v>
      </c>
      <c r="AN391" s="184">
        <v>2166</v>
      </c>
      <c r="AO391" s="184">
        <v>2195</v>
      </c>
      <c r="AP391" s="184">
        <v>2253</v>
      </c>
      <c r="AQ391" s="184">
        <v>2172</v>
      </c>
      <c r="AR391" s="184">
        <v>2321</v>
      </c>
      <c r="AS391" s="184">
        <v>2359</v>
      </c>
      <c r="AT391" s="184">
        <v>2378</v>
      </c>
      <c r="AU391" s="184">
        <v>2450</v>
      </c>
      <c r="AV391" s="184">
        <v>2556</v>
      </c>
      <c r="AW391" s="184">
        <v>2504</v>
      </c>
      <c r="AX391" s="184">
        <v>2419</v>
      </c>
      <c r="AY391" s="184">
        <v>2444</v>
      </c>
      <c r="AZ391" s="184">
        <v>2355</v>
      </c>
      <c r="BA391" s="184">
        <v>2261</v>
      </c>
      <c r="BB391" s="184">
        <v>2294</v>
      </c>
      <c r="BC391" s="184">
        <v>2241</v>
      </c>
      <c r="BD391" s="184">
        <v>2151</v>
      </c>
      <c r="BE391" s="184">
        <v>2139</v>
      </c>
      <c r="BF391" s="184">
        <v>2137</v>
      </c>
      <c r="BG391" s="184">
        <v>2076</v>
      </c>
      <c r="BH391" s="184">
        <v>1945</v>
      </c>
      <c r="BI391" s="184">
        <v>1953</v>
      </c>
      <c r="BJ391" s="184">
        <v>1864</v>
      </c>
      <c r="BK391" s="184">
        <v>1947</v>
      </c>
      <c r="BL391" s="184">
        <v>1913</v>
      </c>
      <c r="BM391" s="184">
        <v>1942</v>
      </c>
      <c r="BN391" s="184">
        <v>1894</v>
      </c>
      <c r="BO391" s="184">
        <v>1959</v>
      </c>
      <c r="BP391" s="184">
        <v>1971</v>
      </c>
      <c r="BQ391" s="184">
        <v>1933</v>
      </c>
      <c r="BR391" s="184">
        <v>1901</v>
      </c>
      <c r="BS391" s="184">
        <v>1871</v>
      </c>
      <c r="BT391" s="184">
        <v>1787</v>
      </c>
      <c r="BU391" s="184">
        <v>1809</v>
      </c>
      <c r="BV391" s="184">
        <v>1686</v>
      </c>
      <c r="BW391" s="184">
        <v>1672</v>
      </c>
      <c r="BX391" s="184">
        <v>1631</v>
      </c>
      <c r="BY391" s="184">
        <v>1608</v>
      </c>
      <c r="BZ391" s="184">
        <v>1507</v>
      </c>
      <c r="CA391" s="184">
        <v>1402</v>
      </c>
      <c r="CB391" s="184">
        <v>1337</v>
      </c>
      <c r="CC391" s="184">
        <v>1303</v>
      </c>
      <c r="CD391" s="184">
        <v>1224</v>
      </c>
      <c r="CE391" s="184">
        <v>1119</v>
      </c>
      <c r="CF391" s="184">
        <v>1116</v>
      </c>
      <c r="CG391" s="184">
        <v>1118</v>
      </c>
      <c r="CH391" s="184">
        <v>983</v>
      </c>
      <c r="CI391" s="184">
        <v>1002</v>
      </c>
      <c r="CJ391" s="184">
        <v>972</v>
      </c>
      <c r="CK391" s="184">
        <v>898</v>
      </c>
      <c r="CL391" s="184">
        <v>902</v>
      </c>
      <c r="CM391" s="184">
        <v>871</v>
      </c>
      <c r="CN391" s="184">
        <v>866</v>
      </c>
      <c r="CO391" s="184">
        <v>653</v>
      </c>
      <c r="CP391" s="184">
        <v>596</v>
      </c>
      <c r="CQ391" s="184">
        <v>584</v>
      </c>
      <c r="CR391" s="184">
        <v>545</v>
      </c>
      <c r="CS391" s="184">
        <v>461</v>
      </c>
      <c r="CT391" s="184">
        <v>432</v>
      </c>
      <c r="CU391" s="184">
        <v>382</v>
      </c>
      <c r="CV391" s="184">
        <v>365</v>
      </c>
      <c r="CW391" s="184">
        <v>292</v>
      </c>
      <c r="CX391" s="184">
        <v>259</v>
      </c>
      <c r="CY391" s="533">
        <v>886</v>
      </c>
      <c r="CZ391" s="129">
        <v>1436</v>
      </c>
      <c r="DA391">
        <v>1678</v>
      </c>
      <c r="DB391">
        <v>1656</v>
      </c>
      <c r="DC391">
        <v>1630</v>
      </c>
      <c r="DD391">
        <v>1750</v>
      </c>
      <c r="DE391">
        <v>1676</v>
      </c>
      <c r="DF391">
        <v>1754</v>
      </c>
      <c r="DG391">
        <v>1785</v>
      </c>
      <c r="DH391">
        <v>1997</v>
      </c>
      <c r="DI391">
        <v>1969</v>
      </c>
      <c r="DJ391">
        <v>1932</v>
      </c>
      <c r="DK391">
        <v>2040</v>
      </c>
      <c r="DL391">
        <v>2056</v>
      </c>
      <c r="DM391">
        <v>2015</v>
      </c>
      <c r="DN391">
        <v>2148</v>
      </c>
      <c r="DO391">
        <v>2142</v>
      </c>
      <c r="DP391">
        <v>1993</v>
      </c>
      <c r="DQ391">
        <v>1996</v>
      </c>
      <c r="DR391">
        <v>1966</v>
      </c>
      <c r="DS391">
        <v>1908</v>
      </c>
      <c r="DT391">
        <v>1671</v>
      </c>
      <c r="DU391">
        <v>1720</v>
      </c>
      <c r="DV391">
        <v>1735</v>
      </c>
      <c r="DW391">
        <v>1805</v>
      </c>
      <c r="DX391">
        <v>1913</v>
      </c>
      <c r="DY391">
        <v>1996</v>
      </c>
      <c r="DZ391">
        <v>2048</v>
      </c>
      <c r="EA391">
        <v>2099</v>
      </c>
      <c r="EB391">
        <v>2196</v>
      </c>
      <c r="EC391">
        <v>2313</v>
      </c>
      <c r="ED391">
        <v>2255</v>
      </c>
      <c r="EE391">
        <v>2232</v>
      </c>
      <c r="EF391">
        <v>2333</v>
      </c>
      <c r="EG391">
        <v>2320</v>
      </c>
      <c r="EH391">
        <v>2320</v>
      </c>
      <c r="EI391">
        <v>2343</v>
      </c>
      <c r="EJ391">
        <v>2354</v>
      </c>
      <c r="EK391">
        <v>2304</v>
      </c>
      <c r="EL391">
        <v>2353</v>
      </c>
      <c r="EM391">
        <v>2357</v>
      </c>
      <c r="EN391">
        <v>2285</v>
      </c>
      <c r="EO391">
        <v>2282</v>
      </c>
      <c r="EP391">
        <v>2171</v>
      </c>
      <c r="EQ391">
        <v>2091</v>
      </c>
      <c r="ER391">
        <v>2119</v>
      </c>
      <c r="ES391">
        <v>2055</v>
      </c>
      <c r="ET391">
        <v>2007</v>
      </c>
      <c r="EU391">
        <v>1937</v>
      </c>
      <c r="EV391">
        <v>1725</v>
      </c>
      <c r="EW391">
        <v>1735</v>
      </c>
      <c r="EX391">
        <v>1639</v>
      </c>
      <c r="EY391">
        <v>1658</v>
      </c>
      <c r="EZ391">
        <v>1681</v>
      </c>
      <c r="FA391">
        <v>1756</v>
      </c>
      <c r="FB391">
        <v>1848</v>
      </c>
      <c r="FC391">
        <v>1888</v>
      </c>
      <c r="FD391">
        <v>1817</v>
      </c>
      <c r="FE391">
        <v>1707</v>
      </c>
      <c r="FF391">
        <v>1751</v>
      </c>
      <c r="FG391">
        <v>1774</v>
      </c>
      <c r="FH391">
        <v>1702</v>
      </c>
      <c r="FI391">
        <v>1683</v>
      </c>
      <c r="FJ391">
        <v>1675</v>
      </c>
      <c r="FK391">
        <v>1661</v>
      </c>
      <c r="FL391">
        <v>1605</v>
      </c>
      <c r="FM391">
        <v>1504</v>
      </c>
      <c r="FN391">
        <v>1436</v>
      </c>
      <c r="FO391">
        <v>1406</v>
      </c>
      <c r="FP391">
        <v>1368</v>
      </c>
      <c r="FQ391">
        <v>1326</v>
      </c>
      <c r="FR391">
        <v>1202</v>
      </c>
      <c r="FS391">
        <v>1208</v>
      </c>
      <c r="FT391">
        <v>1199</v>
      </c>
      <c r="FU391">
        <v>1119</v>
      </c>
      <c r="FV391">
        <v>1117</v>
      </c>
      <c r="FW391">
        <v>1070</v>
      </c>
      <c r="FX391">
        <v>1044</v>
      </c>
      <c r="FY391">
        <v>1021</v>
      </c>
      <c r="FZ391">
        <v>1007</v>
      </c>
      <c r="GA391">
        <v>942</v>
      </c>
      <c r="GB391">
        <v>744</v>
      </c>
      <c r="GC391">
        <v>820</v>
      </c>
      <c r="GD391">
        <v>826</v>
      </c>
      <c r="GE391">
        <v>692</v>
      </c>
      <c r="GF391">
        <v>586</v>
      </c>
      <c r="GG391">
        <v>545</v>
      </c>
      <c r="GH391">
        <v>576</v>
      </c>
      <c r="GI391">
        <v>491</v>
      </c>
      <c r="GJ391">
        <v>448</v>
      </c>
      <c r="GK391">
        <v>379</v>
      </c>
      <c r="GL391" s="128">
        <v>1701</v>
      </c>
    </row>
    <row r="392" spans="1:194" s="1" customFormat="1" ht="14.4" x14ac:dyDescent="0.3">
      <c r="A392" s="30" t="s">
        <v>46</v>
      </c>
      <c r="B392" s="1" t="s">
        <v>431</v>
      </c>
      <c r="C392" s="29" t="str">
        <f t="shared" si="94"/>
        <v>LA England - Worcester</v>
      </c>
      <c r="D392" s="48">
        <f t="shared" si="95"/>
        <v>4653</v>
      </c>
      <c r="E392" s="48">
        <f t="shared" si="96"/>
        <v>4472</v>
      </c>
      <c r="F392" s="49">
        <f t="shared" si="97"/>
        <v>131124</v>
      </c>
      <c r="G392" s="49">
        <f t="shared" si="98"/>
        <v>65275</v>
      </c>
      <c r="H392" s="50">
        <f t="shared" si="99"/>
        <v>65849</v>
      </c>
      <c r="I392" s="50">
        <f t="shared" si="100"/>
        <v>52540</v>
      </c>
      <c r="J392" s="50">
        <f t="shared" si="101"/>
        <v>53745</v>
      </c>
      <c r="K392" s="47">
        <f t="shared" si="102"/>
        <v>12735</v>
      </c>
      <c r="L392" s="48">
        <f t="shared" si="103"/>
        <v>12104</v>
      </c>
      <c r="M392" s="744">
        <v>588</v>
      </c>
      <c r="N392" s="184">
        <v>599</v>
      </c>
      <c r="O392" s="184">
        <v>623</v>
      </c>
      <c r="P392" s="184">
        <v>610</v>
      </c>
      <c r="Q392" s="184">
        <v>658</v>
      </c>
      <c r="R392" s="184">
        <v>629</v>
      </c>
      <c r="S392" s="184">
        <v>701</v>
      </c>
      <c r="T392" s="184">
        <v>694</v>
      </c>
      <c r="U392" s="184">
        <v>710</v>
      </c>
      <c r="V392" s="184">
        <v>703</v>
      </c>
      <c r="W392" s="184">
        <v>766</v>
      </c>
      <c r="X392" s="184">
        <v>801</v>
      </c>
      <c r="Y392" s="184">
        <v>758</v>
      </c>
      <c r="Z392" s="184">
        <v>800</v>
      </c>
      <c r="AA392" s="184">
        <v>782</v>
      </c>
      <c r="AB392" s="184">
        <v>765</v>
      </c>
      <c r="AC392" s="184">
        <v>736</v>
      </c>
      <c r="AD392" s="184">
        <v>812</v>
      </c>
      <c r="AE392" s="184">
        <v>752</v>
      </c>
      <c r="AF392" s="184">
        <v>730</v>
      </c>
      <c r="AG392" s="184">
        <v>775</v>
      </c>
      <c r="AH392" s="184">
        <v>819</v>
      </c>
      <c r="AI392" s="184">
        <v>808</v>
      </c>
      <c r="AJ392" s="184">
        <v>781</v>
      </c>
      <c r="AK392" s="184">
        <v>774</v>
      </c>
      <c r="AL392" s="184">
        <v>811</v>
      </c>
      <c r="AM392" s="184">
        <v>870</v>
      </c>
      <c r="AN392" s="184">
        <v>829</v>
      </c>
      <c r="AO392" s="184">
        <v>943</v>
      </c>
      <c r="AP392" s="184">
        <v>964</v>
      </c>
      <c r="AQ392" s="184">
        <v>915</v>
      </c>
      <c r="AR392" s="184">
        <v>954</v>
      </c>
      <c r="AS392" s="184">
        <v>987</v>
      </c>
      <c r="AT392" s="184">
        <v>1032</v>
      </c>
      <c r="AU392" s="184">
        <v>982</v>
      </c>
      <c r="AV392" s="184">
        <v>1055</v>
      </c>
      <c r="AW392" s="184">
        <v>1012</v>
      </c>
      <c r="AX392" s="184">
        <v>960</v>
      </c>
      <c r="AY392" s="184">
        <v>1009</v>
      </c>
      <c r="AZ392" s="184">
        <v>950</v>
      </c>
      <c r="BA392" s="184">
        <v>926</v>
      </c>
      <c r="BB392" s="184">
        <v>927</v>
      </c>
      <c r="BC392" s="184">
        <v>903</v>
      </c>
      <c r="BD392" s="184">
        <v>885</v>
      </c>
      <c r="BE392" s="184">
        <v>858</v>
      </c>
      <c r="BF392" s="184">
        <v>903</v>
      </c>
      <c r="BG392" s="184">
        <v>930</v>
      </c>
      <c r="BH392" s="184">
        <v>893</v>
      </c>
      <c r="BI392" s="184">
        <v>844</v>
      </c>
      <c r="BJ392" s="184">
        <v>730</v>
      </c>
      <c r="BK392" s="184">
        <v>745</v>
      </c>
      <c r="BL392" s="184">
        <v>793</v>
      </c>
      <c r="BM392" s="184">
        <v>786</v>
      </c>
      <c r="BN392" s="184">
        <v>827</v>
      </c>
      <c r="BO392" s="184">
        <v>902</v>
      </c>
      <c r="BP392" s="184">
        <v>905</v>
      </c>
      <c r="BQ392" s="184">
        <v>924</v>
      </c>
      <c r="BR392" s="184">
        <v>941</v>
      </c>
      <c r="BS392" s="184">
        <v>840</v>
      </c>
      <c r="BT392" s="184">
        <v>846</v>
      </c>
      <c r="BU392" s="184">
        <v>882</v>
      </c>
      <c r="BV392" s="184">
        <v>869</v>
      </c>
      <c r="BW392" s="184">
        <v>831</v>
      </c>
      <c r="BX392" s="184">
        <v>812</v>
      </c>
      <c r="BY392" s="184">
        <v>776</v>
      </c>
      <c r="BZ392" s="184">
        <v>669</v>
      </c>
      <c r="CA392" s="184">
        <v>701</v>
      </c>
      <c r="CB392" s="184">
        <v>677</v>
      </c>
      <c r="CC392" s="184">
        <v>614</v>
      </c>
      <c r="CD392" s="184">
        <v>559</v>
      </c>
      <c r="CE392" s="184">
        <v>558</v>
      </c>
      <c r="CF392" s="184">
        <v>561</v>
      </c>
      <c r="CG392" s="184">
        <v>545</v>
      </c>
      <c r="CH392" s="184">
        <v>511</v>
      </c>
      <c r="CI392" s="184">
        <v>504</v>
      </c>
      <c r="CJ392" s="184">
        <v>491</v>
      </c>
      <c r="CK392" s="184">
        <v>498</v>
      </c>
      <c r="CL392" s="184">
        <v>517</v>
      </c>
      <c r="CM392" s="184">
        <v>500</v>
      </c>
      <c r="CN392" s="184">
        <v>539</v>
      </c>
      <c r="CO392" s="184">
        <v>335</v>
      </c>
      <c r="CP392" s="184">
        <v>392</v>
      </c>
      <c r="CQ392" s="184">
        <v>330</v>
      </c>
      <c r="CR392" s="184">
        <v>314</v>
      </c>
      <c r="CS392" s="184">
        <v>234</v>
      </c>
      <c r="CT392" s="184">
        <v>220</v>
      </c>
      <c r="CU392" s="184">
        <v>200</v>
      </c>
      <c r="CV392" s="184">
        <v>157</v>
      </c>
      <c r="CW392" s="184">
        <v>154</v>
      </c>
      <c r="CX392" s="184">
        <v>143</v>
      </c>
      <c r="CY392" s="533">
        <v>427</v>
      </c>
      <c r="CZ392" s="129">
        <v>561</v>
      </c>
      <c r="DA392">
        <v>549</v>
      </c>
      <c r="DB392">
        <v>587</v>
      </c>
      <c r="DC392">
        <v>643</v>
      </c>
      <c r="DD392">
        <v>566</v>
      </c>
      <c r="DE392">
        <v>628</v>
      </c>
      <c r="DF392">
        <v>652</v>
      </c>
      <c r="DG392">
        <v>725</v>
      </c>
      <c r="DH392">
        <v>656</v>
      </c>
      <c r="DI392">
        <v>697</v>
      </c>
      <c r="DJ392">
        <v>692</v>
      </c>
      <c r="DK392">
        <v>676</v>
      </c>
      <c r="DL392">
        <v>724</v>
      </c>
      <c r="DM392">
        <v>809</v>
      </c>
      <c r="DN392">
        <v>719</v>
      </c>
      <c r="DO392">
        <v>743</v>
      </c>
      <c r="DP392">
        <v>743</v>
      </c>
      <c r="DQ392">
        <v>734</v>
      </c>
      <c r="DR392">
        <v>786</v>
      </c>
      <c r="DS392">
        <v>811</v>
      </c>
      <c r="DT392">
        <v>817</v>
      </c>
      <c r="DU392">
        <v>861</v>
      </c>
      <c r="DV392">
        <v>819</v>
      </c>
      <c r="DW392">
        <v>753</v>
      </c>
      <c r="DX392">
        <v>870</v>
      </c>
      <c r="DY392">
        <v>877</v>
      </c>
      <c r="DZ392">
        <v>858</v>
      </c>
      <c r="EA392">
        <v>893</v>
      </c>
      <c r="EB392">
        <v>890</v>
      </c>
      <c r="EC392">
        <v>988</v>
      </c>
      <c r="ED392">
        <v>926</v>
      </c>
      <c r="EE392">
        <v>925</v>
      </c>
      <c r="EF392">
        <v>935</v>
      </c>
      <c r="EG392">
        <v>945</v>
      </c>
      <c r="EH392">
        <v>1015</v>
      </c>
      <c r="EI392">
        <v>1040</v>
      </c>
      <c r="EJ392">
        <v>946</v>
      </c>
      <c r="EK392">
        <v>991</v>
      </c>
      <c r="EL392">
        <v>923</v>
      </c>
      <c r="EM392">
        <v>950</v>
      </c>
      <c r="EN392">
        <v>969</v>
      </c>
      <c r="EO392">
        <v>867</v>
      </c>
      <c r="EP392">
        <v>899</v>
      </c>
      <c r="EQ392">
        <v>840</v>
      </c>
      <c r="ER392">
        <v>815</v>
      </c>
      <c r="ES392">
        <v>896</v>
      </c>
      <c r="ET392">
        <v>846</v>
      </c>
      <c r="EU392">
        <v>817</v>
      </c>
      <c r="EV392">
        <v>747</v>
      </c>
      <c r="EW392">
        <v>757</v>
      </c>
      <c r="EX392">
        <v>782</v>
      </c>
      <c r="EY392">
        <v>774</v>
      </c>
      <c r="EZ392">
        <v>816</v>
      </c>
      <c r="FA392">
        <v>823</v>
      </c>
      <c r="FB392">
        <v>830</v>
      </c>
      <c r="FC392">
        <v>911</v>
      </c>
      <c r="FD392">
        <v>852</v>
      </c>
      <c r="FE392">
        <v>926</v>
      </c>
      <c r="FF392">
        <v>787</v>
      </c>
      <c r="FG392">
        <v>825</v>
      </c>
      <c r="FH392">
        <v>821</v>
      </c>
      <c r="FI392">
        <v>864</v>
      </c>
      <c r="FJ392">
        <v>801</v>
      </c>
      <c r="FK392">
        <v>812</v>
      </c>
      <c r="FL392">
        <v>765</v>
      </c>
      <c r="FM392">
        <v>732</v>
      </c>
      <c r="FN392">
        <v>645</v>
      </c>
      <c r="FO392">
        <v>669</v>
      </c>
      <c r="FP392">
        <v>622</v>
      </c>
      <c r="FQ392">
        <v>606</v>
      </c>
      <c r="FR392">
        <v>606</v>
      </c>
      <c r="FS392">
        <v>552</v>
      </c>
      <c r="FT392">
        <v>607</v>
      </c>
      <c r="FU392">
        <v>593</v>
      </c>
      <c r="FV392">
        <v>531</v>
      </c>
      <c r="FW392">
        <v>558</v>
      </c>
      <c r="FX392">
        <v>564</v>
      </c>
      <c r="FY392">
        <v>526</v>
      </c>
      <c r="FZ392">
        <v>597</v>
      </c>
      <c r="GA392">
        <v>576</v>
      </c>
      <c r="GB392">
        <v>441</v>
      </c>
      <c r="GC392">
        <v>454</v>
      </c>
      <c r="GD392">
        <v>433</v>
      </c>
      <c r="GE392">
        <v>371</v>
      </c>
      <c r="GF392">
        <v>342</v>
      </c>
      <c r="GG392">
        <v>269</v>
      </c>
      <c r="GH392">
        <v>269</v>
      </c>
      <c r="GI392">
        <v>236</v>
      </c>
      <c r="GJ392">
        <v>257</v>
      </c>
      <c r="GK392">
        <v>234</v>
      </c>
      <c r="GL392" s="128">
        <v>794</v>
      </c>
    </row>
    <row r="393" spans="1:194" s="1" customFormat="1" ht="14.4" x14ac:dyDescent="0.3">
      <c r="A393" s="30" t="s">
        <v>46</v>
      </c>
      <c r="B393" s="1" t="s">
        <v>432</v>
      </c>
      <c r="C393" s="29" t="str">
        <f t="shared" si="94"/>
        <v>LA England - Worthing</v>
      </c>
      <c r="D393" s="48">
        <f t="shared" si="95"/>
        <v>4173</v>
      </c>
      <c r="E393" s="48">
        <f t="shared" si="96"/>
        <v>3890</v>
      </c>
      <c r="F393" s="49">
        <f t="shared" si="97"/>
        <v>119670</v>
      </c>
      <c r="G393" s="49">
        <f t="shared" si="98"/>
        <v>58723</v>
      </c>
      <c r="H393" s="50">
        <f t="shared" si="99"/>
        <v>60947</v>
      </c>
      <c r="I393" s="50">
        <f t="shared" si="100"/>
        <v>47902</v>
      </c>
      <c r="J393" s="50">
        <f t="shared" si="101"/>
        <v>50763</v>
      </c>
      <c r="K393" s="47">
        <f t="shared" si="102"/>
        <v>10821</v>
      </c>
      <c r="L393" s="48">
        <f t="shared" si="103"/>
        <v>10184</v>
      </c>
      <c r="M393" s="744">
        <v>452</v>
      </c>
      <c r="N393" s="184">
        <v>492</v>
      </c>
      <c r="O393" s="184">
        <v>497</v>
      </c>
      <c r="P393" s="184">
        <v>463</v>
      </c>
      <c r="Q393" s="184">
        <v>478</v>
      </c>
      <c r="R393" s="184">
        <v>577</v>
      </c>
      <c r="S393" s="184">
        <v>596</v>
      </c>
      <c r="T393" s="184">
        <v>574</v>
      </c>
      <c r="U393" s="184">
        <v>639</v>
      </c>
      <c r="V393" s="184">
        <v>606</v>
      </c>
      <c r="W393" s="184">
        <v>611</v>
      </c>
      <c r="X393" s="184">
        <v>663</v>
      </c>
      <c r="Y393" s="184">
        <v>641</v>
      </c>
      <c r="Z393" s="184">
        <v>674</v>
      </c>
      <c r="AA393" s="184">
        <v>721</v>
      </c>
      <c r="AB393" s="184">
        <v>725</v>
      </c>
      <c r="AC393" s="184">
        <v>720</v>
      </c>
      <c r="AD393" s="184">
        <v>692</v>
      </c>
      <c r="AE393" s="184">
        <v>685</v>
      </c>
      <c r="AF393" s="184">
        <v>615</v>
      </c>
      <c r="AG393" s="184">
        <v>587</v>
      </c>
      <c r="AH393" s="184">
        <v>578</v>
      </c>
      <c r="AI393" s="184">
        <v>604</v>
      </c>
      <c r="AJ393" s="184">
        <v>545</v>
      </c>
      <c r="AK393" s="184">
        <v>594</v>
      </c>
      <c r="AL393" s="184">
        <v>609</v>
      </c>
      <c r="AM393" s="184">
        <v>594</v>
      </c>
      <c r="AN393" s="184">
        <v>596</v>
      </c>
      <c r="AO393" s="184">
        <v>658</v>
      </c>
      <c r="AP393" s="184">
        <v>664</v>
      </c>
      <c r="AQ393" s="184">
        <v>704</v>
      </c>
      <c r="AR393" s="184">
        <v>734</v>
      </c>
      <c r="AS393" s="184">
        <v>713</v>
      </c>
      <c r="AT393" s="184">
        <v>779</v>
      </c>
      <c r="AU393" s="184">
        <v>794</v>
      </c>
      <c r="AV393" s="184">
        <v>812</v>
      </c>
      <c r="AW393" s="184">
        <v>851</v>
      </c>
      <c r="AX393" s="184">
        <v>850</v>
      </c>
      <c r="AY393" s="184">
        <v>886</v>
      </c>
      <c r="AZ393" s="184">
        <v>779</v>
      </c>
      <c r="BA393" s="184">
        <v>808</v>
      </c>
      <c r="BB393" s="184">
        <v>825</v>
      </c>
      <c r="BC393" s="184">
        <v>813</v>
      </c>
      <c r="BD393" s="184">
        <v>824</v>
      </c>
      <c r="BE393" s="184">
        <v>810</v>
      </c>
      <c r="BF393" s="184">
        <v>823</v>
      </c>
      <c r="BG393" s="184">
        <v>791</v>
      </c>
      <c r="BH393" s="184">
        <v>762</v>
      </c>
      <c r="BI393" s="184">
        <v>764</v>
      </c>
      <c r="BJ393" s="184">
        <v>747</v>
      </c>
      <c r="BK393" s="184">
        <v>783</v>
      </c>
      <c r="BL393" s="184">
        <v>762</v>
      </c>
      <c r="BM393" s="184">
        <v>814</v>
      </c>
      <c r="BN393" s="184">
        <v>790</v>
      </c>
      <c r="BO393" s="184">
        <v>844</v>
      </c>
      <c r="BP393" s="184">
        <v>812</v>
      </c>
      <c r="BQ393" s="184">
        <v>793</v>
      </c>
      <c r="BR393" s="184">
        <v>867</v>
      </c>
      <c r="BS393" s="184">
        <v>857</v>
      </c>
      <c r="BT393" s="184">
        <v>889</v>
      </c>
      <c r="BU393" s="184">
        <v>834</v>
      </c>
      <c r="BV393" s="184">
        <v>864</v>
      </c>
      <c r="BW393" s="184">
        <v>838</v>
      </c>
      <c r="BX393" s="184">
        <v>753</v>
      </c>
      <c r="BY393" s="184">
        <v>738</v>
      </c>
      <c r="BZ393" s="184">
        <v>723</v>
      </c>
      <c r="CA393" s="184">
        <v>693</v>
      </c>
      <c r="CB393" s="184">
        <v>674</v>
      </c>
      <c r="CC393" s="184">
        <v>666</v>
      </c>
      <c r="CD393" s="184">
        <v>594</v>
      </c>
      <c r="CE393" s="184">
        <v>584</v>
      </c>
      <c r="CF393" s="184">
        <v>584</v>
      </c>
      <c r="CG393" s="184">
        <v>556</v>
      </c>
      <c r="CH393" s="184">
        <v>550</v>
      </c>
      <c r="CI393" s="184">
        <v>496</v>
      </c>
      <c r="CJ393" s="184">
        <v>521</v>
      </c>
      <c r="CK393" s="184">
        <v>531</v>
      </c>
      <c r="CL393" s="184">
        <v>545</v>
      </c>
      <c r="CM393" s="184">
        <v>603</v>
      </c>
      <c r="CN393" s="184">
        <v>639</v>
      </c>
      <c r="CO393" s="184">
        <v>465</v>
      </c>
      <c r="CP393" s="184">
        <v>416</v>
      </c>
      <c r="CQ393" s="184">
        <v>379</v>
      </c>
      <c r="CR393" s="184">
        <v>366</v>
      </c>
      <c r="CS393" s="184">
        <v>255</v>
      </c>
      <c r="CT393" s="184">
        <v>234</v>
      </c>
      <c r="CU393" s="184">
        <v>262</v>
      </c>
      <c r="CV393" s="184">
        <v>210</v>
      </c>
      <c r="CW393" s="184">
        <v>191</v>
      </c>
      <c r="CX393" s="184">
        <v>151</v>
      </c>
      <c r="CY393" s="533">
        <v>578</v>
      </c>
      <c r="CZ393" s="129">
        <v>416</v>
      </c>
      <c r="DA393">
        <v>406</v>
      </c>
      <c r="DB393">
        <v>437</v>
      </c>
      <c r="DC393">
        <v>454</v>
      </c>
      <c r="DD393">
        <v>514</v>
      </c>
      <c r="DE393">
        <v>508</v>
      </c>
      <c r="DF393">
        <v>566</v>
      </c>
      <c r="DG393">
        <v>579</v>
      </c>
      <c r="DH393">
        <v>562</v>
      </c>
      <c r="DI393">
        <v>563</v>
      </c>
      <c r="DJ393">
        <v>668</v>
      </c>
      <c r="DK393">
        <v>621</v>
      </c>
      <c r="DL393">
        <v>628</v>
      </c>
      <c r="DM393">
        <v>640</v>
      </c>
      <c r="DN393">
        <v>680</v>
      </c>
      <c r="DO393">
        <v>632</v>
      </c>
      <c r="DP393">
        <v>657</v>
      </c>
      <c r="DQ393">
        <v>653</v>
      </c>
      <c r="DR393">
        <v>626</v>
      </c>
      <c r="DS393">
        <v>583</v>
      </c>
      <c r="DT393">
        <v>501</v>
      </c>
      <c r="DU393">
        <v>503</v>
      </c>
      <c r="DV393">
        <v>498</v>
      </c>
      <c r="DW393">
        <v>527</v>
      </c>
      <c r="DX393">
        <v>558</v>
      </c>
      <c r="DY393">
        <v>573</v>
      </c>
      <c r="DZ393">
        <v>598</v>
      </c>
      <c r="EA393">
        <v>649</v>
      </c>
      <c r="EB393">
        <v>710</v>
      </c>
      <c r="EC393">
        <v>677</v>
      </c>
      <c r="ED393">
        <v>749</v>
      </c>
      <c r="EE393">
        <v>741</v>
      </c>
      <c r="EF393">
        <v>684</v>
      </c>
      <c r="EG393">
        <v>798</v>
      </c>
      <c r="EH393">
        <v>804</v>
      </c>
      <c r="EI393">
        <v>865</v>
      </c>
      <c r="EJ393">
        <v>841</v>
      </c>
      <c r="EK393">
        <v>835</v>
      </c>
      <c r="EL393">
        <v>851</v>
      </c>
      <c r="EM393">
        <v>819</v>
      </c>
      <c r="EN393">
        <v>803</v>
      </c>
      <c r="EO393">
        <v>822</v>
      </c>
      <c r="EP393">
        <v>756</v>
      </c>
      <c r="EQ393">
        <v>849</v>
      </c>
      <c r="ER393">
        <v>835</v>
      </c>
      <c r="ES393">
        <v>786</v>
      </c>
      <c r="ET393">
        <v>880</v>
      </c>
      <c r="EU393">
        <v>788</v>
      </c>
      <c r="EV393">
        <v>740</v>
      </c>
      <c r="EW393">
        <v>702</v>
      </c>
      <c r="EX393">
        <v>752</v>
      </c>
      <c r="EY393">
        <v>730</v>
      </c>
      <c r="EZ393">
        <v>811</v>
      </c>
      <c r="FA393">
        <v>835</v>
      </c>
      <c r="FB393">
        <v>811</v>
      </c>
      <c r="FC393">
        <v>855</v>
      </c>
      <c r="FD393">
        <v>830</v>
      </c>
      <c r="FE393">
        <v>917</v>
      </c>
      <c r="FF393">
        <v>860</v>
      </c>
      <c r="FG393">
        <v>844</v>
      </c>
      <c r="FH393">
        <v>835</v>
      </c>
      <c r="FI393">
        <v>865</v>
      </c>
      <c r="FJ393">
        <v>880</v>
      </c>
      <c r="FK393">
        <v>861</v>
      </c>
      <c r="FL393">
        <v>751</v>
      </c>
      <c r="FM393">
        <v>777</v>
      </c>
      <c r="FN393">
        <v>706</v>
      </c>
      <c r="FO393">
        <v>723</v>
      </c>
      <c r="FP393">
        <v>675</v>
      </c>
      <c r="FQ393">
        <v>671</v>
      </c>
      <c r="FR393">
        <v>628</v>
      </c>
      <c r="FS393">
        <v>632</v>
      </c>
      <c r="FT393">
        <v>649</v>
      </c>
      <c r="FU393">
        <v>613</v>
      </c>
      <c r="FV393">
        <v>606</v>
      </c>
      <c r="FW393">
        <v>622</v>
      </c>
      <c r="FX393">
        <v>656</v>
      </c>
      <c r="FY393">
        <v>675</v>
      </c>
      <c r="FZ393">
        <v>722</v>
      </c>
      <c r="GA393">
        <v>747</v>
      </c>
      <c r="GB393">
        <v>552</v>
      </c>
      <c r="GC393">
        <v>539</v>
      </c>
      <c r="GD393">
        <v>508</v>
      </c>
      <c r="GE393">
        <v>474</v>
      </c>
      <c r="GF393">
        <v>377</v>
      </c>
      <c r="GG393">
        <v>367</v>
      </c>
      <c r="GH393">
        <v>357</v>
      </c>
      <c r="GI393">
        <v>326</v>
      </c>
      <c r="GJ393">
        <v>302</v>
      </c>
      <c r="GK393">
        <v>296</v>
      </c>
      <c r="GL393" s="128">
        <v>1175</v>
      </c>
    </row>
    <row r="394" spans="1:194" s="1" customFormat="1" ht="14.4" x14ac:dyDescent="0.3">
      <c r="A394" s="30" t="s">
        <v>46</v>
      </c>
      <c r="B394" s="1" t="s">
        <v>433</v>
      </c>
      <c r="C394" s="29" t="str">
        <f t="shared" si="94"/>
        <v>LA England - Wychavon</v>
      </c>
      <c r="D394" s="48">
        <f t="shared" si="95"/>
        <v>4153</v>
      </c>
      <c r="E394" s="48">
        <f t="shared" si="96"/>
        <v>4078</v>
      </c>
      <c r="F394" s="49">
        <f t="shared" si="97"/>
        <v>128124</v>
      </c>
      <c r="G394" s="49">
        <f t="shared" si="98"/>
        <v>63017</v>
      </c>
      <c r="H394" s="50">
        <f t="shared" si="99"/>
        <v>65107</v>
      </c>
      <c r="I394" s="50">
        <f t="shared" si="100"/>
        <v>51635</v>
      </c>
      <c r="J394" s="50">
        <f t="shared" si="101"/>
        <v>54248</v>
      </c>
      <c r="K394" s="47">
        <f t="shared" si="102"/>
        <v>11382</v>
      </c>
      <c r="L394" s="48">
        <f t="shared" si="103"/>
        <v>10859</v>
      </c>
      <c r="M394" s="744">
        <v>481</v>
      </c>
      <c r="N394" s="184">
        <v>486</v>
      </c>
      <c r="O394" s="184">
        <v>527</v>
      </c>
      <c r="P394" s="184">
        <v>579</v>
      </c>
      <c r="Q394" s="184">
        <v>608</v>
      </c>
      <c r="R394" s="184">
        <v>606</v>
      </c>
      <c r="S394" s="184">
        <v>623</v>
      </c>
      <c r="T394" s="184">
        <v>619</v>
      </c>
      <c r="U394" s="184">
        <v>657</v>
      </c>
      <c r="V394" s="184">
        <v>692</v>
      </c>
      <c r="W394" s="184">
        <v>701</v>
      </c>
      <c r="X394" s="184">
        <v>650</v>
      </c>
      <c r="Y394" s="184">
        <v>646</v>
      </c>
      <c r="Z394" s="184">
        <v>740</v>
      </c>
      <c r="AA394" s="184">
        <v>679</v>
      </c>
      <c r="AB394" s="184">
        <v>702</v>
      </c>
      <c r="AC394" s="184">
        <v>678</v>
      </c>
      <c r="AD394" s="184">
        <v>708</v>
      </c>
      <c r="AE394" s="184">
        <v>687</v>
      </c>
      <c r="AF394" s="184">
        <v>638</v>
      </c>
      <c r="AG394" s="184">
        <v>574</v>
      </c>
      <c r="AH394" s="184">
        <v>568</v>
      </c>
      <c r="AI394" s="184">
        <v>616</v>
      </c>
      <c r="AJ394" s="184">
        <v>600</v>
      </c>
      <c r="AK394" s="184">
        <v>568</v>
      </c>
      <c r="AL394" s="184">
        <v>583</v>
      </c>
      <c r="AM394" s="184">
        <v>564</v>
      </c>
      <c r="AN394" s="184">
        <v>607</v>
      </c>
      <c r="AO394" s="184">
        <v>672</v>
      </c>
      <c r="AP394" s="184">
        <v>673</v>
      </c>
      <c r="AQ394" s="184">
        <v>681</v>
      </c>
      <c r="AR394" s="184">
        <v>711</v>
      </c>
      <c r="AS394" s="184">
        <v>734</v>
      </c>
      <c r="AT394" s="184">
        <v>734</v>
      </c>
      <c r="AU394" s="184">
        <v>810</v>
      </c>
      <c r="AV394" s="184">
        <v>804</v>
      </c>
      <c r="AW394" s="184">
        <v>864</v>
      </c>
      <c r="AX394" s="184">
        <v>806</v>
      </c>
      <c r="AY394" s="184">
        <v>845</v>
      </c>
      <c r="AZ394" s="184">
        <v>837</v>
      </c>
      <c r="BA394" s="184">
        <v>797</v>
      </c>
      <c r="BB394" s="184">
        <v>781</v>
      </c>
      <c r="BC394" s="184">
        <v>742</v>
      </c>
      <c r="BD394" s="184">
        <v>754</v>
      </c>
      <c r="BE394" s="184">
        <v>724</v>
      </c>
      <c r="BF394" s="184">
        <v>775</v>
      </c>
      <c r="BG394" s="184">
        <v>741</v>
      </c>
      <c r="BH394" s="184">
        <v>766</v>
      </c>
      <c r="BI394" s="184">
        <v>675</v>
      </c>
      <c r="BJ394" s="184">
        <v>683</v>
      </c>
      <c r="BK394" s="184">
        <v>690</v>
      </c>
      <c r="BL394" s="184">
        <v>719</v>
      </c>
      <c r="BM394" s="184">
        <v>778</v>
      </c>
      <c r="BN394" s="184">
        <v>800</v>
      </c>
      <c r="BO394" s="184">
        <v>853</v>
      </c>
      <c r="BP394" s="184">
        <v>893</v>
      </c>
      <c r="BQ394" s="184">
        <v>901</v>
      </c>
      <c r="BR394" s="184">
        <v>881</v>
      </c>
      <c r="BS394" s="184">
        <v>975</v>
      </c>
      <c r="BT394" s="184">
        <v>1029</v>
      </c>
      <c r="BU394" s="184">
        <v>950</v>
      </c>
      <c r="BV394" s="184">
        <v>969</v>
      </c>
      <c r="BW394" s="184">
        <v>970</v>
      </c>
      <c r="BX394" s="184">
        <v>944</v>
      </c>
      <c r="BY394" s="184">
        <v>939</v>
      </c>
      <c r="BZ394" s="184">
        <v>884</v>
      </c>
      <c r="CA394" s="184">
        <v>827</v>
      </c>
      <c r="CB394" s="184">
        <v>841</v>
      </c>
      <c r="CC394" s="184">
        <v>778</v>
      </c>
      <c r="CD394" s="184">
        <v>781</v>
      </c>
      <c r="CE394" s="184">
        <v>764</v>
      </c>
      <c r="CF394" s="184">
        <v>751</v>
      </c>
      <c r="CG394" s="184">
        <v>715</v>
      </c>
      <c r="CH394" s="184">
        <v>726</v>
      </c>
      <c r="CI394" s="184">
        <v>666</v>
      </c>
      <c r="CJ394" s="184">
        <v>700</v>
      </c>
      <c r="CK394" s="184">
        <v>701</v>
      </c>
      <c r="CL394" s="184">
        <v>710</v>
      </c>
      <c r="CM394" s="184">
        <v>742</v>
      </c>
      <c r="CN394" s="184">
        <v>785</v>
      </c>
      <c r="CO394" s="184">
        <v>557</v>
      </c>
      <c r="CP394" s="184">
        <v>538</v>
      </c>
      <c r="CQ394" s="184">
        <v>538</v>
      </c>
      <c r="CR394" s="184">
        <v>408</v>
      </c>
      <c r="CS394" s="184">
        <v>381</v>
      </c>
      <c r="CT394" s="184">
        <v>324</v>
      </c>
      <c r="CU394" s="184">
        <v>286</v>
      </c>
      <c r="CV394" s="184">
        <v>270</v>
      </c>
      <c r="CW394" s="184">
        <v>248</v>
      </c>
      <c r="CX394" s="184">
        <v>213</v>
      </c>
      <c r="CY394" s="533">
        <v>596</v>
      </c>
      <c r="CZ394" s="129">
        <v>486</v>
      </c>
      <c r="DA394">
        <v>496</v>
      </c>
      <c r="DB394">
        <v>469</v>
      </c>
      <c r="DC394">
        <v>535</v>
      </c>
      <c r="DD394">
        <v>558</v>
      </c>
      <c r="DE394">
        <v>555</v>
      </c>
      <c r="DF394">
        <v>522</v>
      </c>
      <c r="DG394">
        <v>597</v>
      </c>
      <c r="DH394">
        <v>614</v>
      </c>
      <c r="DI394">
        <v>664</v>
      </c>
      <c r="DJ394">
        <v>670</v>
      </c>
      <c r="DK394">
        <v>615</v>
      </c>
      <c r="DL394">
        <v>641</v>
      </c>
      <c r="DM394">
        <v>739</v>
      </c>
      <c r="DN394">
        <v>671</v>
      </c>
      <c r="DO394">
        <v>697</v>
      </c>
      <c r="DP394">
        <v>663</v>
      </c>
      <c r="DQ394">
        <v>667</v>
      </c>
      <c r="DR394">
        <v>614</v>
      </c>
      <c r="DS394">
        <v>555</v>
      </c>
      <c r="DT394">
        <v>568</v>
      </c>
      <c r="DU394">
        <v>562</v>
      </c>
      <c r="DV394">
        <v>565</v>
      </c>
      <c r="DW394">
        <v>550</v>
      </c>
      <c r="DX394">
        <v>589</v>
      </c>
      <c r="DY394">
        <v>579</v>
      </c>
      <c r="DZ394">
        <v>628</v>
      </c>
      <c r="EA394">
        <v>652</v>
      </c>
      <c r="EB394">
        <v>639</v>
      </c>
      <c r="EC394">
        <v>676</v>
      </c>
      <c r="ED394">
        <v>696</v>
      </c>
      <c r="EE394">
        <v>751</v>
      </c>
      <c r="EF394">
        <v>737</v>
      </c>
      <c r="EG394">
        <v>757</v>
      </c>
      <c r="EH394">
        <v>799</v>
      </c>
      <c r="EI394">
        <v>777</v>
      </c>
      <c r="EJ394">
        <v>854</v>
      </c>
      <c r="EK394">
        <v>819</v>
      </c>
      <c r="EL394">
        <v>801</v>
      </c>
      <c r="EM394">
        <v>826</v>
      </c>
      <c r="EN394">
        <v>781</v>
      </c>
      <c r="EO394">
        <v>766</v>
      </c>
      <c r="EP394">
        <v>776</v>
      </c>
      <c r="EQ394">
        <v>759</v>
      </c>
      <c r="ER394">
        <v>761</v>
      </c>
      <c r="ES394">
        <v>770</v>
      </c>
      <c r="ET394">
        <v>775</v>
      </c>
      <c r="EU394">
        <v>747</v>
      </c>
      <c r="EV394">
        <v>690</v>
      </c>
      <c r="EW394">
        <v>682</v>
      </c>
      <c r="EX394">
        <v>705</v>
      </c>
      <c r="EY394">
        <v>764</v>
      </c>
      <c r="EZ394">
        <v>787</v>
      </c>
      <c r="FA394">
        <v>823</v>
      </c>
      <c r="FB394">
        <v>934</v>
      </c>
      <c r="FC394">
        <v>932</v>
      </c>
      <c r="FD394">
        <v>945</v>
      </c>
      <c r="FE394">
        <v>939</v>
      </c>
      <c r="FF394">
        <v>1001</v>
      </c>
      <c r="FG394">
        <v>1023</v>
      </c>
      <c r="FH394">
        <v>971</v>
      </c>
      <c r="FI394">
        <v>1014</v>
      </c>
      <c r="FJ394">
        <v>987</v>
      </c>
      <c r="FK394">
        <v>965</v>
      </c>
      <c r="FL394">
        <v>990</v>
      </c>
      <c r="FM394">
        <v>913</v>
      </c>
      <c r="FN394">
        <v>919</v>
      </c>
      <c r="FO394">
        <v>821</v>
      </c>
      <c r="FP394">
        <v>916</v>
      </c>
      <c r="FQ394">
        <v>826</v>
      </c>
      <c r="FR394">
        <v>789</v>
      </c>
      <c r="FS394">
        <v>801</v>
      </c>
      <c r="FT394">
        <v>835</v>
      </c>
      <c r="FU394">
        <v>772</v>
      </c>
      <c r="FV394">
        <v>744</v>
      </c>
      <c r="FW394">
        <v>760</v>
      </c>
      <c r="FX394">
        <v>784</v>
      </c>
      <c r="FY394">
        <v>792</v>
      </c>
      <c r="FZ394">
        <v>856</v>
      </c>
      <c r="GA394">
        <v>860</v>
      </c>
      <c r="GB394">
        <v>644</v>
      </c>
      <c r="GC394">
        <v>646</v>
      </c>
      <c r="GD394">
        <v>600</v>
      </c>
      <c r="GE394">
        <v>505</v>
      </c>
      <c r="GF394">
        <v>457</v>
      </c>
      <c r="GG394">
        <v>408</v>
      </c>
      <c r="GH394">
        <v>414</v>
      </c>
      <c r="GI394">
        <v>336</v>
      </c>
      <c r="GJ394">
        <v>311</v>
      </c>
      <c r="GK394">
        <v>272</v>
      </c>
      <c r="GL394" s="128">
        <v>986</v>
      </c>
    </row>
    <row r="395" spans="1:194" s="1" customFormat="1" ht="14.4" x14ac:dyDescent="0.3">
      <c r="A395" s="30" t="s">
        <v>46</v>
      </c>
      <c r="B395" s="1" t="s">
        <v>434</v>
      </c>
      <c r="C395" s="29" t="str">
        <f t="shared" si="94"/>
        <v>LA England - Wyre</v>
      </c>
      <c r="D395" s="48">
        <f t="shared" si="95"/>
        <v>3804</v>
      </c>
      <c r="E395" s="48">
        <f t="shared" si="96"/>
        <v>3515</v>
      </c>
      <c r="F395" s="49">
        <f t="shared" si="97"/>
        <v>112532</v>
      </c>
      <c r="G395" s="49">
        <f t="shared" si="98"/>
        <v>55480</v>
      </c>
      <c r="H395" s="50">
        <f t="shared" si="99"/>
        <v>57052</v>
      </c>
      <c r="I395" s="50">
        <f t="shared" si="100"/>
        <v>45703</v>
      </c>
      <c r="J395" s="50">
        <f t="shared" si="101"/>
        <v>47934</v>
      </c>
      <c r="K395" s="47">
        <f t="shared" si="102"/>
        <v>9777</v>
      </c>
      <c r="L395" s="48">
        <f t="shared" si="103"/>
        <v>9118</v>
      </c>
      <c r="M395" s="744">
        <v>377</v>
      </c>
      <c r="N395" s="184">
        <v>413</v>
      </c>
      <c r="O395" s="184">
        <v>425</v>
      </c>
      <c r="P395" s="184">
        <v>432</v>
      </c>
      <c r="Q395" s="184">
        <v>486</v>
      </c>
      <c r="R395" s="184">
        <v>494</v>
      </c>
      <c r="S395" s="184">
        <v>506</v>
      </c>
      <c r="T395" s="184">
        <v>513</v>
      </c>
      <c r="U395" s="184">
        <v>555</v>
      </c>
      <c r="V395" s="184">
        <v>557</v>
      </c>
      <c r="W395" s="184">
        <v>584</v>
      </c>
      <c r="X395" s="184">
        <v>631</v>
      </c>
      <c r="Y395" s="184">
        <v>593</v>
      </c>
      <c r="Z395" s="184">
        <v>602</v>
      </c>
      <c r="AA395" s="184">
        <v>616</v>
      </c>
      <c r="AB395" s="184">
        <v>657</v>
      </c>
      <c r="AC395" s="184">
        <v>698</v>
      </c>
      <c r="AD395" s="184">
        <v>638</v>
      </c>
      <c r="AE395" s="184">
        <v>677</v>
      </c>
      <c r="AF395" s="184">
        <v>531</v>
      </c>
      <c r="AG395" s="184">
        <v>533</v>
      </c>
      <c r="AH395" s="184">
        <v>552</v>
      </c>
      <c r="AI395" s="184">
        <v>553</v>
      </c>
      <c r="AJ395" s="184">
        <v>543</v>
      </c>
      <c r="AK395" s="184">
        <v>480</v>
      </c>
      <c r="AL395" s="184">
        <v>609</v>
      </c>
      <c r="AM395" s="184">
        <v>509</v>
      </c>
      <c r="AN395" s="184">
        <v>560</v>
      </c>
      <c r="AO395" s="184">
        <v>511</v>
      </c>
      <c r="AP395" s="184">
        <v>614</v>
      </c>
      <c r="AQ395" s="184">
        <v>558</v>
      </c>
      <c r="AR395" s="184">
        <v>529</v>
      </c>
      <c r="AS395" s="184">
        <v>567</v>
      </c>
      <c r="AT395" s="184">
        <v>593</v>
      </c>
      <c r="AU395" s="184">
        <v>641</v>
      </c>
      <c r="AV395" s="184">
        <v>644</v>
      </c>
      <c r="AW395" s="184">
        <v>660</v>
      </c>
      <c r="AX395" s="184">
        <v>633</v>
      </c>
      <c r="AY395" s="184">
        <v>622</v>
      </c>
      <c r="AZ395" s="184">
        <v>646</v>
      </c>
      <c r="BA395" s="184">
        <v>609</v>
      </c>
      <c r="BB395" s="184">
        <v>686</v>
      </c>
      <c r="BC395" s="184">
        <v>627</v>
      </c>
      <c r="BD395" s="184">
        <v>565</v>
      </c>
      <c r="BE395" s="184">
        <v>642</v>
      </c>
      <c r="BF395" s="184">
        <v>623</v>
      </c>
      <c r="BG395" s="184">
        <v>648</v>
      </c>
      <c r="BH395" s="184">
        <v>569</v>
      </c>
      <c r="BI395" s="184">
        <v>534</v>
      </c>
      <c r="BJ395" s="184">
        <v>498</v>
      </c>
      <c r="BK395" s="184">
        <v>565</v>
      </c>
      <c r="BL395" s="184">
        <v>598</v>
      </c>
      <c r="BM395" s="184">
        <v>664</v>
      </c>
      <c r="BN395" s="184">
        <v>675</v>
      </c>
      <c r="BO395" s="184">
        <v>753</v>
      </c>
      <c r="BP395" s="184">
        <v>765</v>
      </c>
      <c r="BQ395" s="184">
        <v>757</v>
      </c>
      <c r="BR395" s="184">
        <v>854</v>
      </c>
      <c r="BS395" s="184">
        <v>829</v>
      </c>
      <c r="BT395" s="184">
        <v>828</v>
      </c>
      <c r="BU395" s="184">
        <v>856</v>
      </c>
      <c r="BV395" s="184">
        <v>920</v>
      </c>
      <c r="BW395" s="184">
        <v>924</v>
      </c>
      <c r="BX395" s="184">
        <v>919</v>
      </c>
      <c r="BY395" s="184">
        <v>913</v>
      </c>
      <c r="BZ395" s="184">
        <v>876</v>
      </c>
      <c r="CA395" s="184">
        <v>852</v>
      </c>
      <c r="CB395" s="184">
        <v>787</v>
      </c>
      <c r="CC395" s="184">
        <v>784</v>
      </c>
      <c r="CD395" s="184">
        <v>832</v>
      </c>
      <c r="CE395" s="184">
        <v>749</v>
      </c>
      <c r="CF395" s="184">
        <v>751</v>
      </c>
      <c r="CG395" s="184">
        <v>751</v>
      </c>
      <c r="CH395" s="184">
        <v>681</v>
      </c>
      <c r="CI395" s="184">
        <v>673</v>
      </c>
      <c r="CJ395" s="184">
        <v>671</v>
      </c>
      <c r="CK395" s="184">
        <v>697</v>
      </c>
      <c r="CL395" s="184">
        <v>686</v>
      </c>
      <c r="CM395" s="184">
        <v>736</v>
      </c>
      <c r="CN395" s="184">
        <v>735</v>
      </c>
      <c r="CO395" s="184">
        <v>504</v>
      </c>
      <c r="CP395" s="184">
        <v>484</v>
      </c>
      <c r="CQ395" s="184">
        <v>464</v>
      </c>
      <c r="CR395" s="184">
        <v>397</v>
      </c>
      <c r="CS395" s="184">
        <v>342</v>
      </c>
      <c r="CT395" s="184">
        <v>276</v>
      </c>
      <c r="CU395" s="184">
        <v>280</v>
      </c>
      <c r="CV395" s="184">
        <v>238</v>
      </c>
      <c r="CW395" s="184">
        <v>206</v>
      </c>
      <c r="CX395" s="184">
        <v>147</v>
      </c>
      <c r="CY395" s="533">
        <v>518</v>
      </c>
      <c r="CZ395" s="129">
        <v>363</v>
      </c>
      <c r="DA395">
        <v>402</v>
      </c>
      <c r="DB395">
        <v>387</v>
      </c>
      <c r="DC395">
        <v>456</v>
      </c>
      <c r="DD395">
        <v>442</v>
      </c>
      <c r="DE395">
        <v>446</v>
      </c>
      <c r="DF395">
        <v>482</v>
      </c>
      <c r="DG395">
        <v>524</v>
      </c>
      <c r="DH395">
        <v>503</v>
      </c>
      <c r="DI395">
        <v>546</v>
      </c>
      <c r="DJ395">
        <v>511</v>
      </c>
      <c r="DK395">
        <v>541</v>
      </c>
      <c r="DL395">
        <v>517</v>
      </c>
      <c r="DM395">
        <v>594</v>
      </c>
      <c r="DN395">
        <v>584</v>
      </c>
      <c r="DO395">
        <v>595</v>
      </c>
      <c r="DP395">
        <v>611</v>
      </c>
      <c r="DQ395">
        <v>614</v>
      </c>
      <c r="DR395">
        <v>598</v>
      </c>
      <c r="DS395">
        <v>560</v>
      </c>
      <c r="DT395">
        <v>503</v>
      </c>
      <c r="DU395">
        <v>504</v>
      </c>
      <c r="DV395">
        <v>473</v>
      </c>
      <c r="DW395">
        <v>432</v>
      </c>
      <c r="DX395">
        <v>462</v>
      </c>
      <c r="DY395">
        <v>456</v>
      </c>
      <c r="DZ395">
        <v>490</v>
      </c>
      <c r="EA395">
        <v>496</v>
      </c>
      <c r="EB395">
        <v>497</v>
      </c>
      <c r="EC395">
        <v>530</v>
      </c>
      <c r="ED395">
        <v>552</v>
      </c>
      <c r="EE395">
        <v>591</v>
      </c>
      <c r="EF395">
        <v>598</v>
      </c>
      <c r="EG395">
        <v>617</v>
      </c>
      <c r="EH395">
        <v>651</v>
      </c>
      <c r="EI395">
        <v>649</v>
      </c>
      <c r="EJ395">
        <v>601</v>
      </c>
      <c r="EK395">
        <v>658</v>
      </c>
      <c r="EL395">
        <v>645</v>
      </c>
      <c r="EM395">
        <v>649</v>
      </c>
      <c r="EN395">
        <v>629</v>
      </c>
      <c r="EO395">
        <v>655</v>
      </c>
      <c r="EP395">
        <v>613</v>
      </c>
      <c r="EQ395">
        <v>641</v>
      </c>
      <c r="ER395">
        <v>560</v>
      </c>
      <c r="ES395">
        <v>617</v>
      </c>
      <c r="ET395">
        <v>621</v>
      </c>
      <c r="EU395">
        <v>572</v>
      </c>
      <c r="EV395">
        <v>572</v>
      </c>
      <c r="EW395">
        <v>533</v>
      </c>
      <c r="EX395">
        <v>572</v>
      </c>
      <c r="EY395">
        <v>599</v>
      </c>
      <c r="EZ395">
        <v>665</v>
      </c>
      <c r="FA395">
        <v>674</v>
      </c>
      <c r="FB395">
        <v>788</v>
      </c>
      <c r="FC395">
        <v>830</v>
      </c>
      <c r="FD395">
        <v>854</v>
      </c>
      <c r="FE395">
        <v>846</v>
      </c>
      <c r="FF395">
        <v>876</v>
      </c>
      <c r="FG395">
        <v>921</v>
      </c>
      <c r="FH395">
        <v>932</v>
      </c>
      <c r="FI395">
        <v>960</v>
      </c>
      <c r="FJ395">
        <v>937</v>
      </c>
      <c r="FK395">
        <v>940</v>
      </c>
      <c r="FL395">
        <v>963</v>
      </c>
      <c r="FM395">
        <v>970</v>
      </c>
      <c r="FN395">
        <v>895</v>
      </c>
      <c r="FO395">
        <v>852</v>
      </c>
      <c r="FP395">
        <v>861</v>
      </c>
      <c r="FQ395">
        <v>844</v>
      </c>
      <c r="FR395">
        <v>765</v>
      </c>
      <c r="FS395">
        <v>773</v>
      </c>
      <c r="FT395">
        <v>745</v>
      </c>
      <c r="FU395">
        <v>754</v>
      </c>
      <c r="FV395">
        <v>734</v>
      </c>
      <c r="FW395">
        <v>722</v>
      </c>
      <c r="FX395">
        <v>735</v>
      </c>
      <c r="FY395">
        <v>845</v>
      </c>
      <c r="FZ395">
        <v>777</v>
      </c>
      <c r="GA395">
        <v>859</v>
      </c>
      <c r="GB395">
        <v>598</v>
      </c>
      <c r="GC395">
        <v>566</v>
      </c>
      <c r="GD395">
        <v>525</v>
      </c>
      <c r="GE395">
        <v>516</v>
      </c>
      <c r="GF395">
        <v>428</v>
      </c>
      <c r="GG395">
        <v>366</v>
      </c>
      <c r="GH395">
        <v>398</v>
      </c>
      <c r="GI395">
        <v>328</v>
      </c>
      <c r="GJ395">
        <v>292</v>
      </c>
      <c r="GK395">
        <v>240</v>
      </c>
      <c r="GL395" s="128">
        <v>964</v>
      </c>
    </row>
    <row r="396" spans="1:194" s="1" customFormat="1" ht="14.4" x14ac:dyDescent="0.3">
      <c r="A396" s="30" t="s">
        <v>46</v>
      </c>
      <c r="B396" s="1" t="s">
        <v>435</v>
      </c>
      <c r="C396" s="29" t="str">
        <f t="shared" si="94"/>
        <v>LA England - Wyre Forest</v>
      </c>
      <c r="D396" s="48">
        <f t="shared" si="95"/>
        <v>3804</v>
      </c>
      <c r="E396" s="48">
        <f t="shared" si="96"/>
        <v>3520</v>
      </c>
      <c r="F396" s="49">
        <f t="shared" si="97"/>
        <v>110784</v>
      </c>
      <c r="G396" s="49">
        <f t="shared" si="98"/>
        <v>55098</v>
      </c>
      <c r="H396" s="50">
        <f t="shared" si="99"/>
        <v>55686</v>
      </c>
      <c r="I396" s="50">
        <f t="shared" si="100"/>
        <v>45037</v>
      </c>
      <c r="J396" s="50">
        <f t="shared" si="101"/>
        <v>46290</v>
      </c>
      <c r="K396" s="47">
        <f t="shared" si="102"/>
        <v>10061</v>
      </c>
      <c r="L396" s="48">
        <f t="shared" si="103"/>
        <v>9396</v>
      </c>
      <c r="M396" s="744">
        <v>420</v>
      </c>
      <c r="N396" s="184">
        <v>460</v>
      </c>
      <c r="O396" s="184">
        <v>462</v>
      </c>
      <c r="P396" s="184">
        <v>462</v>
      </c>
      <c r="Q396" s="184">
        <v>515</v>
      </c>
      <c r="R396" s="184">
        <v>497</v>
      </c>
      <c r="S396" s="184">
        <v>513</v>
      </c>
      <c r="T396" s="184">
        <v>538</v>
      </c>
      <c r="U396" s="184">
        <v>574</v>
      </c>
      <c r="V396" s="184">
        <v>580</v>
      </c>
      <c r="W396" s="184">
        <v>651</v>
      </c>
      <c r="X396" s="184">
        <v>585</v>
      </c>
      <c r="Y396" s="184">
        <v>611</v>
      </c>
      <c r="Z396" s="184">
        <v>657</v>
      </c>
      <c r="AA396" s="184">
        <v>633</v>
      </c>
      <c r="AB396" s="184">
        <v>669</v>
      </c>
      <c r="AC396" s="184">
        <v>629</v>
      </c>
      <c r="AD396" s="184">
        <v>605</v>
      </c>
      <c r="AE396" s="184">
        <v>578</v>
      </c>
      <c r="AF396" s="184">
        <v>583</v>
      </c>
      <c r="AG396" s="184">
        <v>581</v>
      </c>
      <c r="AH396" s="184">
        <v>538</v>
      </c>
      <c r="AI396" s="184">
        <v>536</v>
      </c>
      <c r="AJ396" s="184">
        <v>573</v>
      </c>
      <c r="AK396" s="184">
        <v>493</v>
      </c>
      <c r="AL396" s="184">
        <v>520</v>
      </c>
      <c r="AM396" s="184">
        <v>580</v>
      </c>
      <c r="AN396" s="184">
        <v>595</v>
      </c>
      <c r="AO396" s="184">
        <v>597</v>
      </c>
      <c r="AP396" s="184">
        <v>646</v>
      </c>
      <c r="AQ396" s="184">
        <v>599</v>
      </c>
      <c r="AR396" s="184">
        <v>613</v>
      </c>
      <c r="AS396" s="184">
        <v>660</v>
      </c>
      <c r="AT396" s="184">
        <v>672</v>
      </c>
      <c r="AU396" s="184">
        <v>723</v>
      </c>
      <c r="AV396" s="184">
        <v>751</v>
      </c>
      <c r="AW396" s="184">
        <v>685</v>
      </c>
      <c r="AX396" s="184">
        <v>698</v>
      </c>
      <c r="AY396" s="184">
        <v>647</v>
      </c>
      <c r="AZ396" s="184">
        <v>636</v>
      </c>
      <c r="BA396" s="184">
        <v>706</v>
      </c>
      <c r="BB396" s="184">
        <v>669</v>
      </c>
      <c r="BC396" s="184">
        <v>708</v>
      </c>
      <c r="BD396" s="184">
        <v>648</v>
      </c>
      <c r="BE396" s="184">
        <v>692</v>
      </c>
      <c r="BF396" s="184">
        <v>630</v>
      </c>
      <c r="BG396" s="184">
        <v>671</v>
      </c>
      <c r="BH396" s="184">
        <v>632</v>
      </c>
      <c r="BI396" s="184">
        <v>579</v>
      </c>
      <c r="BJ396" s="184">
        <v>598</v>
      </c>
      <c r="BK396" s="184">
        <v>621</v>
      </c>
      <c r="BL396" s="184">
        <v>720</v>
      </c>
      <c r="BM396" s="184">
        <v>732</v>
      </c>
      <c r="BN396" s="184">
        <v>769</v>
      </c>
      <c r="BO396" s="184">
        <v>710</v>
      </c>
      <c r="BP396" s="184">
        <v>805</v>
      </c>
      <c r="BQ396" s="184">
        <v>804</v>
      </c>
      <c r="BR396" s="184">
        <v>812</v>
      </c>
      <c r="BS396" s="184">
        <v>847</v>
      </c>
      <c r="BT396" s="184">
        <v>895</v>
      </c>
      <c r="BU396" s="184">
        <v>828</v>
      </c>
      <c r="BV396" s="184">
        <v>849</v>
      </c>
      <c r="BW396" s="184">
        <v>814</v>
      </c>
      <c r="BX396" s="184">
        <v>779</v>
      </c>
      <c r="BY396" s="184">
        <v>757</v>
      </c>
      <c r="BZ396" s="184">
        <v>715</v>
      </c>
      <c r="CA396" s="184">
        <v>654</v>
      </c>
      <c r="CB396" s="184">
        <v>672</v>
      </c>
      <c r="CC396" s="184">
        <v>672</v>
      </c>
      <c r="CD396" s="184">
        <v>591</v>
      </c>
      <c r="CE396" s="184">
        <v>584</v>
      </c>
      <c r="CF396" s="184">
        <v>592</v>
      </c>
      <c r="CG396" s="184">
        <v>587</v>
      </c>
      <c r="CH396" s="184">
        <v>596</v>
      </c>
      <c r="CI396" s="184">
        <v>604</v>
      </c>
      <c r="CJ396" s="184">
        <v>600</v>
      </c>
      <c r="CK396" s="184">
        <v>582</v>
      </c>
      <c r="CL396" s="184">
        <v>646</v>
      </c>
      <c r="CM396" s="184">
        <v>670</v>
      </c>
      <c r="CN396" s="184">
        <v>680</v>
      </c>
      <c r="CO396" s="184">
        <v>513</v>
      </c>
      <c r="CP396" s="184">
        <v>512</v>
      </c>
      <c r="CQ396" s="184">
        <v>478</v>
      </c>
      <c r="CR396" s="184">
        <v>437</v>
      </c>
      <c r="CS396" s="184">
        <v>328</v>
      </c>
      <c r="CT396" s="184">
        <v>278</v>
      </c>
      <c r="CU396" s="184">
        <v>256</v>
      </c>
      <c r="CV396" s="184">
        <v>227</v>
      </c>
      <c r="CW396" s="184">
        <v>194</v>
      </c>
      <c r="CX396" s="184">
        <v>138</v>
      </c>
      <c r="CY396" s="533">
        <v>452</v>
      </c>
      <c r="CZ396" s="129">
        <v>398</v>
      </c>
      <c r="DA396">
        <v>442</v>
      </c>
      <c r="DB396">
        <v>403</v>
      </c>
      <c r="DC396">
        <v>446</v>
      </c>
      <c r="DD396">
        <v>460</v>
      </c>
      <c r="DE396">
        <v>499</v>
      </c>
      <c r="DF396">
        <v>449</v>
      </c>
      <c r="DG396">
        <v>514</v>
      </c>
      <c r="DH396">
        <v>525</v>
      </c>
      <c r="DI396">
        <v>549</v>
      </c>
      <c r="DJ396">
        <v>588</v>
      </c>
      <c r="DK396">
        <v>603</v>
      </c>
      <c r="DL396">
        <v>582</v>
      </c>
      <c r="DM396">
        <v>599</v>
      </c>
      <c r="DN396">
        <v>609</v>
      </c>
      <c r="DO396">
        <v>604</v>
      </c>
      <c r="DP396">
        <v>575</v>
      </c>
      <c r="DQ396">
        <v>551</v>
      </c>
      <c r="DR396">
        <v>588</v>
      </c>
      <c r="DS396">
        <v>568</v>
      </c>
      <c r="DT396">
        <v>458</v>
      </c>
      <c r="DU396">
        <v>467</v>
      </c>
      <c r="DV396">
        <v>491</v>
      </c>
      <c r="DW396">
        <v>483</v>
      </c>
      <c r="DX396">
        <v>512</v>
      </c>
      <c r="DY396">
        <v>551</v>
      </c>
      <c r="DZ396">
        <v>567</v>
      </c>
      <c r="EA396">
        <v>567</v>
      </c>
      <c r="EB396">
        <v>624</v>
      </c>
      <c r="EC396">
        <v>614</v>
      </c>
      <c r="ED396">
        <v>598</v>
      </c>
      <c r="EE396">
        <v>645</v>
      </c>
      <c r="EF396">
        <v>647</v>
      </c>
      <c r="EG396">
        <v>670</v>
      </c>
      <c r="EH396">
        <v>713</v>
      </c>
      <c r="EI396">
        <v>757</v>
      </c>
      <c r="EJ396">
        <v>699</v>
      </c>
      <c r="EK396">
        <v>652</v>
      </c>
      <c r="EL396">
        <v>714</v>
      </c>
      <c r="EM396">
        <v>707</v>
      </c>
      <c r="EN396">
        <v>693</v>
      </c>
      <c r="EO396">
        <v>638</v>
      </c>
      <c r="EP396">
        <v>610</v>
      </c>
      <c r="EQ396">
        <v>613</v>
      </c>
      <c r="ER396">
        <v>612</v>
      </c>
      <c r="ES396">
        <v>643</v>
      </c>
      <c r="ET396">
        <v>659</v>
      </c>
      <c r="EU396">
        <v>609</v>
      </c>
      <c r="EV396">
        <v>546</v>
      </c>
      <c r="EW396">
        <v>560</v>
      </c>
      <c r="EX396">
        <v>634</v>
      </c>
      <c r="EY396">
        <v>700</v>
      </c>
      <c r="EZ396">
        <v>680</v>
      </c>
      <c r="FA396">
        <v>744</v>
      </c>
      <c r="FB396">
        <v>753</v>
      </c>
      <c r="FC396">
        <v>825</v>
      </c>
      <c r="FD396">
        <v>776</v>
      </c>
      <c r="FE396">
        <v>850</v>
      </c>
      <c r="FF396">
        <v>843</v>
      </c>
      <c r="FG396">
        <v>870</v>
      </c>
      <c r="FH396">
        <v>824</v>
      </c>
      <c r="FI396">
        <v>851</v>
      </c>
      <c r="FJ396">
        <v>801</v>
      </c>
      <c r="FK396">
        <v>781</v>
      </c>
      <c r="FL396">
        <v>764</v>
      </c>
      <c r="FM396">
        <v>707</v>
      </c>
      <c r="FN396">
        <v>701</v>
      </c>
      <c r="FO396">
        <v>695</v>
      </c>
      <c r="FP396">
        <v>679</v>
      </c>
      <c r="FQ396">
        <v>621</v>
      </c>
      <c r="FR396">
        <v>664</v>
      </c>
      <c r="FS396">
        <v>640</v>
      </c>
      <c r="FT396">
        <v>681</v>
      </c>
      <c r="FU396">
        <v>642</v>
      </c>
      <c r="FV396">
        <v>649</v>
      </c>
      <c r="FW396">
        <v>668</v>
      </c>
      <c r="FX396">
        <v>727</v>
      </c>
      <c r="FY396">
        <v>729</v>
      </c>
      <c r="FZ396">
        <v>742</v>
      </c>
      <c r="GA396">
        <v>725</v>
      </c>
      <c r="GB396">
        <v>566</v>
      </c>
      <c r="GC396">
        <v>595</v>
      </c>
      <c r="GD396">
        <v>568</v>
      </c>
      <c r="GE396">
        <v>463</v>
      </c>
      <c r="GF396">
        <v>376</v>
      </c>
      <c r="GG396">
        <v>341</v>
      </c>
      <c r="GH396">
        <v>331</v>
      </c>
      <c r="GI396">
        <v>279</v>
      </c>
      <c r="GJ396">
        <v>248</v>
      </c>
      <c r="GK396">
        <v>222</v>
      </c>
      <c r="GL396" s="128">
        <v>860</v>
      </c>
    </row>
    <row r="397" spans="1:194" s="1" customFormat="1" ht="14.4" x14ac:dyDescent="0.3">
      <c r="A397" s="30" t="s">
        <v>46</v>
      </c>
      <c r="B397" s="1" t="s">
        <v>436</v>
      </c>
      <c r="C397" s="29" t="str">
        <f t="shared" si="94"/>
        <v>LA England - York</v>
      </c>
      <c r="D397" s="48">
        <f t="shared" si="95"/>
        <v>7578</v>
      </c>
      <c r="E397" s="48">
        <f t="shared" si="96"/>
        <v>7197</v>
      </c>
      <c r="F397" s="49">
        <f t="shared" si="97"/>
        <v>229049</v>
      </c>
      <c r="G397" s="49">
        <f t="shared" si="98"/>
        <v>111847</v>
      </c>
      <c r="H397" s="50">
        <f t="shared" si="99"/>
        <v>117202</v>
      </c>
      <c r="I397" s="50">
        <f t="shared" si="100"/>
        <v>92817</v>
      </c>
      <c r="J397" s="50">
        <f t="shared" si="101"/>
        <v>98934</v>
      </c>
      <c r="K397" s="47">
        <f t="shared" si="102"/>
        <v>19030</v>
      </c>
      <c r="L397" s="48">
        <f t="shared" si="103"/>
        <v>18268</v>
      </c>
      <c r="M397" s="745">
        <v>759</v>
      </c>
      <c r="N397" s="746">
        <v>775</v>
      </c>
      <c r="O397" s="746">
        <v>794</v>
      </c>
      <c r="P397" s="746">
        <v>821</v>
      </c>
      <c r="Q397" s="746">
        <v>886</v>
      </c>
      <c r="R397" s="746">
        <v>947</v>
      </c>
      <c r="S397" s="746">
        <v>978</v>
      </c>
      <c r="T397" s="746">
        <v>1029</v>
      </c>
      <c r="U397" s="746">
        <v>1040</v>
      </c>
      <c r="V397" s="746">
        <v>1068</v>
      </c>
      <c r="W397" s="746">
        <v>1172</v>
      </c>
      <c r="X397" s="746">
        <v>1183</v>
      </c>
      <c r="Y397" s="746">
        <v>1159</v>
      </c>
      <c r="Z397" s="746">
        <v>1268</v>
      </c>
      <c r="AA397" s="746">
        <v>1235</v>
      </c>
      <c r="AB397" s="746">
        <v>1319</v>
      </c>
      <c r="AC397" s="746">
        <v>1261</v>
      </c>
      <c r="AD397" s="746">
        <v>1336</v>
      </c>
      <c r="AE397" s="746">
        <v>1546</v>
      </c>
      <c r="AF397" s="746">
        <v>2003</v>
      </c>
      <c r="AG397" s="746">
        <v>1978</v>
      </c>
      <c r="AH397" s="746">
        <v>1993</v>
      </c>
      <c r="AI397" s="746">
        <v>1762</v>
      </c>
      <c r="AJ397" s="746">
        <v>1638</v>
      </c>
      <c r="AK397" s="746">
        <v>1612</v>
      </c>
      <c r="AL397" s="746">
        <v>1676</v>
      </c>
      <c r="AM397" s="746">
        <v>1703</v>
      </c>
      <c r="AN397" s="746">
        <v>1746</v>
      </c>
      <c r="AO397" s="746">
        <v>1633</v>
      </c>
      <c r="AP397" s="746">
        <v>1585</v>
      </c>
      <c r="AQ397" s="746">
        <v>1488</v>
      </c>
      <c r="AR397" s="746">
        <v>1573</v>
      </c>
      <c r="AS397" s="746">
        <v>1593</v>
      </c>
      <c r="AT397" s="746">
        <v>1560</v>
      </c>
      <c r="AU397" s="746">
        <v>1541</v>
      </c>
      <c r="AV397" s="746">
        <v>1625</v>
      </c>
      <c r="AW397" s="746">
        <v>1567</v>
      </c>
      <c r="AX397" s="746">
        <v>1634</v>
      </c>
      <c r="AY397" s="746">
        <v>1524</v>
      </c>
      <c r="AZ397" s="746">
        <v>1492</v>
      </c>
      <c r="BA397" s="746">
        <v>1491</v>
      </c>
      <c r="BB397" s="746">
        <v>1581</v>
      </c>
      <c r="BC397" s="746">
        <v>1536</v>
      </c>
      <c r="BD397" s="746">
        <v>1504</v>
      </c>
      <c r="BE397" s="746">
        <v>1588</v>
      </c>
      <c r="BF397" s="746">
        <v>1527</v>
      </c>
      <c r="BG397" s="746">
        <v>1450</v>
      </c>
      <c r="BH397" s="746">
        <v>1478</v>
      </c>
      <c r="BI397" s="746">
        <v>1359</v>
      </c>
      <c r="BJ397" s="746">
        <v>1366</v>
      </c>
      <c r="BK397" s="746">
        <v>1271</v>
      </c>
      <c r="BL397" s="746">
        <v>1309</v>
      </c>
      <c r="BM397" s="746">
        <v>1329</v>
      </c>
      <c r="BN397" s="746">
        <v>1401</v>
      </c>
      <c r="BO397" s="746">
        <v>1527</v>
      </c>
      <c r="BP397" s="746">
        <v>1437</v>
      </c>
      <c r="BQ397" s="746">
        <v>1419</v>
      </c>
      <c r="BR397" s="746">
        <v>1497</v>
      </c>
      <c r="BS397" s="746">
        <v>1403</v>
      </c>
      <c r="BT397" s="746">
        <v>1419</v>
      </c>
      <c r="BU397" s="746">
        <v>1409</v>
      </c>
      <c r="BV397" s="746">
        <v>1374</v>
      </c>
      <c r="BW397" s="746">
        <v>1417</v>
      </c>
      <c r="BX397" s="746">
        <v>1339</v>
      </c>
      <c r="BY397" s="746">
        <v>1336</v>
      </c>
      <c r="BZ397" s="746">
        <v>1258</v>
      </c>
      <c r="CA397" s="746">
        <v>1167</v>
      </c>
      <c r="CB397" s="746">
        <v>1151</v>
      </c>
      <c r="CC397" s="746">
        <v>1181</v>
      </c>
      <c r="CD397" s="746">
        <v>1064</v>
      </c>
      <c r="CE397" s="746">
        <v>970</v>
      </c>
      <c r="CF397" s="746">
        <v>948</v>
      </c>
      <c r="CG397" s="746">
        <v>964</v>
      </c>
      <c r="CH397" s="746">
        <v>901</v>
      </c>
      <c r="CI397" s="746">
        <v>891</v>
      </c>
      <c r="CJ397" s="746">
        <v>939</v>
      </c>
      <c r="CK397" s="746">
        <v>892</v>
      </c>
      <c r="CL397" s="746">
        <v>915</v>
      </c>
      <c r="CM397" s="746">
        <v>960</v>
      </c>
      <c r="CN397" s="746">
        <v>987</v>
      </c>
      <c r="CO397" s="746">
        <v>716</v>
      </c>
      <c r="CP397" s="746">
        <v>680</v>
      </c>
      <c r="CQ397" s="746">
        <v>620</v>
      </c>
      <c r="CR397" s="746">
        <v>513</v>
      </c>
      <c r="CS397" s="746">
        <v>402</v>
      </c>
      <c r="CT397" s="746">
        <v>399</v>
      </c>
      <c r="CU397" s="746">
        <v>360</v>
      </c>
      <c r="CV397" s="746">
        <v>355</v>
      </c>
      <c r="CW397" s="746">
        <v>299</v>
      </c>
      <c r="CX397" s="746">
        <v>240</v>
      </c>
      <c r="CY397" s="747">
        <v>806</v>
      </c>
      <c r="CZ397" s="130">
        <v>760</v>
      </c>
      <c r="DA397" s="131">
        <v>769</v>
      </c>
      <c r="DB397" s="131">
        <v>764</v>
      </c>
      <c r="DC397" s="131">
        <v>867</v>
      </c>
      <c r="DD397" s="131">
        <v>881</v>
      </c>
      <c r="DE397" s="131">
        <v>877</v>
      </c>
      <c r="DF397" s="131">
        <v>944</v>
      </c>
      <c r="DG397" s="131">
        <v>931</v>
      </c>
      <c r="DH397" s="131">
        <v>1018</v>
      </c>
      <c r="DI397" s="131">
        <v>1058</v>
      </c>
      <c r="DJ397" s="131">
        <v>1075</v>
      </c>
      <c r="DK397" s="131">
        <v>1127</v>
      </c>
      <c r="DL397" s="131">
        <v>1126</v>
      </c>
      <c r="DM397" s="131">
        <v>1154</v>
      </c>
      <c r="DN397" s="131">
        <v>1226</v>
      </c>
      <c r="DO397" s="131">
        <v>1169</v>
      </c>
      <c r="DP397" s="131">
        <v>1258</v>
      </c>
      <c r="DQ397" s="131">
        <v>1264</v>
      </c>
      <c r="DR397" s="131">
        <v>1897</v>
      </c>
      <c r="DS397" s="131">
        <v>2925</v>
      </c>
      <c r="DT397" s="131">
        <v>3094</v>
      </c>
      <c r="DU397" s="131">
        <v>2828</v>
      </c>
      <c r="DV397" s="131">
        <v>2139</v>
      </c>
      <c r="DW397" s="131">
        <v>1835</v>
      </c>
      <c r="DX397" s="131">
        <v>1827</v>
      </c>
      <c r="DY397" s="131">
        <v>1599</v>
      </c>
      <c r="DZ397" s="131">
        <v>1541</v>
      </c>
      <c r="EA397" s="131">
        <v>1591</v>
      </c>
      <c r="EB397" s="131">
        <v>1530</v>
      </c>
      <c r="EC397" s="131">
        <v>1450</v>
      </c>
      <c r="ED397" s="131">
        <v>1468</v>
      </c>
      <c r="EE397" s="131">
        <v>1527</v>
      </c>
      <c r="EF397" s="131">
        <v>1551</v>
      </c>
      <c r="EG397" s="131">
        <v>1535</v>
      </c>
      <c r="EH397" s="131">
        <v>1507</v>
      </c>
      <c r="EI397" s="131">
        <v>1553</v>
      </c>
      <c r="EJ397" s="131">
        <v>1532</v>
      </c>
      <c r="EK397" s="131">
        <v>1515</v>
      </c>
      <c r="EL397" s="131">
        <v>1565</v>
      </c>
      <c r="EM397" s="131">
        <v>1499</v>
      </c>
      <c r="EN397" s="131">
        <v>1462</v>
      </c>
      <c r="EO397" s="131">
        <v>1478</v>
      </c>
      <c r="EP397" s="131">
        <v>1465</v>
      </c>
      <c r="EQ397" s="131">
        <v>1406</v>
      </c>
      <c r="ER397" s="131">
        <v>1416</v>
      </c>
      <c r="ES397" s="131">
        <v>1543</v>
      </c>
      <c r="ET397" s="131">
        <v>1402</v>
      </c>
      <c r="EU397" s="131">
        <v>1385</v>
      </c>
      <c r="EV397" s="131">
        <v>1285</v>
      </c>
      <c r="EW397" s="131">
        <v>1268</v>
      </c>
      <c r="EX397" s="131">
        <v>1254</v>
      </c>
      <c r="EY397" s="131">
        <v>1322</v>
      </c>
      <c r="EZ397" s="131">
        <v>1254</v>
      </c>
      <c r="FA397" s="131">
        <v>1346</v>
      </c>
      <c r="FB397" s="131">
        <v>1379</v>
      </c>
      <c r="FC397" s="131">
        <v>1532</v>
      </c>
      <c r="FD397" s="131">
        <v>1480</v>
      </c>
      <c r="FE397" s="131">
        <v>1489</v>
      </c>
      <c r="FF397" s="131">
        <v>1421</v>
      </c>
      <c r="FG397" s="131">
        <v>1340</v>
      </c>
      <c r="FH397" s="131">
        <v>1365</v>
      </c>
      <c r="FI397" s="131">
        <v>1434</v>
      </c>
      <c r="FJ397" s="131">
        <v>1468</v>
      </c>
      <c r="FK397" s="131">
        <v>1318</v>
      </c>
      <c r="FL397" s="131">
        <v>1352</v>
      </c>
      <c r="FM397" s="131">
        <v>1329</v>
      </c>
      <c r="FN397" s="131">
        <v>1272</v>
      </c>
      <c r="FO397" s="131">
        <v>1150</v>
      </c>
      <c r="FP397" s="131">
        <v>1180</v>
      </c>
      <c r="FQ397" s="131">
        <v>1082</v>
      </c>
      <c r="FR397" s="131">
        <v>1075</v>
      </c>
      <c r="FS397" s="131">
        <v>1078</v>
      </c>
      <c r="FT397" s="131">
        <v>1028</v>
      </c>
      <c r="FU397" s="131">
        <v>1067</v>
      </c>
      <c r="FV397" s="131">
        <v>986</v>
      </c>
      <c r="FW397" s="131">
        <v>1022</v>
      </c>
      <c r="FX397" s="131">
        <v>1037</v>
      </c>
      <c r="FY397" s="131">
        <v>1069</v>
      </c>
      <c r="FZ397" s="131">
        <v>1183</v>
      </c>
      <c r="GA397" s="131">
        <v>1227</v>
      </c>
      <c r="GB397" s="131">
        <v>874</v>
      </c>
      <c r="GC397" s="131">
        <v>850</v>
      </c>
      <c r="GD397" s="131">
        <v>742</v>
      </c>
      <c r="GE397" s="131">
        <v>706</v>
      </c>
      <c r="GF397" s="131">
        <v>585</v>
      </c>
      <c r="GG397" s="131">
        <v>495</v>
      </c>
      <c r="GH397" s="131">
        <v>545</v>
      </c>
      <c r="GI397" s="131">
        <v>482</v>
      </c>
      <c r="GJ397" s="131">
        <v>443</v>
      </c>
      <c r="GK397" s="131">
        <v>397</v>
      </c>
      <c r="GL397" s="132">
        <v>1658</v>
      </c>
    </row>
    <row r="398" spans="1:194" s="95" customFormat="1" x14ac:dyDescent="0.25">
      <c r="A398" s="92"/>
      <c r="B398" s="98"/>
      <c r="C398" s="92"/>
      <c r="D398" s="110">
        <f t="shared" ref="D398:E398" si="104">SUM(D102:D397)</f>
        <v>2352910</v>
      </c>
      <c r="E398" s="110">
        <f t="shared" si="104"/>
        <v>2238034</v>
      </c>
      <c r="F398" s="110">
        <f t="shared" ref="F398:BO398" si="105">SUM(F102:F397)</f>
        <v>63602865</v>
      </c>
      <c r="G398" s="110">
        <f t="shared" si="105"/>
        <v>31839856</v>
      </c>
      <c r="H398" s="110">
        <f t="shared" si="105"/>
        <v>31763009</v>
      </c>
      <c r="I398" s="110">
        <f t="shared" si="105"/>
        <v>25525974</v>
      </c>
      <c r="J398" s="110">
        <f t="shared" si="105"/>
        <v>25756902</v>
      </c>
      <c r="K398" s="110">
        <f t="shared" si="105"/>
        <v>6313882</v>
      </c>
      <c r="L398" s="110">
        <f t="shared" si="105"/>
        <v>6006107</v>
      </c>
      <c r="M398" s="94">
        <f t="shared" si="105"/>
        <v>270909</v>
      </c>
      <c r="N398" s="94">
        <f t="shared" si="105"/>
        <v>289204</v>
      </c>
      <c r="O398" s="94">
        <f t="shared" si="105"/>
        <v>296243</v>
      </c>
      <c r="P398" s="94">
        <f t="shared" si="105"/>
        <v>303213</v>
      </c>
      <c r="Q398" s="94">
        <f t="shared" si="105"/>
        <v>321240</v>
      </c>
      <c r="R398" s="94">
        <f t="shared" si="105"/>
        <v>319077</v>
      </c>
      <c r="S398" s="94">
        <f t="shared" si="105"/>
        <v>334744</v>
      </c>
      <c r="T398" s="94">
        <f t="shared" si="105"/>
        <v>345692</v>
      </c>
      <c r="U398" s="94">
        <f t="shared" si="105"/>
        <v>357720</v>
      </c>
      <c r="V398" s="94">
        <f t="shared" si="105"/>
        <v>368172</v>
      </c>
      <c r="W398" s="94">
        <f t="shared" si="105"/>
        <v>377828</v>
      </c>
      <c r="X398" s="94">
        <f t="shared" si="105"/>
        <v>376930</v>
      </c>
      <c r="Y398" s="94">
        <f t="shared" si="105"/>
        <v>380228</v>
      </c>
      <c r="Z398" s="94">
        <f t="shared" si="105"/>
        <v>392245</v>
      </c>
      <c r="AA398" s="94">
        <f t="shared" si="105"/>
        <v>398010</v>
      </c>
      <c r="AB398" s="94">
        <f t="shared" si="105"/>
        <v>397046</v>
      </c>
      <c r="AC398" s="94">
        <f t="shared" si="105"/>
        <v>393068</v>
      </c>
      <c r="AD398" s="94">
        <f t="shared" si="105"/>
        <v>392313</v>
      </c>
      <c r="AE398" s="94">
        <f t="shared" si="105"/>
        <v>395521</v>
      </c>
      <c r="AF398" s="94">
        <f t="shared" si="105"/>
        <v>385773</v>
      </c>
      <c r="AG398" s="94">
        <f t="shared" si="105"/>
        <v>379963</v>
      </c>
      <c r="AH398" s="94">
        <f t="shared" si="105"/>
        <v>380710</v>
      </c>
      <c r="AI398" s="94">
        <f t="shared" si="105"/>
        <v>383927</v>
      </c>
      <c r="AJ398" s="94">
        <f t="shared" si="105"/>
        <v>387122</v>
      </c>
      <c r="AK398" s="94">
        <f t="shared" si="105"/>
        <v>397484</v>
      </c>
      <c r="AL398" s="94">
        <f t="shared" si="105"/>
        <v>417844</v>
      </c>
      <c r="AM398" s="94">
        <f t="shared" si="105"/>
        <v>437157</v>
      </c>
      <c r="AN398" s="94">
        <f t="shared" si="105"/>
        <v>444395</v>
      </c>
      <c r="AO398" s="94">
        <f t="shared" si="105"/>
        <v>457281</v>
      </c>
      <c r="AP398" s="94">
        <f t="shared" si="105"/>
        <v>463765</v>
      </c>
      <c r="AQ398" s="94">
        <f t="shared" si="105"/>
        <v>461305</v>
      </c>
      <c r="AR398" s="94">
        <f t="shared" si="105"/>
        <v>465241</v>
      </c>
      <c r="AS398" s="94">
        <f t="shared" si="105"/>
        <v>473389</v>
      </c>
      <c r="AT398" s="94">
        <f t="shared" si="105"/>
        <v>477128</v>
      </c>
      <c r="AU398" s="94">
        <f t="shared" si="105"/>
        <v>488176</v>
      </c>
      <c r="AV398" s="94">
        <f t="shared" si="105"/>
        <v>495062</v>
      </c>
      <c r="AW398" s="94">
        <f t="shared" si="105"/>
        <v>494629</v>
      </c>
      <c r="AX398" s="94">
        <f t="shared" si="105"/>
        <v>489600</v>
      </c>
      <c r="AY398" s="94">
        <f t="shared" si="105"/>
        <v>492585</v>
      </c>
      <c r="AZ398" s="94">
        <f t="shared" si="105"/>
        <v>477572</v>
      </c>
      <c r="BA398" s="94">
        <f t="shared" si="105"/>
        <v>474025</v>
      </c>
      <c r="BB398" s="94">
        <f t="shared" si="105"/>
        <v>466772</v>
      </c>
      <c r="BC398" s="94">
        <f t="shared" si="105"/>
        <v>455995</v>
      </c>
      <c r="BD398" s="94">
        <f t="shared" si="105"/>
        <v>452022</v>
      </c>
      <c r="BE398" s="94">
        <f t="shared" si="105"/>
        <v>448160</v>
      </c>
      <c r="BF398" s="94">
        <f t="shared" si="105"/>
        <v>449357</v>
      </c>
      <c r="BG398" s="94">
        <f t="shared" si="105"/>
        <v>442609</v>
      </c>
      <c r="BH398" s="94">
        <f t="shared" si="105"/>
        <v>420188</v>
      </c>
      <c r="BI398" s="94">
        <f t="shared" si="105"/>
        <v>393200</v>
      </c>
      <c r="BJ398" s="94">
        <f t="shared" si="105"/>
        <v>385306</v>
      </c>
      <c r="BK398" s="94">
        <f t="shared" si="105"/>
        <v>386109</v>
      </c>
      <c r="BL398" s="94">
        <f t="shared" si="105"/>
        <v>391707</v>
      </c>
      <c r="BM398" s="94">
        <f t="shared" si="105"/>
        <v>391168</v>
      </c>
      <c r="BN398" s="94">
        <f t="shared" si="105"/>
        <v>400789</v>
      </c>
      <c r="BO398" s="94">
        <f t="shared" si="105"/>
        <v>411974</v>
      </c>
      <c r="BP398" s="94">
        <f t="shared" ref="BP398:EA398" si="106">SUM(BP102:BP397)</f>
        <v>417375</v>
      </c>
      <c r="BQ398" s="94">
        <f t="shared" si="106"/>
        <v>406051</v>
      </c>
      <c r="BR398" s="94">
        <f t="shared" si="106"/>
        <v>410491</v>
      </c>
      <c r="BS398" s="94">
        <f t="shared" si="106"/>
        <v>406256</v>
      </c>
      <c r="BT398" s="94">
        <f t="shared" si="106"/>
        <v>405176</v>
      </c>
      <c r="BU398" s="94">
        <f t="shared" si="106"/>
        <v>403705</v>
      </c>
      <c r="BV398" s="94">
        <f t="shared" si="106"/>
        <v>402219</v>
      </c>
      <c r="BW398" s="94">
        <f t="shared" si="106"/>
        <v>393474</v>
      </c>
      <c r="BX398" s="94">
        <f t="shared" si="106"/>
        <v>381014</v>
      </c>
      <c r="BY398" s="94">
        <f t="shared" si="106"/>
        <v>366915</v>
      </c>
      <c r="BZ398" s="94">
        <f t="shared" si="106"/>
        <v>351406</v>
      </c>
      <c r="CA398" s="94">
        <f t="shared" si="106"/>
        <v>330758</v>
      </c>
      <c r="CB398" s="94">
        <f t="shared" si="106"/>
        <v>318750</v>
      </c>
      <c r="CC398" s="94">
        <f t="shared" si="106"/>
        <v>308448</v>
      </c>
      <c r="CD398" s="94">
        <f t="shared" si="106"/>
        <v>289564</v>
      </c>
      <c r="CE398" s="94">
        <f t="shared" si="106"/>
        <v>274996</v>
      </c>
      <c r="CF398" s="94">
        <f t="shared" si="106"/>
        <v>261355</v>
      </c>
      <c r="CG398" s="94">
        <f t="shared" si="106"/>
        <v>257436</v>
      </c>
      <c r="CH398" s="94">
        <f t="shared" si="106"/>
        <v>245913</v>
      </c>
      <c r="CI398" s="94">
        <f t="shared" si="106"/>
        <v>236877</v>
      </c>
      <c r="CJ398" s="94">
        <f t="shared" si="106"/>
        <v>232378</v>
      </c>
      <c r="CK398" s="94">
        <f t="shared" si="106"/>
        <v>231128</v>
      </c>
      <c r="CL398" s="94">
        <f t="shared" si="106"/>
        <v>231944</v>
      </c>
      <c r="CM398" s="94">
        <f t="shared" si="106"/>
        <v>242517</v>
      </c>
      <c r="CN398" s="94">
        <f t="shared" si="106"/>
        <v>244800</v>
      </c>
      <c r="CO398" s="94">
        <f t="shared" si="106"/>
        <v>176881</v>
      </c>
      <c r="CP398" s="94">
        <f t="shared" si="106"/>
        <v>173521</v>
      </c>
      <c r="CQ398" s="94">
        <f t="shared" si="106"/>
        <v>158021</v>
      </c>
      <c r="CR398" s="94">
        <f t="shared" si="106"/>
        <v>138922</v>
      </c>
      <c r="CS398" s="94">
        <f t="shared" si="106"/>
        <v>112917</v>
      </c>
      <c r="CT398" s="94">
        <f t="shared" si="106"/>
        <v>96501</v>
      </c>
      <c r="CU398" s="94">
        <f t="shared" si="106"/>
        <v>93383</v>
      </c>
      <c r="CV398" s="94">
        <f t="shared" si="106"/>
        <v>83256</v>
      </c>
      <c r="CW398" s="94">
        <f t="shared" si="106"/>
        <v>72158</v>
      </c>
      <c r="CX398" s="94">
        <f t="shared" si="106"/>
        <v>60201</v>
      </c>
      <c r="CY398" s="93">
        <f t="shared" si="106"/>
        <v>194257</v>
      </c>
      <c r="CZ398" s="94">
        <f t="shared" si="106"/>
        <v>256475</v>
      </c>
      <c r="DA398" s="94">
        <f t="shared" si="106"/>
        <v>274615</v>
      </c>
      <c r="DB398" s="94">
        <f t="shared" si="106"/>
        <v>282251</v>
      </c>
      <c r="DC398" s="94">
        <f t="shared" si="106"/>
        <v>288007</v>
      </c>
      <c r="DD398" s="94">
        <f t="shared" si="106"/>
        <v>307307</v>
      </c>
      <c r="DE398" s="94">
        <f t="shared" si="106"/>
        <v>304034</v>
      </c>
      <c r="DF398" s="94">
        <f t="shared" si="106"/>
        <v>318082</v>
      </c>
      <c r="DG398" s="94">
        <f t="shared" si="106"/>
        <v>327974</v>
      </c>
      <c r="DH398" s="94">
        <f t="shared" si="106"/>
        <v>341059</v>
      </c>
      <c r="DI398" s="94">
        <f t="shared" si="106"/>
        <v>350877</v>
      </c>
      <c r="DJ398" s="94">
        <f t="shared" si="106"/>
        <v>358696</v>
      </c>
      <c r="DK398" s="94">
        <f t="shared" si="106"/>
        <v>358696</v>
      </c>
      <c r="DL398" s="94">
        <f t="shared" si="106"/>
        <v>362383</v>
      </c>
      <c r="DM398" s="94">
        <f t="shared" si="106"/>
        <v>372935</v>
      </c>
      <c r="DN398" s="94">
        <f t="shared" si="106"/>
        <v>379134</v>
      </c>
      <c r="DO398" s="94">
        <f t="shared" si="106"/>
        <v>376497</v>
      </c>
      <c r="DP398" s="94">
        <f t="shared" si="106"/>
        <v>373817</v>
      </c>
      <c r="DQ398" s="94">
        <f t="shared" si="106"/>
        <v>373268</v>
      </c>
      <c r="DR398" s="94">
        <f t="shared" si="106"/>
        <v>377758</v>
      </c>
      <c r="DS398" s="94">
        <f t="shared" si="106"/>
        <v>372468</v>
      </c>
      <c r="DT398" s="94">
        <f t="shared" si="106"/>
        <v>367527</v>
      </c>
      <c r="DU398" s="94">
        <f t="shared" si="106"/>
        <v>371578</v>
      </c>
      <c r="DV398" s="94">
        <f t="shared" si="106"/>
        <v>379568</v>
      </c>
      <c r="DW398" s="94">
        <f t="shared" si="106"/>
        <v>389747</v>
      </c>
      <c r="DX398" s="94">
        <f t="shared" si="106"/>
        <v>401822</v>
      </c>
      <c r="DY398" s="94">
        <f t="shared" si="106"/>
        <v>410370</v>
      </c>
      <c r="DZ398" s="94">
        <f t="shared" si="106"/>
        <v>424951</v>
      </c>
      <c r="EA398" s="94">
        <f t="shared" si="106"/>
        <v>438438</v>
      </c>
      <c r="EB398" s="94">
        <f t="shared" ref="EB398:GL398" si="107">SUM(EB102:EB397)</f>
        <v>446403</v>
      </c>
      <c r="EC398" s="94">
        <f t="shared" si="107"/>
        <v>453981</v>
      </c>
      <c r="ED398" s="94">
        <f t="shared" si="107"/>
        <v>451531</v>
      </c>
      <c r="EE398" s="94">
        <f t="shared" si="107"/>
        <v>453949</v>
      </c>
      <c r="EF398" s="94">
        <f t="shared" si="107"/>
        <v>460413</v>
      </c>
      <c r="EG398" s="94">
        <f t="shared" si="107"/>
        <v>465199</v>
      </c>
      <c r="EH398" s="94">
        <f t="shared" si="107"/>
        <v>473180</v>
      </c>
      <c r="EI398" s="94">
        <f t="shared" si="107"/>
        <v>476528</v>
      </c>
      <c r="EJ398" s="94">
        <f t="shared" si="107"/>
        <v>474316</v>
      </c>
      <c r="EK398" s="94">
        <f t="shared" si="107"/>
        <v>471360</v>
      </c>
      <c r="EL398" s="94">
        <f t="shared" si="107"/>
        <v>472841</v>
      </c>
      <c r="EM398" s="94">
        <f t="shared" si="107"/>
        <v>459128</v>
      </c>
      <c r="EN398" s="94">
        <f t="shared" si="107"/>
        <v>452713</v>
      </c>
      <c r="EO398" s="94">
        <f t="shared" si="107"/>
        <v>444774</v>
      </c>
      <c r="EP398" s="94">
        <f t="shared" si="107"/>
        <v>433011</v>
      </c>
      <c r="EQ398" s="94">
        <f t="shared" si="107"/>
        <v>427047</v>
      </c>
      <c r="ER398" s="94">
        <f t="shared" si="107"/>
        <v>423174</v>
      </c>
      <c r="ES398" s="94">
        <f t="shared" si="107"/>
        <v>423638</v>
      </c>
      <c r="ET398" s="94">
        <f t="shared" si="107"/>
        <v>416516</v>
      </c>
      <c r="EU398" s="94">
        <f t="shared" si="107"/>
        <v>393216</v>
      </c>
      <c r="EV398" s="94">
        <f t="shared" si="107"/>
        <v>367347</v>
      </c>
      <c r="EW398" s="94">
        <f t="shared" si="107"/>
        <v>361000</v>
      </c>
      <c r="EX398" s="94">
        <f t="shared" si="107"/>
        <v>363505</v>
      </c>
      <c r="EY398" s="94">
        <f t="shared" si="107"/>
        <v>369212</v>
      </c>
      <c r="EZ398" s="94">
        <f t="shared" si="107"/>
        <v>371706</v>
      </c>
      <c r="FA398" s="94">
        <f t="shared" si="107"/>
        <v>384900</v>
      </c>
      <c r="FB398" s="94">
        <f t="shared" si="107"/>
        <v>398446</v>
      </c>
      <c r="FC398" s="94">
        <f t="shared" si="107"/>
        <v>407871</v>
      </c>
      <c r="FD398" s="94">
        <f t="shared" si="107"/>
        <v>395464</v>
      </c>
      <c r="FE398" s="94">
        <f t="shared" si="107"/>
        <v>404676</v>
      </c>
      <c r="FF398" s="94">
        <f t="shared" si="107"/>
        <v>400853</v>
      </c>
      <c r="FG398" s="94">
        <f t="shared" si="107"/>
        <v>401271</v>
      </c>
      <c r="FH398" s="94">
        <f t="shared" si="107"/>
        <v>401544</v>
      </c>
      <c r="FI398" s="94">
        <f t="shared" si="107"/>
        <v>401312</v>
      </c>
      <c r="FJ398" s="94">
        <f t="shared" si="107"/>
        <v>393800</v>
      </c>
      <c r="FK398" s="94">
        <f t="shared" si="107"/>
        <v>383447</v>
      </c>
      <c r="FL398" s="94">
        <f t="shared" si="107"/>
        <v>369553</v>
      </c>
      <c r="FM398" s="94">
        <f t="shared" si="107"/>
        <v>356900</v>
      </c>
      <c r="FN398" s="94">
        <f t="shared" si="107"/>
        <v>339081</v>
      </c>
      <c r="FO398" s="94">
        <f t="shared" si="107"/>
        <v>330135</v>
      </c>
      <c r="FP398" s="94">
        <f t="shared" si="107"/>
        <v>320351</v>
      </c>
      <c r="FQ398" s="94">
        <f t="shared" si="107"/>
        <v>304058</v>
      </c>
      <c r="FR398" s="94">
        <f t="shared" si="107"/>
        <v>291339</v>
      </c>
      <c r="FS398" s="94">
        <f t="shared" si="107"/>
        <v>282195</v>
      </c>
      <c r="FT398" s="94">
        <f t="shared" si="107"/>
        <v>279715</v>
      </c>
      <c r="FU398" s="94">
        <f t="shared" si="107"/>
        <v>269936</v>
      </c>
      <c r="FV398" s="94">
        <f t="shared" si="107"/>
        <v>263650</v>
      </c>
      <c r="FW398" s="94">
        <f t="shared" si="107"/>
        <v>260116</v>
      </c>
      <c r="FX398" s="94">
        <f t="shared" si="107"/>
        <v>263824</v>
      </c>
      <c r="FY398" s="94">
        <f t="shared" si="107"/>
        <v>264650</v>
      </c>
      <c r="FZ398" s="94">
        <f t="shared" si="107"/>
        <v>280526</v>
      </c>
      <c r="GA398" s="94">
        <f t="shared" si="107"/>
        <v>284375</v>
      </c>
      <c r="GB398" s="94">
        <f t="shared" si="107"/>
        <v>210885</v>
      </c>
      <c r="GC398" s="94">
        <f t="shared" si="107"/>
        <v>209193</v>
      </c>
      <c r="GD398" s="94">
        <f t="shared" si="107"/>
        <v>194078</v>
      </c>
      <c r="GE398" s="94">
        <f t="shared" si="107"/>
        <v>175578</v>
      </c>
      <c r="GF398" s="94">
        <f t="shared" si="107"/>
        <v>147628</v>
      </c>
      <c r="GG398" s="94">
        <f t="shared" si="107"/>
        <v>129812</v>
      </c>
      <c r="GH398" s="94">
        <f t="shared" si="107"/>
        <v>129278</v>
      </c>
      <c r="GI398" s="94">
        <f t="shared" si="107"/>
        <v>118356</v>
      </c>
      <c r="GJ398" s="94">
        <f t="shared" si="107"/>
        <v>106500</v>
      </c>
      <c r="GK398" s="94">
        <f t="shared" si="107"/>
        <v>91683</v>
      </c>
      <c r="GL398" s="94">
        <f t="shared" si="107"/>
        <v>370008</v>
      </c>
    </row>
    <row r="399" spans="1:194" s="1" customFormat="1" ht="15" x14ac:dyDescent="0.25">
      <c r="A399" s="30" t="s">
        <v>437</v>
      </c>
      <c r="B399" s="1" t="s">
        <v>438</v>
      </c>
      <c r="C399" s="29" t="str">
        <f t="shared" ref="C399:C420" si="108">CONCATENATE(A399," - ",B399)</f>
        <v>LA wales - Blaenau Gwent</v>
      </c>
      <c r="D399" s="48">
        <f t="shared" ref="D399:D420" si="109">SUM(Y399:AD399)</f>
        <v>2396</v>
      </c>
      <c r="E399" s="48">
        <f t="shared" ref="E399:E420" si="110">SUM(DL399:DQ399)</f>
        <v>2294</v>
      </c>
      <c r="F399" s="49">
        <f t="shared" ref="F399:F420" si="111">G399+H399</f>
        <v>67873</v>
      </c>
      <c r="G399" s="49">
        <f t="shared" ref="G399:G420" si="112">SUM(M399:CY399)</f>
        <v>33377</v>
      </c>
      <c r="H399" s="50">
        <f t="shared" ref="H399:H420" si="113">SUM(CZ399:GL399)</f>
        <v>34496</v>
      </c>
      <c r="I399" s="50">
        <f t="shared" ref="I399:I420" si="114">SUM(AE399:CY399)</f>
        <v>26459</v>
      </c>
      <c r="J399" s="50">
        <f t="shared" ref="J399:J420" si="115">SUM(DR399:GL399)</f>
        <v>27968</v>
      </c>
      <c r="K399" s="47">
        <f t="shared" ref="K399:K420" si="116">SUM(M399:AD399)</f>
        <v>6918</v>
      </c>
      <c r="L399" s="48">
        <f t="shared" ref="L399:L420" si="117">SUM(CZ399:DQ399)</f>
        <v>6528</v>
      </c>
      <c r="M399" s="683">
        <v>337</v>
      </c>
      <c r="N399" s="683">
        <v>328</v>
      </c>
      <c r="O399" s="683">
        <v>402</v>
      </c>
      <c r="P399" s="683">
        <v>357</v>
      </c>
      <c r="Q399" s="683">
        <v>382</v>
      </c>
      <c r="R399" s="683">
        <v>401</v>
      </c>
      <c r="S399" s="683">
        <v>388</v>
      </c>
      <c r="T399" s="683">
        <v>346</v>
      </c>
      <c r="U399" s="683">
        <v>380</v>
      </c>
      <c r="V399" s="683">
        <v>391</v>
      </c>
      <c r="W399" s="683">
        <v>402</v>
      </c>
      <c r="X399" s="683">
        <v>408</v>
      </c>
      <c r="Y399" s="683">
        <v>377</v>
      </c>
      <c r="Z399" s="683">
        <v>429</v>
      </c>
      <c r="AA399" s="683">
        <v>422</v>
      </c>
      <c r="AB399" s="683">
        <v>431</v>
      </c>
      <c r="AC399" s="683">
        <v>404</v>
      </c>
      <c r="AD399" s="683">
        <v>333</v>
      </c>
      <c r="AE399" s="683">
        <v>344</v>
      </c>
      <c r="AF399" s="683">
        <v>320</v>
      </c>
      <c r="AG399" s="683">
        <v>333</v>
      </c>
      <c r="AH399" s="683">
        <v>318</v>
      </c>
      <c r="AI399" s="683">
        <v>304</v>
      </c>
      <c r="AJ399" s="683">
        <v>344</v>
      </c>
      <c r="AK399" s="683">
        <v>388</v>
      </c>
      <c r="AL399" s="683">
        <v>372</v>
      </c>
      <c r="AM399" s="683">
        <v>398</v>
      </c>
      <c r="AN399" s="683">
        <v>423</v>
      </c>
      <c r="AO399" s="683">
        <v>385</v>
      </c>
      <c r="AP399" s="683">
        <v>393</v>
      </c>
      <c r="AQ399" s="683">
        <v>453</v>
      </c>
      <c r="AR399" s="683">
        <v>458</v>
      </c>
      <c r="AS399" s="683">
        <v>473</v>
      </c>
      <c r="AT399" s="683">
        <v>470</v>
      </c>
      <c r="AU399" s="683">
        <v>457</v>
      </c>
      <c r="AV399" s="683">
        <v>486</v>
      </c>
      <c r="AW399" s="683">
        <v>412</v>
      </c>
      <c r="AX399" s="683">
        <v>442</v>
      </c>
      <c r="AY399" s="683">
        <v>443</v>
      </c>
      <c r="AZ399" s="683">
        <v>433</v>
      </c>
      <c r="BA399" s="683">
        <v>408</v>
      </c>
      <c r="BB399" s="683">
        <v>429</v>
      </c>
      <c r="BC399" s="683">
        <v>376</v>
      </c>
      <c r="BD399" s="683">
        <v>390</v>
      </c>
      <c r="BE399" s="683">
        <v>374</v>
      </c>
      <c r="BF399" s="683">
        <v>379</v>
      </c>
      <c r="BG399" s="683">
        <v>360</v>
      </c>
      <c r="BH399" s="683">
        <v>301</v>
      </c>
      <c r="BI399" s="683">
        <v>344</v>
      </c>
      <c r="BJ399" s="683">
        <v>408</v>
      </c>
      <c r="BK399" s="683">
        <v>388</v>
      </c>
      <c r="BL399" s="683">
        <v>440</v>
      </c>
      <c r="BM399" s="683">
        <v>484</v>
      </c>
      <c r="BN399" s="683">
        <v>471</v>
      </c>
      <c r="BO399" s="683">
        <v>483</v>
      </c>
      <c r="BP399" s="683">
        <v>525</v>
      </c>
      <c r="BQ399" s="683">
        <v>504</v>
      </c>
      <c r="BR399" s="683">
        <v>498</v>
      </c>
      <c r="BS399" s="683">
        <v>518</v>
      </c>
      <c r="BT399" s="683">
        <v>525</v>
      </c>
      <c r="BU399" s="683">
        <v>504</v>
      </c>
      <c r="BV399" s="683">
        <v>488</v>
      </c>
      <c r="BW399" s="683">
        <v>485</v>
      </c>
      <c r="BX399" s="683">
        <v>423</v>
      </c>
      <c r="BY399" s="683">
        <v>434</v>
      </c>
      <c r="BZ399" s="683">
        <v>429</v>
      </c>
      <c r="CA399" s="683">
        <v>360</v>
      </c>
      <c r="CB399" s="683">
        <v>424</v>
      </c>
      <c r="CC399" s="683">
        <v>370</v>
      </c>
      <c r="CD399" s="683">
        <v>357</v>
      </c>
      <c r="CE399" s="683">
        <v>344</v>
      </c>
      <c r="CF399" s="683">
        <v>361</v>
      </c>
      <c r="CG399" s="683">
        <v>319</v>
      </c>
      <c r="CH399" s="683">
        <v>338</v>
      </c>
      <c r="CI399" s="683">
        <v>328</v>
      </c>
      <c r="CJ399" s="683">
        <v>332</v>
      </c>
      <c r="CK399" s="683">
        <v>314</v>
      </c>
      <c r="CL399" s="683">
        <v>372</v>
      </c>
      <c r="CM399" s="683">
        <v>271</v>
      </c>
      <c r="CN399" s="683">
        <v>240</v>
      </c>
      <c r="CO399" s="683">
        <v>225</v>
      </c>
      <c r="CP399" s="683">
        <v>221</v>
      </c>
      <c r="CQ399" s="683">
        <v>168</v>
      </c>
      <c r="CR399" s="683">
        <v>153</v>
      </c>
      <c r="CS399" s="683">
        <v>121</v>
      </c>
      <c r="CT399" s="683">
        <v>135</v>
      </c>
      <c r="CU399" s="683">
        <v>93</v>
      </c>
      <c r="CV399" s="683">
        <v>84</v>
      </c>
      <c r="CW399" s="683">
        <v>82</v>
      </c>
      <c r="CX399" s="683">
        <v>67</v>
      </c>
      <c r="CY399" s="683">
        <v>163</v>
      </c>
      <c r="CZ399" s="695">
        <v>308</v>
      </c>
      <c r="DA399" s="695">
        <v>340</v>
      </c>
      <c r="DB399" s="695">
        <v>349</v>
      </c>
      <c r="DC399" s="695">
        <v>310</v>
      </c>
      <c r="DD399" s="695">
        <v>354</v>
      </c>
      <c r="DE399" s="695">
        <v>354</v>
      </c>
      <c r="DF399" s="695">
        <v>364</v>
      </c>
      <c r="DG399" s="695">
        <v>380</v>
      </c>
      <c r="DH399" s="695">
        <v>365</v>
      </c>
      <c r="DI399" s="695">
        <v>340</v>
      </c>
      <c r="DJ399" s="695">
        <v>368</v>
      </c>
      <c r="DK399" s="695">
        <v>402</v>
      </c>
      <c r="DL399" s="695">
        <v>378</v>
      </c>
      <c r="DM399" s="695">
        <v>374</v>
      </c>
      <c r="DN399" s="695">
        <v>398</v>
      </c>
      <c r="DO399" s="695">
        <v>362</v>
      </c>
      <c r="DP399" s="695">
        <v>407</v>
      </c>
      <c r="DQ399" s="695">
        <v>375</v>
      </c>
      <c r="DR399" s="695">
        <v>379</v>
      </c>
      <c r="DS399" s="695">
        <v>291</v>
      </c>
      <c r="DT399" s="695">
        <v>215</v>
      </c>
      <c r="DU399" s="695">
        <v>262</v>
      </c>
      <c r="DV399" s="695">
        <v>337</v>
      </c>
      <c r="DW399" s="695">
        <v>337</v>
      </c>
      <c r="DX399" s="695">
        <v>391</v>
      </c>
      <c r="DY399" s="695">
        <v>410</v>
      </c>
      <c r="DZ399" s="695">
        <v>422</v>
      </c>
      <c r="EA399" s="695">
        <v>426</v>
      </c>
      <c r="EB399" s="695">
        <v>448</v>
      </c>
      <c r="EC399" s="695">
        <v>457</v>
      </c>
      <c r="ED399" s="695">
        <v>492</v>
      </c>
      <c r="EE399" s="695">
        <v>517</v>
      </c>
      <c r="EF399" s="695">
        <v>517</v>
      </c>
      <c r="EG399" s="695">
        <v>507</v>
      </c>
      <c r="EH399" s="695">
        <v>496</v>
      </c>
      <c r="EI399" s="695">
        <v>488</v>
      </c>
      <c r="EJ399" s="695">
        <v>530</v>
      </c>
      <c r="EK399" s="695">
        <v>506</v>
      </c>
      <c r="EL399" s="695">
        <v>451</v>
      </c>
      <c r="EM399" s="695">
        <v>425</v>
      </c>
      <c r="EN399" s="695">
        <v>375</v>
      </c>
      <c r="EO399" s="695">
        <v>395</v>
      </c>
      <c r="EP399" s="695">
        <v>433</v>
      </c>
      <c r="EQ399" s="695">
        <v>401</v>
      </c>
      <c r="ER399" s="695">
        <v>452</v>
      </c>
      <c r="ES399" s="695">
        <v>399</v>
      </c>
      <c r="ET399" s="695">
        <v>321</v>
      </c>
      <c r="EU399" s="695">
        <v>345</v>
      </c>
      <c r="EV399" s="695">
        <v>373</v>
      </c>
      <c r="EW399" s="695">
        <v>350</v>
      </c>
      <c r="EX399" s="695">
        <v>426</v>
      </c>
      <c r="EY399" s="695">
        <v>400</v>
      </c>
      <c r="EZ399" s="695">
        <v>471</v>
      </c>
      <c r="FA399" s="695">
        <v>514</v>
      </c>
      <c r="FB399" s="695">
        <v>500</v>
      </c>
      <c r="FC399" s="695">
        <v>533</v>
      </c>
      <c r="FD399" s="695">
        <v>542</v>
      </c>
      <c r="FE399" s="695">
        <v>546</v>
      </c>
      <c r="FF399" s="695">
        <v>548</v>
      </c>
      <c r="FG399" s="695">
        <v>528</v>
      </c>
      <c r="FH399" s="695">
        <v>487</v>
      </c>
      <c r="FI399" s="695">
        <v>518</v>
      </c>
      <c r="FJ399" s="695">
        <v>508</v>
      </c>
      <c r="FK399" s="695">
        <v>447</v>
      </c>
      <c r="FL399" s="695">
        <v>463</v>
      </c>
      <c r="FM399" s="695">
        <v>439</v>
      </c>
      <c r="FN399" s="695">
        <v>424</v>
      </c>
      <c r="FO399" s="695">
        <v>390</v>
      </c>
      <c r="FP399" s="695">
        <v>350</v>
      </c>
      <c r="FQ399" s="695">
        <v>320</v>
      </c>
      <c r="FR399" s="695">
        <v>384</v>
      </c>
      <c r="FS399" s="695">
        <v>345</v>
      </c>
      <c r="FT399" s="695">
        <v>353</v>
      </c>
      <c r="FU399" s="695">
        <v>358</v>
      </c>
      <c r="FV399" s="695">
        <v>344</v>
      </c>
      <c r="FW399" s="695">
        <v>380</v>
      </c>
      <c r="FX399" s="695">
        <v>346</v>
      </c>
      <c r="FY399" s="695">
        <v>383</v>
      </c>
      <c r="FZ399" s="695">
        <v>293</v>
      </c>
      <c r="GA399" s="695">
        <v>264</v>
      </c>
      <c r="GB399" s="695">
        <v>240</v>
      </c>
      <c r="GC399" s="695">
        <v>249</v>
      </c>
      <c r="GD399" s="695">
        <v>246</v>
      </c>
      <c r="GE399" s="695">
        <v>172</v>
      </c>
      <c r="GF399" s="695">
        <v>176</v>
      </c>
      <c r="GG399" s="695">
        <v>132</v>
      </c>
      <c r="GH399" s="695">
        <v>145</v>
      </c>
      <c r="GI399" s="695">
        <v>121</v>
      </c>
      <c r="GJ399" s="695">
        <v>130</v>
      </c>
      <c r="GK399" s="695">
        <v>78</v>
      </c>
      <c r="GL399" s="683">
        <v>327</v>
      </c>
    </row>
    <row r="400" spans="1:194" s="1" customFormat="1" ht="15" x14ac:dyDescent="0.25">
      <c r="A400" s="30" t="s">
        <v>34</v>
      </c>
      <c r="B400" s="1" t="s">
        <v>439</v>
      </c>
      <c r="C400" s="29" t="str">
        <f t="shared" si="108"/>
        <v>LA Wales - Bridgend</v>
      </c>
      <c r="D400" s="48">
        <f t="shared" si="109"/>
        <v>5483</v>
      </c>
      <c r="E400" s="48">
        <f t="shared" si="110"/>
        <v>5068</v>
      </c>
      <c r="F400" s="49">
        <f t="shared" si="111"/>
        <v>147530</v>
      </c>
      <c r="G400" s="49">
        <f t="shared" si="112"/>
        <v>72997</v>
      </c>
      <c r="H400" s="50">
        <f t="shared" si="113"/>
        <v>74533</v>
      </c>
      <c r="I400" s="50">
        <f t="shared" si="114"/>
        <v>58093</v>
      </c>
      <c r="J400" s="50">
        <f t="shared" si="115"/>
        <v>60652</v>
      </c>
      <c r="K400" s="47">
        <f t="shared" si="116"/>
        <v>14904</v>
      </c>
      <c r="L400" s="48">
        <f t="shared" si="117"/>
        <v>13881</v>
      </c>
      <c r="M400" s="683">
        <v>663</v>
      </c>
      <c r="N400" s="683">
        <v>700</v>
      </c>
      <c r="O400" s="683">
        <v>744</v>
      </c>
      <c r="P400" s="683">
        <v>707</v>
      </c>
      <c r="Q400" s="683">
        <v>742</v>
      </c>
      <c r="R400" s="683">
        <v>763</v>
      </c>
      <c r="S400" s="683">
        <v>803</v>
      </c>
      <c r="T400" s="683">
        <v>840</v>
      </c>
      <c r="U400" s="683">
        <v>823</v>
      </c>
      <c r="V400" s="683">
        <v>867</v>
      </c>
      <c r="W400" s="683">
        <v>882</v>
      </c>
      <c r="X400" s="683">
        <v>887</v>
      </c>
      <c r="Y400" s="683">
        <v>900</v>
      </c>
      <c r="Z400" s="683">
        <v>986</v>
      </c>
      <c r="AA400" s="683">
        <v>908</v>
      </c>
      <c r="AB400" s="683">
        <v>915</v>
      </c>
      <c r="AC400" s="683">
        <v>893</v>
      </c>
      <c r="AD400" s="683">
        <v>881</v>
      </c>
      <c r="AE400" s="683">
        <v>820</v>
      </c>
      <c r="AF400" s="683">
        <v>778</v>
      </c>
      <c r="AG400" s="683">
        <v>661</v>
      </c>
      <c r="AH400" s="683">
        <v>663</v>
      </c>
      <c r="AI400" s="683">
        <v>736</v>
      </c>
      <c r="AJ400" s="683">
        <v>779</v>
      </c>
      <c r="AK400" s="683">
        <v>793</v>
      </c>
      <c r="AL400" s="683">
        <v>855</v>
      </c>
      <c r="AM400" s="683">
        <v>896</v>
      </c>
      <c r="AN400" s="683">
        <v>980</v>
      </c>
      <c r="AO400" s="683">
        <v>926</v>
      </c>
      <c r="AP400" s="683">
        <v>852</v>
      </c>
      <c r="AQ400" s="683">
        <v>967</v>
      </c>
      <c r="AR400" s="683">
        <v>886</v>
      </c>
      <c r="AS400" s="683">
        <v>1020</v>
      </c>
      <c r="AT400" s="683">
        <v>949</v>
      </c>
      <c r="AU400" s="683">
        <v>1021</v>
      </c>
      <c r="AV400" s="683">
        <v>1054</v>
      </c>
      <c r="AW400" s="683">
        <v>1023</v>
      </c>
      <c r="AX400" s="683">
        <v>986</v>
      </c>
      <c r="AY400" s="683">
        <v>970</v>
      </c>
      <c r="AZ400" s="683">
        <v>973</v>
      </c>
      <c r="BA400" s="683">
        <v>870</v>
      </c>
      <c r="BB400" s="683">
        <v>911</v>
      </c>
      <c r="BC400" s="683">
        <v>899</v>
      </c>
      <c r="BD400" s="683">
        <v>939</v>
      </c>
      <c r="BE400" s="683">
        <v>941</v>
      </c>
      <c r="BF400" s="683">
        <v>885</v>
      </c>
      <c r="BG400" s="683">
        <v>817</v>
      </c>
      <c r="BH400" s="683">
        <v>768</v>
      </c>
      <c r="BI400" s="683">
        <v>829</v>
      </c>
      <c r="BJ400" s="683">
        <v>834</v>
      </c>
      <c r="BK400" s="683">
        <v>896</v>
      </c>
      <c r="BL400" s="683">
        <v>887</v>
      </c>
      <c r="BM400" s="683">
        <v>979</v>
      </c>
      <c r="BN400" s="683">
        <v>1107</v>
      </c>
      <c r="BO400" s="683">
        <v>968</v>
      </c>
      <c r="BP400" s="683">
        <v>1006</v>
      </c>
      <c r="BQ400" s="683">
        <v>1047</v>
      </c>
      <c r="BR400" s="683">
        <v>1074</v>
      </c>
      <c r="BS400" s="683">
        <v>1077</v>
      </c>
      <c r="BT400" s="683">
        <v>1060</v>
      </c>
      <c r="BU400" s="683">
        <v>1070</v>
      </c>
      <c r="BV400" s="683">
        <v>982</v>
      </c>
      <c r="BW400" s="683">
        <v>1039</v>
      </c>
      <c r="BX400" s="683">
        <v>984</v>
      </c>
      <c r="BY400" s="683">
        <v>907</v>
      </c>
      <c r="BZ400" s="683">
        <v>902</v>
      </c>
      <c r="CA400" s="683">
        <v>878</v>
      </c>
      <c r="CB400" s="683">
        <v>803</v>
      </c>
      <c r="CC400" s="683">
        <v>797</v>
      </c>
      <c r="CD400" s="683">
        <v>733</v>
      </c>
      <c r="CE400" s="683">
        <v>706</v>
      </c>
      <c r="CF400" s="683">
        <v>750</v>
      </c>
      <c r="CG400" s="683">
        <v>709</v>
      </c>
      <c r="CH400" s="683">
        <v>757</v>
      </c>
      <c r="CI400" s="683">
        <v>683</v>
      </c>
      <c r="CJ400" s="683">
        <v>728</v>
      </c>
      <c r="CK400" s="683">
        <v>715</v>
      </c>
      <c r="CL400" s="683">
        <v>759</v>
      </c>
      <c r="CM400" s="683">
        <v>588</v>
      </c>
      <c r="CN400" s="683">
        <v>573</v>
      </c>
      <c r="CO400" s="683">
        <v>521</v>
      </c>
      <c r="CP400" s="683">
        <v>452</v>
      </c>
      <c r="CQ400" s="683">
        <v>393</v>
      </c>
      <c r="CR400" s="683">
        <v>386</v>
      </c>
      <c r="CS400" s="683">
        <v>319</v>
      </c>
      <c r="CT400" s="683">
        <v>273</v>
      </c>
      <c r="CU400" s="683">
        <v>268</v>
      </c>
      <c r="CV400" s="683">
        <v>201</v>
      </c>
      <c r="CW400" s="683">
        <v>169</v>
      </c>
      <c r="CX400" s="683">
        <v>174</v>
      </c>
      <c r="CY400" s="683">
        <v>492</v>
      </c>
      <c r="CZ400" s="695">
        <v>601</v>
      </c>
      <c r="DA400" s="695">
        <v>618</v>
      </c>
      <c r="DB400" s="695">
        <v>663</v>
      </c>
      <c r="DC400" s="695">
        <v>713</v>
      </c>
      <c r="DD400" s="695">
        <v>678</v>
      </c>
      <c r="DE400" s="695">
        <v>754</v>
      </c>
      <c r="DF400" s="695">
        <v>761</v>
      </c>
      <c r="DG400" s="695">
        <v>796</v>
      </c>
      <c r="DH400" s="695">
        <v>823</v>
      </c>
      <c r="DI400" s="695">
        <v>751</v>
      </c>
      <c r="DJ400" s="695">
        <v>832</v>
      </c>
      <c r="DK400" s="695">
        <v>823</v>
      </c>
      <c r="DL400" s="695">
        <v>877</v>
      </c>
      <c r="DM400" s="695">
        <v>898</v>
      </c>
      <c r="DN400" s="695">
        <v>876</v>
      </c>
      <c r="DO400" s="695">
        <v>775</v>
      </c>
      <c r="DP400" s="695">
        <v>831</v>
      </c>
      <c r="DQ400" s="695">
        <v>811</v>
      </c>
      <c r="DR400" s="695">
        <v>736</v>
      </c>
      <c r="DS400" s="695">
        <v>574</v>
      </c>
      <c r="DT400" s="695">
        <v>601</v>
      </c>
      <c r="DU400" s="695">
        <v>567</v>
      </c>
      <c r="DV400" s="695">
        <v>633</v>
      </c>
      <c r="DW400" s="695">
        <v>703</v>
      </c>
      <c r="DX400" s="695">
        <v>773</v>
      </c>
      <c r="DY400" s="695">
        <v>796</v>
      </c>
      <c r="DZ400" s="695">
        <v>836</v>
      </c>
      <c r="EA400" s="695">
        <v>847</v>
      </c>
      <c r="EB400" s="695">
        <v>865</v>
      </c>
      <c r="EC400" s="695">
        <v>879</v>
      </c>
      <c r="ED400" s="695">
        <v>894</v>
      </c>
      <c r="EE400" s="695">
        <v>962</v>
      </c>
      <c r="EF400" s="695">
        <v>1009</v>
      </c>
      <c r="EG400" s="695">
        <v>1042</v>
      </c>
      <c r="EH400" s="695">
        <v>1018</v>
      </c>
      <c r="EI400" s="695">
        <v>1112</v>
      </c>
      <c r="EJ400" s="695">
        <v>1084</v>
      </c>
      <c r="EK400" s="695">
        <v>1037</v>
      </c>
      <c r="EL400" s="695">
        <v>973</v>
      </c>
      <c r="EM400" s="695">
        <v>946</v>
      </c>
      <c r="EN400" s="695">
        <v>905</v>
      </c>
      <c r="EO400" s="695">
        <v>945</v>
      </c>
      <c r="EP400" s="695">
        <v>869</v>
      </c>
      <c r="EQ400" s="695">
        <v>958</v>
      </c>
      <c r="ER400" s="695">
        <v>949</v>
      </c>
      <c r="ES400" s="695">
        <v>836</v>
      </c>
      <c r="ET400" s="695">
        <v>817</v>
      </c>
      <c r="EU400" s="695">
        <v>843</v>
      </c>
      <c r="EV400" s="695">
        <v>841</v>
      </c>
      <c r="EW400" s="695">
        <v>920</v>
      </c>
      <c r="EX400" s="695">
        <v>935</v>
      </c>
      <c r="EY400" s="695">
        <v>992</v>
      </c>
      <c r="EZ400" s="695">
        <v>1015</v>
      </c>
      <c r="FA400" s="695">
        <v>1123</v>
      </c>
      <c r="FB400" s="695">
        <v>1054</v>
      </c>
      <c r="FC400" s="695">
        <v>1086</v>
      </c>
      <c r="FD400" s="695">
        <v>1051</v>
      </c>
      <c r="FE400" s="695">
        <v>1117</v>
      </c>
      <c r="FF400" s="695">
        <v>1093</v>
      </c>
      <c r="FG400" s="695">
        <v>1122</v>
      </c>
      <c r="FH400" s="695">
        <v>1098</v>
      </c>
      <c r="FI400" s="695">
        <v>1104</v>
      </c>
      <c r="FJ400" s="695">
        <v>1080</v>
      </c>
      <c r="FK400" s="695">
        <v>1011</v>
      </c>
      <c r="FL400" s="695">
        <v>983</v>
      </c>
      <c r="FM400" s="695">
        <v>937</v>
      </c>
      <c r="FN400" s="695">
        <v>902</v>
      </c>
      <c r="FO400" s="695">
        <v>841</v>
      </c>
      <c r="FP400" s="695">
        <v>824</v>
      </c>
      <c r="FQ400" s="695">
        <v>779</v>
      </c>
      <c r="FR400" s="695">
        <v>788</v>
      </c>
      <c r="FS400" s="695">
        <v>827</v>
      </c>
      <c r="FT400" s="695">
        <v>820</v>
      </c>
      <c r="FU400" s="695">
        <v>781</v>
      </c>
      <c r="FV400" s="695">
        <v>769</v>
      </c>
      <c r="FW400" s="695">
        <v>810</v>
      </c>
      <c r="FX400" s="695">
        <v>803</v>
      </c>
      <c r="FY400" s="695">
        <v>887</v>
      </c>
      <c r="FZ400" s="695">
        <v>623</v>
      </c>
      <c r="GA400" s="695">
        <v>613</v>
      </c>
      <c r="GB400" s="695">
        <v>628</v>
      </c>
      <c r="GC400" s="695">
        <v>578</v>
      </c>
      <c r="GD400" s="695">
        <v>476</v>
      </c>
      <c r="GE400" s="695">
        <v>444</v>
      </c>
      <c r="GF400" s="695">
        <v>410</v>
      </c>
      <c r="GG400" s="695">
        <v>397</v>
      </c>
      <c r="GH400" s="695">
        <v>350</v>
      </c>
      <c r="GI400" s="695">
        <v>339</v>
      </c>
      <c r="GJ400" s="695">
        <v>281</v>
      </c>
      <c r="GK400" s="695">
        <v>226</v>
      </c>
      <c r="GL400" s="683">
        <v>885</v>
      </c>
    </row>
    <row r="401" spans="1:194" s="1" customFormat="1" ht="15" x14ac:dyDescent="0.25">
      <c r="A401" s="30" t="s">
        <v>34</v>
      </c>
      <c r="B401" s="1" t="s">
        <v>440</v>
      </c>
      <c r="C401" s="29" t="str">
        <f t="shared" si="108"/>
        <v>LA Wales - Caerphilly</v>
      </c>
      <c r="D401" s="48">
        <f t="shared" si="109"/>
        <v>6696</v>
      </c>
      <c r="E401" s="48">
        <f t="shared" si="110"/>
        <v>6398</v>
      </c>
      <c r="F401" s="49">
        <f t="shared" si="111"/>
        <v>176865</v>
      </c>
      <c r="G401" s="49">
        <f t="shared" si="112"/>
        <v>86317</v>
      </c>
      <c r="H401" s="50">
        <f t="shared" si="113"/>
        <v>90548</v>
      </c>
      <c r="I401" s="50">
        <f t="shared" si="114"/>
        <v>68087</v>
      </c>
      <c r="J401" s="50">
        <f t="shared" si="115"/>
        <v>72961</v>
      </c>
      <c r="K401" s="47">
        <f t="shared" si="116"/>
        <v>18230</v>
      </c>
      <c r="L401" s="48">
        <f t="shared" si="117"/>
        <v>17587</v>
      </c>
      <c r="M401" s="683">
        <v>792</v>
      </c>
      <c r="N401" s="683">
        <v>876</v>
      </c>
      <c r="O401" s="683">
        <v>849</v>
      </c>
      <c r="P401" s="683">
        <v>830</v>
      </c>
      <c r="Q401" s="683">
        <v>919</v>
      </c>
      <c r="R401" s="683">
        <v>952</v>
      </c>
      <c r="S401" s="683">
        <v>1041</v>
      </c>
      <c r="T401" s="683">
        <v>1005</v>
      </c>
      <c r="U401" s="683">
        <v>1034</v>
      </c>
      <c r="V401" s="683">
        <v>1087</v>
      </c>
      <c r="W401" s="683">
        <v>1078</v>
      </c>
      <c r="X401" s="683">
        <v>1071</v>
      </c>
      <c r="Y401" s="683">
        <v>1090</v>
      </c>
      <c r="Z401" s="683">
        <v>1105</v>
      </c>
      <c r="AA401" s="683">
        <v>1153</v>
      </c>
      <c r="AB401" s="683">
        <v>1140</v>
      </c>
      <c r="AC401" s="683">
        <v>1153</v>
      </c>
      <c r="AD401" s="683">
        <v>1055</v>
      </c>
      <c r="AE401" s="683">
        <v>1026</v>
      </c>
      <c r="AF401" s="683">
        <v>927</v>
      </c>
      <c r="AG401" s="683">
        <v>964</v>
      </c>
      <c r="AH401" s="683">
        <v>865</v>
      </c>
      <c r="AI401" s="683">
        <v>870</v>
      </c>
      <c r="AJ401" s="683">
        <v>993</v>
      </c>
      <c r="AK401" s="683">
        <v>1002</v>
      </c>
      <c r="AL401" s="683">
        <v>944</v>
      </c>
      <c r="AM401" s="683">
        <v>925</v>
      </c>
      <c r="AN401" s="683">
        <v>1161</v>
      </c>
      <c r="AO401" s="683">
        <v>1063</v>
      </c>
      <c r="AP401" s="683">
        <v>1038</v>
      </c>
      <c r="AQ401" s="683">
        <v>1086</v>
      </c>
      <c r="AR401" s="683">
        <v>1065</v>
      </c>
      <c r="AS401" s="683">
        <v>1112</v>
      </c>
      <c r="AT401" s="683">
        <v>1207</v>
      </c>
      <c r="AU401" s="683">
        <v>1141</v>
      </c>
      <c r="AV401" s="683">
        <v>1151</v>
      </c>
      <c r="AW401" s="683">
        <v>1197</v>
      </c>
      <c r="AX401" s="683">
        <v>1078</v>
      </c>
      <c r="AY401" s="683">
        <v>1173</v>
      </c>
      <c r="AZ401" s="683">
        <v>1098</v>
      </c>
      <c r="BA401" s="683">
        <v>1094</v>
      </c>
      <c r="BB401" s="683">
        <v>1056</v>
      </c>
      <c r="BC401" s="683">
        <v>994</v>
      </c>
      <c r="BD401" s="683">
        <v>1076</v>
      </c>
      <c r="BE401" s="683">
        <v>1102</v>
      </c>
      <c r="BF401" s="683">
        <v>994</v>
      </c>
      <c r="BG401" s="683">
        <v>951</v>
      </c>
      <c r="BH401" s="683">
        <v>993</v>
      </c>
      <c r="BI401" s="683">
        <v>993</v>
      </c>
      <c r="BJ401" s="683">
        <v>972</v>
      </c>
      <c r="BK401" s="683">
        <v>1067</v>
      </c>
      <c r="BL401" s="683">
        <v>1116</v>
      </c>
      <c r="BM401" s="683">
        <v>1140</v>
      </c>
      <c r="BN401" s="683">
        <v>1229</v>
      </c>
      <c r="BO401" s="683">
        <v>1114</v>
      </c>
      <c r="BP401" s="683">
        <v>1286</v>
      </c>
      <c r="BQ401" s="683">
        <v>1245</v>
      </c>
      <c r="BR401" s="683">
        <v>1199</v>
      </c>
      <c r="BS401" s="683">
        <v>1248</v>
      </c>
      <c r="BT401" s="683">
        <v>1251</v>
      </c>
      <c r="BU401" s="683">
        <v>1252</v>
      </c>
      <c r="BV401" s="683">
        <v>1253</v>
      </c>
      <c r="BW401" s="683">
        <v>1172</v>
      </c>
      <c r="BX401" s="683">
        <v>1111</v>
      </c>
      <c r="BY401" s="683">
        <v>1092</v>
      </c>
      <c r="BZ401" s="683">
        <v>1029</v>
      </c>
      <c r="CA401" s="683">
        <v>1015</v>
      </c>
      <c r="CB401" s="683">
        <v>1003</v>
      </c>
      <c r="CC401" s="683">
        <v>887</v>
      </c>
      <c r="CD401" s="683">
        <v>843</v>
      </c>
      <c r="CE401" s="683">
        <v>964</v>
      </c>
      <c r="CF401" s="683">
        <v>899</v>
      </c>
      <c r="CG401" s="683">
        <v>809</v>
      </c>
      <c r="CH401" s="683">
        <v>872</v>
      </c>
      <c r="CI401" s="683">
        <v>883</v>
      </c>
      <c r="CJ401" s="683">
        <v>774</v>
      </c>
      <c r="CK401" s="683">
        <v>901</v>
      </c>
      <c r="CL401" s="683">
        <v>911</v>
      </c>
      <c r="CM401" s="683">
        <v>668</v>
      </c>
      <c r="CN401" s="683">
        <v>620</v>
      </c>
      <c r="CO401" s="683">
        <v>568</v>
      </c>
      <c r="CP401" s="683">
        <v>516</v>
      </c>
      <c r="CQ401" s="683">
        <v>504</v>
      </c>
      <c r="CR401" s="683">
        <v>367</v>
      </c>
      <c r="CS401" s="683">
        <v>357</v>
      </c>
      <c r="CT401" s="683">
        <v>322</v>
      </c>
      <c r="CU401" s="683">
        <v>282</v>
      </c>
      <c r="CV401" s="683">
        <v>229</v>
      </c>
      <c r="CW401" s="683">
        <v>192</v>
      </c>
      <c r="CX401" s="683">
        <v>143</v>
      </c>
      <c r="CY401" s="683">
        <v>443</v>
      </c>
      <c r="CZ401" s="695">
        <v>738</v>
      </c>
      <c r="DA401" s="695">
        <v>752</v>
      </c>
      <c r="DB401" s="695">
        <v>860</v>
      </c>
      <c r="DC401" s="695">
        <v>822</v>
      </c>
      <c r="DD401" s="695">
        <v>905</v>
      </c>
      <c r="DE401" s="695">
        <v>892</v>
      </c>
      <c r="DF401" s="695">
        <v>992</v>
      </c>
      <c r="DG401" s="695">
        <v>1014</v>
      </c>
      <c r="DH401" s="695">
        <v>1047</v>
      </c>
      <c r="DI401" s="695">
        <v>1051</v>
      </c>
      <c r="DJ401" s="695">
        <v>1026</v>
      </c>
      <c r="DK401" s="695">
        <v>1090</v>
      </c>
      <c r="DL401" s="695">
        <v>1047</v>
      </c>
      <c r="DM401" s="695">
        <v>1093</v>
      </c>
      <c r="DN401" s="695">
        <v>1072</v>
      </c>
      <c r="DO401" s="695">
        <v>1067</v>
      </c>
      <c r="DP401" s="695">
        <v>1078</v>
      </c>
      <c r="DQ401" s="695">
        <v>1041</v>
      </c>
      <c r="DR401" s="695">
        <v>978</v>
      </c>
      <c r="DS401" s="695">
        <v>754</v>
      </c>
      <c r="DT401" s="695">
        <v>716</v>
      </c>
      <c r="DU401" s="695">
        <v>697</v>
      </c>
      <c r="DV401" s="695">
        <v>804</v>
      </c>
      <c r="DW401" s="695">
        <v>849</v>
      </c>
      <c r="DX401" s="695">
        <v>897</v>
      </c>
      <c r="DY401" s="695">
        <v>997</v>
      </c>
      <c r="DZ401" s="695">
        <v>1061</v>
      </c>
      <c r="EA401" s="695">
        <v>1169</v>
      </c>
      <c r="EB401" s="695">
        <v>1102</v>
      </c>
      <c r="EC401" s="695">
        <v>1170</v>
      </c>
      <c r="ED401" s="695">
        <v>1215</v>
      </c>
      <c r="EE401" s="695">
        <v>1278</v>
      </c>
      <c r="EF401" s="695">
        <v>1204</v>
      </c>
      <c r="EG401" s="695">
        <v>1217</v>
      </c>
      <c r="EH401" s="695">
        <v>1226</v>
      </c>
      <c r="EI401" s="695">
        <v>1254</v>
      </c>
      <c r="EJ401" s="695">
        <v>1335</v>
      </c>
      <c r="EK401" s="695">
        <v>1193</v>
      </c>
      <c r="EL401" s="695">
        <v>1249</v>
      </c>
      <c r="EM401" s="695">
        <v>1318</v>
      </c>
      <c r="EN401" s="695">
        <v>1176</v>
      </c>
      <c r="EO401" s="695">
        <v>1172</v>
      </c>
      <c r="EP401" s="695">
        <v>1144</v>
      </c>
      <c r="EQ401" s="695">
        <v>1177</v>
      </c>
      <c r="ER401" s="695">
        <v>1212</v>
      </c>
      <c r="ES401" s="695">
        <v>1113</v>
      </c>
      <c r="ET401" s="695">
        <v>1055</v>
      </c>
      <c r="EU401" s="695">
        <v>989</v>
      </c>
      <c r="EV401" s="695">
        <v>970</v>
      </c>
      <c r="EW401" s="695">
        <v>1011</v>
      </c>
      <c r="EX401" s="695">
        <v>1106</v>
      </c>
      <c r="EY401" s="695">
        <v>1202</v>
      </c>
      <c r="EZ401" s="695">
        <v>1284</v>
      </c>
      <c r="FA401" s="695">
        <v>1261</v>
      </c>
      <c r="FB401" s="695">
        <v>1230</v>
      </c>
      <c r="FC401" s="695">
        <v>1362</v>
      </c>
      <c r="FD401" s="695">
        <v>1315</v>
      </c>
      <c r="FE401" s="695">
        <v>1253</v>
      </c>
      <c r="FF401" s="695">
        <v>1252</v>
      </c>
      <c r="FG401" s="695">
        <v>1338</v>
      </c>
      <c r="FH401" s="695">
        <v>1313</v>
      </c>
      <c r="FI401" s="695">
        <v>1198</v>
      </c>
      <c r="FJ401" s="695">
        <v>1195</v>
      </c>
      <c r="FK401" s="695">
        <v>1217</v>
      </c>
      <c r="FL401" s="695">
        <v>1080</v>
      </c>
      <c r="FM401" s="695">
        <v>1072</v>
      </c>
      <c r="FN401" s="695">
        <v>1052</v>
      </c>
      <c r="FO401" s="695">
        <v>1069</v>
      </c>
      <c r="FP401" s="695">
        <v>1062</v>
      </c>
      <c r="FQ401" s="695">
        <v>983</v>
      </c>
      <c r="FR401" s="695">
        <v>978</v>
      </c>
      <c r="FS401" s="695">
        <v>1042</v>
      </c>
      <c r="FT401" s="695">
        <v>873</v>
      </c>
      <c r="FU401" s="695">
        <v>940</v>
      </c>
      <c r="FV401" s="695">
        <v>961</v>
      </c>
      <c r="FW401" s="695">
        <v>951</v>
      </c>
      <c r="FX401" s="695">
        <v>956</v>
      </c>
      <c r="FY401" s="695">
        <v>1035</v>
      </c>
      <c r="FZ401" s="695">
        <v>718</v>
      </c>
      <c r="GA401" s="695">
        <v>793</v>
      </c>
      <c r="GB401" s="695">
        <v>648</v>
      </c>
      <c r="GC401" s="695">
        <v>599</v>
      </c>
      <c r="GD401" s="695">
        <v>544</v>
      </c>
      <c r="GE401" s="695">
        <v>498</v>
      </c>
      <c r="GF401" s="695">
        <v>420</v>
      </c>
      <c r="GG401" s="695">
        <v>423</v>
      </c>
      <c r="GH401" s="695">
        <v>357</v>
      </c>
      <c r="GI401" s="695">
        <v>312</v>
      </c>
      <c r="GJ401" s="695">
        <v>279</v>
      </c>
      <c r="GK401" s="695">
        <v>243</v>
      </c>
      <c r="GL401" s="683">
        <v>845</v>
      </c>
    </row>
    <row r="402" spans="1:194" s="1" customFormat="1" ht="15" x14ac:dyDescent="0.25">
      <c r="A402" s="30" t="s">
        <v>34</v>
      </c>
      <c r="B402" s="1" t="s">
        <v>441</v>
      </c>
      <c r="C402" s="29" t="str">
        <f t="shared" si="108"/>
        <v>LA Wales - Cardiff</v>
      </c>
      <c r="D402" s="48">
        <f t="shared" si="109"/>
        <v>13662</v>
      </c>
      <c r="E402" s="48">
        <f t="shared" si="110"/>
        <v>13153</v>
      </c>
      <c r="F402" s="49">
        <f t="shared" si="111"/>
        <v>383919</v>
      </c>
      <c r="G402" s="49">
        <f t="shared" si="112"/>
        <v>188316</v>
      </c>
      <c r="H402" s="50">
        <f t="shared" si="113"/>
        <v>195603</v>
      </c>
      <c r="I402" s="50">
        <f t="shared" si="114"/>
        <v>149611</v>
      </c>
      <c r="J402" s="50">
        <f t="shared" si="115"/>
        <v>158556</v>
      </c>
      <c r="K402" s="47">
        <f t="shared" si="116"/>
        <v>38705</v>
      </c>
      <c r="L402" s="48">
        <f t="shared" si="117"/>
        <v>37047</v>
      </c>
      <c r="M402" s="683">
        <v>1847</v>
      </c>
      <c r="N402" s="683">
        <v>1863</v>
      </c>
      <c r="O402" s="683">
        <v>2003</v>
      </c>
      <c r="P402" s="683">
        <v>1927</v>
      </c>
      <c r="Q402" s="683">
        <v>1991</v>
      </c>
      <c r="R402" s="683">
        <v>2059</v>
      </c>
      <c r="S402" s="683">
        <v>2107</v>
      </c>
      <c r="T402" s="683">
        <v>2182</v>
      </c>
      <c r="U402" s="683">
        <v>2297</v>
      </c>
      <c r="V402" s="683">
        <v>2254</v>
      </c>
      <c r="W402" s="683">
        <v>2279</v>
      </c>
      <c r="X402" s="683">
        <v>2234</v>
      </c>
      <c r="Y402" s="683">
        <v>2341</v>
      </c>
      <c r="Z402" s="683">
        <v>2392</v>
      </c>
      <c r="AA402" s="683">
        <v>2278</v>
      </c>
      <c r="AB402" s="683">
        <v>2229</v>
      </c>
      <c r="AC402" s="683">
        <v>2226</v>
      </c>
      <c r="AD402" s="683">
        <v>2196</v>
      </c>
      <c r="AE402" s="683">
        <v>2587</v>
      </c>
      <c r="AF402" s="683">
        <v>4245</v>
      </c>
      <c r="AG402" s="683">
        <v>4768</v>
      </c>
      <c r="AH402" s="683">
        <v>4721</v>
      </c>
      <c r="AI402" s="683">
        <v>4207</v>
      </c>
      <c r="AJ402" s="683">
        <v>3873</v>
      </c>
      <c r="AK402" s="683">
        <v>3458</v>
      </c>
      <c r="AL402" s="683">
        <v>3441</v>
      </c>
      <c r="AM402" s="683">
        <v>3427</v>
      </c>
      <c r="AN402" s="683">
        <v>3401</v>
      </c>
      <c r="AO402" s="683">
        <v>3345</v>
      </c>
      <c r="AP402" s="683">
        <v>3180</v>
      </c>
      <c r="AQ402" s="683">
        <v>3058</v>
      </c>
      <c r="AR402" s="683">
        <v>2958</v>
      </c>
      <c r="AS402" s="683">
        <v>2880</v>
      </c>
      <c r="AT402" s="683">
        <v>2885</v>
      </c>
      <c r="AU402" s="683">
        <v>2847</v>
      </c>
      <c r="AV402" s="683">
        <v>2645</v>
      </c>
      <c r="AW402" s="683">
        <v>2756</v>
      </c>
      <c r="AX402" s="683">
        <v>2661</v>
      </c>
      <c r="AY402" s="683">
        <v>2672</v>
      </c>
      <c r="AZ402" s="683">
        <v>2460</v>
      </c>
      <c r="BA402" s="683">
        <v>2501</v>
      </c>
      <c r="BB402" s="683">
        <v>2592</v>
      </c>
      <c r="BC402" s="683">
        <v>2372</v>
      </c>
      <c r="BD402" s="683">
        <v>2426</v>
      </c>
      <c r="BE402" s="683">
        <v>2348</v>
      </c>
      <c r="BF402" s="683">
        <v>2275</v>
      </c>
      <c r="BG402" s="683">
        <v>2004</v>
      </c>
      <c r="BH402" s="683">
        <v>2121</v>
      </c>
      <c r="BI402" s="683">
        <v>2033</v>
      </c>
      <c r="BJ402" s="683">
        <v>2032</v>
      </c>
      <c r="BK402" s="683">
        <v>2070</v>
      </c>
      <c r="BL402" s="683">
        <v>1911</v>
      </c>
      <c r="BM402" s="683">
        <v>1949</v>
      </c>
      <c r="BN402" s="683">
        <v>2068</v>
      </c>
      <c r="BO402" s="683">
        <v>1987</v>
      </c>
      <c r="BP402" s="683">
        <v>2023</v>
      </c>
      <c r="BQ402" s="683">
        <v>1942</v>
      </c>
      <c r="BR402" s="683">
        <v>2012</v>
      </c>
      <c r="BS402" s="683">
        <v>1804</v>
      </c>
      <c r="BT402" s="683">
        <v>1958</v>
      </c>
      <c r="BU402" s="683">
        <v>1881</v>
      </c>
      <c r="BV402" s="683">
        <v>1856</v>
      </c>
      <c r="BW402" s="683">
        <v>1937</v>
      </c>
      <c r="BX402" s="683">
        <v>1734</v>
      </c>
      <c r="BY402" s="683">
        <v>1782</v>
      </c>
      <c r="BZ402" s="683">
        <v>1744</v>
      </c>
      <c r="CA402" s="683">
        <v>1606</v>
      </c>
      <c r="CB402" s="683">
        <v>1592</v>
      </c>
      <c r="CC402" s="683">
        <v>1450</v>
      </c>
      <c r="CD402" s="683">
        <v>1373</v>
      </c>
      <c r="CE402" s="683">
        <v>1401</v>
      </c>
      <c r="CF402" s="683">
        <v>1323</v>
      </c>
      <c r="CG402" s="683">
        <v>1228</v>
      </c>
      <c r="CH402" s="683">
        <v>1263</v>
      </c>
      <c r="CI402" s="683">
        <v>1280</v>
      </c>
      <c r="CJ402" s="683">
        <v>1223</v>
      </c>
      <c r="CK402" s="683">
        <v>1185</v>
      </c>
      <c r="CL402" s="683">
        <v>1263</v>
      </c>
      <c r="CM402" s="683">
        <v>906</v>
      </c>
      <c r="CN402" s="683">
        <v>849</v>
      </c>
      <c r="CO402" s="683">
        <v>827</v>
      </c>
      <c r="CP402" s="683">
        <v>662</v>
      </c>
      <c r="CQ402" s="683">
        <v>584</v>
      </c>
      <c r="CR402" s="683">
        <v>546</v>
      </c>
      <c r="CS402" s="683">
        <v>514</v>
      </c>
      <c r="CT402" s="683">
        <v>446</v>
      </c>
      <c r="CU402" s="683">
        <v>410</v>
      </c>
      <c r="CV402" s="683">
        <v>365</v>
      </c>
      <c r="CW402" s="683">
        <v>304</v>
      </c>
      <c r="CX402" s="683">
        <v>269</v>
      </c>
      <c r="CY402" s="683">
        <v>905</v>
      </c>
      <c r="CZ402" s="695">
        <v>1713</v>
      </c>
      <c r="DA402" s="695">
        <v>1725</v>
      </c>
      <c r="DB402" s="695">
        <v>1914</v>
      </c>
      <c r="DC402" s="695">
        <v>1828</v>
      </c>
      <c r="DD402" s="695">
        <v>2012</v>
      </c>
      <c r="DE402" s="695">
        <v>1977</v>
      </c>
      <c r="DF402" s="695">
        <v>1995</v>
      </c>
      <c r="DG402" s="695">
        <v>2058</v>
      </c>
      <c r="DH402" s="695">
        <v>2246</v>
      </c>
      <c r="DI402" s="695">
        <v>2100</v>
      </c>
      <c r="DJ402" s="695">
        <v>2115</v>
      </c>
      <c r="DK402" s="695">
        <v>2211</v>
      </c>
      <c r="DL402" s="695">
        <v>2313</v>
      </c>
      <c r="DM402" s="695">
        <v>2168</v>
      </c>
      <c r="DN402" s="695">
        <v>2163</v>
      </c>
      <c r="DO402" s="695">
        <v>2180</v>
      </c>
      <c r="DP402" s="695">
        <v>2236</v>
      </c>
      <c r="DQ402" s="695">
        <v>2093</v>
      </c>
      <c r="DR402" s="695">
        <v>2507</v>
      </c>
      <c r="DS402" s="695">
        <v>4779</v>
      </c>
      <c r="DT402" s="695">
        <v>5577</v>
      </c>
      <c r="DU402" s="695">
        <v>5570</v>
      </c>
      <c r="DV402" s="695">
        <v>4618</v>
      </c>
      <c r="DW402" s="695">
        <v>3477</v>
      </c>
      <c r="DX402" s="695">
        <v>3233</v>
      </c>
      <c r="DY402" s="695">
        <v>3149</v>
      </c>
      <c r="DZ402" s="695">
        <v>3435</v>
      </c>
      <c r="EA402" s="695">
        <v>3229</v>
      </c>
      <c r="EB402" s="695">
        <v>3224</v>
      </c>
      <c r="EC402" s="695">
        <v>3113</v>
      </c>
      <c r="ED402" s="695">
        <v>3078</v>
      </c>
      <c r="EE402" s="695">
        <v>2849</v>
      </c>
      <c r="EF402" s="695">
        <v>3033</v>
      </c>
      <c r="EG402" s="695">
        <v>2918</v>
      </c>
      <c r="EH402" s="695">
        <v>2817</v>
      </c>
      <c r="EI402" s="695">
        <v>2895</v>
      </c>
      <c r="EJ402" s="695">
        <v>2769</v>
      </c>
      <c r="EK402" s="695">
        <v>2799</v>
      </c>
      <c r="EL402" s="695">
        <v>2753</v>
      </c>
      <c r="EM402" s="695">
        <v>2715</v>
      </c>
      <c r="EN402" s="695">
        <v>2563</v>
      </c>
      <c r="EO402" s="695">
        <v>2611</v>
      </c>
      <c r="EP402" s="695">
        <v>2484</v>
      </c>
      <c r="EQ402" s="695">
        <v>2474</v>
      </c>
      <c r="ER402" s="695">
        <v>2496</v>
      </c>
      <c r="ES402" s="695">
        <v>2216</v>
      </c>
      <c r="ET402" s="695">
        <v>2132</v>
      </c>
      <c r="EU402" s="695">
        <v>2130</v>
      </c>
      <c r="EV402" s="695">
        <v>2100</v>
      </c>
      <c r="EW402" s="695">
        <v>2033</v>
      </c>
      <c r="EX402" s="695">
        <v>1990</v>
      </c>
      <c r="EY402" s="695">
        <v>1937</v>
      </c>
      <c r="EZ402" s="695">
        <v>2046</v>
      </c>
      <c r="FA402" s="695">
        <v>2151</v>
      </c>
      <c r="FB402" s="695">
        <v>2123</v>
      </c>
      <c r="FC402" s="695">
        <v>2086</v>
      </c>
      <c r="FD402" s="695">
        <v>2052</v>
      </c>
      <c r="FE402" s="695">
        <v>2048</v>
      </c>
      <c r="FF402" s="695">
        <v>2121</v>
      </c>
      <c r="FG402" s="695">
        <v>2088</v>
      </c>
      <c r="FH402" s="695">
        <v>2041</v>
      </c>
      <c r="FI402" s="695">
        <v>2026</v>
      </c>
      <c r="FJ402" s="695">
        <v>1966</v>
      </c>
      <c r="FK402" s="695">
        <v>1873</v>
      </c>
      <c r="FL402" s="695">
        <v>1816</v>
      </c>
      <c r="FM402" s="695">
        <v>1772</v>
      </c>
      <c r="FN402" s="695">
        <v>1818</v>
      </c>
      <c r="FO402" s="695">
        <v>1598</v>
      </c>
      <c r="FP402" s="695">
        <v>1541</v>
      </c>
      <c r="FQ402" s="695">
        <v>1452</v>
      </c>
      <c r="FR402" s="695">
        <v>1510</v>
      </c>
      <c r="FS402" s="695">
        <v>1470</v>
      </c>
      <c r="FT402" s="695">
        <v>1385</v>
      </c>
      <c r="FU402" s="695">
        <v>1367</v>
      </c>
      <c r="FV402" s="695">
        <v>1368</v>
      </c>
      <c r="FW402" s="695">
        <v>1282</v>
      </c>
      <c r="FX402" s="695">
        <v>1386</v>
      </c>
      <c r="FY402" s="695">
        <v>1503</v>
      </c>
      <c r="FZ402" s="695">
        <v>1047</v>
      </c>
      <c r="GA402" s="695">
        <v>1019</v>
      </c>
      <c r="GB402" s="695">
        <v>973</v>
      </c>
      <c r="GC402" s="695">
        <v>895</v>
      </c>
      <c r="GD402" s="695">
        <v>806</v>
      </c>
      <c r="GE402" s="695">
        <v>752</v>
      </c>
      <c r="GF402" s="695">
        <v>700</v>
      </c>
      <c r="GG402" s="695">
        <v>684</v>
      </c>
      <c r="GH402" s="695">
        <v>664</v>
      </c>
      <c r="GI402" s="695">
        <v>560</v>
      </c>
      <c r="GJ402" s="695">
        <v>528</v>
      </c>
      <c r="GK402" s="695">
        <v>414</v>
      </c>
      <c r="GL402" s="683">
        <v>1922</v>
      </c>
    </row>
    <row r="403" spans="1:194" s="1" customFormat="1" ht="15" x14ac:dyDescent="0.25">
      <c r="A403" s="30" t="s">
        <v>34</v>
      </c>
      <c r="B403" s="1" t="s">
        <v>442</v>
      </c>
      <c r="C403" s="29" t="str">
        <f t="shared" si="108"/>
        <v>LA Wales - Carmarthenshire</v>
      </c>
      <c r="D403" s="48">
        <f t="shared" si="109"/>
        <v>7011</v>
      </c>
      <c r="E403" s="48">
        <f t="shared" si="110"/>
        <v>6623</v>
      </c>
      <c r="F403" s="49">
        <f t="shared" si="111"/>
        <v>190800</v>
      </c>
      <c r="G403" s="49">
        <f t="shared" si="112"/>
        <v>93111</v>
      </c>
      <c r="H403" s="50">
        <f t="shared" si="113"/>
        <v>97689</v>
      </c>
      <c r="I403" s="50">
        <f t="shared" si="114"/>
        <v>74449</v>
      </c>
      <c r="J403" s="50">
        <f t="shared" si="115"/>
        <v>79914</v>
      </c>
      <c r="K403" s="47">
        <f t="shared" si="116"/>
        <v>18662</v>
      </c>
      <c r="L403" s="48">
        <f t="shared" si="117"/>
        <v>17775</v>
      </c>
      <c r="M403" s="683">
        <v>763</v>
      </c>
      <c r="N403" s="683">
        <v>831</v>
      </c>
      <c r="O403" s="683">
        <v>900</v>
      </c>
      <c r="P403" s="683">
        <v>888</v>
      </c>
      <c r="Q403" s="683">
        <v>885</v>
      </c>
      <c r="R403" s="683">
        <v>985</v>
      </c>
      <c r="S403" s="683">
        <v>1005</v>
      </c>
      <c r="T403" s="683">
        <v>1031</v>
      </c>
      <c r="U403" s="683">
        <v>1106</v>
      </c>
      <c r="V403" s="683">
        <v>1090</v>
      </c>
      <c r="W403" s="683">
        <v>1066</v>
      </c>
      <c r="X403" s="683">
        <v>1101</v>
      </c>
      <c r="Y403" s="683">
        <v>1216</v>
      </c>
      <c r="Z403" s="683">
        <v>1200</v>
      </c>
      <c r="AA403" s="683">
        <v>1166</v>
      </c>
      <c r="AB403" s="683">
        <v>1121</v>
      </c>
      <c r="AC403" s="683">
        <v>1154</v>
      </c>
      <c r="AD403" s="683">
        <v>1154</v>
      </c>
      <c r="AE403" s="683">
        <v>1144</v>
      </c>
      <c r="AF403" s="683">
        <v>952</v>
      </c>
      <c r="AG403" s="683">
        <v>851</v>
      </c>
      <c r="AH403" s="683">
        <v>873</v>
      </c>
      <c r="AI403" s="683">
        <v>892</v>
      </c>
      <c r="AJ403" s="683">
        <v>914</v>
      </c>
      <c r="AK403" s="683">
        <v>887</v>
      </c>
      <c r="AL403" s="683">
        <v>907</v>
      </c>
      <c r="AM403" s="683">
        <v>970</v>
      </c>
      <c r="AN403" s="683">
        <v>1042</v>
      </c>
      <c r="AO403" s="683">
        <v>1006</v>
      </c>
      <c r="AP403" s="683">
        <v>949</v>
      </c>
      <c r="AQ403" s="683">
        <v>974</v>
      </c>
      <c r="AR403" s="683">
        <v>990</v>
      </c>
      <c r="AS403" s="683">
        <v>1042</v>
      </c>
      <c r="AT403" s="683">
        <v>1072</v>
      </c>
      <c r="AU403" s="683">
        <v>1143</v>
      </c>
      <c r="AV403" s="683">
        <v>1090</v>
      </c>
      <c r="AW403" s="683">
        <v>1150</v>
      </c>
      <c r="AX403" s="683">
        <v>1096</v>
      </c>
      <c r="AY403" s="683">
        <v>1089</v>
      </c>
      <c r="AZ403" s="683">
        <v>1008</v>
      </c>
      <c r="BA403" s="683">
        <v>1048</v>
      </c>
      <c r="BB403" s="683">
        <v>1047</v>
      </c>
      <c r="BC403" s="683">
        <v>1040</v>
      </c>
      <c r="BD403" s="683">
        <v>1062</v>
      </c>
      <c r="BE403" s="683">
        <v>1064</v>
      </c>
      <c r="BF403" s="683">
        <v>1039</v>
      </c>
      <c r="BG403" s="683">
        <v>969</v>
      </c>
      <c r="BH403" s="683">
        <v>964</v>
      </c>
      <c r="BI403" s="683">
        <v>1029</v>
      </c>
      <c r="BJ403" s="683">
        <v>1042</v>
      </c>
      <c r="BK403" s="683">
        <v>1083</v>
      </c>
      <c r="BL403" s="683">
        <v>1129</v>
      </c>
      <c r="BM403" s="683">
        <v>1216</v>
      </c>
      <c r="BN403" s="683">
        <v>1298</v>
      </c>
      <c r="BO403" s="683">
        <v>1265</v>
      </c>
      <c r="BP403" s="683">
        <v>1259</v>
      </c>
      <c r="BQ403" s="683">
        <v>1280</v>
      </c>
      <c r="BR403" s="683">
        <v>1398</v>
      </c>
      <c r="BS403" s="683">
        <v>1393</v>
      </c>
      <c r="BT403" s="683">
        <v>1451</v>
      </c>
      <c r="BU403" s="683">
        <v>1466</v>
      </c>
      <c r="BV403" s="683">
        <v>1322</v>
      </c>
      <c r="BW403" s="683">
        <v>1434</v>
      </c>
      <c r="BX403" s="683">
        <v>1366</v>
      </c>
      <c r="BY403" s="683">
        <v>1340</v>
      </c>
      <c r="BZ403" s="683">
        <v>1258</v>
      </c>
      <c r="CA403" s="683">
        <v>1304</v>
      </c>
      <c r="CB403" s="683">
        <v>1232</v>
      </c>
      <c r="CC403" s="683">
        <v>1155</v>
      </c>
      <c r="CD403" s="683">
        <v>1228</v>
      </c>
      <c r="CE403" s="683">
        <v>1189</v>
      </c>
      <c r="CF403" s="683">
        <v>1169</v>
      </c>
      <c r="CG403" s="683">
        <v>1109</v>
      </c>
      <c r="CH403" s="683">
        <v>1074</v>
      </c>
      <c r="CI403" s="683">
        <v>1094</v>
      </c>
      <c r="CJ403" s="683">
        <v>1091</v>
      </c>
      <c r="CK403" s="683">
        <v>1136</v>
      </c>
      <c r="CL403" s="683">
        <v>1102</v>
      </c>
      <c r="CM403" s="683">
        <v>952</v>
      </c>
      <c r="CN403" s="683">
        <v>853</v>
      </c>
      <c r="CO403" s="683">
        <v>764</v>
      </c>
      <c r="CP403" s="683">
        <v>697</v>
      </c>
      <c r="CQ403" s="683">
        <v>646</v>
      </c>
      <c r="CR403" s="683">
        <v>526</v>
      </c>
      <c r="CS403" s="683">
        <v>473</v>
      </c>
      <c r="CT403" s="683">
        <v>450</v>
      </c>
      <c r="CU403" s="683">
        <v>352</v>
      </c>
      <c r="CV403" s="683">
        <v>366</v>
      </c>
      <c r="CW403" s="683">
        <v>271</v>
      </c>
      <c r="CX403" s="683">
        <v>247</v>
      </c>
      <c r="CY403" s="683">
        <v>666</v>
      </c>
      <c r="CZ403" s="695">
        <v>772</v>
      </c>
      <c r="DA403" s="695">
        <v>802</v>
      </c>
      <c r="DB403" s="695">
        <v>816</v>
      </c>
      <c r="DC403" s="695">
        <v>820</v>
      </c>
      <c r="DD403" s="695">
        <v>903</v>
      </c>
      <c r="DE403" s="695">
        <v>946</v>
      </c>
      <c r="DF403" s="695">
        <v>980</v>
      </c>
      <c r="DG403" s="695">
        <v>986</v>
      </c>
      <c r="DH403" s="695">
        <v>1022</v>
      </c>
      <c r="DI403" s="695">
        <v>1001</v>
      </c>
      <c r="DJ403" s="695">
        <v>1012</v>
      </c>
      <c r="DK403" s="695">
        <v>1092</v>
      </c>
      <c r="DL403" s="695">
        <v>1073</v>
      </c>
      <c r="DM403" s="695">
        <v>1137</v>
      </c>
      <c r="DN403" s="695">
        <v>1060</v>
      </c>
      <c r="DO403" s="695">
        <v>1078</v>
      </c>
      <c r="DP403" s="695">
        <v>1176</v>
      </c>
      <c r="DQ403" s="695">
        <v>1099</v>
      </c>
      <c r="DR403" s="695">
        <v>969</v>
      </c>
      <c r="DS403" s="695">
        <v>836</v>
      </c>
      <c r="DT403" s="695">
        <v>675</v>
      </c>
      <c r="DU403" s="695">
        <v>725</v>
      </c>
      <c r="DV403" s="695">
        <v>692</v>
      </c>
      <c r="DW403" s="695">
        <v>885</v>
      </c>
      <c r="DX403" s="695">
        <v>869</v>
      </c>
      <c r="DY403" s="695">
        <v>893</v>
      </c>
      <c r="DZ403" s="695">
        <v>934</v>
      </c>
      <c r="EA403" s="695">
        <v>973</v>
      </c>
      <c r="EB403" s="695">
        <v>1005</v>
      </c>
      <c r="EC403" s="695">
        <v>1020</v>
      </c>
      <c r="ED403" s="695">
        <v>1043</v>
      </c>
      <c r="EE403" s="695">
        <v>1050</v>
      </c>
      <c r="EF403" s="695">
        <v>1157</v>
      </c>
      <c r="EG403" s="695">
        <v>1190</v>
      </c>
      <c r="EH403" s="695">
        <v>1051</v>
      </c>
      <c r="EI403" s="695">
        <v>1183</v>
      </c>
      <c r="EJ403" s="695">
        <v>1209</v>
      </c>
      <c r="EK403" s="695">
        <v>1162</v>
      </c>
      <c r="EL403" s="695">
        <v>1177</v>
      </c>
      <c r="EM403" s="695">
        <v>1127</v>
      </c>
      <c r="EN403" s="695">
        <v>1155</v>
      </c>
      <c r="EO403" s="695">
        <v>1155</v>
      </c>
      <c r="EP403" s="695">
        <v>1114</v>
      </c>
      <c r="EQ403" s="695">
        <v>1203</v>
      </c>
      <c r="ER403" s="695">
        <v>1172</v>
      </c>
      <c r="ES403" s="695">
        <v>1128</v>
      </c>
      <c r="ET403" s="695">
        <v>1086</v>
      </c>
      <c r="EU403" s="695">
        <v>939</v>
      </c>
      <c r="EV403" s="695">
        <v>1036</v>
      </c>
      <c r="EW403" s="695">
        <v>1109</v>
      </c>
      <c r="EX403" s="695">
        <v>1159</v>
      </c>
      <c r="EY403" s="695">
        <v>1207</v>
      </c>
      <c r="EZ403" s="695">
        <v>1296</v>
      </c>
      <c r="FA403" s="695">
        <v>1360</v>
      </c>
      <c r="FB403" s="695">
        <v>1389</v>
      </c>
      <c r="FC403" s="695">
        <v>1463</v>
      </c>
      <c r="FD403" s="695">
        <v>1525</v>
      </c>
      <c r="FE403" s="695">
        <v>1497</v>
      </c>
      <c r="FF403" s="695">
        <v>1557</v>
      </c>
      <c r="FG403" s="695">
        <v>1571</v>
      </c>
      <c r="FH403" s="695">
        <v>1538</v>
      </c>
      <c r="FI403" s="695">
        <v>1543</v>
      </c>
      <c r="FJ403" s="695">
        <v>1518</v>
      </c>
      <c r="FK403" s="695">
        <v>1487</v>
      </c>
      <c r="FL403" s="695">
        <v>1395</v>
      </c>
      <c r="FM403" s="695">
        <v>1438</v>
      </c>
      <c r="FN403" s="695">
        <v>1392</v>
      </c>
      <c r="FO403" s="695">
        <v>1317</v>
      </c>
      <c r="FP403" s="695">
        <v>1301</v>
      </c>
      <c r="FQ403" s="695">
        <v>1261</v>
      </c>
      <c r="FR403" s="695">
        <v>1242</v>
      </c>
      <c r="FS403" s="695">
        <v>1233</v>
      </c>
      <c r="FT403" s="695">
        <v>1189</v>
      </c>
      <c r="FU403" s="695">
        <v>1142</v>
      </c>
      <c r="FV403" s="695">
        <v>1123</v>
      </c>
      <c r="FW403" s="695">
        <v>1166</v>
      </c>
      <c r="FX403" s="695">
        <v>1217</v>
      </c>
      <c r="FY403" s="695">
        <v>1239</v>
      </c>
      <c r="FZ403" s="695">
        <v>984</v>
      </c>
      <c r="GA403" s="695">
        <v>911</v>
      </c>
      <c r="GB403" s="695">
        <v>920</v>
      </c>
      <c r="GC403" s="695">
        <v>868</v>
      </c>
      <c r="GD403" s="695">
        <v>752</v>
      </c>
      <c r="GE403" s="695">
        <v>638</v>
      </c>
      <c r="GF403" s="695">
        <v>579</v>
      </c>
      <c r="GG403" s="695">
        <v>538</v>
      </c>
      <c r="GH403" s="695">
        <v>495</v>
      </c>
      <c r="GI403" s="695">
        <v>461</v>
      </c>
      <c r="GJ403" s="695">
        <v>360</v>
      </c>
      <c r="GK403" s="695">
        <v>319</v>
      </c>
      <c r="GL403" s="683">
        <v>1402</v>
      </c>
    </row>
    <row r="404" spans="1:194" s="1" customFormat="1" ht="15" x14ac:dyDescent="0.25">
      <c r="A404" s="30" t="s">
        <v>34</v>
      </c>
      <c r="B404" s="1" t="s">
        <v>443</v>
      </c>
      <c r="C404" s="29" t="str">
        <f t="shared" si="108"/>
        <v>LA Wales - Ceredigion</v>
      </c>
      <c r="D404" s="48">
        <f t="shared" si="109"/>
        <v>2126</v>
      </c>
      <c r="E404" s="48">
        <f t="shared" si="110"/>
        <v>2050</v>
      </c>
      <c r="F404" s="49">
        <f t="shared" si="111"/>
        <v>72599</v>
      </c>
      <c r="G404" s="49">
        <f t="shared" si="112"/>
        <v>35393</v>
      </c>
      <c r="H404" s="50">
        <f t="shared" si="113"/>
        <v>37206</v>
      </c>
      <c r="I404" s="50">
        <f t="shared" si="114"/>
        <v>29651</v>
      </c>
      <c r="J404" s="50">
        <f t="shared" si="115"/>
        <v>31552</v>
      </c>
      <c r="K404" s="47">
        <f t="shared" si="116"/>
        <v>5742</v>
      </c>
      <c r="L404" s="48">
        <f t="shared" si="117"/>
        <v>5654</v>
      </c>
      <c r="M404" s="683">
        <v>275</v>
      </c>
      <c r="N404" s="683">
        <v>262</v>
      </c>
      <c r="O404" s="683">
        <v>277</v>
      </c>
      <c r="P404" s="683">
        <v>255</v>
      </c>
      <c r="Q404" s="683">
        <v>293</v>
      </c>
      <c r="R404" s="683">
        <v>287</v>
      </c>
      <c r="S404" s="683">
        <v>296</v>
      </c>
      <c r="T404" s="683">
        <v>322</v>
      </c>
      <c r="U404" s="683">
        <v>358</v>
      </c>
      <c r="V404" s="683">
        <v>324</v>
      </c>
      <c r="W404" s="683">
        <v>306</v>
      </c>
      <c r="X404" s="683">
        <v>361</v>
      </c>
      <c r="Y404" s="683">
        <v>366</v>
      </c>
      <c r="Z404" s="683">
        <v>382</v>
      </c>
      <c r="AA404" s="683">
        <v>359</v>
      </c>
      <c r="AB404" s="683">
        <v>343</v>
      </c>
      <c r="AC404" s="683">
        <v>342</v>
      </c>
      <c r="AD404" s="683">
        <v>334</v>
      </c>
      <c r="AE404" s="683">
        <v>462</v>
      </c>
      <c r="AF404" s="683">
        <v>911</v>
      </c>
      <c r="AG404" s="683">
        <v>900</v>
      </c>
      <c r="AH404" s="683">
        <v>896</v>
      </c>
      <c r="AI404" s="683">
        <v>611</v>
      </c>
      <c r="AJ404" s="683">
        <v>512</v>
      </c>
      <c r="AK404" s="683">
        <v>433</v>
      </c>
      <c r="AL404" s="683">
        <v>435</v>
      </c>
      <c r="AM404" s="683">
        <v>386</v>
      </c>
      <c r="AN404" s="683">
        <v>305</v>
      </c>
      <c r="AO404" s="683">
        <v>283</v>
      </c>
      <c r="AP404" s="683">
        <v>318</v>
      </c>
      <c r="AQ404" s="683">
        <v>359</v>
      </c>
      <c r="AR404" s="683">
        <v>300</v>
      </c>
      <c r="AS404" s="683">
        <v>353</v>
      </c>
      <c r="AT404" s="683">
        <v>362</v>
      </c>
      <c r="AU404" s="683">
        <v>373</v>
      </c>
      <c r="AV404" s="683">
        <v>360</v>
      </c>
      <c r="AW404" s="683">
        <v>377</v>
      </c>
      <c r="AX404" s="683">
        <v>330</v>
      </c>
      <c r="AY404" s="683">
        <v>311</v>
      </c>
      <c r="AZ404" s="683">
        <v>335</v>
      </c>
      <c r="BA404" s="683">
        <v>347</v>
      </c>
      <c r="BB404" s="683">
        <v>343</v>
      </c>
      <c r="BC404" s="683">
        <v>367</v>
      </c>
      <c r="BD404" s="683">
        <v>354</v>
      </c>
      <c r="BE404" s="683">
        <v>349</v>
      </c>
      <c r="BF404" s="683">
        <v>320</v>
      </c>
      <c r="BG404" s="683">
        <v>289</v>
      </c>
      <c r="BH404" s="683">
        <v>304</v>
      </c>
      <c r="BI404" s="683">
        <v>341</v>
      </c>
      <c r="BJ404" s="683">
        <v>353</v>
      </c>
      <c r="BK404" s="683">
        <v>363</v>
      </c>
      <c r="BL404" s="683">
        <v>350</v>
      </c>
      <c r="BM404" s="683">
        <v>403</v>
      </c>
      <c r="BN404" s="683">
        <v>451</v>
      </c>
      <c r="BO404" s="683">
        <v>447</v>
      </c>
      <c r="BP404" s="683">
        <v>508</v>
      </c>
      <c r="BQ404" s="683">
        <v>486</v>
      </c>
      <c r="BR404" s="683">
        <v>520</v>
      </c>
      <c r="BS404" s="683">
        <v>525</v>
      </c>
      <c r="BT404" s="683">
        <v>507</v>
      </c>
      <c r="BU404" s="683">
        <v>562</v>
      </c>
      <c r="BV404" s="683">
        <v>576</v>
      </c>
      <c r="BW404" s="683">
        <v>555</v>
      </c>
      <c r="BX404" s="683">
        <v>533</v>
      </c>
      <c r="BY404" s="683">
        <v>510</v>
      </c>
      <c r="BZ404" s="683">
        <v>531</v>
      </c>
      <c r="CA404" s="683">
        <v>513</v>
      </c>
      <c r="CB404" s="683">
        <v>496</v>
      </c>
      <c r="CC404" s="683">
        <v>510</v>
      </c>
      <c r="CD404" s="683">
        <v>474</v>
      </c>
      <c r="CE404" s="683">
        <v>471</v>
      </c>
      <c r="CF404" s="683">
        <v>443</v>
      </c>
      <c r="CG404" s="683">
        <v>456</v>
      </c>
      <c r="CH404" s="683">
        <v>420</v>
      </c>
      <c r="CI404" s="683">
        <v>437</v>
      </c>
      <c r="CJ404" s="683">
        <v>481</v>
      </c>
      <c r="CK404" s="683">
        <v>500</v>
      </c>
      <c r="CL404" s="683">
        <v>457</v>
      </c>
      <c r="CM404" s="683">
        <v>341</v>
      </c>
      <c r="CN404" s="683">
        <v>349</v>
      </c>
      <c r="CO404" s="683">
        <v>314</v>
      </c>
      <c r="CP404" s="683">
        <v>307</v>
      </c>
      <c r="CQ404" s="683">
        <v>244</v>
      </c>
      <c r="CR404" s="683">
        <v>175</v>
      </c>
      <c r="CS404" s="683">
        <v>202</v>
      </c>
      <c r="CT404" s="683">
        <v>159</v>
      </c>
      <c r="CU404" s="683">
        <v>151</v>
      </c>
      <c r="CV404" s="683">
        <v>127</v>
      </c>
      <c r="CW404" s="683">
        <v>110</v>
      </c>
      <c r="CX404" s="683">
        <v>98</v>
      </c>
      <c r="CY404" s="683">
        <v>310</v>
      </c>
      <c r="CZ404" s="695">
        <v>278</v>
      </c>
      <c r="DA404" s="695">
        <v>216</v>
      </c>
      <c r="DB404" s="695">
        <v>268</v>
      </c>
      <c r="DC404" s="695">
        <v>283</v>
      </c>
      <c r="DD404" s="695">
        <v>287</v>
      </c>
      <c r="DE404" s="695">
        <v>282</v>
      </c>
      <c r="DF404" s="695">
        <v>315</v>
      </c>
      <c r="DG404" s="695">
        <v>286</v>
      </c>
      <c r="DH404" s="695">
        <v>332</v>
      </c>
      <c r="DI404" s="695">
        <v>372</v>
      </c>
      <c r="DJ404" s="695">
        <v>349</v>
      </c>
      <c r="DK404" s="695">
        <v>336</v>
      </c>
      <c r="DL404" s="695">
        <v>342</v>
      </c>
      <c r="DM404" s="695">
        <v>367</v>
      </c>
      <c r="DN404" s="695">
        <v>365</v>
      </c>
      <c r="DO404" s="695">
        <v>309</v>
      </c>
      <c r="DP404" s="695">
        <v>349</v>
      </c>
      <c r="DQ404" s="695">
        <v>318</v>
      </c>
      <c r="DR404" s="695">
        <v>427</v>
      </c>
      <c r="DS404" s="695">
        <v>934</v>
      </c>
      <c r="DT404" s="695">
        <v>1103</v>
      </c>
      <c r="DU404" s="695">
        <v>782</v>
      </c>
      <c r="DV404" s="695">
        <v>610</v>
      </c>
      <c r="DW404" s="695">
        <v>449</v>
      </c>
      <c r="DX404" s="695">
        <v>344</v>
      </c>
      <c r="DY404" s="695">
        <v>321</v>
      </c>
      <c r="DZ404" s="695">
        <v>335</v>
      </c>
      <c r="EA404" s="695">
        <v>349</v>
      </c>
      <c r="EB404" s="695">
        <v>366</v>
      </c>
      <c r="EC404" s="695">
        <v>323</v>
      </c>
      <c r="ED404" s="695">
        <v>390</v>
      </c>
      <c r="EE404" s="695">
        <v>373</v>
      </c>
      <c r="EF404" s="695">
        <v>353</v>
      </c>
      <c r="EG404" s="695">
        <v>368</v>
      </c>
      <c r="EH404" s="695">
        <v>369</v>
      </c>
      <c r="EI404" s="695">
        <v>350</v>
      </c>
      <c r="EJ404" s="695">
        <v>369</v>
      </c>
      <c r="EK404" s="695">
        <v>379</v>
      </c>
      <c r="EL404" s="695">
        <v>354</v>
      </c>
      <c r="EM404" s="695">
        <v>366</v>
      </c>
      <c r="EN404" s="695">
        <v>298</v>
      </c>
      <c r="EO404" s="695">
        <v>345</v>
      </c>
      <c r="EP404" s="695">
        <v>351</v>
      </c>
      <c r="EQ404" s="695">
        <v>335</v>
      </c>
      <c r="ER404" s="695">
        <v>347</v>
      </c>
      <c r="ES404" s="695">
        <v>355</v>
      </c>
      <c r="ET404" s="695">
        <v>339</v>
      </c>
      <c r="EU404" s="695">
        <v>355</v>
      </c>
      <c r="EV404" s="695">
        <v>353</v>
      </c>
      <c r="EW404" s="695">
        <v>346</v>
      </c>
      <c r="EX404" s="695">
        <v>378</v>
      </c>
      <c r="EY404" s="695">
        <v>429</v>
      </c>
      <c r="EZ404" s="695">
        <v>469</v>
      </c>
      <c r="FA404" s="695">
        <v>552</v>
      </c>
      <c r="FB404" s="695">
        <v>490</v>
      </c>
      <c r="FC404" s="695">
        <v>518</v>
      </c>
      <c r="FD404" s="695">
        <v>523</v>
      </c>
      <c r="FE404" s="695">
        <v>543</v>
      </c>
      <c r="FF404" s="695">
        <v>575</v>
      </c>
      <c r="FG404" s="695">
        <v>641</v>
      </c>
      <c r="FH404" s="695">
        <v>573</v>
      </c>
      <c r="FI404" s="695">
        <v>627</v>
      </c>
      <c r="FJ404" s="695">
        <v>564</v>
      </c>
      <c r="FK404" s="695">
        <v>546</v>
      </c>
      <c r="FL404" s="695">
        <v>603</v>
      </c>
      <c r="FM404" s="695">
        <v>552</v>
      </c>
      <c r="FN404" s="695">
        <v>520</v>
      </c>
      <c r="FO404" s="695">
        <v>498</v>
      </c>
      <c r="FP404" s="695">
        <v>517</v>
      </c>
      <c r="FQ404" s="695">
        <v>506</v>
      </c>
      <c r="FR404" s="695">
        <v>506</v>
      </c>
      <c r="FS404" s="695">
        <v>490</v>
      </c>
      <c r="FT404" s="695">
        <v>442</v>
      </c>
      <c r="FU404" s="695">
        <v>500</v>
      </c>
      <c r="FV404" s="695">
        <v>485</v>
      </c>
      <c r="FW404" s="695">
        <v>455</v>
      </c>
      <c r="FX404" s="695">
        <v>456</v>
      </c>
      <c r="FY404" s="695">
        <v>491</v>
      </c>
      <c r="FZ404" s="695">
        <v>394</v>
      </c>
      <c r="GA404" s="695">
        <v>383</v>
      </c>
      <c r="GB404" s="695">
        <v>381</v>
      </c>
      <c r="GC404" s="695">
        <v>326</v>
      </c>
      <c r="GD404" s="695">
        <v>288</v>
      </c>
      <c r="GE404" s="695">
        <v>263</v>
      </c>
      <c r="GF404" s="695">
        <v>254</v>
      </c>
      <c r="GG404" s="695">
        <v>202</v>
      </c>
      <c r="GH404" s="695">
        <v>204</v>
      </c>
      <c r="GI404" s="695">
        <v>172</v>
      </c>
      <c r="GJ404" s="695">
        <v>149</v>
      </c>
      <c r="GK404" s="695">
        <v>139</v>
      </c>
      <c r="GL404" s="683">
        <v>510</v>
      </c>
    </row>
    <row r="405" spans="1:194" s="1" customFormat="1" ht="15" x14ac:dyDescent="0.25">
      <c r="A405" s="30" t="s">
        <v>34</v>
      </c>
      <c r="B405" s="1" t="s">
        <v>444</v>
      </c>
      <c r="C405" s="29" t="str">
        <f t="shared" si="108"/>
        <v>LA Wales - Conwy</v>
      </c>
      <c r="D405" s="48">
        <f t="shared" si="109"/>
        <v>3896</v>
      </c>
      <c r="E405" s="48">
        <f t="shared" si="110"/>
        <v>3766</v>
      </c>
      <c r="F405" s="49">
        <f t="shared" si="111"/>
        <v>114891</v>
      </c>
      <c r="G405" s="49">
        <f t="shared" si="112"/>
        <v>55606</v>
      </c>
      <c r="H405" s="50">
        <f t="shared" si="113"/>
        <v>59285</v>
      </c>
      <c r="I405" s="50">
        <f t="shared" si="114"/>
        <v>45234</v>
      </c>
      <c r="J405" s="50">
        <f t="shared" si="115"/>
        <v>49309</v>
      </c>
      <c r="K405" s="47">
        <f t="shared" si="116"/>
        <v>10372</v>
      </c>
      <c r="L405" s="48">
        <f t="shared" si="117"/>
        <v>9976</v>
      </c>
      <c r="M405" s="683">
        <v>413</v>
      </c>
      <c r="N405" s="683">
        <v>473</v>
      </c>
      <c r="O405" s="683">
        <v>494</v>
      </c>
      <c r="P405" s="683">
        <v>492</v>
      </c>
      <c r="Q405" s="683">
        <v>533</v>
      </c>
      <c r="R405" s="683">
        <v>532</v>
      </c>
      <c r="S405" s="683">
        <v>556</v>
      </c>
      <c r="T405" s="683">
        <v>548</v>
      </c>
      <c r="U405" s="683">
        <v>576</v>
      </c>
      <c r="V405" s="683">
        <v>621</v>
      </c>
      <c r="W405" s="683">
        <v>604</v>
      </c>
      <c r="X405" s="683">
        <v>634</v>
      </c>
      <c r="Y405" s="683">
        <v>624</v>
      </c>
      <c r="Z405" s="683">
        <v>723</v>
      </c>
      <c r="AA405" s="683">
        <v>635</v>
      </c>
      <c r="AB405" s="683">
        <v>644</v>
      </c>
      <c r="AC405" s="683">
        <v>613</v>
      </c>
      <c r="AD405" s="683">
        <v>657</v>
      </c>
      <c r="AE405" s="683">
        <v>608</v>
      </c>
      <c r="AF405" s="683">
        <v>458</v>
      </c>
      <c r="AG405" s="683">
        <v>465</v>
      </c>
      <c r="AH405" s="683">
        <v>372</v>
      </c>
      <c r="AI405" s="683">
        <v>476</v>
      </c>
      <c r="AJ405" s="683">
        <v>485</v>
      </c>
      <c r="AK405" s="683">
        <v>584</v>
      </c>
      <c r="AL405" s="683">
        <v>570</v>
      </c>
      <c r="AM405" s="683">
        <v>595</v>
      </c>
      <c r="AN405" s="683">
        <v>588</v>
      </c>
      <c r="AO405" s="683">
        <v>471</v>
      </c>
      <c r="AP405" s="683">
        <v>570</v>
      </c>
      <c r="AQ405" s="683">
        <v>526</v>
      </c>
      <c r="AR405" s="683">
        <v>545</v>
      </c>
      <c r="AS405" s="683">
        <v>602</v>
      </c>
      <c r="AT405" s="683">
        <v>628</v>
      </c>
      <c r="AU405" s="683">
        <v>581</v>
      </c>
      <c r="AV405" s="683">
        <v>632</v>
      </c>
      <c r="AW405" s="683">
        <v>602</v>
      </c>
      <c r="AX405" s="683">
        <v>624</v>
      </c>
      <c r="AY405" s="683">
        <v>562</v>
      </c>
      <c r="AZ405" s="683">
        <v>592</v>
      </c>
      <c r="BA405" s="683">
        <v>568</v>
      </c>
      <c r="BB405" s="683">
        <v>559</v>
      </c>
      <c r="BC405" s="683">
        <v>579</v>
      </c>
      <c r="BD405" s="683">
        <v>615</v>
      </c>
      <c r="BE405" s="683">
        <v>645</v>
      </c>
      <c r="BF405" s="683">
        <v>603</v>
      </c>
      <c r="BG405" s="683">
        <v>485</v>
      </c>
      <c r="BH405" s="683">
        <v>564</v>
      </c>
      <c r="BI405" s="683">
        <v>561</v>
      </c>
      <c r="BJ405" s="683">
        <v>570</v>
      </c>
      <c r="BK405" s="683">
        <v>602</v>
      </c>
      <c r="BL405" s="683">
        <v>682</v>
      </c>
      <c r="BM405" s="683">
        <v>782</v>
      </c>
      <c r="BN405" s="683">
        <v>792</v>
      </c>
      <c r="BO405" s="683">
        <v>775</v>
      </c>
      <c r="BP405" s="683">
        <v>824</v>
      </c>
      <c r="BQ405" s="683">
        <v>803</v>
      </c>
      <c r="BR405" s="683">
        <v>846</v>
      </c>
      <c r="BS405" s="683">
        <v>893</v>
      </c>
      <c r="BT405" s="683">
        <v>889</v>
      </c>
      <c r="BU405" s="683">
        <v>890</v>
      </c>
      <c r="BV405" s="683">
        <v>900</v>
      </c>
      <c r="BW405" s="683">
        <v>907</v>
      </c>
      <c r="BX405" s="683">
        <v>891</v>
      </c>
      <c r="BY405" s="683">
        <v>902</v>
      </c>
      <c r="BZ405" s="683">
        <v>852</v>
      </c>
      <c r="CA405" s="683">
        <v>805</v>
      </c>
      <c r="CB405" s="683">
        <v>805</v>
      </c>
      <c r="CC405" s="683">
        <v>745</v>
      </c>
      <c r="CD405" s="683">
        <v>710</v>
      </c>
      <c r="CE405" s="683">
        <v>773</v>
      </c>
      <c r="CF405" s="683">
        <v>731</v>
      </c>
      <c r="CG405" s="683">
        <v>717</v>
      </c>
      <c r="CH405" s="683">
        <v>750</v>
      </c>
      <c r="CI405" s="683">
        <v>696</v>
      </c>
      <c r="CJ405" s="683">
        <v>769</v>
      </c>
      <c r="CK405" s="683">
        <v>814</v>
      </c>
      <c r="CL405" s="683">
        <v>817</v>
      </c>
      <c r="CM405" s="683">
        <v>633</v>
      </c>
      <c r="CN405" s="683">
        <v>575</v>
      </c>
      <c r="CO405" s="683">
        <v>545</v>
      </c>
      <c r="CP405" s="683">
        <v>482</v>
      </c>
      <c r="CQ405" s="683">
        <v>421</v>
      </c>
      <c r="CR405" s="683">
        <v>351</v>
      </c>
      <c r="CS405" s="683">
        <v>305</v>
      </c>
      <c r="CT405" s="683">
        <v>298</v>
      </c>
      <c r="CU405" s="683">
        <v>229</v>
      </c>
      <c r="CV405" s="683">
        <v>221</v>
      </c>
      <c r="CW405" s="683">
        <v>190</v>
      </c>
      <c r="CX405" s="683">
        <v>187</v>
      </c>
      <c r="CY405" s="683">
        <v>550</v>
      </c>
      <c r="CZ405" s="695">
        <v>427</v>
      </c>
      <c r="DA405" s="695">
        <v>455</v>
      </c>
      <c r="DB405" s="695">
        <v>487</v>
      </c>
      <c r="DC405" s="695">
        <v>482</v>
      </c>
      <c r="DD405" s="695">
        <v>483</v>
      </c>
      <c r="DE405" s="695">
        <v>472</v>
      </c>
      <c r="DF405" s="695">
        <v>520</v>
      </c>
      <c r="DG405" s="695">
        <v>570</v>
      </c>
      <c r="DH405" s="695">
        <v>570</v>
      </c>
      <c r="DI405" s="695">
        <v>545</v>
      </c>
      <c r="DJ405" s="695">
        <v>593</v>
      </c>
      <c r="DK405" s="695">
        <v>606</v>
      </c>
      <c r="DL405" s="695">
        <v>644</v>
      </c>
      <c r="DM405" s="695">
        <v>613</v>
      </c>
      <c r="DN405" s="695">
        <v>642</v>
      </c>
      <c r="DO405" s="695">
        <v>642</v>
      </c>
      <c r="DP405" s="695">
        <v>636</v>
      </c>
      <c r="DQ405" s="695">
        <v>589</v>
      </c>
      <c r="DR405" s="695">
        <v>542</v>
      </c>
      <c r="DS405" s="695">
        <v>398</v>
      </c>
      <c r="DT405" s="695">
        <v>334</v>
      </c>
      <c r="DU405" s="695">
        <v>296</v>
      </c>
      <c r="DV405" s="695">
        <v>420</v>
      </c>
      <c r="DW405" s="695">
        <v>509</v>
      </c>
      <c r="DX405" s="695">
        <v>528</v>
      </c>
      <c r="DY405" s="695">
        <v>558</v>
      </c>
      <c r="DZ405" s="695">
        <v>527</v>
      </c>
      <c r="EA405" s="695">
        <v>555</v>
      </c>
      <c r="EB405" s="695">
        <v>515</v>
      </c>
      <c r="EC405" s="695">
        <v>613</v>
      </c>
      <c r="ED405" s="695">
        <v>588</v>
      </c>
      <c r="EE405" s="695">
        <v>569</v>
      </c>
      <c r="EF405" s="695">
        <v>680</v>
      </c>
      <c r="EG405" s="695">
        <v>660</v>
      </c>
      <c r="EH405" s="695">
        <v>626</v>
      </c>
      <c r="EI405" s="695">
        <v>693</v>
      </c>
      <c r="EJ405" s="695">
        <v>651</v>
      </c>
      <c r="EK405" s="695">
        <v>643</v>
      </c>
      <c r="EL405" s="695">
        <v>589</v>
      </c>
      <c r="EM405" s="695">
        <v>636</v>
      </c>
      <c r="EN405" s="695">
        <v>619</v>
      </c>
      <c r="EO405" s="695">
        <v>607</v>
      </c>
      <c r="EP405" s="695">
        <v>664</v>
      </c>
      <c r="EQ405" s="695">
        <v>654</v>
      </c>
      <c r="ER405" s="695">
        <v>634</v>
      </c>
      <c r="ES405" s="695">
        <v>587</v>
      </c>
      <c r="ET405" s="695">
        <v>612</v>
      </c>
      <c r="EU405" s="695">
        <v>555</v>
      </c>
      <c r="EV405" s="695">
        <v>590</v>
      </c>
      <c r="EW405" s="695">
        <v>609</v>
      </c>
      <c r="EX405" s="695">
        <v>690</v>
      </c>
      <c r="EY405" s="695">
        <v>770</v>
      </c>
      <c r="EZ405" s="695">
        <v>813</v>
      </c>
      <c r="FA405" s="695">
        <v>915</v>
      </c>
      <c r="FB405" s="695">
        <v>802</v>
      </c>
      <c r="FC405" s="695">
        <v>901</v>
      </c>
      <c r="FD405" s="695">
        <v>891</v>
      </c>
      <c r="FE405" s="695">
        <v>910</v>
      </c>
      <c r="FF405" s="695">
        <v>948</v>
      </c>
      <c r="FG405" s="695">
        <v>1002</v>
      </c>
      <c r="FH405" s="695">
        <v>999</v>
      </c>
      <c r="FI405" s="695">
        <v>1026</v>
      </c>
      <c r="FJ405" s="695">
        <v>928</v>
      </c>
      <c r="FK405" s="695">
        <v>944</v>
      </c>
      <c r="FL405" s="695">
        <v>929</v>
      </c>
      <c r="FM405" s="695">
        <v>1023</v>
      </c>
      <c r="FN405" s="695">
        <v>897</v>
      </c>
      <c r="FO405" s="695">
        <v>868</v>
      </c>
      <c r="FP405" s="695">
        <v>824</v>
      </c>
      <c r="FQ405" s="695">
        <v>792</v>
      </c>
      <c r="FR405" s="695">
        <v>877</v>
      </c>
      <c r="FS405" s="695">
        <v>827</v>
      </c>
      <c r="FT405" s="695">
        <v>772</v>
      </c>
      <c r="FU405" s="695">
        <v>784</v>
      </c>
      <c r="FV405" s="695">
        <v>799</v>
      </c>
      <c r="FW405" s="695">
        <v>755</v>
      </c>
      <c r="FX405" s="695">
        <v>901</v>
      </c>
      <c r="FY405" s="695">
        <v>912</v>
      </c>
      <c r="FZ405" s="695">
        <v>642</v>
      </c>
      <c r="GA405" s="695">
        <v>668</v>
      </c>
      <c r="GB405" s="695">
        <v>554</v>
      </c>
      <c r="GC405" s="695">
        <v>551</v>
      </c>
      <c r="GD405" s="695">
        <v>535</v>
      </c>
      <c r="GE405" s="695">
        <v>408</v>
      </c>
      <c r="GF405" s="695">
        <v>438</v>
      </c>
      <c r="GG405" s="695">
        <v>402</v>
      </c>
      <c r="GH405" s="695">
        <v>362</v>
      </c>
      <c r="GI405" s="695">
        <v>348</v>
      </c>
      <c r="GJ405" s="695">
        <v>288</v>
      </c>
      <c r="GK405" s="695">
        <v>249</v>
      </c>
      <c r="GL405" s="683">
        <v>1104</v>
      </c>
    </row>
    <row r="406" spans="1:194" s="1" customFormat="1" ht="15" x14ac:dyDescent="0.25">
      <c r="A406" s="30" t="s">
        <v>34</v>
      </c>
      <c r="B406" s="1" t="s">
        <v>445</v>
      </c>
      <c r="C406" s="29" t="str">
        <f t="shared" si="108"/>
        <v>LA Wales - Denbighshire</v>
      </c>
      <c r="D406" s="48">
        <f t="shared" si="109"/>
        <v>3678</v>
      </c>
      <c r="E406" s="48">
        <f t="shared" si="110"/>
        <v>3494</v>
      </c>
      <c r="F406" s="49">
        <f t="shared" si="111"/>
        <v>98202</v>
      </c>
      <c r="G406" s="49">
        <f t="shared" si="112"/>
        <v>47610</v>
      </c>
      <c r="H406" s="50">
        <f t="shared" si="113"/>
        <v>50592</v>
      </c>
      <c r="I406" s="50">
        <f t="shared" si="114"/>
        <v>37667</v>
      </c>
      <c r="J406" s="50">
        <f t="shared" si="115"/>
        <v>41132</v>
      </c>
      <c r="K406" s="47">
        <f t="shared" si="116"/>
        <v>9943</v>
      </c>
      <c r="L406" s="48">
        <f t="shared" si="117"/>
        <v>9460</v>
      </c>
      <c r="M406" s="683">
        <v>429</v>
      </c>
      <c r="N406" s="683">
        <v>411</v>
      </c>
      <c r="O406" s="683">
        <v>487</v>
      </c>
      <c r="P406" s="683">
        <v>514</v>
      </c>
      <c r="Q406" s="683">
        <v>551</v>
      </c>
      <c r="R406" s="683">
        <v>511</v>
      </c>
      <c r="S406" s="683">
        <v>524</v>
      </c>
      <c r="T406" s="683">
        <v>558</v>
      </c>
      <c r="U406" s="683">
        <v>560</v>
      </c>
      <c r="V406" s="683">
        <v>583</v>
      </c>
      <c r="W406" s="683">
        <v>555</v>
      </c>
      <c r="X406" s="683">
        <v>582</v>
      </c>
      <c r="Y406" s="683">
        <v>583</v>
      </c>
      <c r="Z406" s="683">
        <v>608</v>
      </c>
      <c r="AA406" s="683">
        <v>635</v>
      </c>
      <c r="AB406" s="683">
        <v>612</v>
      </c>
      <c r="AC406" s="683">
        <v>649</v>
      </c>
      <c r="AD406" s="683">
        <v>591</v>
      </c>
      <c r="AE406" s="683">
        <v>576</v>
      </c>
      <c r="AF406" s="683">
        <v>510</v>
      </c>
      <c r="AG406" s="683">
        <v>403</v>
      </c>
      <c r="AH406" s="683">
        <v>414</v>
      </c>
      <c r="AI406" s="683">
        <v>455</v>
      </c>
      <c r="AJ406" s="683">
        <v>448</v>
      </c>
      <c r="AK406" s="683">
        <v>481</v>
      </c>
      <c r="AL406" s="683">
        <v>518</v>
      </c>
      <c r="AM406" s="683">
        <v>495</v>
      </c>
      <c r="AN406" s="683">
        <v>505</v>
      </c>
      <c r="AO406" s="683">
        <v>524</v>
      </c>
      <c r="AP406" s="683">
        <v>503</v>
      </c>
      <c r="AQ406" s="683">
        <v>539</v>
      </c>
      <c r="AR406" s="683">
        <v>509</v>
      </c>
      <c r="AS406" s="683">
        <v>517</v>
      </c>
      <c r="AT406" s="683">
        <v>565</v>
      </c>
      <c r="AU406" s="683">
        <v>572</v>
      </c>
      <c r="AV406" s="683">
        <v>504</v>
      </c>
      <c r="AW406" s="683">
        <v>566</v>
      </c>
      <c r="AX406" s="683">
        <v>540</v>
      </c>
      <c r="AY406" s="683">
        <v>508</v>
      </c>
      <c r="AZ406" s="683">
        <v>504</v>
      </c>
      <c r="BA406" s="683">
        <v>532</v>
      </c>
      <c r="BB406" s="683">
        <v>447</v>
      </c>
      <c r="BC406" s="683">
        <v>510</v>
      </c>
      <c r="BD406" s="683">
        <v>500</v>
      </c>
      <c r="BE406" s="683">
        <v>492</v>
      </c>
      <c r="BF406" s="683">
        <v>475</v>
      </c>
      <c r="BG406" s="683">
        <v>427</v>
      </c>
      <c r="BH406" s="683">
        <v>453</v>
      </c>
      <c r="BI406" s="683">
        <v>508</v>
      </c>
      <c r="BJ406" s="683">
        <v>531</v>
      </c>
      <c r="BK406" s="683">
        <v>518</v>
      </c>
      <c r="BL406" s="683">
        <v>543</v>
      </c>
      <c r="BM406" s="683">
        <v>644</v>
      </c>
      <c r="BN406" s="683">
        <v>671</v>
      </c>
      <c r="BO406" s="683">
        <v>657</v>
      </c>
      <c r="BP406" s="683">
        <v>666</v>
      </c>
      <c r="BQ406" s="683">
        <v>657</v>
      </c>
      <c r="BR406" s="683">
        <v>734</v>
      </c>
      <c r="BS406" s="683">
        <v>696</v>
      </c>
      <c r="BT406" s="683">
        <v>785</v>
      </c>
      <c r="BU406" s="683">
        <v>767</v>
      </c>
      <c r="BV406" s="683">
        <v>713</v>
      </c>
      <c r="BW406" s="683">
        <v>739</v>
      </c>
      <c r="BX406" s="683">
        <v>680</v>
      </c>
      <c r="BY406" s="683">
        <v>715</v>
      </c>
      <c r="BZ406" s="683">
        <v>650</v>
      </c>
      <c r="CA406" s="683">
        <v>639</v>
      </c>
      <c r="CB406" s="683">
        <v>616</v>
      </c>
      <c r="CC406" s="683">
        <v>602</v>
      </c>
      <c r="CD406" s="683">
        <v>582</v>
      </c>
      <c r="CE406" s="683">
        <v>585</v>
      </c>
      <c r="CF406" s="683">
        <v>587</v>
      </c>
      <c r="CG406" s="683">
        <v>532</v>
      </c>
      <c r="CH406" s="683">
        <v>537</v>
      </c>
      <c r="CI406" s="683">
        <v>578</v>
      </c>
      <c r="CJ406" s="683">
        <v>621</v>
      </c>
      <c r="CK406" s="683">
        <v>627</v>
      </c>
      <c r="CL406" s="683">
        <v>626</v>
      </c>
      <c r="CM406" s="683">
        <v>438</v>
      </c>
      <c r="CN406" s="683">
        <v>384</v>
      </c>
      <c r="CO406" s="683">
        <v>406</v>
      </c>
      <c r="CP406" s="683">
        <v>396</v>
      </c>
      <c r="CQ406" s="683">
        <v>314</v>
      </c>
      <c r="CR406" s="683">
        <v>284</v>
      </c>
      <c r="CS406" s="683">
        <v>239</v>
      </c>
      <c r="CT406" s="683">
        <v>212</v>
      </c>
      <c r="CU406" s="683">
        <v>187</v>
      </c>
      <c r="CV406" s="683">
        <v>172</v>
      </c>
      <c r="CW406" s="683">
        <v>142</v>
      </c>
      <c r="CX406" s="683">
        <v>128</v>
      </c>
      <c r="CY406" s="683">
        <v>367</v>
      </c>
      <c r="CZ406" s="695">
        <v>404</v>
      </c>
      <c r="DA406" s="695">
        <v>409</v>
      </c>
      <c r="DB406" s="695">
        <v>476</v>
      </c>
      <c r="DC406" s="695">
        <v>440</v>
      </c>
      <c r="DD406" s="695">
        <v>470</v>
      </c>
      <c r="DE406" s="695">
        <v>537</v>
      </c>
      <c r="DF406" s="695">
        <v>495</v>
      </c>
      <c r="DG406" s="695">
        <v>497</v>
      </c>
      <c r="DH406" s="695">
        <v>553</v>
      </c>
      <c r="DI406" s="695">
        <v>554</v>
      </c>
      <c r="DJ406" s="695">
        <v>580</v>
      </c>
      <c r="DK406" s="695">
        <v>551</v>
      </c>
      <c r="DL406" s="695">
        <v>549</v>
      </c>
      <c r="DM406" s="695">
        <v>592</v>
      </c>
      <c r="DN406" s="695">
        <v>606</v>
      </c>
      <c r="DO406" s="695">
        <v>612</v>
      </c>
      <c r="DP406" s="695">
        <v>586</v>
      </c>
      <c r="DQ406" s="695">
        <v>549</v>
      </c>
      <c r="DR406" s="695">
        <v>527</v>
      </c>
      <c r="DS406" s="695">
        <v>378</v>
      </c>
      <c r="DT406" s="695">
        <v>307</v>
      </c>
      <c r="DU406" s="695">
        <v>331</v>
      </c>
      <c r="DV406" s="695">
        <v>415</v>
      </c>
      <c r="DW406" s="695">
        <v>437</v>
      </c>
      <c r="DX406" s="695">
        <v>464</v>
      </c>
      <c r="DY406" s="695">
        <v>524</v>
      </c>
      <c r="DZ406" s="695">
        <v>521</v>
      </c>
      <c r="EA406" s="695">
        <v>534</v>
      </c>
      <c r="EB406" s="695">
        <v>531</v>
      </c>
      <c r="EC406" s="695">
        <v>531</v>
      </c>
      <c r="ED406" s="695">
        <v>597</v>
      </c>
      <c r="EE406" s="695">
        <v>613</v>
      </c>
      <c r="EF406" s="695">
        <v>571</v>
      </c>
      <c r="EG406" s="695">
        <v>615</v>
      </c>
      <c r="EH406" s="695">
        <v>573</v>
      </c>
      <c r="EI406" s="695">
        <v>606</v>
      </c>
      <c r="EJ406" s="695">
        <v>562</v>
      </c>
      <c r="EK406" s="695">
        <v>592</v>
      </c>
      <c r="EL406" s="695">
        <v>584</v>
      </c>
      <c r="EM406" s="695">
        <v>578</v>
      </c>
      <c r="EN406" s="695">
        <v>523</v>
      </c>
      <c r="EO406" s="695">
        <v>585</v>
      </c>
      <c r="EP406" s="695">
        <v>523</v>
      </c>
      <c r="EQ406" s="695">
        <v>537</v>
      </c>
      <c r="ER406" s="695">
        <v>558</v>
      </c>
      <c r="ES406" s="695">
        <v>564</v>
      </c>
      <c r="ET406" s="695">
        <v>507</v>
      </c>
      <c r="EU406" s="695">
        <v>560</v>
      </c>
      <c r="EV406" s="695">
        <v>542</v>
      </c>
      <c r="EW406" s="695">
        <v>602</v>
      </c>
      <c r="EX406" s="695">
        <v>598</v>
      </c>
      <c r="EY406" s="695">
        <v>613</v>
      </c>
      <c r="EZ406" s="695">
        <v>725</v>
      </c>
      <c r="FA406" s="695">
        <v>680</v>
      </c>
      <c r="FB406" s="695">
        <v>699</v>
      </c>
      <c r="FC406" s="695">
        <v>776</v>
      </c>
      <c r="FD406" s="695">
        <v>744</v>
      </c>
      <c r="FE406" s="695">
        <v>801</v>
      </c>
      <c r="FF406" s="695">
        <v>773</v>
      </c>
      <c r="FG406" s="695">
        <v>751</v>
      </c>
      <c r="FH406" s="695">
        <v>812</v>
      </c>
      <c r="FI406" s="695">
        <v>829</v>
      </c>
      <c r="FJ406" s="695">
        <v>789</v>
      </c>
      <c r="FK406" s="695">
        <v>788</v>
      </c>
      <c r="FL406" s="695">
        <v>670</v>
      </c>
      <c r="FM406" s="695">
        <v>667</v>
      </c>
      <c r="FN406" s="695">
        <v>706</v>
      </c>
      <c r="FO406" s="695">
        <v>646</v>
      </c>
      <c r="FP406" s="695">
        <v>589</v>
      </c>
      <c r="FQ406" s="695">
        <v>620</v>
      </c>
      <c r="FR406" s="695">
        <v>619</v>
      </c>
      <c r="FS406" s="695">
        <v>632</v>
      </c>
      <c r="FT406" s="695">
        <v>592</v>
      </c>
      <c r="FU406" s="695">
        <v>621</v>
      </c>
      <c r="FV406" s="695">
        <v>603</v>
      </c>
      <c r="FW406" s="695">
        <v>616</v>
      </c>
      <c r="FX406" s="695">
        <v>677</v>
      </c>
      <c r="FY406" s="695">
        <v>640</v>
      </c>
      <c r="FZ406" s="695">
        <v>529</v>
      </c>
      <c r="GA406" s="695">
        <v>484</v>
      </c>
      <c r="GB406" s="695">
        <v>531</v>
      </c>
      <c r="GC406" s="695">
        <v>422</v>
      </c>
      <c r="GD406" s="695">
        <v>370</v>
      </c>
      <c r="GE406" s="695">
        <v>348</v>
      </c>
      <c r="GF406" s="695">
        <v>326</v>
      </c>
      <c r="GG406" s="695">
        <v>271</v>
      </c>
      <c r="GH406" s="695">
        <v>279</v>
      </c>
      <c r="GI406" s="695">
        <v>273</v>
      </c>
      <c r="GJ406" s="695">
        <v>211</v>
      </c>
      <c r="GK406" s="695">
        <v>185</v>
      </c>
      <c r="GL406" s="683">
        <v>735</v>
      </c>
    </row>
    <row r="407" spans="1:194" s="1" customFormat="1" ht="15" x14ac:dyDescent="0.25">
      <c r="A407" s="30" t="s">
        <v>34</v>
      </c>
      <c r="B407" s="1" t="s">
        <v>446</v>
      </c>
      <c r="C407" s="29" t="str">
        <f t="shared" si="108"/>
        <v>LA Wales - Flintshire</v>
      </c>
      <c r="D407" s="48">
        <f t="shared" si="109"/>
        <v>5936</v>
      </c>
      <c r="E407" s="48">
        <f t="shared" si="110"/>
        <v>5542</v>
      </c>
      <c r="F407" s="49">
        <f t="shared" si="111"/>
        <v>155867</v>
      </c>
      <c r="G407" s="49">
        <f t="shared" si="112"/>
        <v>76228</v>
      </c>
      <c r="H407" s="50">
        <f t="shared" si="113"/>
        <v>79639</v>
      </c>
      <c r="I407" s="50">
        <f t="shared" si="114"/>
        <v>60387</v>
      </c>
      <c r="J407" s="50">
        <f t="shared" si="115"/>
        <v>64734</v>
      </c>
      <c r="K407" s="47">
        <f t="shared" si="116"/>
        <v>15841</v>
      </c>
      <c r="L407" s="48">
        <f t="shared" si="117"/>
        <v>14905</v>
      </c>
      <c r="M407" s="683">
        <v>726</v>
      </c>
      <c r="N407" s="683">
        <v>713</v>
      </c>
      <c r="O407" s="683">
        <v>742</v>
      </c>
      <c r="P407" s="683">
        <v>829</v>
      </c>
      <c r="Q407" s="683">
        <v>782</v>
      </c>
      <c r="R407" s="683">
        <v>792</v>
      </c>
      <c r="S407" s="683">
        <v>835</v>
      </c>
      <c r="T407" s="683">
        <v>856</v>
      </c>
      <c r="U407" s="683">
        <v>884</v>
      </c>
      <c r="V407" s="683">
        <v>902</v>
      </c>
      <c r="W407" s="683">
        <v>928</v>
      </c>
      <c r="X407" s="683">
        <v>916</v>
      </c>
      <c r="Y407" s="683">
        <v>1000</v>
      </c>
      <c r="Z407" s="683">
        <v>953</v>
      </c>
      <c r="AA407" s="683">
        <v>1014</v>
      </c>
      <c r="AB407" s="683">
        <v>955</v>
      </c>
      <c r="AC407" s="683">
        <v>1047</v>
      </c>
      <c r="AD407" s="683">
        <v>967</v>
      </c>
      <c r="AE407" s="683">
        <v>892</v>
      </c>
      <c r="AF407" s="683">
        <v>753</v>
      </c>
      <c r="AG407" s="683">
        <v>706</v>
      </c>
      <c r="AH407" s="683">
        <v>621</v>
      </c>
      <c r="AI407" s="683">
        <v>727</v>
      </c>
      <c r="AJ407" s="683">
        <v>724</v>
      </c>
      <c r="AK407" s="683">
        <v>743</v>
      </c>
      <c r="AL407" s="683">
        <v>879</v>
      </c>
      <c r="AM407" s="683">
        <v>854</v>
      </c>
      <c r="AN407" s="683">
        <v>845</v>
      </c>
      <c r="AO407" s="683">
        <v>839</v>
      </c>
      <c r="AP407" s="683">
        <v>838</v>
      </c>
      <c r="AQ407" s="683">
        <v>884</v>
      </c>
      <c r="AR407" s="683">
        <v>932</v>
      </c>
      <c r="AS407" s="683">
        <v>1000</v>
      </c>
      <c r="AT407" s="683">
        <v>951</v>
      </c>
      <c r="AU407" s="683">
        <v>912</v>
      </c>
      <c r="AV407" s="683">
        <v>970</v>
      </c>
      <c r="AW407" s="683">
        <v>994</v>
      </c>
      <c r="AX407" s="683">
        <v>959</v>
      </c>
      <c r="AY407" s="683">
        <v>1006</v>
      </c>
      <c r="AZ407" s="683">
        <v>915</v>
      </c>
      <c r="BA407" s="683">
        <v>875</v>
      </c>
      <c r="BB407" s="683">
        <v>899</v>
      </c>
      <c r="BC407" s="683">
        <v>929</v>
      </c>
      <c r="BD407" s="683">
        <v>925</v>
      </c>
      <c r="BE407" s="683">
        <v>931</v>
      </c>
      <c r="BF407" s="683">
        <v>874</v>
      </c>
      <c r="BG407" s="683">
        <v>854</v>
      </c>
      <c r="BH407" s="683">
        <v>804</v>
      </c>
      <c r="BI407" s="683">
        <v>827</v>
      </c>
      <c r="BJ407" s="683">
        <v>907</v>
      </c>
      <c r="BK407" s="683">
        <v>960</v>
      </c>
      <c r="BL407" s="683">
        <v>1020</v>
      </c>
      <c r="BM407" s="683">
        <v>1126</v>
      </c>
      <c r="BN407" s="683">
        <v>1161</v>
      </c>
      <c r="BO407" s="683">
        <v>1156</v>
      </c>
      <c r="BP407" s="683">
        <v>1214</v>
      </c>
      <c r="BQ407" s="683">
        <v>1204</v>
      </c>
      <c r="BR407" s="683">
        <v>1123</v>
      </c>
      <c r="BS407" s="683">
        <v>1118</v>
      </c>
      <c r="BT407" s="683">
        <v>1135</v>
      </c>
      <c r="BU407" s="683">
        <v>1188</v>
      </c>
      <c r="BV407" s="683">
        <v>1089</v>
      </c>
      <c r="BW407" s="683">
        <v>1121</v>
      </c>
      <c r="BX407" s="683">
        <v>1052</v>
      </c>
      <c r="BY407" s="683">
        <v>991</v>
      </c>
      <c r="BZ407" s="683">
        <v>1021</v>
      </c>
      <c r="CA407" s="683">
        <v>905</v>
      </c>
      <c r="CB407" s="683">
        <v>859</v>
      </c>
      <c r="CC407" s="683">
        <v>850</v>
      </c>
      <c r="CD407" s="683">
        <v>774</v>
      </c>
      <c r="CE407" s="683">
        <v>783</v>
      </c>
      <c r="CF407" s="683">
        <v>804</v>
      </c>
      <c r="CG407" s="683">
        <v>730</v>
      </c>
      <c r="CH407" s="683">
        <v>827</v>
      </c>
      <c r="CI407" s="683">
        <v>788</v>
      </c>
      <c r="CJ407" s="683">
        <v>825</v>
      </c>
      <c r="CK407" s="683">
        <v>857</v>
      </c>
      <c r="CL407" s="683">
        <v>927</v>
      </c>
      <c r="CM407" s="683">
        <v>581</v>
      </c>
      <c r="CN407" s="683">
        <v>584</v>
      </c>
      <c r="CO407" s="683">
        <v>577</v>
      </c>
      <c r="CP407" s="683">
        <v>490</v>
      </c>
      <c r="CQ407" s="683">
        <v>412</v>
      </c>
      <c r="CR407" s="683">
        <v>357</v>
      </c>
      <c r="CS407" s="683">
        <v>368</v>
      </c>
      <c r="CT407" s="683">
        <v>289</v>
      </c>
      <c r="CU407" s="683">
        <v>289</v>
      </c>
      <c r="CV407" s="683">
        <v>235</v>
      </c>
      <c r="CW407" s="683">
        <v>191</v>
      </c>
      <c r="CX407" s="683">
        <v>148</v>
      </c>
      <c r="CY407" s="683">
        <v>489</v>
      </c>
      <c r="CZ407" s="695">
        <v>652</v>
      </c>
      <c r="DA407" s="695">
        <v>698</v>
      </c>
      <c r="DB407" s="695">
        <v>756</v>
      </c>
      <c r="DC407" s="695">
        <v>726</v>
      </c>
      <c r="DD407" s="695">
        <v>765</v>
      </c>
      <c r="DE407" s="695">
        <v>717</v>
      </c>
      <c r="DF407" s="695">
        <v>803</v>
      </c>
      <c r="DG407" s="695">
        <v>845</v>
      </c>
      <c r="DH407" s="695">
        <v>821</v>
      </c>
      <c r="DI407" s="695">
        <v>810</v>
      </c>
      <c r="DJ407" s="695">
        <v>842</v>
      </c>
      <c r="DK407" s="695">
        <v>928</v>
      </c>
      <c r="DL407" s="695">
        <v>881</v>
      </c>
      <c r="DM407" s="695">
        <v>898</v>
      </c>
      <c r="DN407" s="695">
        <v>957</v>
      </c>
      <c r="DO407" s="695">
        <v>907</v>
      </c>
      <c r="DP407" s="695">
        <v>964</v>
      </c>
      <c r="DQ407" s="695">
        <v>935</v>
      </c>
      <c r="DR407" s="695">
        <v>843</v>
      </c>
      <c r="DS407" s="695">
        <v>595</v>
      </c>
      <c r="DT407" s="695">
        <v>546</v>
      </c>
      <c r="DU407" s="695">
        <v>522</v>
      </c>
      <c r="DV407" s="695">
        <v>674</v>
      </c>
      <c r="DW407" s="695">
        <v>681</v>
      </c>
      <c r="DX407" s="695">
        <v>801</v>
      </c>
      <c r="DY407" s="695">
        <v>805</v>
      </c>
      <c r="DZ407" s="695">
        <v>811</v>
      </c>
      <c r="EA407" s="695">
        <v>883</v>
      </c>
      <c r="EB407" s="695">
        <v>908</v>
      </c>
      <c r="EC407" s="695">
        <v>951</v>
      </c>
      <c r="ED407" s="695">
        <v>944</v>
      </c>
      <c r="EE407" s="695">
        <v>964</v>
      </c>
      <c r="EF407" s="695">
        <v>1034</v>
      </c>
      <c r="EG407" s="695">
        <v>1110</v>
      </c>
      <c r="EH407" s="695">
        <v>1012</v>
      </c>
      <c r="EI407" s="695">
        <v>1011</v>
      </c>
      <c r="EJ407" s="695">
        <v>1025</v>
      </c>
      <c r="EK407" s="695">
        <v>1022</v>
      </c>
      <c r="EL407" s="695">
        <v>985</v>
      </c>
      <c r="EM407" s="695">
        <v>1052</v>
      </c>
      <c r="EN407" s="695">
        <v>1009</v>
      </c>
      <c r="EO407" s="695">
        <v>999</v>
      </c>
      <c r="EP407" s="695">
        <v>1017</v>
      </c>
      <c r="EQ407" s="695">
        <v>968</v>
      </c>
      <c r="ER407" s="695">
        <v>1029</v>
      </c>
      <c r="ES407" s="695">
        <v>917</v>
      </c>
      <c r="ET407" s="695">
        <v>867</v>
      </c>
      <c r="EU407" s="695">
        <v>917</v>
      </c>
      <c r="EV407" s="695">
        <v>906</v>
      </c>
      <c r="EW407" s="695">
        <v>1011</v>
      </c>
      <c r="EX407" s="695">
        <v>950</v>
      </c>
      <c r="EY407" s="695">
        <v>1126</v>
      </c>
      <c r="EZ407" s="695">
        <v>1118</v>
      </c>
      <c r="FA407" s="695">
        <v>1251</v>
      </c>
      <c r="FB407" s="695">
        <v>1241</v>
      </c>
      <c r="FC407" s="695">
        <v>1292</v>
      </c>
      <c r="FD407" s="695">
        <v>1161</v>
      </c>
      <c r="FE407" s="695">
        <v>1219</v>
      </c>
      <c r="FF407" s="695">
        <v>1195</v>
      </c>
      <c r="FG407" s="695">
        <v>1244</v>
      </c>
      <c r="FH407" s="695">
        <v>1245</v>
      </c>
      <c r="FI407" s="695">
        <v>1166</v>
      </c>
      <c r="FJ407" s="695">
        <v>1108</v>
      </c>
      <c r="FK407" s="695">
        <v>1070</v>
      </c>
      <c r="FL407" s="695">
        <v>1037</v>
      </c>
      <c r="FM407" s="695">
        <v>1012</v>
      </c>
      <c r="FN407" s="695">
        <v>954</v>
      </c>
      <c r="FO407" s="695">
        <v>961</v>
      </c>
      <c r="FP407" s="695">
        <v>871</v>
      </c>
      <c r="FQ407" s="695">
        <v>845</v>
      </c>
      <c r="FR407" s="695">
        <v>878</v>
      </c>
      <c r="FS407" s="695">
        <v>868</v>
      </c>
      <c r="FT407" s="695">
        <v>815</v>
      </c>
      <c r="FU407" s="695">
        <v>909</v>
      </c>
      <c r="FV407" s="695">
        <v>895</v>
      </c>
      <c r="FW407" s="695">
        <v>884</v>
      </c>
      <c r="FX407" s="695">
        <v>973</v>
      </c>
      <c r="FY407" s="695">
        <v>1037</v>
      </c>
      <c r="FZ407" s="695">
        <v>754</v>
      </c>
      <c r="GA407" s="695">
        <v>705</v>
      </c>
      <c r="GB407" s="695">
        <v>658</v>
      </c>
      <c r="GC407" s="695">
        <v>564</v>
      </c>
      <c r="GD407" s="695">
        <v>490</v>
      </c>
      <c r="GE407" s="695">
        <v>471</v>
      </c>
      <c r="GF407" s="695">
        <v>438</v>
      </c>
      <c r="GG407" s="695">
        <v>430</v>
      </c>
      <c r="GH407" s="695">
        <v>415</v>
      </c>
      <c r="GI407" s="695">
        <v>326</v>
      </c>
      <c r="GJ407" s="695">
        <v>227</v>
      </c>
      <c r="GK407" s="695">
        <v>226</v>
      </c>
      <c r="GL407" s="683">
        <v>886</v>
      </c>
    </row>
    <row r="408" spans="1:194" s="1" customFormat="1" ht="15" x14ac:dyDescent="0.25">
      <c r="A408" s="30" t="s">
        <v>34</v>
      </c>
      <c r="B408" s="1" t="s">
        <v>447</v>
      </c>
      <c r="C408" s="29" t="str">
        <f t="shared" si="108"/>
        <v>LA Wales - Gwynedd</v>
      </c>
      <c r="D408" s="48">
        <f t="shared" si="109"/>
        <v>4074</v>
      </c>
      <c r="E408" s="48">
        <f t="shared" si="110"/>
        <v>3934</v>
      </c>
      <c r="F408" s="49">
        <f t="shared" si="111"/>
        <v>120813</v>
      </c>
      <c r="G408" s="49">
        <f t="shared" si="112"/>
        <v>59147</v>
      </c>
      <c r="H408" s="50">
        <f t="shared" si="113"/>
        <v>61666</v>
      </c>
      <c r="I408" s="50">
        <f t="shared" si="114"/>
        <v>48064</v>
      </c>
      <c r="J408" s="50">
        <f t="shared" si="115"/>
        <v>51131</v>
      </c>
      <c r="K408" s="47">
        <f t="shared" si="116"/>
        <v>11083</v>
      </c>
      <c r="L408" s="48">
        <f t="shared" si="117"/>
        <v>10535</v>
      </c>
      <c r="M408" s="683">
        <v>457</v>
      </c>
      <c r="N408" s="683">
        <v>512</v>
      </c>
      <c r="O408" s="683">
        <v>579</v>
      </c>
      <c r="P408" s="683">
        <v>528</v>
      </c>
      <c r="Q408" s="683">
        <v>558</v>
      </c>
      <c r="R408" s="683">
        <v>553</v>
      </c>
      <c r="S408" s="683">
        <v>610</v>
      </c>
      <c r="T408" s="683">
        <v>572</v>
      </c>
      <c r="U408" s="683">
        <v>680</v>
      </c>
      <c r="V408" s="683">
        <v>601</v>
      </c>
      <c r="W408" s="683">
        <v>678</v>
      </c>
      <c r="X408" s="683">
        <v>681</v>
      </c>
      <c r="Y408" s="683">
        <v>681</v>
      </c>
      <c r="Z408" s="683">
        <v>663</v>
      </c>
      <c r="AA408" s="683">
        <v>723</v>
      </c>
      <c r="AB408" s="683">
        <v>672</v>
      </c>
      <c r="AC408" s="683">
        <v>666</v>
      </c>
      <c r="AD408" s="683">
        <v>669</v>
      </c>
      <c r="AE408" s="683">
        <v>725</v>
      </c>
      <c r="AF408" s="683">
        <v>907</v>
      </c>
      <c r="AG408" s="683">
        <v>880</v>
      </c>
      <c r="AH408" s="683">
        <v>940</v>
      </c>
      <c r="AI408" s="683">
        <v>836</v>
      </c>
      <c r="AJ408" s="683">
        <v>787</v>
      </c>
      <c r="AK408" s="683">
        <v>816</v>
      </c>
      <c r="AL408" s="683">
        <v>742</v>
      </c>
      <c r="AM408" s="683">
        <v>740</v>
      </c>
      <c r="AN408" s="683">
        <v>666</v>
      </c>
      <c r="AO408" s="683">
        <v>675</v>
      </c>
      <c r="AP408" s="683">
        <v>676</v>
      </c>
      <c r="AQ408" s="683">
        <v>710</v>
      </c>
      <c r="AR408" s="683">
        <v>706</v>
      </c>
      <c r="AS408" s="683">
        <v>706</v>
      </c>
      <c r="AT408" s="683">
        <v>711</v>
      </c>
      <c r="AU408" s="683">
        <v>709</v>
      </c>
      <c r="AV408" s="683">
        <v>699</v>
      </c>
      <c r="AW408" s="683">
        <v>703</v>
      </c>
      <c r="AX408" s="683">
        <v>732</v>
      </c>
      <c r="AY408" s="683">
        <v>614</v>
      </c>
      <c r="AZ408" s="683">
        <v>645</v>
      </c>
      <c r="BA408" s="683">
        <v>619</v>
      </c>
      <c r="BB408" s="683">
        <v>614</v>
      </c>
      <c r="BC408" s="683">
        <v>642</v>
      </c>
      <c r="BD408" s="683">
        <v>605</v>
      </c>
      <c r="BE408" s="683">
        <v>660</v>
      </c>
      <c r="BF408" s="683">
        <v>560</v>
      </c>
      <c r="BG408" s="683">
        <v>572</v>
      </c>
      <c r="BH408" s="683">
        <v>590</v>
      </c>
      <c r="BI408" s="683">
        <v>597</v>
      </c>
      <c r="BJ408" s="683">
        <v>603</v>
      </c>
      <c r="BK408" s="683">
        <v>689</v>
      </c>
      <c r="BL408" s="683">
        <v>729</v>
      </c>
      <c r="BM408" s="683">
        <v>790</v>
      </c>
      <c r="BN408" s="683">
        <v>833</v>
      </c>
      <c r="BO408" s="683">
        <v>819</v>
      </c>
      <c r="BP408" s="683">
        <v>827</v>
      </c>
      <c r="BQ408" s="683">
        <v>839</v>
      </c>
      <c r="BR408" s="683">
        <v>837</v>
      </c>
      <c r="BS408" s="683">
        <v>863</v>
      </c>
      <c r="BT408" s="683">
        <v>868</v>
      </c>
      <c r="BU408" s="683">
        <v>916</v>
      </c>
      <c r="BV408" s="683">
        <v>887</v>
      </c>
      <c r="BW408" s="683">
        <v>885</v>
      </c>
      <c r="BX408" s="683">
        <v>859</v>
      </c>
      <c r="BY408" s="683">
        <v>769</v>
      </c>
      <c r="BZ408" s="683">
        <v>761</v>
      </c>
      <c r="CA408" s="683">
        <v>800</v>
      </c>
      <c r="CB408" s="683">
        <v>749</v>
      </c>
      <c r="CC408" s="683">
        <v>696</v>
      </c>
      <c r="CD408" s="683">
        <v>710</v>
      </c>
      <c r="CE408" s="683">
        <v>664</v>
      </c>
      <c r="CF408" s="683">
        <v>685</v>
      </c>
      <c r="CG408" s="683">
        <v>631</v>
      </c>
      <c r="CH408" s="683">
        <v>604</v>
      </c>
      <c r="CI408" s="683">
        <v>619</v>
      </c>
      <c r="CJ408" s="683">
        <v>706</v>
      </c>
      <c r="CK408" s="683">
        <v>708</v>
      </c>
      <c r="CL408" s="683">
        <v>672</v>
      </c>
      <c r="CM408" s="683">
        <v>541</v>
      </c>
      <c r="CN408" s="683">
        <v>471</v>
      </c>
      <c r="CO408" s="683">
        <v>476</v>
      </c>
      <c r="CP408" s="683">
        <v>435</v>
      </c>
      <c r="CQ408" s="683">
        <v>345</v>
      </c>
      <c r="CR408" s="683">
        <v>262</v>
      </c>
      <c r="CS408" s="683">
        <v>289</v>
      </c>
      <c r="CT408" s="683">
        <v>276</v>
      </c>
      <c r="CU408" s="683">
        <v>197</v>
      </c>
      <c r="CV408" s="683">
        <v>210</v>
      </c>
      <c r="CW408" s="683">
        <v>178</v>
      </c>
      <c r="CX408" s="683">
        <v>118</v>
      </c>
      <c r="CY408" s="683">
        <v>464</v>
      </c>
      <c r="CZ408" s="695">
        <v>520</v>
      </c>
      <c r="DA408" s="695">
        <v>494</v>
      </c>
      <c r="DB408" s="695">
        <v>514</v>
      </c>
      <c r="DC408" s="695">
        <v>498</v>
      </c>
      <c r="DD408" s="695">
        <v>511</v>
      </c>
      <c r="DE408" s="695">
        <v>521</v>
      </c>
      <c r="DF408" s="695">
        <v>597</v>
      </c>
      <c r="DG408" s="695">
        <v>550</v>
      </c>
      <c r="DH408" s="695">
        <v>617</v>
      </c>
      <c r="DI408" s="695">
        <v>560</v>
      </c>
      <c r="DJ408" s="695">
        <v>587</v>
      </c>
      <c r="DK408" s="695">
        <v>632</v>
      </c>
      <c r="DL408" s="695">
        <v>705</v>
      </c>
      <c r="DM408" s="695">
        <v>658</v>
      </c>
      <c r="DN408" s="695">
        <v>634</v>
      </c>
      <c r="DO408" s="695">
        <v>648</v>
      </c>
      <c r="DP408" s="695">
        <v>634</v>
      </c>
      <c r="DQ408" s="695">
        <v>655</v>
      </c>
      <c r="DR408" s="695">
        <v>744</v>
      </c>
      <c r="DS408" s="695">
        <v>1018</v>
      </c>
      <c r="DT408" s="695">
        <v>1053</v>
      </c>
      <c r="DU408" s="695">
        <v>1012</v>
      </c>
      <c r="DV408" s="695">
        <v>878</v>
      </c>
      <c r="DW408" s="695">
        <v>744</v>
      </c>
      <c r="DX408" s="695">
        <v>688</v>
      </c>
      <c r="DY408" s="695">
        <v>733</v>
      </c>
      <c r="DZ408" s="695">
        <v>680</v>
      </c>
      <c r="EA408" s="695">
        <v>750</v>
      </c>
      <c r="EB408" s="695">
        <v>678</v>
      </c>
      <c r="EC408" s="695">
        <v>719</v>
      </c>
      <c r="ED408" s="695">
        <v>745</v>
      </c>
      <c r="EE408" s="695">
        <v>723</v>
      </c>
      <c r="EF408" s="695">
        <v>726</v>
      </c>
      <c r="EG408" s="695">
        <v>767</v>
      </c>
      <c r="EH408" s="695">
        <v>721</v>
      </c>
      <c r="EI408" s="695">
        <v>749</v>
      </c>
      <c r="EJ408" s="695">
        <v>755</v>
      </c>
      <c r="EK408" s="695">
        <v>715</v>
      </c>
      <c r="EL408" s="695">
        <v>673</v>
      </c>
      <c r="EM408" s="695">
        <v>674</v>
      </c>
      <c r="EN408" s="695">
        <v>602</v>
      </c>
      <c r="EO408" s="695">
        <v>640</v>
      </c>
      <c r="EP408" s="695">
        <v>658</v>
      </c>
      <c r="EQ408" s="695">
        <v>651</v>
      </c>
      <c r="ER408" s="695">
        <v>683</v>
      </c>
      <c r="ES408" s="695">
        <v>646</v>
      </c>
      <c r="ET408" s="695">
        <v>600</v>
      </c>
      <c r="EU408" s="695">
        <v>559</v>
      </c>
      <c r="EV408" s="695">
        <v>602</v>
      </c>
      <c r="EW408" s="695">
        <v>691</v>
      </c>
      <c r="EX408" s="695">
        <v>740</v>
      </c>
      <c r="EY408" s="695">
        <v>771</v>
      </c>
      <c r="EZ408" s="695">
        <v>818</v>
      </c>
      <c r="FA408" s="695">
        <v>837</v>
      </c>
      <c r="FB408" s="695">
        <v>875</v>
      </c>
      <c r="FC408" s="695">
        <v>893</v>
      </c>
      <c r="FD408" s="695">
        <v>855</v>
      </c>
      <c r="FE408" s="695">
        <v>891</v>
      </c>
      <c r="FF408" s="695">
        <v>886</v>
      </c>
      <c r="FG408" s="695">
        <v>925</v>
      </c>
      <c r="FH408" s="695">
        <v>874</v>
      </c>
      <c r="FI408" s="695">
        <v>866</v>
      </c>
      <c r="FJ408" s="695">
        <v>884</v>
      </c>
      <c r="FK408" s="695">
        <v>894</v>
      </c>
      <c r="FL408" s="695">
        <v>885</v>
      </c>
      <c r="FM408" s="695">
        <v>777</v>
      </c>
      <c r="FN408" s="695">
        <v>793</v>
      </c>
      <c r="FO408" s="695">
        <v>771</v>
      </c>
      <c r="FP408" s="695">
        <v>778</v>
      </c>
      <c r="FQ408" s="695">
        <v>650</v>
      </c>
      <c r="FR408" s="695">
        <v>690</v>
      </c>
      <c r="FS408" s="695">
        <v>711</v>
      </c>
      <c r="FT408" s="695">
        <v>687</v>
      </c>
      <c r="FU408" s="695">
        <v>654</v>
      </c>
      <c r="FV408" s="695">
        <v>666</v>
      </c>
      <c r="FW408" s="695">
        <v>660</v>
      </c>
      <c r="FX408" s="695">
        <v>660</v>
      </c>
      <c r="FY408" s="695">
        <v>727</v>
      </c>
      <c r="FZ408" s="695">
        <v>574</v>
      </c>
      <c r="GA408" s="695">
        <v>528</v>
      </c>
      <c r="GB408" s="695">
        <v>587</v>
      </c>
      <c r="GC408" s="695">
        <v>506</v>
      </c>
      <c r="GD408" s="695">
        <v>434</v>
      </c>
      <c r="GE408" s="695">
        <v>362</v>
      </c>
      <c r="GF408" s="695">
        <v>348</v>
      </c>
      <c r="GG408" s="695">
        <v>331</v>
      </c>
      <c r="GH408" s="695">
        <v>306</v>
      </c>
      <c r="GI408" s="695">
        <v>309</v>
      </c>
      <c r="GJ408" s="695">
        <v>248</v>
      </c>
      <c r="GK408" s="695">
        <v>230</v>
      </c>
      <c r="GL408" s="683">
        <v>973</v>
      </c>
    </row>
    <row r="409" spans="1:194" s="1" customFormat="1" ht="15" x14ac:dyDescent="0.25">
      <c r="A409" s="30" t="s">
        <v>34</v>
      </c>
      <c r="B409" s="1" t="s">
        <v>448</v>
      </c>
      <c r="C409" s="29" t="str">
        <f t="shared" si="108"/>
        <v>LA Wales - Isle of Anglesey</v>
      </c>
      <c r="D409" s="48">
        <f t="shared" si="109"/>
        <v>2476</v>
      </c>
      <c r="E409" s="48">
        <f t="shared" si="110"/>
        <v>2387</v>
      </c>
      <c r="F409" s="49">
        <f t="shared" si="111"/>
        <v>69097</v>
      </c>
      <c r="G409" s="49">
        <f t="shared" si="112"/>
        <v>33801</v>
      </c>
      <c r="H409" s="50">
        <f t="shared" si="113"/>
        <v>35296</v>
      </c>
      <c r="I409" s="50">
        <f t="shared" si="114"/>
        <v>27205</v>
      </c>
      <c r="J409" s="50">
        <f t="shared" si="115"/>
        <v>28965</v>
      </c>
      <c r="K409" s="47">
        <f t="shared" si="116"/>
        <v>6596</v>
      </c>
      <c r="L409" s="48">
        <f t="shared" si="117"/>
        <v>6331</v>
      </c>
      <c r="M409" s="683">
        <v>273</v>
      </c>
      <c r="N409" s="683">
        <v>272</v>
      </c>
      <c r="O409" s="683">
        <v>276</v>
      </c>
      <c r="P409" s="683">
        <v>332</v>
      </c>
      <c r="Q409" s="683">
        <v>323</v>
      </c>
      <c r="R409" s="683">
        <v>327</v>
      </c>
      <c r="S409" s="683">
        <v>338</v>
      </c>
      <c r="T409" s="683">
        <v>388</v>
      </c>
      <c r="U409" s="683">
        <v>401</v>
      </c>
      <c r="V409" s="683">
        <v>367</v>
      </c>
      <c r="W409" s="683">
        <v>397</v>
      </c>
      <c r="X409" s="683">
        <v>426</v>
      </c>
      <c r="Y409" s="683">
        <v>402</v>
      </c>
      <c r="Z409" s="683">
        <v>440</v>
      </c>
      <c r="AA409" s="683">
        <v>411</v>
      </c>
      <c r="AB409" s="683">
        <v>441</v>
      </c>
      <c r="AC409" s="683">
        <v>386</v>
      </c>
      <c r="AD409" s="683">
        <v>396</v>
      </c>
      <c r="AE409" s="683">
        <v>377</v>
      </c>
      <c r="AF409" s="683">
        <v>299</v>
      </c>
      <c r="AG409" s="683">
        <v>260</v>
      </c>
      <c r="AH409" s="683">
        <v>282</v>
      </c>
      <c r="AI409" s="683">
        <v>310</v>
      </c>
      <c r="AJ409" s="683">
        <v>307</v>
      </c>
      <c r="AK409" s="683">
        <v>324</v>
      </c>
      <c r="AL409" s="683">
        <v>362</v>
      </c>
      <c r="AM409" s="683">
        <v>325</v>
      </c>
      <c r="AN409" s="683">
        <v>328</v>
      </c>
      <c r="AO409" s="683">
        <v>343</v>
      </c>
      <c r="AP409" s="683">
        <v>317</v>
      </c>
      <c r="AQ409" s="683">
        <v>357</v>
      </c>
      <c r="AR409" s="683">
        <v>344</v>
      </c>
      <c r="AS409" s="683">
        <v>339</v>
      </c>
      <c r="AT409" s="683">
        <v>356</v>
      </c>
      <c r="AU409" s="683">
        <v>360</v>
      </c>
      <c r="AV409" s="683">
        <v>351</v>
      </c>
      <c r="AW409" s="683">
        <v>385</v>
      </c>
      <c r="AX409" s="683">
        <v>384</v>
      </c>
      <c r="AY409" s="683">
        <v>306</v>
      </c>
      <c r="AZ409" s="683">
        <v>345</v>
      </c>
      <c r="BA409" s="683">
        <v>376</v>
      </c>
      <c r="BB409" s="683">
        <v>337</v>
      </c>
      <c r="BC409" s="683">
        <v>334</v>
      </c>
      <c r="BD409" s="683">
        <v>351</v>
      </c>
      <c r="BE409" s="683">
        <v>344</v>
      </c>
      <c r="BF409" s="683">
        <v>384</v>
      </c>
      <c r="BG409" s="683">
        <v>319</v>
      </c>
      <c r="BH409" s="683">
        <v>313</v>
      </c>
      <c r="BI409" s="683">
        <v>329</v>
      </c>
      <c r="BJ409" s="683">
        <v>355</v>
      </c>
      <c r="BK409" s="683">
        <v>362</v>
      </c>
      <c r="BL409" s="683">
        <v>439</v>
      </c>
      <c r="BM409" s="683">
        <v>461</v>
      </c>
      <c r="BN409" s="683">
        <v>490</v>
      </c>
      <c r="BO409" s="683">
        <v>451</v>
      </c>
      <c r="BP409" s="683">
        <v>469</v>
      </c>
      <c r="BQ409" s="683">
        <v>491</v>
      </c>
      <c r="BR409" s="683">
        <v>532</v>
      </c>
      <c r="BS409" s="683">
        <v>511</v>
      </c>
      <c r="BT409" s="683">
        <v>560</v>
      </c>
      <c r="BU409" s="683">
        <v>533</v>
      </c>
      <c r="BV409" s="683">
        <v>576</v>
      </c>
      <c r="BW409" s="683">
        <v>527</v>
      </c>
      <c r="BX409" s="683">
        <v>537</v>
      </c>
      <c r="BY409" s="683">
        <v>563</v>
      </c>
      <c r="BZ409" s="683">
        <v>528</v>
      </c>
      <c r="CA409" s="683">
        <v>496</v>
      </c>
      <c r="CB409" s="683">
        <v>458</v>
      </c>
      <c r="CC409" s="683">
        <v>495</v>
      </c>
      <c r="CD409" s="683">
        <v>474</v>
      </c>
      <c r="CE409" s="683">
        <v>446</v>
      </c>
      <c r="CF409" s="683">
        <v>440</v>
      </c>
      <c r="CG409" s="683">
        <v>439</v>
      </c>
      <c r="CH409" s="683">
        <v>413</v>
      </c>
      <c r="CI409" s="683">
        <v>455</v>
      </c>
      <c r="CJ409" s="683">
        <v>452</v>
      </c>
      <c r="CK409" s="683">
        <v>478</v>
      </c>
      <c r="CL409" s="683">
        <v>461</v>
      </c>
      <c r="CM409" s="683">
        <v>316</v>
      </c>
      <c r="CN409" s="683">
        <v>324</v>
      </c>
      <c r="CO409" s="683">
        <v>323</v>
      </c>
      <c r="CP409" s="683">
        <v>301</v>
      </c>
      <c r="CQ409" s="683">
        <v>227</v>
      </c>
      <c r="CR409" s="683">
        <v>208</v>
      </c>
      <c r="CS409" s="683">
        <v>196</v>
      </c>
      <c r="CT409" s="683">
        <v>212</v>
      </c>
      <c r="CU409" s="683">
        <v>161</v>
      </c>
      <c r="CV409" s="683">
        <v>149</v>
      </c>
      <c r="CW409" s="683">
        <v>94</v>
      </c>
      <c r="CX409" s="683">
        <v>88</v>
      </c>
      <c r="CY409" s="683">
        <v>266</v>
      </c>
      <c r="CZ409" s="695">
        <v>265</v>
      </c>
      <c r="DA409" s="695">
        <v>255</v>
      </c>
      <c r="DB409" s="695">
        <v>300</v>
      </c>
      <c r="DC409" s="695">
        <v>263</v>
      </c>
      <c r="DD409" s="695">
        <v>289</v>
      </c>
      <c r="DE409" s="695">
        <v>277</v>
      </c>
      <c r="DF409" s="695">
        <v>366</v>
      </c>
      <c r="DG409" s="695">
        <v>350</v>
      </c>
      <c r="DH409" s="695">
        <v>383</v>
      </c>
      <c r="DI409" s="695">
        <v>393</v>
      </c>
      <c r="DJ409" s="695">
        <v>379</v>
      </c>
      <c r="DK409" s="695">
        <v>424</v>
      </c>
      <c r="DL409" s="695">
        <v>448</v>
      </c>
      <c r="DM409" s="695">
        <v>420</v>
      </c>
      <c r="DN409" s="695">
        <v>365</v>
      </c>
      <c r="DO409" s="695">
        <v>397</v>
      </c>
      <c r="DP409" s="695">
        <v>420</v>
      </c>
      <c r="DQ409" s="695">
        <v>337</v>
      </c>
      <c r="DR409" s="695">
        <v>320</v>
      </c>
      <c r="DS409" s="695">
        <v>196</v>
      </c>
      <c r="DT409" s="695">
        <v>243</v>
      </c>
      <c r="DU409" s="695">
        <v>204</v>
      </c>
      <c r="DV409" s="695">
        <v>266</v>
      </c>
      <c r="DW409" s="695">
        <v>306</v>
      </c>
      <c r="DX409" s="695">
        <v>290</v>
      </c>
      <c r="DY409" s="695">
        <v>293</v>
      </c>
      <c r="DZ409" s="695">
        <v>338</v>
      </c>
      <c r="EA409" s="695">
        <v>384</v>
      </c>
      <c r="EB409" s="695">
        <v>332</v>
      </c>
      <c r="EC409" s="695">
        <v>365</v>
      </c>
      <c r="ED409" s="695">
        <v>307</v>
      </c>
      <c r="EE409" s="695">
        <v>335</v>
      </c>
      <c r="EF409" s="695">
        <v>380</v>
      </c>
      <c r="EG409" s="695">
        <v>398</v>
      </c>
      <c r="EH409" s="695">
        <v>398</v>
      </c>
      <c r="EI409" s="695">
        <v>407</v>
      </c>
      <c r="EJ409" s="695">
        <v>374</v>
      </c>
      <c r="EK409" s="695">
        <v>367</v>
      </c>
      <c r="EL409" s="695">
        <v>377</v>
      </c>
      <c r="EM409" s="695">
        <v>418</v>
      </c>
      <c r="EN409" s="695">
        <v>341</v>
      </c>
      <c r="EO409" s="695">
        <v>387</v>
      </c>
      <c r="EP409" s="695">
        <v>373</v>
      </c>
      <c r="EQ409" s="695">
        <v>354</v>
      </c>
      <c r="ER409" s="695">
        <v>439</v>
      </c>
      <c r="ES409" s="695">
        <v>369</v>
      </c>
      <c r="ET409" s="695">
        <v>377</v>
      </c>
      <c r="EU409" s="695">
        <v>304</v>
      </c>
      <c r="EV409" s="695">
        <v>386</v>
      </c>
      <c r="EW409" s="695">
        <v>336</v>
      </c>
      <c r="EX409" s="695">
        <v>412</v>
      </c>
      <c r="EY409" s="695">
        <v>504</v>
      </c>
      <c r="EZ409" s="695">
        <v>456</v>
      </c>
      <c r="FA409" s="695">
        <v>520</v>
      </c>
      <c r="FB409" s="695">
        <v>512</v>
      </c>
      <c r="FC409" s="695">
        <v>558</v>
      </c>
      <c r="FD409" s="695">
        <v>551</v>
      </c>
      <c r="FE409" s="695">
        <v>562</v>
      </c>
      <c r="FF409" s="695">
        <v>525</v>
      </c>
      <c r="FG409" s="695">
        <v>564</v>
      </c>
      <c r="FH409" s="695">
        <v>603</v>
      </c>
      <c r="FI409" s="695">
        <v>578</v>
      </c>
      <c r="FJ409" s="695">
        <v>513</v>
      </c>
      <c r="FK409" s="695">
        <v>531</v>
      </c>
      <c r="FL409" s="695">
        <v>563</v>
      </c>
      <c r="FM409" s="695">
        <v>529</v>
      </c>
      <c r="FN409" s="695">
        <v>486</v>
      </c>
      <c r="FO409" s="695">
        <v>496</v>
      </c>
      <c r="FP409" s="695">
        <v>487</v>
      </c>
      <c r="FQ409" s="695">
        <v>481</v>
      </c>
      <c r="FR409" s="695">
        <v>481</v>
      </c>
      <c r="FS409" s="695">
        <v>421</v>
      </c>
      <c r="FT409" s="695">
        <v>452</v>
      </c>
      <c r="FU409" s="695">
        <v>469</v>
      </c>
      <c r="FV409" s="695">
        <v>468</v>
      </c>
      <c r="FW409" s="695">
        <v>489</v>
      </c>
      <c r="FX409" s="695">
        <v>500</v>
      </c>
      <c r="FY409" s="695">
        <v>542</v>
      </c>
      <c r="FZ409" s="695">
        <v>379</v>
      </c>
      <c r="GA409" s="695">
        <v>387</v>
      </c>
      <c r="GB409" s="695">
        <v>373</v>
      </c>
      <c r="GC409" s="695">
        <v>340</v>
      </c>
      <c r="GD409" s="695">
        <v>289</v>
      </c>
      <c r="GE409" s="695">
        <v>247</v>
      </c>
      <c r="GF409" s="695">
        <v>248</v>
      </c>
      <c r="GG409" s="695">
        <v>211</v>
      </c>
      <c r="GH409" s="695">
        <v>224</v>
      </c>
      <c r="GI409" s="695">
        <v>174</v>
      </c>
      <c r="GJ409" s="695">
        <v>153</v>
      </c>
      <c r="GK409" s="695">
        <v>140</v>
      </c>
      <c r="GL409" s="683">
        <v>583</v>
      </c>
    </row>
    <row r="410" spans="1:194" s="1" customFormat="1" ht="15" x14ac:dyDescent="0.25">
      <c r="A410" s="30" t="s">
        <v>34</v>
      </c>
      <c r="B410" s="1" t="s">
        <v>449</v>
      </c>
      <c r="C410" s="29" t="str">
        <f t="shared" si="108"/>
        <v>LA Wales - Merthyr Tydfil</v>
      </c>
      <c r="D410" s="48">
        <f t="shared" si="109"/>
        <v>2268</v>
      </c>
      <c r="E410" s="48">
        <f t="shared" si="110"/>
        <v>2117</v>
      </c>
      <c r="F410" s="49">
        <f t="shared" si="111"/>
        <v>58972</v>
      </c>
      <c r="G410" s="49">
        <f t="shared" si="112"/>
        <v>28850</v>
      </c>
      <c r="H410" s="50">
        <f t="shared" si="113"/>
        <v>30122</v>
      </c>
      <c r="I410" s="50">
        <f t="shared" si="114"/>
        <v>22327</v>
      </c>
      <c r="J410" s="50">
        <f t="shared" si="115"/>
        <v>24094</v>
      </c>
      <c r="K410" s="47">
        <f t="shared" si="116"/>
        <v>6523</v>
      </c>
      <c r="L410" s="48">
        <f t="shared" si="117"/>
        <v>6028</v>
      </c>
      <c r="M410" s="683">
        <v>302</v>
      </c>
      <c r="N410" s="683">
        <v>335</v>
      </c>
      <c r="O410" s="683">
        <v>328</v>
      </c>
      <c r="P410" s="683">
        <v>343</v>
      </c>
      <c r="Q410" s="683">
        <v>341</v>
      </c>
      <c r="R410" s="683">
        <v>314</v>
      </c>
      <c r="S410" s="683">
        <v>375</v>
      </c>
      <c r="T410" s="683">
        <v>414</v>
      </c>
      <c r="U410" s="683">
        <v>398</v>
      </c>
      <c r="V410" s="683">
        <v>387</v>
      </c>
      <c r="W410" s="683">
        <v>360</v>
      </c>
      <c r="X410" s="683">
        <v>358</v>
      </c>
      <c r="Y410" s="683">
        <v>384</v>
      </c>
      <c r="Z410" s="683">
        <v>411</v>
      </c>
      <c r="AA410" s="683">
        <v>351</v>
      </c>
      <c r="AB410" s="683">
        <v>368</v>
      </c>
      <c r="AC410" s="683">
        <v>373</v>
      </c>
      <c r="AD410" s="683">
        <v>381</v>
      </c>
      <c r="AE410" s="683">
        <v>331</v>
      </c>
      <c r="AF410" s="683">
        <v>283</v>
      </c>
      <c r="AG410" s="683">
        <v>278</v>
      </c>
      <c r="AH410" s="683">
        <v>329</v>
      </c>
      <c r="AI410" s="683">
        <v>299</v>
      </c>
      <c r="AJ410" s="683">
        <v>296</v>
      </c>
      <c r="AK410" s="683">
        <v>352</v>
      </c>
      <c r="AL410" s="683">
        <v>340</v>
      </c>
      <c r="AM410" s="683">
        <v>326</v>
      </c>
      <c r="AN410" s="683">
        <v>354</v>
      </c>
      <c r="AO410" s="683">
        <v>345</v>
      </c>
      <c r="AP410" s="683">
        <v>339</v>
      </c>
      <c r="AQ410" s="683">
        <v>381</v>
      </c>
      <c r="AR410" s="683">
        <v>385</v>
      </c>
      <c r="AS410" s="683">
        <v>353</v>
      </c>
      <c r="AT410" s="683">
        <v>385</v>
      </c>
      <c r="AU410" s="683">
        <v>391</v>
      </c>
      <c r="AV410" s="683">
        <v>368</v>
      </c>
      <c r="AW410" s="683">
        <v>397</v>
      </c>
      <c r="AX410" s="683">
        <v>401</v>
      </c>
      <c r="AY410" s="683">
        <v>408</v>
      </c>
      <c r="AZ410" s="683">
        <v>423</v>
      </c>
      <c r="BA410" s="683">
        <v>399</v>
      </c>
      <c r="BB410" s="683">
        <v>339</v>
      </c>
      <c r="BC410" s="683">
        <v>347</v>
      </c>
      <c r="BD410" s="683">
        <v>376</v>
      </c>
      <c r="BE410" s="683">
        <v>391</v>
      </c>
      <c r="BF410" s="683">
        <v>340</v>
      </c>
      <c r="BG410" s="683">
        <v>283</v>
      </c>
      <c r="BH410" s="683">
        <v>281</v>
      </c>
      <c r="BI410" s="683">
        <v>310</v>
      </c>
      <c r="BJ410" s="683">
        <v>348</v>
      </c>
      <c r="BK410" s="683">
        <v>308</v>
      </c>
      <c r="BL410" s="683">
        <v>337</v>
      </c>
      <c r="BM410" s="683">
        <v>358</v>
      </c>
      <c r="BN410" s="683">
        <v>395</v>
      </c>
      <c r="BO410" s="683">
        <v>358</v>
      </c>
      <c r="BP410" s="683">
        <v>413</v>
      </c>
      <c r="BQ410" s="683">
        <v>377</v>
      </c>
      <c r="BR410" s="683">
        <v>367</v>
      </c>
      <c r="BS410" s="683">
        <v>419</v>
      </c>
      <c r="BT410" s="683">
        <v>399</v>
      </c>
      <c r="BU410" s="683">
        <v>426</v>
      </c>
      <c r="BV410" s="683">
        <v>372</v>
      </c>
      <c r="BW410" s="683">
        <v>399</v>
      </c>
      <c r="BX410" s="683">
        <v>360</v>
      </c>
      <c r="BY410" s="683">
        <v>377</v>
      </c>
      <c r="BZ410" s="683">
        <v>399</v>
      </c>
      <c r="CA410" s="683">
        <v>385</v>
      </c>
      <c r="CB410" s="683">
        <v>312</v>
      </c>
      <c r="CC410" s="683">
        <v>287</v>
      </c>
      <c r="CD410" s="683">
        <v>278</v>
      </c>
      <c r="CE410" s="683">
        <v>305</v>
      </c>
      <c r="CF410" s="683">
        <v>283</v>
      </c>
      <c r="CG410" s="683">
        <v>278</v>
      </c>
      <c r="CH410" s="683">
        <v>283</v>
      </c>
      <c r="CI410" s="683">
        <v>255</v>
      </c>
      <c r="CJ410" s="683">
        <v>296</v>
      </c>
      <c r="CK410" s="683">
        <v>284</v>
      </c>
      <c r="CL410" s="683">
        <v>235</v>
      </c>
      <c r="CM410" s="683">
        <v>186</v>
      </c>
      <c r="CN410" s="683">
        <v>203</v>
      </c>
      <c r="CO410" s="683">
        <v>192</v>
      </c>
      <c r="CP410" s="683">
        <v>154</v>
      </c>
      <c r="CQ410" s="683">
        <v>152</v>
      </c>
      <c r="CR410" s="683">
        <v>98</v>
      </c>
      <c r="CS410" s="683">
        <v>106</v>
      </c>
      <c r="CT410" s="683">
        <v>98</v>
      </c>
      <c r="CU410" s="683">
        <v>90</v>
      </c>
      <c r="CV410" s="683">
        <v>60</v>
      </c>
      <c r="CW410" s="683">
        <v>56</v>
      </c>
      <c r="CX410" s="683">
        <v>60</v>
      </c>
      <c r="CY410" s="683">
        <v>149</v>
      </c>
      <c r="CZ410" s="695">
        <v>283</v>
      </c>
      <c r="DA410" s="695">
        <v>257</v>
      </c>
      <c r="DB410" s="695">
        <v>282</v>
      </c>
      <c r="DC410" s="695">
        <v>293</v>
      </c>
      <c r="DD410" s="695">
        <v>320</v>
      </c>
      <c r="DE410" s="695">
        <v>364</v>
      </c>
      <c r="DF410" s="695">
        <v>314</v>
      </c>
      <c r="DG410" s="695">
        <v>350</v>
      </c>
      <c r="DH410" s="695">
        <v>353</v>
      </c>
      <c r="DI410" s="695">
        <v>382</v>
      </c>
      <c r="DJ410" s="695">
        <v>340</v>
      </c>
      <c r="DK410" s="695">
        <v>373</v>
      </c>
      <c r="DL410" s="695">
        <v>394</v>
      </c>
      <c r="DM410" s="695">
        <v>321</v>
      </c>
      <c r="DN410" s="695">
        <v>329</v>
      </c>
      <c r="DO410" s="695">
        <v>368</v>
      </c>
      <c r="DP410" s="695">
        <v>374</v>
      </c>
      <c r="DQ410" s="695">
        <v>331</v>
      </c>
      <c r="DR410" s="695">
        <v>301</v>
      </c>
      <c r="DS410" s="695">
        <v>264</v>
      </c>
      <c r="DT410" s="695">
        <v>253</v>
      </c>
      <c r="DU410" s="695">
        <v>242</v>
      </c>
      <c r="DV410" s="695">
        <v>241</v>
      </c>
      <c r="DW410" s="695">
        <v>307</v>
      </c>
      <c r="DX410" s="695">
        <v>324</v>
      </c>
      <c r="DY410" s="695">
        <v>362</v>
      </c>
      <c r="DZ410" s="695">
        <v>344</v>
      </c>
      <c r="EA410" s="695">
        <v>390</v>
      </c>
      <c r="EB410" s="695">
        <v>359</v>
      </c>
      <c r="EC410" s="695">
        <v>386</v>
      </c>
      <c r="ED410" s="695">
        <v>410</v>
      </c>
      <c r="EE410" s="695">
        <v>366</v>
      </c>
      <c r="EF410" s="695">
        <v>479</v>
      </c>
      <c r="EG410" s="695">
        <v>440</v>
      </c>
      <c r="EH410" s="695">
        <v>468</v>
      </c>
      <c r="EI410" s="695">
        <v>451</v>
      </c>
      <c r="EJ410" s="695">
        <v>423</v>
      </c>
      <c r="EK410" s="695">
        <v>470</v>
      </c>
      <c r="EL410" s="695">
        <v>490</v>
      </c>
      <c r="EM410" s="695">
        <v>434</v>
      </c>
      <c r="EN410" s="695">
        <v>391</v>
      </c>
      <c r="EO410" s="695">
        <v>405</v>
      </c>
      <c r="EP410" s="695">
        <v>398</v>
      </c>
      <c r="EQ410" s="695">
        <v>401</v>
      </c>
      <c r="ER410" s="695">
        <v>386</v>
      </c>
      <c r="ES410" s="695">
        <v>342</v>
      </c>
      <c r="ET410" s="695">
        <v>306</v>
      </c>
      <c r="EU410" s="695">
        <v>322</v>
      </c>
      <c r="EV410" s="695">
        <v>299</v>
      </c>
      <c r="EW410" s="695">
        <v>340</v>
      </c>
      <c r="EX410" s="695">
        <v>362</v>
      </c>
      <c r="EY410" s="695">
        <v>368</v>
      </c>
      <c r="EZ410" s="695">
        <v>406</v>
      </c>
      <c r="FA410" s="695">
        <v>416</v>
      </c>
      <c r="FB410" s="695">
        <v>388</v>
      </c>
      <c r="FC410" s="695">
        <v>447</v>
      </c>
      <c r="FD410" s="695">
        <v>408</v>
      </c>
      <c r="FE410" s="695">
        <v>452</v>
      </c>
      <c r="FF410" s="695">
        <v>416</v>
      </c>
      <c r="FG410" s="695">
        <v>444</v>
      </c>
      <c r="FH410" s="695">
        <v>472</v>
      </c>
      <c r="FI410" s="695">
        <v>403</v>
      </c>
      <c r="FJ410" s="695">
        <v>456</v>
      </c>
      <c r="FK410" s="695">
        <v>406</v>
      </c>
      <c r="FL410" s="695">
        <v>378</v>
      </c>
      <c r="FM410" s="695">
        <v>344</v>
      </c>
      <c r="FN410" s="695">
        <v>379</v>
      </c>
      <c r="FO410" s="695">
        <v>303</v>
      </c>
      <c r="FP410" s="695">
        <v>316</v>
      </c>
      <c r="FQ410" s="695">
        <v>301</v>
      </c>
      <c r="FR410" s="695">
        <v>295</v>
      </c>
      <c r="FS410" s="695">
        <v>294</v>
      </c>
      <c r="FT410" s="695">
        <v>291</v>
      </c>
      <c r="FU410" s="695">
        <v>331</v>
      </c>
      <c r="FV410" s="695">
        <v>281</v>
      </c>
      <c r="FW410" s="695">
        <v>292</v>
      </c>
      <c r="FX410" s="695">
        <v>286</v>
      </c>
      <c r="FY410" s="695">
        <v>301</v>
      </c>
      <c r="FZ410" s="695">
        <v>199</v>
      </c>
      <c r="GA410" s="695">
        <v>238</v>
      </c>
      <c r="GB410" s="695">
        <v>216</v>
      </c>
      <c r="GC410" s="695">
        <v>156</v>
      </c>
      <c r="GD410" s="695">
        <v>165</v>
      </c>
      <c r="GE410" s="695">
        <v>141</v>
      </c>
      <c r="GF410" s="695">
        <v>141</v>
      </c>
      <c r="GG410" s="695">
        <v>112</v>
      </c>
      <c r="GH410" s="695">
        <v>114</v>
      </c>
      <c r="GI410" s="695">
        <v>115</v>
      </c>
      <c r="GJ410" s="695">
        <v>87</v>
      </c>
      <c r="GK410" s="695">
        <v>74</v>
      </c>
      <c r="GL410" s="683">
        <v>306</v>
      </c>
    </row>
    <row r="411" spans="1:194" s="1" customFormat="1" ht="15" x14ac:dyDescent="0.25">
      <c r="A411" s="30" t="s">
        <v>34</v>
      </c>
      <c r="B411" s="1" t="s">
        <v>450</v>
      </c>
      <c r="C411" s="29" t="str">
        <f t="shared" si="108"/>
        <v>LA Wales - Monmouthshire</v>
      </c>
      <c r="D411" s="48">
        <f t="shared" si="109"/>
        <v>3393</v>
      </c>
      <c r="E411" s="48">
        <f t="shared" si="110"/>
        <v>3128</v>
      </c>
      <c r="F411" s="49">
        <f t="shared" si="111"/>
        <v>94930</v>
      </c>
      <c r="G411" s="49">
        <f t="shared" si="112"/>
        <v>46411</v>
      </c>
      <c r="H411" s="50">
        <f t="shared" si="113"/>
        <v>48519</v>
      </c>
      <c r="I411" s="50">
        <f t="shared" si="114"/>
        <v>37603</v>
      </c>
      <c r="J411" s="50">
        <f t="shared" si="115"/>
        <v>40244</v>
      </c>
      <c r="K411" s="47">
        <f t="shared" si="116"/>
        <v>8808</v>
      </c>
      <c r="L411" s="48">
        <f t="shared" si="117"/>
        <v>8275</v>
      </c>
      <c r="M411" s="683">
        <v>372</v>
      </c>
      <c r="N411" s="683">
        <v>365</v>
      </c>
      <c r="O411" s="683">
        <v>404</v>
      </c>
      <c r="P411" s="683">
        <v>420</v>
      </c>
      <c r="Q411" s="683">
        <v>438</v>
      </c>
      <c r="R411" s="683">
        <v>420</v>
      </c>
      <c r="S411" s="683">
        <v>463</v>
      </c>
      <c r="T411" s="683">
        <v>490</v>
      </c>
      <c r="U411" s="683">
        <v>508</v>
      </c>
      <c r="V411" s="683">
        <v>513</v>
      </c>
      <c r="W411" s="683">
        <v>506</v>
      </c>
      <c r="X411" s="683">
        <v>516</v>
      </c>
      <c r="Y411" s="683">
        <v>552</v>
      </c>
      <c r="Z411" s="683">
        <v>555</v>
      </c>
      <c r="AA411" s="683">
        <v>538</v>
      </c>
      <c r="AB411" s="683">
        <v>587</v>
      </c>
      <c r="AC411" s="683">
        <v>584</v>
      </c>
      <c r="AD411" s="683">
        <v>577</v>
      </c>
      <c r="AE411" s="683">
        <v>487</v>
      </c>
      <c r="AF411" s="683">
        <v>324</v>
      </c>
      <c r="AG411" s="683">
        <v>313</v>
      </c>
      <c r="AH411" s="683">
        <v>286</v>
      </c>
      <c r="AI411" s="683">
        <v>380</v>
      </c>
      <c r="AJ411" s="683">
        <v>394</v>
      </c>
      <c r="AK411" s="683">
        <v>475</v>
      </c>
      <c r="AL411" s="683">
        <v>493</v>
      </c>
      <c r="AM411" s="683">
        <v>414</v>
      </c>
      <c r="AN411" s="683">
        <v>504</v>
      </c>
      <c r="AO411" s="683">
        <v>458</v>
      </c>
      <c r="AP411" s="683">
        <v>478</v>
      </c>
      <c r="AQ411" s="683">
        <v>479</v>
      </c>
      <c r="AR411" s="683">
        <v>449</v>
      </c>
      <c r="AS411" s="683">
        <v>540</v>
      </c>
      <c r="AT411" s="683">
        <v>588</v>
      </c>
      <c r="AU411" s="683">
        <v>516</v>
      </c>
      <c r="AV411" s="683">
        <v>521</v>
      </c>
      <c r="AW411" s="683">
        <v>492</v>
      </c>
      <c r="AX411" s="683">
        <v>527</v>
      </c>
      <c r="AY411" s="683">
        <v>486</v>
      </c>
      <c r="AZ411" s="683">
        <v>515</v>
      </c>
      <c r="BA411" s="683">
        <v>520</v>
      </c>
      <c r="BB411" s="683">
        <v>527</v>
      </c>
      <c r="BC411" s="683">
        <v>492</v>
      </c>
      <c r="BD411" s="683">
        <v>482</v>
      </c>
      <c r="BE411" s="683">
        <v>526</v>
      </c>
      <c r="BF411" s="683">
        <v>542</v>
      </c>
      <c r="BG411" s="683">
        <v>481</v>
      </c>
      <c r="BH411" s="683">
        <v>555</v>
      </c>
      <c r="BI411" s="683">
        <v>503</v>
      </c>
      <c r="BJ411" s="683">
        <v>558</v>
      </c>
      <c r="BK411" s="683">
        <v>544</v>
      </c>
      <c r="BL411" s="683">
        <v>601</v>
      </c>
      <c r="BM411" s="683">
        <v>679</v>
      </c>
      <c r="BN411" s="683">
        <v>718</v>
      </c>
      <c r="BO411" s="683">
        <v>649</v>
      </c>
      <c r="BP411" s="683">
        <v>680</v>
      </c>
      <c r="BQ411" s="683">
        <v>746</v>
      </c>
      <c r="BR411" s="683">
        <v>752</v>
      </c>
      <c r="BS411" s="683">
        <v>778</v>
      </c>
      <c r="BT411" s="683">
        <v>758</v>
      </c>
      <c r="BU411" s="683">
        <v>773</v>
      </c>
      <c r="BV411" s="683">
        <v>784</v>
      </c>
      <c r="BW411" s="683">
        <v>723</v>
      </c>
      <c r="BX411" s="683">
        <v>714</v>
      </c>
      <c r="BY411" s="683">
        <v>671</v>
      </c>
      <c r="BZ411" s="683">
        <v>628</v>
      </c>
      <c r="CA411" s="683">
        <v>670</v>
      </c>
      <c r="CB411" s="683">
        <v>625</v>
      </c>
      <c r="CC411" s="683">
        <v>580</v>
      </c>
      <c r="CD411" s="683">
        <v>588</v>
      </c>
      <c r="CE411" s="683">
        <v>551</v>
      </c>
      <c r="CF411" s="683">
        <v>580</v>
      </c>
      <c r="CG411" s="683">
        <v>592</v>
      </c>
      <c r="CH411" s="683">
        <v>545</v>
      </c>
      <c r="CI411" s="683">
        <v>599</v>
      </c>
      <c r="CJ411" s="683">
        <v>573</v>
      </c>
      <c r="CK411" s="683">
        <v>572</v>
      </c>
      <c r="CL411" s="683">
        <v>624</v>
      </c>
      <c r="CM411" s="683">
        <v>466</v>
      </c>
      <c r="CN411" s="683">
        <v>434</v>
      </c>
      <c r="CO411" s="683">
        <v>451</v>
      </c>
      <c r="CP411" s="683">
        <v>397</v>
      </c>
      <c r="CQ411" s="683">
        <v>317</v>
      </c>
      <c r="CR411" s="683">
        <v>271</v>
      </c>
      <c r="CS411" s="683">
        <v>288</v>
      </c>
      <c r="CT411" s="683">
        <v>244</v>
      </c>
      <c r="CU411" s="683">
        <v>202</v>
      </c>
      <c r="CV411" s="683">
        <v>185</v>
      </c>
      <c r="CW411" s="683">
        <v>166</v>
      </c>
      <c r="CX411" s="683">
        <v>121</v>
      </c>
      <c r="CY411" s="683">
        <v>459</v>
      </c>
      <c r="CZ411" s="695">
        <v>334</v>
      </c>
      <c r="DA411" s="695">
        <v>407</v>
      </c>
      <c r="DB411" s="695">
        <v>405</v>
      </c>
      <c r="DC411" s="695">
        <v>437</v>
      </c>
      <c r="DD411" s="695">
        <v>411</v>
      </c>
      <c r="DE411" s="695">
        <v>441</v>
      </c>
      <c r="DF411" s="695">
        <v>427</v>
      </c>
      <c r="DG411" s="695">
        <v>437</v>
      </c>
      <c r="DH411" s="695">
        <v>436</v>
      </c>
      <c r="DI411" s="695">
        <v>482</v>
      </c>
      <c r="DJ411" s="695">
        <v>436</v>
      </c>
      <c r="DK411" s="695">
        <v>494</v>
      </c>
      <c r="DL411" s="695">
        <v>491</v>
      </c>
      <c r="DM411" s="695">
        <v>504</v>
      </c>
      <c r="DN411" s="695">
        <v>523</v>
      </c>
      <c r="DO411" s="695">
        <v>529</v>
      </c>
      <c r="DP411" s="695">
        <v>539</v>
      </c>
      <c r="DQ411" s="695">
        <v>542</v>
      </c>
      <c r="DR411" s="695">
        <v>456</v>
      </c>
      <c r="DS411" s="695">
        <v>290</v>
      </c>
      <c r="DT411" s="695">
        <v>241</v>
      </c>
      <c r="DU411" s="695">
        <v>212</v>
      </c>
      <c r="DV411" s="695">
        <v>367</v>
      </c>
      <c r="DW411" s="695">
        <v>378</v>
      </c>
      <c r="DX411" s="695">
        <v>429</v>
      </c>
      <c r="DY411" s="695">
        <v>413</v>
      </c>
      <c r="DZ411" s="695">
        <v>389</v>
      </c>
      <c r="EA411" s="695">
        <v>477</v>
      </c>
      <c r="EB411" s="695">
        <v>415</v>
      </c>
      <c r="EC411" s="695">
        <v>492</v>
      </c>
      <c r="ED411" s="695">
        <v>526</v>
      </c>
      <c r="EE411" s="695">
        <v>529</v>
      </c>
      <c r="EF411" s="695">
        <v>501</v>
      </c>
      <c r="EG411" s="695">
        <v>543</v>
      </c>
      <c r="EH411" s="695">
        <v>498</v>
      </c>
      <c r="EI411" s="695">
        <v>569</v>
      </c>
      <c r="EJ411" s="695">
        <v>554</v>
      </c>
      <c r="EK411" s="695">
        <v>568</v>
      </c>
      <c r="EL411" s="695">
        <v>562</v>
      </c>
      <c r="EM411" s="695">
        <v>545</v>
      </c>
      <c r="EN411" s="695">
        <v>546</v>
      </c>
      <c r="EO411" s="695">
        <v>595</v>
      </c>
      <c r="EP411" s="695">
        <v>556</v>
      </c>
      <c r="EQ411" s="695">
        <v>586</v>
      </c>
      <c r="ER411" s="695">
        <v>570</v>
      </c>
      <c r="ES411" s="695">
        <v>561</v>
      </c>
      <c r="ET411" s="695">
        <v>534</v>
      </c>
      <c r="EU411" s="695">
        <v>505</v>
      </c>
      <c r="EV411" s="695">
        <v>494</v>
      </c>
      <c r="EW411" s="695">
        <v>576</v>
      </c>
      <c r="EX411" s="695">
        <v>591</v>
      </c>
      <c r="EY411" s="695">
        <v>640</v>
      </c>
      <c r="EZ411" s="695">
        <v>717</v>
      </c>
      <c r="FA411" s="695">
        <v>785</v>
      </c>
      <c r="FB411" s="695">
        <v>697</v>
      </c>
      <c r="FC411" s="695">
        <v>739</v>
      </c>
      <c r="FD411" s="695">
        <v>812</v>
      </c>
      <c r="FE411" s="695">
        <v>790</v>
      </c>
      <c r="FF411" s="695">
        <v>827</v>
      </c>
      <c r="FG411" s="695">
        <v>811</v>
      </c>
      <c r="FH411" s="695">
        <v>834</v>
      </c>
      <c r="FI411" s="695">
        <v>819</v>
      </c>
      <c r="FJ411" s="695">
        <v>790</v>
      </c>
      <c r="FK411" s="695">
        <v>716</v>
      </c>
      <c r="FL411" s="695">
        <v>704</v>
      </c>
      <c r="FM411" s="695">
        <v>665</v>
      </c>
      <c r="FN411" s="695">
        <v>626</v>
      </c>
      <c r="FO411" s="695">
        <v>689</v>
      </c>
      <c r="FP411" s="695">
        <v>612</v>
      </c>
      <c r="FQ411" s="695">
        <v>606</v>
      </c>
      <c r="FR411" s="695">
        <v>623</v>
      </c>
      <c r="FS411" s="695">
        <v>624</v>
      </c>
      <c r="FT411" s="695">
        <v>655</v>
      </c>
      <c r="FU411" s="695">
        <v>620</v>
      </c>
      <c r="FV411" s="695">
        <v>653</v>
      </c>
      <c r="FW411" s="695">
        <v>603</v>
      </c>
      <c r="FX411" s="695">
        <v>604</v>
      </c>
      <c r="FY411" s="695">
        <v>669</v>
      </c>
      <c r="FZ411" s="695">
        <v>578</v>
      </c>
      <c r="GA411" s="695">
        <v>511</v>
      </c>
      <c r="GB411" s="695">
        <v>457</v>
      </c>
      <c r="GC411" s="695">
        <v>476</v>
      </c>
      <c r="GD411" s="695">
        <v>430</v>
      </c>
      <c r="GE411" s="695">
        <v>362</v>
      </c>
      <c r="GF411" s="695">
        <v>326</v>
      </c>
      <c r="GG411" s="695">
        <v>278</v>
      </c>
      <c r="GH411" s="695">
        <v>272</v>
      </c>
      <c r="GI411" s="695">
        <v>265</v>
      </c>
      <c r="GJ411" s="695">
        <v>237</v>
      </c>
      <c r="GK411" s="695">
        <v>217</v>
      </c>
      <c r="GL411" s="683">
        <v>837</v>
      </c>
    </row>
    <row r="412" spans="1:194" s="1" customFormat="1" ht="15" x14ac:dyDescent="0.25">
      <c r="A412" s="30" t="s">
        <v>34</v>
      </c>
      <c r="B412" s="1" t="s">
        <v>451</v>
      </c>
      <c r="C412" s="29" t="str">
        <f t="shared" si="108"/>
        <v>LA Wales - Neath Port Talbot</v>
      </c>
      <c r="D412" s="48">
        <f t="shared" si="109"/>
        <v>5345</v>
      </c>
      <c r="E412" s="48">
        <f t="shared" si="110"/>
        <v>4989</v>
      </c>
      <c r="F412" s="49">
        <f t="shared" si="111"/>
        <v>143249</v>
      </c>
      <c r="G412" s="49">
        <f t="shared" si="112"/>
        <v>70267</v>
      </c>
      <c r="H412" s="50">
        <f t="shared" si="113"/>
        <v>72982</v>
      </c>
      <c r="I412" s="50">
        <f t="shared" si="114"/>
        <v>56010</v>
      </c>
      <c r="J412" s="50">
        <f t="shared" si="115"/>
        <v>59416</v>
      </c>
      <c r="K412" s="47">
        <f t="shared" si="116"/>
        <v>14257</v>
      </c>
      <c r="L412" s="48">
        <f t="shared" si="117"/>
        <v>13566</v>
      </c>
      <c r="M412" s="683">
        <v>657</v>
      </c>
      <c r="N412" s="683">
        <v>643</v>
      </c>
      <c r="O412" s="683">
        <v>675</v>
      </c>
      <c r="P412" s="683">
        <v>683</v>
      </c>
      <c r="Q412" s="683">
        <v>651</v>
      </c>
      <c r="R412" s="683">
        <v>734</v>
      </c>
      <c r="S412" s="683">
        <v>768</v>
      </c>
      <c r="T412" s="683">
        <v>794</v>
      </c>
      <c r="U412" s="683">
        <v>833</v>
      </c>
      <c r="V412" s="683">
        <v>842</v>
      </c>
      <c r="W412" s="683">
        <v>837</v>
      </c>
      <c r="X412" s="683">
        <v>795</v>
      </c>
      <c r="Y412" s="683">
        <v>936</v>
      </c>
      <c r="Z412" s="683">
        <v>928</v>
      </c>
      <c r="AA412" s="683">
        <v>867</v>
      </c>
      <c r="AB412" s="683">
        <v>883</v>
      </c>
      <c r="AC412" s="683">
        <v>887</v>
      </c>
      <c r="AD412" s="683">
        <v>844</v>
      </c>
      <c r="AE412" s="683">
        <v>966</v>
      </c>
      <c r="AF412" s="683">
        <v>1505</v>
      </c>
      <c r="AG412" s="683">
        <v>1096</v>
      </c>
      <c r="AH412" s="683">
        <v>957</v>
      </c>
      <c r="AI412" s="683">
        <v>769</v>
      </c>
      <c r="AJ412" s="683">
        <v>602</v>
      </c>
      <c r="AK412" s="683">
        <v>631</v>
      </c>
      <c r="AL412" s="683">
        <v>674</v>
      </c>
      <c r="AM412" s="683">
        <v>683</v>
      </c>
      <c r="AN412" s="683">
        <v>787</v>
      </c>
      <c r="AO412" s="683">
        <v>813</v>
      </c>
      <c r="AP412" s="683">
        <v>839</v>
      </c>
      <c r="AQ412" s="683">
        <v>831</v>
      </c>
      <c r="AR412" s="683">
        <v>865</v>
      </c>
      <c r="AS412" s="683">
        <v>924</v>
      </c>
      <c r="AT412" s="683">
        <v>912</v>
      </c>
      <c r="AU412" s="683">
        <v>880</v>
      </c>
      <c r="AV412" s="683">
        <v>868</v>
      </c>
      <c r="AW412" s="683">
        <v>862</v>
      </c>
      <c r="AX412" s="683">
        <v>875</v>
      </c>
      <c r="AY412" s="683">
        <v>929</v>
      </c>
      <c r="AZ412" s="683">
        <v>882</v>
      </c>
      <c r="BA412" s="683">
        <v>885</v>
      </c>
      <c r="BB412" s="683">
        <v>866</v>
      </c>
      <c r="BC412" s="683">
        <v>848</v>
      </c>
      <c r="BD412" s="683">
        <v>828</v>
      </c>
      <c r="BE412" s="683">
        <v>844</v>
      </c>
      <c r="BF412" s="683">
        <v>860</v>
      </c>
      <c r="BG412" s="683">
        <v>799</v>
      </c>
      <c r="BH412" s="683">
        <v>745</v>
      </c>
      <c r="BI412" s="683">
        <v>724</v>
      </c>
      <c r="BJ412" s="683">
        <v>807</v>
      </c>
      <c r="BK412" s="683">
        <v>783</v>
      </c>
      <c r="BL412" s="683">
        <v>869</v>
      </c>
      <c r="BM412" s="683">
        <v>863</v>
      </c>
      <c r="BN412" s="683">
        <v>952</v>
      </c>
      <c r="BO412" s="683">
        <v>905</v>
      </c>
      <c r="BP412" s="683">
        <v>938</v>
      </c>
      <c r="BQ412" s="683">
        <v>1009</v>
      </c>
      <c r="BR412" s="683">
        <v>955</v>
      </c>
      <c r="BS412" s="683">
        <v>972</v>
      </c>
      <c r="BT412" s="683">
        <v>978</v>
      </c>
      <c r="BU412" s="683">
        <v>1028</v>
      </c>
      <c r="BV412" s="683">
        <v>978</v>
      </c>
      <c r="BW412" s="683">
        <v>960</v>
      </c>
      <c r="BX412" s="683">
        <v>928</v>
      </c>
      <c r="BY412" s="683">
        <v>953</v>
      </c>
      <c r="BZ412" s="683">
        <v>885</v>
      </c>
      <c r="CA412" s="683">
        <v>968</v>
      </c>
      <c r="CB412" s="683">
        <v>841</v>
      </c>
      <c r="CC412" s="683">
        <v>777</v>
      </c>
      <c r="CD412" s="683">
        <v>776</v>
      </c>
      <c r="CE412" s="683">
        <v>769</v>
      </c>
      <c r="CF412" s="683">
        <v>782</v>
      </c>
      <c r="CG412" s="683">
        <v>730</v>
      </c>
      <c r="CH412" s="683">
        <v>679</v>
      </c>
      <c r="CI412" s="683">
        <v>734</v>
      </c>
      <c r="CJ412" s="683">
        <v>691</v>
      </c>
      <c r="CK412" s="683">
        <v>776</v>
      </c>
      <c r="CL412" s="683">
        <v>744</v>
      </c>
      <c r="CM412" s="683">
        <v>535</v>
      </c>
      <c r="CN412" s="683">
        <v>513</v>
      </c>
      <c r="CO412" s="683">
        <v>500</v>
      </c>
      <c r="CP412" s="683">
        <v>444</v>
      </c>
      <c r="CQ412" s="683">
        <v>380</v>
      </c>
      <c r="CR412" s="683">
        <v>303</v>
      </c>
      <c r="CS412" s="683">
        <v>329</v>
      </c>
      <c r="CT412" s="683">
        <v>258</v>
      </c>
      <c r="CU412" s="683">
        <v>225</v>
      </c>
      <c r="CV412" s="683">
        <v>208</v>
      </c>
      <c r="CW412" s="683">
        <v>183</v>
      </c>
      <c r="CX412" s="683">
        <v>128</v>
      </c>
      <c r="CY412" s="683">
        <v>425</v>
      </c>
      <c r="CZ412" s="695">
        <v>592</v>
      </c>
      <c r="DA412" s="695">
        <v>640</v>
      </c>
      <c r="DB412" s="695">
        <v>645</v>
      </c>
      <c r="DC412" s="695">
        <v>619</v>
      </c>
      <c r="DD412" s="695">
        <v>690</v>
      </c>
      <c r="DE412" s="695">
        <v>727</v>
      </c>
      <c r="DF412" s="695">
        <v>719</v>
      </c>
      <c r="DG412" s="695">
        <v>788</v>
      </c>
      <c r="DH412" s="695">
        <v>787</v>
      </c>
      <c r="DI412" s="695">
        <v>787</v>
      </c>
      <c r="DJ412" s="695">
        <v>799</v>
      </c>
      <c r="DK412" s="695">
        <v>784</v>
      </c>
      <c r="DL412" s="695">
        <v>828</v>
      </c>
      <c r="DM412" s="695">
        <v>841</v>
      </c>
      <c r="DN412" s="695">
        <v>841</v>
      </c>
      <c r="DO412" s="695">
        <v>817</v>
      </c>
      <c r="DP412" s="695">
        <v>839</v>
      </c>
      <c r="DQ412" s="695">
        <v>823</v>
      </c>
      <c r="DR412" s="695">
        <v>847</v>
      </c>
      <c r="DS412" s="695">
        <v>1069</v>
      </c>
      <c r="DT412" s="695">
        <v>759</v>
      </c>
      <c r="DU412" s="695">
        <v>638</v>
      </c>
      <c r="DV412" s="695">
        <v>619</v>
      </c>
      <c r="DW412" s="695">
        <v>620</v>
      </c>
      <c r="DX412" s="695">
        <v>689</v>
      </c>
      <c r="DY412" s="695">
        <v>758</v>
      </c>
      <c r="DZ412" s="695">
        <v>853</v>
      </c>
      <c r="EA412" s="695">
        <v>955</v>
      </c>
      <c r="EB412" s="695">
        <v>874</v>
      </c>
      <c r="EC412" s="695">
        <v>862</v>
      </c>
      <c r="ED412" s="695">
        <v>897</v>
      </c>
      <c r="EE412" s="695">
        <v>907</v>
      </c>
      <c r="EF412" s="695">
        <v>1013</v>
      </c>
      <c r="EG412" s="695">
        <v>979</v>
      </c>
      <c r="EH412" s="695">
        <v>943</v>
      </c>
      <c r="EI412" s="695">
        <v>907</v>
      </c>
      <c r="EJ412" s="695">
        <v>1011</v>
      </c>
      <c r="EK412" s="695">
        <v>991</v>
      </c>
      <c r="EL412" s="695">
        <v>970</v>
      </c>
      <c r="EM412" s="695">
        <v>944</v>
      </c>
      <c r="EN412" s="695">
        <v>904</v>
      </c>
      <c r="EO412" s="695">
        <v>927</v>
      </c>
      <c r="EP412" s="695">
        <v>953</v>
      </c>
      <c r="EQ412" s="695">
        <v>888</v>
      </c>
      <c r="ER412" s="695">
        <v>902</v>
      </c>
      <c r="ES412" s="695">
        <v>852</v>
      </c>
      <c r="ET412" s="695">
        <v>780</v>
      </c>
      <c r="EU412" s="695">
        <v>783</v>
      </c>
      <c r="EV412" s="695">
        <v>878</v>
      </c>
      <c r="EW412" s="695">
        <v>844</v>
      </c>
      <c r="EX412" s="695">
        <v>788</v>
      </c>
      <c r="EY412" s="695">
        <v>905</v>
      </c>
      <c r="EZ412" s="695">
        <v>909</v>
      </c>
      <c r="FA412" s="695">
        <v>977</v>
      </c>
      <c r="FB412" s="695">
        <v>931</v>
      </c>
      <c r="FC412" s="695">
        <v>1008</v>
      </c>
      <c r="FD412" s="695">
        <v>1033</v>
      </c>
      <c r="FE412" s="695">
        <v>1050</v>
      </c>
      <c r="FF412" s="695">
        <v>1044</v>
      </c>
      <c r="FG412" s="695">
        <v>1066</v>
      </c>
      <c r="FH412" s="695">
        <v>1146</v>
      </c>
      <c r="FI412" s="695">
        <v>1070</v>
      </c>
      <c r="FJ412" s="695">
        <v>1015</v>
      </c>
      <c r="FK412" s="695">
        <v>1014</v>
      </c>
      <c r="FL412" s="695">
        <v>991</v>
      </c>
      <c r="FM412" s="695">
        <v>1002</v>
      </c>
      <c r="FN412" s="695">
        <v>895</v>
      </c>
      <c r="FO412" s="695">
        <v>890</v>
      </c>
      <c r="FP412" s="695">
        <v>849</v>
      </c>
      <c r="FQ412" s="695">
        <v>782</v>
      </c>
      <c r="FR412" s="695">
        <v>826</v>
      </c>
      <c r="FS412" s="695">
        <v>799</v>
      </c>
      <c r="FT412" s="695">
        <v>838</v>
      </c>
      <c r="FU412" s="695">
        <v>785</v>
      </c>
      <c r="FV412" s="695">
        <v>757</v>
      </c>
      <c r="FW412" s="695">
        <v>744</v>
      </c>
      <c r="FX412" s="695">
        <v>794</v>
      </c>
      <c r="FY412" s="695">
        <v>819</v>
      </c>
      <c r="FZ412" s="695">
        <v>649</v>
      </c>
      <c r="GA412" s="695">
        <v>559</v>
      </c>
      <c r="GB412" s="695">
        <v>597</v>
      </c>
      <c r="GC412" s="695">
        <v>513</v>
      </c>
      <c r="GD412" s="695">
        <v>436</v>
      </c>
      <c r="GE412" s="695">
        <v>414</v>
      </c>
      <c r="GF412" s="695">
        <v>348</v>
      </c>
      <c r="GG412" s="695">
        <v>357</v>
      </c>
      <c r="GH412" s="695">
        <v>327</v>
      </c>
      <c r="GI412" s="695">
        <v>308</v>
      </c>
      <c r="GJ412" s="695">
        <v>262</v>
      </c>
      <c r="GK412" s="695">
        <v>224</v>
      </c>
      <c r="GL412" s="683">
        <v>879</v>
      </c>
    </row>
    <row r="413" spans="1:194" s="1" customFormat="1" ht="15" x14ac:dyDescent="0.25">
      <c r="A413" s="30" t="s">
        <v>34</v>
      </c>
      <c r="B413" s="1" t="s">
        <v>452</v>
      </c>
      <c r="C413" s="29" t="str">
        <f t="shared" si="108"/>
        <v>LA Wales - Newport</v>
      </c>
      <c r="D413" s="48">
        <f t="shared" si="109"/>
        <v>6528</v>
      </c>
      <c r="E413" s="48">
        <f t="shared" si="110"/>
        <v>6254</v>
      </c>
      <c r="F413" s="49">
        <f t="shared" si="111"/>
        <v>167899</v>
      </c>
      <c r="G413" s="49">
        <f t="shared" si="112"/>
        <v>83113</v>
      </c>
      <c r="H413" s="50">
        <f t="shared" si="113"/>
        <v>84786</v>
      </c>
      <c r="I413" s="50">
        <f t="shared" si="114"/>
        <v>63636</v>
      </c>
      <c r="J413" s="50">
        <f t="shared" si="115"/>
        <v>66137</v>
      </c>
      <c r="K413" s="47">
        <f t="shared" si="116"/>
        <v>19477</v>
      </c>
      <c r="L413" s="48">
        <f t="shared" si="117"/>
        <v>18649</v>
      </c>
      <c r="M413" s="683">
        <v>978</v>
      </c>
      <c r="N413" s="683">
        <v>970</v>
      </c>
      <c r="O413" s="683">
        <v>1058</v>
      </c>
      <c r="P413" s="683">
        <v>1055</v>
      </c>
      <c r="Q413" s="683">
        <v>1044</v>
      </c>
      <c r="R413" s="683">
        <v>1115</v>
      </c>
      <c r="S413" s="683">
        <v>1055</v>
      </c>
      <c r="T413" s="683">
        <v>1061</v>
      </c>
      <c r="U413" s="683">
        <v>1256</v>
      </c>
      <c r="V413" s="683">
        <v>1141</v>
      </c>
      <c r="W413" s="683">
        <v>1088</v>
      </c>
      <c r="X413" s="683">
        <v>1128</v>
      </c>
      <c r="Y413" s="683">
        <v>1054</v>
      </c>
      <c r="Z413" s="683">
        <v>1104</v>
      </c>
      <c r="AA413" s="683">
        <v>1059</v>
      </c>
      <c r="AB413" s="683">
        <v>1145</v>
      </c>
      <c r="AC413" s="683">
        <v>1164</v>
      </c>
      <c r="AD413" s="683">
        <v>1002</v>
      </c>
      <c r="AE413" s="683">
        <v>985</v>
      </c>
      <c r="AF413" s="683">
        <v>861</v>
      </c>
      <c r="AG413" s="683">
        <v>839</v>
      </c>
      <c r="AH413" s="683">
        <v>811</v>
      </c>
      <c r="AI413" s="683">
        <v>828</v>
      </c>
      <c r="AJ413" s="683">
        <v>926</v>
      </c>
      <c r="AK413" s="683">
        <v>1024</v>
      </c>
      <c r="AL413" s="683">
        <v>1082</v>
      </c>
      <c r="AM413" s="683">
        <v>1088</v>
      </c>
      <c r="AN413" s="683">
        <v>1156</v>
      </c>
      <c r="AO413" s="683">
        <v>1151</v>
      </c>
      <c r="AP413" s="683">
        <v>1177</v>
      </c>
      <c r="AQ413" s="683">
        <v>1189</v>
      </c>
      <c r="AR413" s="683">
        <v>1379</v>
      </c>
      <c r="AS413" s="683">
        <v>1313</v>
      </c>
      <c r="AT413" s="683">
        <v>1370</v>
      </c>
      <c r="AU413" s="683">
        <v>1303</v>
      </c>
      <c r="AV413" s="683">
        <v>1338</v>
      </c>
      <c r="AW413" s="683">
        <v>1423</v>
      </c>
      <c r="AX413" s="683">
        <v>1265</v>
      </c>
      <c r="AY413" s="683">
        <v>1256</v>
      </c>
      <c r="AZ413" s="683">
        <v>1339</v>
      </c>
      <c r="BA413" s="683">
        <v>1208</v>
      </c>
      <c r="BB413" s="683">
        <v>1082</v>
      </c>
      <c r="BC413" s="683">
        <v>1083</v>
      </c>
      <c r="BD413" s="683">
        <v>1067</v>
      </c>
      <c r="BE413" s="683">
        <v>1173</v>
      </c>
      <c r="BF413" s="683">
        <v>1086</v>
      </c>
      <c r="BG413" s="683">
        <v>976</v>
      </c>
      <c r="BH413" s="683">
        <v>896</v>
      </c>
      <c r="BI413" s="683">
        <v>935</v>
      </c>
      <c r="BJ413" s="683">
        <v>970</v>
      </c>
      <c r="BK413" s="683">
        <v>955</v>
      </c>
      <c r="BL413" s="683">
        <v>992</v>
      </c>
      <c r="BM413" s="683">
        <v>989</v>
      </c>
      <c r="BN413" s="683">
        <v>1084</v>
      </c>
      <c r="BO413" s="683">
        <v>1077</v>
      </c>
      <c r="BP413" s="683">
        <v>1094</v>
      </c>
      <c r="BQ413" s="683">
        <v>939</v>
      </c>
      <c r="BR413" s="683">
        <v>1066</v>
      </c>
      <c r="BS413" s="683">
        <v>1033</v>
      </c>
      <c r="BT413" s="683">
        <v>1045</v>
      </c>
      <c r="BU413" s="683">
        <v>1027</v>
      </c>
      <c r="BV413" s="683">
        <v>1014</v>
      </c>
      <c r="BW413" s="683">
        <v>912</v>
      </c>
      <c r="BX413" s="683">
        <v>953</v>
      </c>
      <c r="BY413" s="683">
        <v>864</v>
      </c>
      <c r="BZ413" s="683">
        <v>929</v>
      </c>
      <c r="CA413" s="683">
        <v>800</v>
      </c>
      <c r="CB413" s="683">
        <v>783</v>
      </c>
      <c r="CC413" s="683">
        <v>660</v>
      </c>
      <c r="CD413" s="683">
        <v>660</v>
      </c>
      <c r="CE413" s="683">
        <v>699</v>
      </c>
      <c r="CF413" s="683">
        <v>723</v>
      </c>
      <c r="CG413" s="683">
        <v>643</v>
      </c>
      <c r="CH413" s="683">
        <v>572</v>
      </c>
      <c r="CI413" s="683">
        <v>611</v>
      </c>
      <c r="CJ413" s="683">
        <v>583</v>
      </c>
      <c r="CK413" s="683">
        <v>657</v>
      </c>
      <c r="CL413" s="683">
        <v>690</v>
      </c>
      <c r="CM413" s="683">
        <v>472</v>
      </c>
      <c r="CN413" s="683">
        <v>465</v>
      </c>
      <c r="CO413" s="683">
        <v>456</v>
      </c>
      <c r="CP413" s="683">
        <v>398</v>
      </c>
      <c r="CQ413" s="683">
        <v>324</v>
      </c>
      <c r="CR413" s="683">
        <v>278</v>
      </c>
      <c r="CS413" s="683">
        <v>258</v>
      </c>
      <c r="CT413" s="683">
        <v>247</v>
      </c>
      <c r="CU413" s="683">
        <v>208</v>
      </c>
      <c r="CV413" s="683">
        <v>180</v>
      </c>
      <c r="CW413" s="683">
        <v>161</v>
      </c>
      <c r="CX413" s="683">
        <v>125</v>
      </c>
      <c r="CY413" s="683">
        <v>431</v>
      </c>
      <c r="CZ413" s="695">
        <v>941</v>
      </c>
      <c r="DA413" s="695">
        <v>944</v>
      </c>
      <c r="DB413" s="695">
        <v>1034</v>
      </c>
      <c r="DC413" s="695">
        <v>957</v>
      </c>
      <c r="DD413" s="695">
        <v>1049</v>
      </c>
      <c r="DE413" s="695">
        <v>1056</v>
      </c>
      <c r="DF413" s="695">
        <v>1050</v>
      </c>
      <c r="DG413" s="695">
        <v>1104</v>
      </c>
      <c r="DH413" s="695">
        <v>1101</v>
      </c>
      <c r="DI413" s="695">
        <v>1076</v>
      </c>
      <c r="DJ413" s="695">
        <v>1060</v>
      </c>
      <c r="DK413" s="695">
        <v>1023</v>
      </c>
      <c r="DL413" s="695">
        <v>1015</v>
      </c>
      <c r="DM413" s="695">
        <v>1104</v>
      </c>
      <c r="DN413" s="695">
        <v>1123</v>
      </c>
      <c r="DO413" s="695">
        <v>1030</v>
      </c>
      <c r="DP413" s="695">
        <v>1022</v>
      </c>
      <c r="DQ413" s="695">
        <v>960</v>
      </c>
      <c r="DR413" s="695">
        <v>904</v>
      </c>
      <c r="DS413" s="695">
        <v>750</v>
      </c>
      <c r="DT413" s="695">
        <v>649</v>
      </c>
      <c r="DU413" s="695">
        <v>641</v>
      </c>
      <c r="DV413" s="695">
        <v>785</v>
      </c>
      <c r="DW413" s="695">
        <v>817</v>
      </c>
      <c r="DX413" s="695">
        <v>925</v>
      </c>
      <c r="DY413" s="695">
        <v>1028</v>
      </c>
      <c r="DZ413" s="695">
        <v>1112</v>
      </c>
      <c r="EA413" s="695">
        <v>1145</v>
      </c>
      <c r="EB413" s="695">
        <v>1140</v>
      </c>
      <c r="EC413" s="695">
        <v>1251</v>
      </c>
      <c r="ED413" s="695">
        <v>1214</v>
      </c>
      <c r="EE413" s="695">
        <v>1305</v>
      </c>
      <c r="EF413" s="695">
        <v>1445</v>
      </c>
      <c r="EG413" s="695">
        <v>1526</v>
      </c>
      <c r="EH413" s="695">
        <v>1418</v>
      </c>
      <c r="EI413" s="695">
        <v>1290</v>
      </c>
      <c r="EJ413" s="695">
        <v>1450</v>
      </c>
      <c r="EK413" s="695">
        <v>1356</v>
      </c>
      <c r="EL413" s="695">
        <v>1308</v>
      </c>
      <c r="EM413" s="695">
        <v>1258</v>
      </c>
      <c r="EN413" s="695">
        <v>1237</v>
      </c>
      <c r="EO413" s="695">
        <v>1099</v>
      </c>
      <c r="EP413" s="695">
        <v>1216</v>
      </c>
      <c r="EQ413" s="695">
        <v>1098</v>
      </c>
      <c r="ER413" s="695">
        <v>1082</v>
      </c>
      <c r="ES413" s="695">
        <v>1016</v>
      </c>
      <c r="ET413" s="695">
        <v>943</v>
      </c>
      <c r="EU413" s="695">
        <v>964</v>
      </c>
      <c r="EV413" s="695">
        <v>959</v>
      </c>
      <c r="EW413" s="695">
        <v>893</v>
      </c>
      <c r="EX413" s="695">
        <v>945</v>
      </c>
      <c r="EY413" s="695">
        <v>1032</v>
      </c>
      <c r="EZ413" s="695">
        <v>997</v>
      </c>
      <c r="FA413" s="695">
        <v>1118</v>
      </c>
      <c r="FB413" s="695">
        <v>1022</v>
      </c>
      <c r="FC413" s="695">
        <v>1082</v>
      </c>
      <c r="FD413" s="695">
        <v>1161</v>
      </c>
      <c r="FE413" s="695">
        <v>1097</v>
      </c>
      <c r="FF413" s="695">
        <v>1125</v>
      </c>
      <c r="FG413" s="695">
        <v>1106</v>
      </c>
      <c r="FH413" s="695">
        <v>1085</v>
      </c>
      <c r="FI413" s="695">
        <v>1012</v>
      </c>
      <c r="FJ413" s="695">
        <v>1055</v>
      </c>
      <c r="FK413" s="695">
        <v>902</v>
      </c>
      <c r="FL413" s="695">
        <v>939</v>
      </c>
      <c r="FM413" s="695">
        <v>908</v>
      </c>
      <c r="FN413" s="695">
        <v>823</v>
      </c>
      <c r="FO413" s="695">
        <v>780</v>
      </c>
      <c r="FP413" s="695">
        <v>734</v>
      </c>
      <c r="FQ413" s="695">
        <v>701</v>
      </c>
      <c r="FR413" s="695">
        <v>778</v>
      </c>
      <c r="FS413" s="695">
        <v>678</v>
      </c>
      <c r="FT413" s="695">
        <v>656</v>
      </c>
      <c r="FU413" s="695">
        <v>624</v>
      </c>
      <c r="FV413" s="695">
        <v>709</v>
      </c>
      <c r="FW413" s="695">
        <v>713</v>
      </c>
      <c r="FX413" s="695">
        <v>703</v>
      </c>
      <c r="FY413" s="695">
        <v>752</v>
      </c>
      <c r="FZ413" s="695">
        <v>578</v>
      </c>
      <c r="GA413" s="695">
        <v>605</v>
      </c>
      <c r="GB413" s="695">
        <v>498</v>
      </c>
      <c r="GC413" s="695">
        <v>480</v>
      </c>
      <c r="GD413" s="695">
        <v>495</v>
      </c>
      <c r="GE413" s="695">
        <v>411</v>
      </c>
      <c r="GF413" s="695">
        <v>372</v>
      </c>
      <c r="GG413" s="695">
        <v>351</v>
      </c>
      <c r="GH413" s="695">
        <v>308</v>
      </c>
      <c r="GI413" s="695">
        <v>298</v>
      </c>
      <c r="GJ413" s="695">
        <v>253</v>
      </c>
      <c r="GK413" s="695">
        <v>197</v>
      </c>
      <c r="GL413" s="683">
        <v>830</v>
      </c>
    </row>
    <row r="414" spans="1:194" s="1" customFormat="1" ht="15" x14ac:dyDescent="0.25">
      <c r="A414" s="30" t="s">
        <v>34</v>
      </c>
      <c r="B414" s="1" t="s">
        <v>453</v>
      </c>
      <c r="C414" s="29" t="str">
        <f t="shared" si="108"/>
        <v>LA Wales - Pembrokeshire</v>
      </c>
      <c r="D414" s="48">
        <f t="shared" si="109"/>
        <v>4384</v>
      </c>
      <c r="E414" s="48">
        <f t="shared" si="110"/>
        <v>4408</v>
      </c>
      <c r="F414" s="49">
        <f t="shared" si="111"/>
        <v>125761</v>
      </c>
      <c r="G414" s="49">
        <f t="shared" si="112"/>
        <v>61224</v>
      </c>
      <c r="H414" s="50">
        <f t="shared" si="113"/>
        <v>64537</v>
      </c>
      <c r="I414" s="50">
        <f t="shared" si="114"/>
        <v>49262</v>
      </c>
      <c r="J414" s="50">
        <f t="shared" si="115"/>
        <v>53170</v>
      </c>
      <c r="K414" s="47">
        <f t="shared" si="116"/>
        <v>11962</v>
      </c>
      <c r="L414" s="48">
        <f t="shared" si="117"/>
        <v>11367</v>
      </c>
      <c r="M414" s="683">
        <v>514</v>
      </c>
      <c r="N414" s="683">
        <v>543</v>
      </c>
      <c r="O414" s="683">
        <v>576</v>
      </c>
      <c r="P414" s="683">
        <v>578</v>
      </c>
      <c r="Q414" s="683">
        <v>594</v>
      </c>
      <c r="R414" s="683">
        <v>616</v>
      </c>
      <c r="S414" s="683">
        <v>672</v>
      </c>
      <c r="T414" s="683">
        <v>638</v>
      </c>
      <c r="U414" s="683">
        <v>682</v>
      </c>
      <c r="V414" s="683">
        <v>712</v>
      </c>
      <c r="W414" s="683">
        <v>723</v>
      </c>
      <c r="X414" s="683">
        <v>730</v>
      </c>
      <c r="Y414" s="683">
        <v>722</v>
      </c>
      <c r="Z414" s="683">
        <v>774</v>
      </c>
      <c r="AA414" s="683">
        <v>735</v>
      </c>
      <c r="AB414" s="683">
        <v>697</v>
      </c>
      <c r="AC414" s="683">
        <v>772</v>
      </c>
      <c r="AD414" s="683">
        <v>684</v>
      </c>
      <c r="AE414" s="683">
        <v>756</v>
      </c>
      <c r="AF414" s="683">
        <v>610</v>
      </c>
      <c r="AG414" s="683">
        <v>550</v>
      </c>
      <c r="AH414" s="683">
        <v>513</v>
      </c>
      <c r="AI414" s="683">
        <v>546</v>
      </c>
      <c r="AJ414" s="683">
        <v>612</v>
      </c>
      <c r="AK414" s="683">
        <v>626</v>
      </c>
      <c r="AL414" s="683">
        <v>580</v>
      </c>
      <c r="AM414" s="683">
        <v>648</v>
      </c>
      <c r="AN414" s="683">
        <v>695</v>
      </c>
      <c r="AO414" s="683">
        <v>606</v>
      </c>
      <c r="AP414" s="683">
        <v>566</v>
      </c>
      <c r="AQ414" s="683">
        <v>599</v>
      </c>
      <c r="AR414" s="683">
        <v>655</v>
      </c>
      <c r="AS414" s="683">
        <v>713</v>
      </c>
      <c r="AT414" s="683">
        <v>714</v>
      </c>
      <c r="AU414" s="683">
        <v>653</v>
      </c>
      <c r="AV414" s="683">
        <v>655</v>
      </c>
      <c r="AW414" s="683">
        <v>735</v>
      </c>
      <c r="AX414" s="683">
        <v>681</v>
      </c>
      <c r="AY414" s="683">
        <v>658</v>
      </c>
      <c r="AZ414" s="683">
        <v>632</v>
      </c>
      <c r="BA414" s="683">
        <v>633</v>
      </c>
      <c r="BB414" s="683">
        <v>628</v>
      </c>
      <c r="BC414" s="683">
        <v>640</v>
      </c>
      <c r="BD414" s="683">
        <v>631</v>
      </c>
      <c r="BE414" s="683">
        <v>655</v>
      </c>
      <c r="BF414" s="683">
        <v>615</v>
      </c>
      <c r="BG414" s="683">
        <v>607</v>
      </c>
      <c r="BH414" s="683">
        <v>563</v>
      </c>
      <c r="BI414" s="683">
        <v>607</v>
      </c>
      <c r="BJ414" s="683">
        <v>641</v>
      </c>
      <c r="BK414" s="683">
        <v>642</v>
      </c>
      <c r="BL414" s="683">
        <v>718</v>
      </c>
      <c r="BM414" s="683">
        <v>784</v>
      </c>
      <c r="BN414" s="683">
        <v>782</v>
      </c>
      <c r="BO414" s="683">
        <v>826</v>
      </c>
      <c r="BP414" s="683">
        <v>833</v>
      </c>
      <c r="BQ414" s="683">
        <v>875</v>
      </c>
      <c r="BR414" s="683">
        <v>921</v>
      </c>
      <c r="BS414" s="683">
        <v>965</v>
      </c>
      <c r="BT414" s="683">
        <v>959</v>
      </c>
      <c r="BU414" s="683">
        <v>919</v>
      </c>
      <c r="BV414" s="683">
        <v>1035</v>
      </c>
      <c r="BW414" s="683">
        <v>975</v>
      </c>
      <c r="BX414" s="683">
        <v>951</v>
      </c>
      <c r="BY414" s="683">
        <v>932</v>
      </c>
      <c r="BZ414" s="683">
        <v>970</v>
      </c>
      <c r="CA414" s="683">
        <v>907</v>
      </c>
      <c r="CB414" s="683">
        <v>868</v>
      </c>
      <c r="CC414" s="683">
        <v>868</v>
      </c>
      <c r="CD414" s="683">
        <v>850</v>
      </c>
      <c r="CE414" s="683">
        <v>883</v>
      </c>
      <c r="CF414" s="683">
        <v>842</v>
      </c>
      <c r="CG414" s="683">
        <v>770</v>
      </c>
      <c r="CH414" s="683">
        <v>800</v>
      </c>
      <c r="CI414" s="683">
        <v>792</v>
      </c>
      <c r="CJ414" s="683">
        <v>739</v>
      </c>
      <c r="CK414" s="683">
        <v>793</v>
      </c>
      <c r="CL414" s="683">
        <v>821</v>
      </c>
      <c r="CM414" s="683">
        <v>572</v>
      </c>
      <c r="CN414" s="683">
        <v>587</v>
      </c>
      <c r="CO414" s="683">
        <v>562</v>
      </c>
      <c r="CP414" s="683">
        <v>488</v>
      </c>
      <c r="CQ414" s="683">
        <v>439</v>
      </c>
      <c r="CR414" s="683">
        <v>402</v>
      </c>
      <c r="CS414" s="683">
        <v>356</v>
      </c>
      <c r="CT414" s="683">
        <v>318</v>
      </c>
      <c r="CU414" s="683">
        <v>259</v>
      </c>
      <c r="CV414" s="683">
        <v>214</v>
      </c>
      <c r="CW414" s="683">
        <v>189</v>
      </c>
      <c r="CX414" s="683">
        <v>158</v>
      </c>
      <c r="CY414" s="683">
        <v>475</v>
      </c>
      <c r="CZ414" s="695">
        <v>448</v>
      </c>
      <c r="DA414" s="695">
        <v>468</v>
      </c>
      <c r="DB414" s="695">
        <v>524</v>
      </c>
      <c r="DC414" s="695">
        <v>503</v>
      </c>
      <c r="DD414" s="695">
        <v>569</v>
      </c>
      <c r="DE414" s="695">
        <v>546</v>
      </c>
      <c r="DF414" s="695">
        <v>622</v>
      </c>
      <c r="DG414" s="695">
        <v>628</v>
      </c>
      <c r="DH414" s="695">
        <v>647</v>
      </c>
      <c r="DI414" s="695">
        <v>677</v>
      </c>
      <c r="DJ414" s="695">
        <v>681</v>
      </c>
      <c r="DK414" s="695">
        <v>646</v>
      </c>
      <c r="DL414" s="695">
        <v>801</v>
      </c>
      <c r="DM414" s="695">
        <v>735</v>
      </c>
      <c r="DN414" s="695">
        <v>728</v>
      </c>
      <c r="DO414" s="695">
        <v>722</v>
      </c>
      <c r="DP414" s="695">
        <v>694</v>
      </c>
      <c r="DQ414" s="695">
        <v>728</v>
      </c>
      <c r="DR414" s="695">
        <v>621</v>
      </c>
      <c r="DS414" s="695">
        <v>480</v>
      </c>
      <c r="DT414" s="695">
        <v>451</v>
      </c>
      <c r="DU414" s="695">
        <v>438</v>
      </c>
      <c r="DV414" s="695">
        <v>465</v>
      </c>
      <c r="DW414" s="695">
        <v>561</v>
      </c>
      <c r="DX414" s="695">
        <v>554</v>
      </c>
      <c r="DY414" s="695">
        <v>607</v>
      </c>
      <c r="DZ414" s="695">
        <v>617</v>
      </c>
      <c r="EA414" s="695">
        <v>616</v>
      </c>
      <c r="EB414" s="695">
        <v>641</v>
      </c>
      <c r="EC414" s="695">
        <v>596</v>
      </c>
      <c r="ED414" s="695">
        <v>653</v>
      </c>
      <c r="EE414" s="695">
        <v>708</v>
      </c>
      <c r="EF414" s="695">
        <v>733</v>
      </c>
      <c r="EG414" s="695">
        <v>760</v>
      </c>
      <c r="EH414" s="695">
        <v>755</v>
      </c>
      <c r="EI414" s="695">
        <v>737</v>
      </c>
      <c r="EJ414" s="695">
        <v>778</v>
      </c>
      <c r="EK414" s="695">
        <v>677</v>
      </c>
      <c r="EL414" s="695">
        <v>694</v>
      </c>
      <c r="EM414" s="695">
        <v>725</v>
      </c>
      <c r="EN414" s="695">
        <v>688</v>
      </c>
      <c r="EO414" s="695">
        <v>671</v>
      </c>
      <c r="EP414" s="695">
        <v>683</v>
      </c>
      <c r="EQ414" s="695">
        <v>731</v>
      </c>
      <c r="ER414" s="695">
        <v>647</v>
      </c>
      <c r="ES414" s="695">
        <v>714</v>
      </c>
      <c r="ET414" s="695">
        <v>642</v>
      </c>
      <c r="EU414" s="695">
        <v>664</v>
      </c>
      <c r="EV414" s="695">
        <v>601</v>
      </c>
      <c r="EW414" s="695">
        <v>671</v>
      </c>
      <c r="EX414" s="695">
        <v>780</v>
      </c>
      <c r="EY414" s="695">
        <v>849</v>
      </c>
      <c r="EZ414" s="695">
        <v>846</v>
      </c>
      <c r="FA414" s="695">
        <v>920</v>
      </c>
      <c r="FB414" s="695">
        <v>897</v>
      </c>
      <c r="FC414" s="695">
        <v>1009</v>
      </c>
      <c r="FD414" s="695">
        <v>938</v>
      </c>
      <c r="FE414" s="695">
        <v>1041</v>
      </c>
      <c r="FF414" s="695">
        <v>998</v>
      </c>
      <c r="FG414" s="695">
        <v>1065</v>
      </c>
      <c r="FH414" s="695">
        <v>1050</v>
      </c>
      <c r="FI414" s="695">
        <v>1106</v>
      </c>
      <c r="FJ414" s="695">
        <v>1077</v>
      </c>
      <c r="FK414" s="695">
        <v>1026</v>
      </c>
      <c r="FL414" s="695">
        <v>955</v>
      </c>
      <c r="FM414" s="695">
        <v>941</v>
      </c>
      <c r="FN414" s="695">
        <v>938</v>
      </c>
      <c r="FO414" s="695">
        <v>902</v>
      </c>
      <c r="FP414" s="695">
        <v>907</v>
      </c>
      <c r="FQ414" s="695">
        <v>838</v>
      </c>
      <c r="FR414" s="695">
        <v>767</v>
      </c>
      <c r="FS414" s="695">
        <v>872</v>
      </c>
      <c r="FT414" s="695">
        <v>815</v>
      </c>
      <c r="FU414" s="695">
        <v>853</v>
      </c>
      <c r="FV414" s="695">
        <v>881</v>
      </c>
      <c r="FW414" s="695">
        <v>818</v>
      </c>
      <c r="FX414" s="695">
        <v>848</v>
      </c>
      <c r="FY414" s="695">
        <v>925</v>
      </c>
      <c r="FZ414" s="695">
        <v>750</v>
      </c>
      <c r="GA414" s="695">
        <v>663</v>
      </c>
      <c r="GB414" s="695">
        <v>694</v>
      </c>
      <c r="GC414" s="695">
        <v>582</v>
      </c>
      <c r="GD414" s="695">
        <v>498</v>
      </c>
      <c r="GE414" s="695">
        <v>462</v>
      </c>
      <c r="GF414" s="695">
        <v>414</v>
      </c>
      <c r="GG414" s="695">
        <v>372</v>
      </c>
      <c r="GH414" s="695">
        <v>375</v>
      </c>
      <c r="GI414" s="695">
        <v>294</v>
      </c>
      <c r="GJ414" s="695">
        <v>315</v>
      </c>
      <c r="GK414" s="695">
        <v>249</v>
      </c>
      <c r="GL414" s="683">
        <v>1061</v>
      </c>
    </row>
    <row r="415" spans="1:194" s="1" customFormat="1" ht="15" x14ac:dyDescent="0.25">
      <c r="A415" s="30" t="s">
        <v>34</v>
      </c>
      <c r="B415" s="1" t="s">
        <v>454</v>
      </c>
      <c r="C415" s="29" t="str">
        <f t="shared" si="108"/>
        <v>LA Wales - Powys</v>
      </c>
      <c r="D415" s="48">
        <f t="shared" si="109"/>
        <v>4443</v>
      </c>
      <c r="E415" s="48">
        <f t="shared" si="110"/>
        <v>4200</v>
      </c>
      <c r="F415" s="49">
        <f t="shared" si="111"/>
        <v>135059</v>
      </c>
      <c r="G415" s="49">
        <f t="shared" si="112"/>
        <v>66639</v>
      </c>
      <c r="H415" s="50">
        <f t="shared" si="113"/>
        <v>68420</v>
      </c>
      <c r="I415" s="50">
        <f t="shared" si="114"/>
        <v>54681</v>
      </c>
      <c r="J415" s="50">
        <f t="shared" si="115"/>
        <v>57072</v>
      </c>
      <c r="K415" s="47">
        <f t="shared" si="116"/>
        <v>11958</v>
      </c>
      <c r="L415" s="48">
        <f t="shared" si="117"/>
        <v>11348</v>
      </c>
      <c r="M415" s="683">
        <v>445</v>
      </c>
      <c r="N415" s="683">
        <v>516</v>
      </c>
      <c r="O415" s="683">
        <v>569</v>
      </c>
      <c r="P415" s="683">
        <v>579</v>
      </c>
      <c r="Q415" s="683">
        <v>569</v>
      </c>
      <c r="R415" s="683">
        <v>646</v>
      </c>
      <c r="S415" s="683">
        <v>696</v>
      </c>
      <c r="T415" s="683">
        <v>676</v>
      </c>
      <c r="U415" s="683">
        <v>652</v>
      </c>
      <c r="V415" s="683">
        <v>719</v>
      </c>
      <c r="W415" s="683">
        <v>713</v>
      </c>
      <c r="X415" s="683">
        <v>735</v>
      </c>
      <c r="Y415" s="683">
        <v>716</v>
      </c>
      <c r="Z415" s="683">
        <v>725</v>
      </c>
      <c r="AA415" s="683">
        <v>721</v>
      </c>
      <c r="AB415" s="683">
        <v>727</v>
      </c>
      <c r="AC415" s="683">
        <v>836</v>
      </c>
      <c r="AD415" s="683">
        <v>718</v>
      </c>
      <c r="AE415" s="683">
        <v>692</v>
      </c>
      <c r="AF415" s="683">
        <v>606</v>
      </c>
      <c r="AG415" s="683">
        <v>516</v>
      </c>
      <c r="AH415" s="683">
        <v>524</v>
      </c>
      <c r="AI415" s="683">
        <v>516</v>
      </c>
      <c r="AJ415" s="683">
        <v>619</v>
      </c>
      <c r="AK415" s="683">
        <v>619</v>
      </c>
      <c r="AL415" s="683">
        <v>734</v>
      </c>
      <c r="AM415" s="683">
        <v>633</v>
      </c>
      <c r="AN415" s="683">
        <v>649</v>
      </c>
      <c r="AO415" s="683">
        <v>700</v>
      </c>
      <c r="AP415" s="683">
        <v>652</v>
      </c>
      <c r="AQ415" s="683">
        <v>683</v>
      </c>
      <c r="AR415" s="683">
        <v>688</v>
      </c>
      <c r="AS415" s="683">
        <v>710</v>
      </c>
      <c r="AT415" s="683">
        <v>716</v>
      </c>
      <c r="AU415" s="683">
        <v>708</v>
      </c>
      <c r="AV415" s="683">
        <v>703</v>
      </c>
      <c r="AW415" s="683">
        <v>727</v>
      </c>
      <c r="AX415" s="683">
        <v>638</v>
      </c>
      <c r="AY415" s="683">
        <v>665</v>
      </c>
      <c r="AZ415" s="683">
        <v>721</v>
      </c>
      <c r="BA415" s="683">
        <v>659</v>
      </c>
      <c r="BB415" s="683">
        <v>639</v>
      </c>
      <c r="BC415" s="683">
        <v>705</v>
      </c>
      <c r="BD415" s="683">
        <v>681</v>
      </c>
      <c r="BE415" s="683">
        <v>694</v>
      </c>
      <c r="BF415" s="683">
        <v>657</v>
      </c>
      <c r="BG415" s="683">
        <v>631</v>
      </c>
      <c r="BH415" s="683">
        <v>664</v>
      </c>
      <c r="BI415" s="683">
        <v>669</v>
      </c>
      <c r="BJ415" s="683">
        <v>751</v>
      </c>
      <c r="BK415" s="683">
        <v>736</v>
      </c>
      <c r="BL415" s="683">
        <v>754</v>
      </c>
      <c r="BM415" s="683">
        <v>915</v>
      </c>
      <c r="BN415" s="683">
        <v>948</v>
      </c>
      <c r="BO415" s="683">
        <v>895</v>
      </c>
      <c r="BP415" s="683">
        <v>999</v>
      </c>
      <c r="BQ415" s="683">
        <v>957</v>
      </c>
      <c r="BR415" s="683">
        <v>1086</v>
      </c>
      <c r="BS415" s="683">
        <v>1051</v>
      </c>
      <c r="BT415" s="683">
        <v>1128</v>
      </c>
      <c r="BU415" s="683">
        <v>1085</v>
      </c>
      <c r="BV415" s="683">
        <v>1113</v>
      </c>
      <c r="BW415" s="683">
        <v>1114</v>
      </c>
      <c r="BX415" s="683">
        <v>1091</v>
      </c>
      <c r="BY415" s="683">
        <v>1102</v>
      </c>
      <c r="BZ415" s="683">
        <v>1081</v>
      </c>
      <c r="CA415" s="683">
        <v>980</v>
      </c>
      <c r="CB415" s="683">
        <v>1014</v>
      </c>
      <c r="CC415" s="683">
        <v>1011</v>
      </c>
      <c r="CD415" s="683">
        <v>922</v>
      </c>
      <c r="CE415" s="683">
        <v>965</v>
      </c>
      <c r="CF415" s="683">
        <v>959</v>
      </c>
      <c r="CG415" s="683">
        <v>932</v>
      </c>
      <c r="CH415" s="683">
        <v>876</v>
      </c>
      <c r="CI415" s="683">
        <v>913</v>
      </c>
      <c r="CJ415" s="683">
        <v>928</v>
      </c>
      <c r="CK415" s="683">
        <v>974</v>
      </c>
      <c r="CL415" s="683">
        <v>944</v>
      </c>
      <c r="CM415" s="683">
        <v>703</v>
      </c>
      <c r="CN415" s="683">
        <v>642</v>
      </c>
      <c r="CO415" s="683">
        <v>750</v>
      </c>
      <c r="CP415" s="683">
        <v>599</v>
      </c>
      <c r="CQ415" s="683">
        <v>495</v>
      </c>
      <c r="CR415" s="683">
        <v>420</v>
      </c>
      <c r="CS415" s="683">
        <v>402</v>
      </c>
      <c r="CT415" s="683">
        <v>347</v>
      </c>
      <c r="CU415" s="683">
        <v>326</v>
      </c>
      <c r="CV415" s="683">
        <v>279</v>
      </c>
      <c r="CW415" s="683">
        <v>227</v>
      </c>
      <c r="CX415" s="683">
        <v>218</v>
      </c>
      <c r="CY415" s="683">
        <v>631</v>
      </c>
      <c r="CZ415" s="695">
        <v>499</v>
      </c>
      <c r="DA415" s="695">
        <v>475</v>
      </c>
      <c r="DB415" s="695">
        <v>548</v>
      </c>
      <c r="DC415" s="695">
        <v>533</v>
      </c>
      <c r="DD415" s="695">
        <v>582</v>
      </c>
      <c r="DE415" s="695">
        <v>590</v>
      </c>
      <c r="DF415" s="695">
        <v>601</v>
      </c>
      <c r="DG415" s="695">
        <v>616</v>
      </c>
      <c r="DH415" s="695">
        <v>687</v>
      </c>
      <c r="DI415" s="695">
        <v>650</v>
      </c>
      <c r="DJ415" s="695">
        <v>671</v>
      </c>
      <c r="DK415" s="695">
        <v>696</v>
      </c>
      <c r="DL415" s="695">
        <v>693</v>
      </c>
      <c r="DM415" s="695">
        <v>734</v>
      </c>
      <c r="DN415" s="695">
        <v>672</v>
      </c>
      <c r="DO415" s="695">
        <v>690</v>
      </c>
      <c r="DP415" s="695">
        <v>699</v>
      </c>
      <c r="DQ415" s="695">
        <v>712</v>
      </c>
      <c r="DR415" s="695">
        <v>644</v>
      </c>
      <c r="DS415" s="695">
        <v>444</v>
      </c>
      <c r="DT415" s="695">
        <v>383</v>
      </c>
      <c r="DU415" s="695">
        <v>429</v>
      </c>
      <c r="DV415" s="695">
        <v>448</v>
      </c>
      <c r="DW415" s="695">
        <v>521</v>
      </c>
      <c r="DX415" s="695">
        <v>518</v>
      </c>
      <c r="DY415" s="695">
        <v>601</v>
      </c>
      <c r="DZ415" s="695">
        <v>636</v>
      </c>
      <c r="EA415" s="695">
        <v>645</v>
      </c>
      <c r="EB415" s="695">
        <v>584</v>
      </c>
      <c r="EC415" s="695">
        <v>661</v>
      </c>
      <c r="ED415" s="695">
        <v>748</v>
      </c>
      <c r="EE415" s="695">
        <v>616</v>
      </c>
      <c r="EF415" s="695">
        <v>689</v>
      </c>
      <c r="EG415" s="695">
        <v>747</v>
      </c>
      <c r="EH415" s="695">
        <v>683</v>
      </c>
      <c r="EI415" s="695">
        <v>708</v>
      </c>
      <c r="EJ415" s="695">
        <v>789</v>
      </c>
      <c r="EK415" s="695">
        <v>697</v>
      </c>
      <c r="EL415" s="695">
        <v>688</v>
      </c>
      <c r="EM415" s="695">
        <v>691</v>
      </c>
      <c r="EN415" s="695">
        <v>675</v>
      </c>
      <c r="EO415" s="695">
        <v>716</v>
      </c>
      <c r="EP415" s="695">
        <v>678</v>
      </c>
      <c r="EQ415" s="695">
        <v>722</v>
      </c>
      <c r="ER415" s="695">
        <v>685</v>
      </c>
      <c r="ES415" s="695">
        <v>750</v>
      </c>
      <c r="ET415" s="695">
        <v>685</v>
      </c>
      <c r="EU415" s="695">
        <v>684</v>
      </c>
      <c r="EV415" s="695">
        <v>735</v>
      </c>
      <c r="EW415" s="695">
        <v>738</v>
      </c>
      <c r="EX415" s="695">
        <v>820</v>
      </c>
      <c r="EY415" s="695">
        <v>827</v>
      </c>
      <c r="EZ415" s="695">
        <v>985</v>
      </c>
      <c r="FA415" s="695">
        <v>1055</v>
      </c>
      <c r="FB415" s="695">
        <v>1052</v>
      </c>
      <c r="FC415" s="695">
        <v>1064</v>
      </c>
      <c r="FD415" s="695">
        <v>1028</v>
      </c>
      <c r="FE415" s="695">
        <v>1137</v>
      </c>
      <c r="FF415" s="695">
        <v>1167</v>
      </c>
      <c r="FG415" s="695">
        <v>1195</v>
      </c>
      <c r="FH415" s="695">
        <v>1144</v>
      </c>
      <c r="FI415" s="695">
        <v>1213</v>
      </c>
      <c r="FJ415" s="695">
        <v>1073</v>
      </c>
      <c r="FK415" s="695">
        <v>1141</v>
      </c>
      <c r="FL415" s="695">
        <v>1100</v>
      </c>
      <c r="FM415" s="695">
        <v>1108</v>
      </c>
      <c r="FN415" s="695">
        <v>1057</v>
      </c>
      <c r="FO415" s="695">
        <v>1038</v>
      </c>
      <c r="FP415" s="695">
        <v>972</v>
      </c>
      <c r="FQ415" s="695">
        <v>999</v>
      </c>
      <c r="FR415" s="695">
        <v>1043</v>
      </c>
      <c r="FS415" s="695">
        <v>976</v>
      </c>
      <c r="FT415" s="695">
        <v>889</v>
      </c>
      <c r="FU415" s="695">
        <v>940</v>
      </c>
      <c r="FV415" s="695">
        <v>925</v>
      </c>
      <c r="FW415" s="695">
        <v>977</v>
      </c>
      <c r="FX415" s="695">
        <v>968</v>
      </c>
      <c r="FY415" s="695">
        <v>950</v>
      </c>
      <c r="FZ415" s="695">
        <v>802</v>
      </c>
      <c r="GA415" s="695">
        <v>762</v>
      </c>
      <c r="GB415" s="695">
        <v>734</v>
      </c>
      <c r="GC415" s="695">
        <v>699</v>
      </c>
      <c r="GD415" s="695">
        <v>596</v>
      </c>
      <c r="GE415" s="695">
        <v>495</v>
      </c>
      <c r="GF415" s="695">
        <v>492</v>
      </c>
      <c r="GG415" s="695">
        <v>470</v>
      </c>
      <c r="GH415" s="695">
        <v>385</v>
      </c>
      <c r="GI415" s="695">
        <v>381</v>
      </c>
      <c r="GJ415" s="695">
        <v>327</v>
      </c>
      <c r="GK415" s="695">
        <v>249</v>
      </c>
      <c r="GL415" s="683">
        <v>1199</v>
      </c>
    </row>
    <row r="416" spans="1:194" s="1" customFormat="1" ht="15" x14ac:dyDescent="0.25">
      <c r="A416" s="30" t="s">
        <v>34</v>
      </c>
      <c r="B416" s="1" t="s">
        <v>455</v>
      </c>
      <c r="C416" s="29" t="str">
        <f t="shared" si="108"/>
        <v>LA Wales - Rhondda Cynon Taf</v>
      </c>
      <c r="D416" s="48">
        <f t="shared" si="109"/>
        <v>8993</v>
      </c>
      <c r="E416" s="48">
        <f t="shared" si="110"/>
        <v>8652</v>
      </c>
      <c r="F416" s="49">
        <f t="shared" si="111"/>
        <v>242844</v>
      </c>
      <c r="G416" s="49">
        <f t="shared" si="112"/>
        <v>119029</v>
      </c>
      <c r="H416" s="50">
        <f t="shared" si="113"/>
        <v>123815</v>
      </c>
      <c r="I416" s="50">
        <f t="shared" si="114"/>
        <v>94228</v>
      </c>
      <c r="J416" s="50">
        <f t="shared" si="115"/>
        <v>99918</v>
      </c>
      <c r="K416" s="47">
        <f t="shared" si="116"/>
        <v>24801</v>
      </c>
      <c r="L416" s="48">
        <f t="shared" si="117"/>
        <v>23897</v>
      </c>
      <c r="M416" s="683">
        <v>1061</v>
      </c>
      <c r="N416" s="683">
        <v>1165</v>
      </c>
      <c r="O416" s="683">
        <v>1215</v>
      </c>
      <c r="P416" s="683">
        <v>1223</v>
      </c>
      <c r="Q416" s="683">
        <v>1282</v>
      </c>
      <c r="R416" s="683">
        <v>1339</v>
      </c>
      <c r="S416" s="683">
        <v>1418</v>
      </c>
      <c r="T416" s="683">
        <v>1359</v>
      </c>
      <c r="U416" s="683">
        <v>1356</v>
      </c>
      <c r="V416" s="683">
        <v>1450</v>
      </c>
      <c r="W416" s="683">
        <v>1478</v>
      </c>
      <c r="X416" s="683">
        <v>1462</v>
      </c>
      <c r="Y416" s="683">
        <v>1478</v>
      </c>
      <c r="Z416" s="683">
        <v>1534</v>
      </c>
      <c r="AA416" s="683">
        <v>1412</v>
      </c>
      <c r="AB416" s="683">
        <v>1612</v>
      </c>
      <c r="AC416" s="683">
        <v>1483</v>
      </c>
      <c r="AD416" s="683">
        <v>1474</v>
      </c>
      <c r="AE416" s="683">
        <v>1390</v>
      </c>
      <c r="AF416" s="683">
        <v>1367</v>
      </c>
      <c r="AG416" s="683">
        <v>1331</v>
      </c>
      <c r="AH416" s="683">
        <v>1480</v>
      </c>
      <c r="AI416" s="683">
        <v>1437</v>
      </c>
      <c r="AJ416" s="683">
        <v>1489</v>
      </c>
      <c r="AK416" s="683">
        <v>1447</v>
      </c>
      <c r="AL416" s="683">
        <v>1610</v>
      </c>
      <c r="AM416" s="683">
        <v>1428</v>
      </c>
      <c r="AN416" s="683">
        <v>1586</v>
      </c>
      <c r="AO416" s="683">
        <v>1489</v>
      </c>
      <c r="AP416" s="683">
        <v>1589</v>
      </c>
      <c r="AQ416" s="683">
        <v>1559</v>
      </c>
      <c r="AR416" s="683">
        <v>1657</v>
      </c>
      <c r="AS416" s="683">
        <v>1600</v>
      </c>
      <c r="AT416" s="683">
        <v>1570</v>
      </c>
      <c r="AU416" s="683">
        <v>1771</v>
      </c>
      <c r="AV416" s="683">
        <v>1771</v>
      </c>
      <c r="AW416" s="683">
        <v>1608</v>
      </c>
      <c r="AX416" s="683">
        <v>1645</v>
      </c>
      <c r="AY416" s="683">
        <v>1600</v>
      </c>
      <c r="AZ416" s="683">
        <v>1601</v>
      </c>
      <c r="BA416" s="683">
        <v>1570</v>
      </c>
      <c r="BB416" s="683">
        <v>1531</v>
      </c>
      <c r="BC416" s="683">
        <v>1516</v>
      </c>
      <c r="BD416" s="683">
        <v>1433</v>
      </c>
      <c r="BE416" s="683">
        <v>1484</v>
      </c>
      <c r="BF416" s="683">
        <v>1448</v>
      </c>
      <c r="BG416" s="683">
        <v>1314</v>
      </c>
      <c r="BH416" s="683">
        <v>1275</v>
      </c>
      <c r="BI416" s="683">
        <v>1239</v>
      </c>
      <c r="BJ416" s="683">
        <v>1329</v>
      </c>
      <c r="BK416" s="683">
        <v>1287</v>
      </c>
      <c r="BL416" s="683">
        <v>1519</v>
      </c>
      <c r="BM416" s="683">
        <v>1619</v>
      </c>
      <c r="BN416" s="683">
        <v>1684</v>
      </c>
      <c r="BO416" s="683">
        <v>1568</v>
      </c>
      <c r="BP416" s="683">
        <v>1602</v>
      </c>
      <c r="BQ416" s="683">
        <v>1674</v>
      </c>
      <c r="BR416" s="683">
        <v>1644</v>
      </c>
      <c r="BS416" s="683">
        <v>1675</v>
      </c>
      <c r="BT416" s="683">
        <v>1725</v>
      </c>
      <c r="BU416" s="683">
        <v>1610</v>
      </c>
      <c r="BV416" s="683">
        <v>1577</v>
      </c>
      <c r="BW416" s="683">
        <v>1569</v>
      </c>
      <c r="BX416" s="683">
        <v>1460</v>
      </c>
      <c r="BY416" s="683">
        <v>1317</v>
      </c>
      <c r="BZ416" s="683">
        <v>1409</v>
      </c>
      <c r="CA416" s="683">
        <v>1341</v>
      </c>
      <c r="CB416" s="683">
        <v>1316</v>
      </c>
      <c r="CC416" s="683">
        <v>1240</v>
      </c>
      <c r="CD416" s="683">
        <v>1149</v>
      </c>
      <c r="CE416" s="683">
        <v>1153</v>
      </c>
      <c r="CF416" s="683">
        <v>1111</v>
      </c>
      <c r="CG416" s="683">
        <v>1186</v>
      </c>
      <c r="CH416" s="683">
        <v>1114</v>
      </c>
      <c r="CI416" s="683">
        <v>1157</v>
      </c>
      <c r="CJ416" s="683">
        <v>1166</v>
      </c>
      <c r="CK416" s="683">
        <v>1183</v>
      </c>
      <c r="CL416" s="683">
        <v>1166</v>
      </c>
      <c r="CM416" s="683">
        <v>972</v>
      </c>
      <c r="CN416" s="683">
        <v>911</v>
      </c>
      <c r="CO416" s="683">
        <v>744</v>
      </c>
      <c r="CP416" s="683">
        <v>611</v>
      </c>
      <c r="CQ416" s="683">
        <v>599</v>
      </c>
      <c r="CR416" s="683">
        <v>485</v>
      </c>
      <c r="CS416" s="683">
        <v>421</v>
      </c>
      <c r="CT416" s="683">
        <v>380</v>
      </c>
      <c r="CU416" s="683">
        <v>359</v>
      </c>
      <c r="CV416" s="683">
        <v>277</v>
      </c>
      <c r="CW416" s="683">
        <v>256</v>
      </c>
      <c r="CX416" s="683">
        <v>205</v>
      </c>
      <c r="CY416" s="683">
        <v>623</v>
      </c>
      <c r="CZ416" s="695">
        <v>1091</v>
      </c>
      <c r="DA416" s="695">
        <v>1085</v>
      </c>
      <c r="DB416" s="695">
        <v>1180</v>
      </c>
      <c r="DC416" s="695">
        <v>1115</v>
      </c>
      <c r="DD416" s="695">
        <v>1265</v>
      </c>
      <c r="DE416" s="695">
        <v>1271</v>
      </c>
      <c r="DF416" s="695">
        <v>1277</v>
      </c>
      <c r="DG416" s="695">
        <v>1277</v>
      </c>
      <c r="DH416" s="695">
        <v>1456</v>
      </c>
      <c r="DI416" s="695">
        <v>1345</v>
      </c>
      <c r="DJ416" s="695">
        <v>1412</v>
      </c>
      <c r="DK416" s="695">
        <v>1471</v>
      </c>
      <c r="DL416" s="695">
        <v>1431</v>
      </c>
      <c r="DM416" s="695">
        <v>1513</v>
      </c>
      <c r="DN416" s="695">
        <v>1492</v>
      </c>
      <c r="DO416" s="695">
        <v>1467</v>
      </c>
      <c r="DP416" s="695">
        <v>1463</v>
      </c>
      <c r="DQ416" s="695">
        <v>1286</v>
      </c>
      <c r="DR416" s="695">
        <v>1329</v>
      </c>
      <c r="DS416" s="695">
        <v>1272</v>
      </c>
      <c r="DT416" s="695">
        <v>1189</v>
      </c>
      <c r="DU416" s="695">
        <v>1297</v>
      </c>
      <c r="DV416" s="695">
        <v>1225</v>
      </c>
      <c r="DW416" s="695">
        <v>1254</v>
      </c>
      <c r="DX416" s="695">
        <v>1375</v>
      </c>
      <c r="DY416" s="695">
        <v>1599</v>
      </c>
      <c r="DZ416" s="695">
        <v>1556</v>
      </c>
      <c r="EA416" s="695">
        <v>1704</v>
      </c>
      <c r="EB416" s="695">
        <v>1486</v>
      </c>
      <c r="EC416" s="695">
        <v>1564</v>
      </c>
      <c r="ED416" s="695">
        <v>1694</v>
      </c>
      <c r="EE416" s="695">
        <v>1656</v>
      </c>
      <c r="EF416" s="695">
        <v>1751</v>
      </c>
      <c r="EG416" s="695">
        <v>1863</v>
      </c>
      <c r="EH416" s="695">
        <v>1766</v>
      </c>
      <c r="EI416" s="695">
        <v>1766</v>
      </c>
      <c r="EJ416" s="695">
        <v>1768</v>
      </c>
      <c r="EK416" s="695">
        <v>1774</v>
      </c>
      <c r="EL416" s="695">
        <v>1665</v>
      </c>
      <c r="EM416" s="695">
        <v>1731</v>
      </c>
      <c r="EN416" s="695">
        <v>1615</v>
      </c>
      <c r="EO416" s="695">
        <v>1644</v>
      </c>
      <c r="EP416" s="695">
        <v>1631</v>
      </c>
      <c r="EQ416" s="695">
        <v>1620</v>
      </c>
      <c r="ER416" s="695">
        <v>1580</v>
      </c>
      <c r="ES416" s="695">
        <v>1424</v>
      </c>
      <c r="ET416" s="695">
        <v>1288</v>
      </c>
      <c r="EU416" s="695">
        <v>1270</v>
      </c>
      <c r="EV416" s="695">
        <v>1378</v>
      </c>
      <c r="EW416" s="695">
        <v>1424</v>
      </c>
      <c r="EX416" s="695">
        <v>1456</v>
      </c>
      <c r="EY416" s="695">
        <v>1559</v>
      </c>
      <c r="EZ416" s="695">
        <v>1701</v>
      </c>
      <c r="FA416" s="695">
        <v>1829</v>
      </c>
      <c r="FB416" s="695">
        <v>1657</v>
      </c>
      <c r="FC416" s="695">
        <v>1646</v>
      </c>
      <c r="FD416" s="695">
        <v>1717</v>
      </c>
      <c r="FE416" s="695">
        <v>1715</v>
      </c>
      <c r="FF416" s="695">
        <v>1722</v>
      </c>
      <c r="FG416" s="695">
        <v>1679</v>
      </c>
      <c r="FH416" s="695">
        <v>1733</v>
      </c>
      <c r="FI416" s="695">
        <v>1616</v>
      </c>
      <c r="FJ416" s="695">
        <v>1642</v>
      </c>
      <c r="FK416" s="695">
        <v>1564</v>
      </c>
      <c r="FL416" s="695">
        <v>1496</v>
      </c>
      <c r="FM416" s="695">
        <v>1464</v>
      </c>
      <c r="FN416" s="695">
        <v>1466</v>
      </c>
      <c r="FO416" s="695">
        <v>1299</v>
      </c>
      <c r="FP416" s="695">
        <v>1287</v>
      </c>
      <c r="FQ416" s="695">
        <v>1301</v>
      </c>
      <c r="FR416" s="695">
        <v>1202</v>
      </c>
      <c r="FS416" s="695">
        <v>1301</v>
      </c>
      <c r="FT416" s="695">
        <v>1225</v>
      </c>
      <c r="FU416" s="695">
        <v>1185</v>
      </c>
      <c r="FV416" s="695">
        <v>1219</v>
      </c>
      <c r="FW416" s="695">
        <v>1249</v>
      </c>
      <c r="FX416" s="695">
        <v>1361</v>
      </c>
      <c r="FY416" s="695">
        <v>1348</v>
      </c>
      <c r="FZ416" s="695">
        <v>960</v>
      </c>
      <c r="GA416" s="695">
        <v>918</v>
      </c>
      <c r="GB416" s="695">
        <v>833</v>
      </c>
      <c r="GC416" s="695">
        <v>889</v>
      </c>
      <c r="GD416" s="695">
        <v>766</v>
      </c>
      <c r="GE416" s="695">
        <v>647</v>
      </c>
      <c r="GF416" s="695">
        <v>551</v>
      </c>
      <c r="GG416" s="695">
        <v>556</v>
      </c>
      <c r="GH416" s="695">
        <v>557</v>
      </c>
      <c r="GI416" s="695">
        <v>454</v>
      </c>
      <c r="GJ416" s="695">
        <v>398</v>
      </c>
      <c r="GK416" s="695">
        <v>310</v>
      </c>
      <c r="GL416" s="683">
        <v>1282</v>
      </c>
    </row>
    <row r="417" spans="1:194" s="1" customFormat="1" ht="15" x14ac:dyDescent="0.25">
      <c r="A417" s="30" t="s">
        <v>34</v>
      </c>
      <c r="B417" s="1" t="s">
        <v>456</v>
      </c>
      <c r="C417" s="29" t="str">
        <f t="shared" si="108"/>
        <v>LA Wales - Swansea</v>
      </c>
      <c r="D417" s="48">
        <f t="shared" si="109"/>
        <v>9049</v>
      </c>
      <c r="E417" s="48">
        <f t="shared" si="110"/>
        <v>8360</v>
      </c>
      <c r="F417" s="49">
        <f t="shared" si="111"/>
        <v>251304</v>
      </c>
      <c r="G417" s="49">
        <f t="shared" si="112"/>
        <v>124313</v>
      </c>
      <c r="H417" s="50">
        <f t="shared" si="113"/>
        <v>126991</v>
      </c>
      <c r="I417" s="50">
        <f t="shared" si="114"/>
        <v>99686</v>
      </c>
      <c r="J417" s="50">
        <f t="shared" si="115"/>
        <v>103779</v>
      </c>
      <c r="K417" s="47">
        <f t="shared" si="116"/>
        <v>24627</v>
      </c>
      <c r="L417" s="48">
        <f t="shared" si="117"/>
        <v>23212</v>
      </c>
      <c r="M417" s="683">
        <v>1074</v>
      </c>
      <c r="N417" s="683">
        <v>1100</v>
      </c>
      <c r="O417" s="683">
        <v>1219</v>
      </c>
      <c r="P417" s="683">
        <v>1148</v>
      </c>
      <c r="Q417" s="683">
        <v>1234</v>
      </c>
      <c r="R417" s="683">
        <v>1336</v>
      </c>
      <c r="S417" s="683">
        <v>1324</v>
      </c>
      <c r="T417" s="683">
        <v>1339</v>
      </c>
      <c r="U417" s="683">
        <v>1466</v>
      </c>
      <c r="V417" s="683">
        <v>1440</v>
      </c>
      <c r="W417" s="683">
        <v>1421</v>
      </c>
      <c r="X417" s="683">
        <v>1477</v>
      </c>
      <c r="Y417" s="683">
        <v>1507</v>
      </c>
      <c r="Z417" s="683">
        <v>1547</v>
      </c>
      <c r="AA417" s="683">
        <v>1442</v>
      </c>
      <c r="AB417" s="683">
        <v>1491</v>
      </c>
      <c r="AC417" s="683">
        <v>1590</v>
      </c>
      <c r="AD417" s="683">
        <v>1472</v>
      </c>
      <c r="AE417" s="683">
        <v>1523</v>
      </c>
      <c r="AF417" s="683">
        <v>1938</v>
      </c>
      <c r="AG417" s="683">
        <v>2580</v>
      </c>
      <c r="AH417" s="683">
        <v>2649</v>
      </c>
      <c r="AI417" s="683">
        <v>2389</v>
      </c>
      <c r="AJ417" s="683">
        <v>2183</v>
      </c>
      <c r="AK417" s="683">
        <v>2023</v>
      </c>
      <c r="AL417" s="683">
        <v>1817</v>
      </c>
      <c r="AM417" s="683">
        <v>1583</v>
      </c>
      <c r="AN417" s="683">
        <v>1678</v>
      </c>
      <c r="AO417" s="683">
        <v>1602</v>
      </c>
      <c r="AP417" s="683">
        <v>1529</v>
      </c>
      <c r="AQ417" s="683">
        <v>1540</v>
      </c>
      <c r="AR417" s="683">
        <v>1621</v>
      </c>
      <c r="AS417" s="683">
        <v>1695</v>
      </c>
      <c r="AT417" s="683">
        <v>1683</v>
      </c>
      <c r="AU417" s="683">
        <v>1752</v>
      </c>
      <c r="AV417" s="683">
        <v>1602</v>
      </c>
      <c r="AW417" s="683">
        <v>1617</v>
      </c>
      <c r="AX417" s="683">
        <v>1602</v>
      </c>
      <c r="AY417" s="683">
        <v>1577</v>
      </c>
      <c r="AZ417" s="683">
        <v>1693</v>
      </c>
      <c r="BA417" s="683">
        <v>1477</v>
      </c>
      <c r="BB417" s="683">
        <v>1554</v>
      </c>
      <c r="BC417" s="683">
        <v>1470</v>
      </c>
      <c r="BD417" s="683">
        <v>1517</v>
      </c>
      <c r="BE417" s="683">
        <v>1609</v>
      </c>
      <c r="BF417" s="683">
        <v>1387</v>
      </c>
      <c r="BG417" s="683">
        <v>1311</v>
      </c>
      <c r="BH417" s="683">
        <v>1327</v>
      </c>
      <c r="BI417" s="683">
        <v>1365</v>
      </c>
      <c r="BJ417" s="683">
        <v>1402</v>
      </c>
      <c r="BK417" s="683">
        <v>1350</v>
      </c>
      <c r="BL417" s="683">
        <v>1327</v>
      </c>
      <c r="BM417" s="683">
        <v>1460</v>
      </c>
      <c r="BN417" s="683">
        <v>1483</v>
      </c>
      <c r="BO417" s="683">
        <v>1542</v>
      </c>
      <c r="BP417" s="683">
        <v>1657</v>
      </c>
      <c r="BQ417" s="683">
        <v>1538</v>
      </c>
      <c r="BR417" s="683">
        <v>1502</v>
      </c>
      <c r="BS417" s="683">
        <v>1543</v>
      </c>
      <c r="BT417" s="683">
        <v>1647</v>
      </c>
      <c r="BU417" s="683">
        <v>1615</v>
      </c>
      <c r="BV417" s="683">
        <v>1464</v>
      </c>
      <c r="BW417" s="683">
        <v>1505</v>
      </c>
      <c r="BX417" s="683">
        <v>1425</v>
      </c>
      <c r="BY417" s="683">
        <v>1409</v>
      </c>
      <c r="BZ417" s="683">
        <v>1371</v>
      </c>
      <c r="CA417" s="683">
        <v>1318</v>
      </c>
      <c r="CB417" s="683">
        <v>1256</v>
      </c>
      <c r="CC417" s="683">
        <v>1202</v>
      </c>
      <c r="CD417" s="683">
        <v>1164</v>
      </c>
      <c r="CE417" s="683">
        <v>1132</v>
      </c>
      <c r="CF417" s="683">
        <v>1172</v>
      </c>
      <c r="CG417" s="683">
        <v>1116</v>
      </c>
      <c r="CH417" s="683">
        <v>1038</v>
      </c>
      <c r="CI417" s="683">
        <v>1134</v>
      </c>
      <c r="CJ417" s="683">
        <v>1116</v>
      </c>
      <c r="CK417" s="683">
        <v>1156</v>
      </c>
      <c r="CL417" s="683">
        <v>1238</v>
      </c>
      <c r="CM417" s="683">
        <v>804</v>
      </c>
      <c r="CN417" s="683">
        <v>842</v>
      </c>
      <c r="CO417" s="683">
        <v>801</v>
      </c>
      <c r="CP417" s="683">
        <v>761</v>
      </c>
      <c r="CQ417" s="683">
        <v>660</v>
      </c>
      <c r="CR417" s="683">
        <v>545</v>
      </c>
      <c r="CS417" s="683">
        <v>516</v>
      </c>
      <c r="CT417" s="683">
        <v>442</v>
      </c>
      <c r="CU417" s="683">
        <v>441</v>
      </c>
      <c r="CV417" s="683">
        <v>335</v>
      </c>
      <c r="CW417" s="683">
        <v>310</v>
      </c>
      <c r="CX417" s="683">
        <v>252</v>
      </c>
      <c r="CY417" s="683">
        <v>802</v>
      </c>
      <c r="CZ417" s="695">
        <v>991</v>
      </c>
      <c r="DA417" s="695">
        <v>1102</v>
      </c>
      <c r="DB417" s="695">
        <v>1086</v>
      </c>
      <c r="DC417" s="695">
        <v>1136</v>
      </c>
      <c r="DD417" s="695">
        <v>1286</v>
      </c>
      <c r="DE417" s="695">
        <v>1212</v>
      </c>
      <c r="DF417" s="695">
        <v>1380</v>
      </c>
      <c r="DG417" s="695">
        <v>1294</v>
      </c>
      <c r="DH417" s="695">
        <v>1376</v>
      </c>
      <c r="DI417" s="695">
        <v>1365</v>
      </c>
      <c r="DJ417" s="695">
        <v>1276</v>
      </c>
      <c r="DK417" s="695">
        <v>1348</v>
      </c>
      <c r="DL417" s="695">
        <v>1457</v>
      </c>
      <c r="DM417" s="695">
        <v>1328</v>
      </c>
      <c r="DN417" s="695">
        <v>1459</v>
      </c>
      <c r="DO417" s="695">
        <v>1341</v>
      </c>
      <c r="DP417" s="695">
        <v>1454</v>
      </c>
      <c r="DQ417" s="695">
        <v>1321</v>
      </c>
      <c r="DR417" s="695">
        <v>1364</v>
      </c>
      <c r="DS417" s="695">
        <v>1764</v>
      </c>
      <c r="DT417" s="695">
        <v>2105</v>
      </c>
      <c r="DU417" s="695">
        <v>2034</v>
      </c>
      <c r="DV417" s="695">
        <v>1939</v>
      </c>
      <c r="DW417" s="695">
        <v>1756</v>
      </c>
      <c r="DX417" s="695">
        <v>1498</v>
      </c>
      <c r="DY417" s="695">
        <v>1647</v>
      </c>
      <c r="DZ417" s="695">
        <v>1567</v>
      </c>
      <c r="EA417" s="695">
        <v>1608</v>
      </c>
      <c r="EB417" s="695">
        <v>1596</v>
      </c>
      <c r="EC417" s="695">
        <v>1610</v>
      </c>
      <c r="ED417" s="695">
        <v>1598</v>
      </c>
      <c r="EE417" s="695">
        <v>1647</v>
      </c>
      <c r="EF417" s="695">
        <v>1643</v>
      </c>
      <c r="EG417" s="695">
        <v>1674</v>
      </c>
      <c r="EH417" s="695">
        <v>1722</v>
      </c>
      <c r="EI417" s="695">
        <v>1672</v>
      </c>
      <c r="EJ417" s="695">
        <v>1813</v>
      </c>
      <c r="EK417" s="695">
        <v>1683</v>
      </c>
      <c r="EL417" s="695">
        <v>1723</v>
      </c>
      <c r="EM417" s="695">
        <v>1698</v>
      </c>
      <c r="EN417" s="695">
        <v>1542</v>
      </c>
      <c r="EO417" s="695">
        <v>1615</v>
      </c>
      <c r="EP417" s="695">
        <v>1586</v>
      </c>
      <c r="EQ417" s="695">
        <v>1588</v>
      </c>
      <c r="ER417" s="695">
        <v>1563</v>
      </c>
      <c r="ES417" s="695">
        <v>1555</v>
      </c>
      <c r="ET417" s="695">
        <v>1424</v>
      </c>
      <c r="EU417" s="695">
        <v>1235</v>
      </c>
      <c r="EV417" s="695">
        <v>1302</v>
      </c>
      <c r="EW417" s="695">
        <v>1407</v>
      </c>
      <c r="EX417" s="695">
        <v>1429</v>
      </c>
      <c r="EY417" s="695">
        <v>1521</v>
      </c>
      <c r="EZ417" s="695">
        <v>1529</v>
      </c>
      <c r="FA417" s="695">
        <v>1668</v>
      </c>
      <c r="FB417" s="695">
        <v>1550</v>
      </c>
      <c r="FC417" s="695">
        <v>1607</v>
      </c>
      <c r="FD417" s="695">
        <v>1583</v>
      </c>
      <c r="FE417" s="695">
        <v>1569</v>
      </c>
      <c r="FF417" s="695">
        <v>1599</v>
      </c>
      <c r="FG417" s="695">
        <v>1685</v>
      </c>
      <c r="FH417" s="695">
        <v>1678</v>
      </c>
      <c r="FI417" s="695">
        <v>1554</v>
      </c>
      <c r="FJ417" s="695">
        <v>1558</v>
      </c>
      <c r="FK417" s="695">
        <v>1523</v>
      </c>
      <c r="FL417" s="695">
        <v>1505</v>
      </c>
      <c r="FM417" s="695">
        <v>1464</v>
      </c>
      <c r="FN417" s="695">
        <v>1498</v>
      </c>
      <c r="FO417" s="695">
        <v>1517</v>
      </c>
      <c r="FP417" s="695">
        <v>1419</v>
      </c>
      <c r="FQ417" s="695">
        <v>1308</v>
      </c>
      <c r="FR417" s="695">
        <v>1346</v>
      </c>
      <c r="FS417" s="695">
        <v>1260</v>
      </c>
      <c r="FT417" s="695">
        <v>1166</v>
      </c>
      <c r="FU417" s="695">
        <v>1195</v>
      </c>
      <c r="FV417" s="695">
        <v>1200</v>
      </c>
      <c r="FW417" s="695">
        <v>1275</v>
      </c>
      <c r="FX417" s="695">
        <v>1385</v>
      </c>
      <c r="FY417" s="695">
        <v>1451</v>
      </c>
      <c r="FZ417" s="695">
        <v>1065</v>
      </c>
      <c r="GA417" s="695">
        <v>1047</v>
      </c>
      <c r="GB417" s="695">
        <v>982</v>
      </c>
      <c r="GC417" s="695">
        <v>889</v>
      </c>
      <c r="GD417" s="695">
        <v>817</v>
      </c>
      <c r="GE417" s="695">
        <v>713</v>
      </c>
      <c r="GF417" s="695">
        <v>680</v>
      </c>
      <c r="GG417" s="695">
        <v>641</v>
      </c>
      <c r="GH417" s="695">
        <v>610</v>
      </c>
      <c r="GI417" s="695">
        <v>522</v>
      </c>
      <c r="GJ417" s="695">
        <v>500</v>
      </c>
      <c r="GK417" s="695">
        <v>441</v>
      </c>
      <c r="GL417" s="683">
        <v>1652</v>
      </c>
    </row>
    <row r="418" spans="1:194" s="1" customFormat="1" ht="15" x14ac:dyDescent="0.25">
      <c r="A418" s="30" t="s">
        <v>34</v>
      </c>
      <c r="B418" s="1" t="s">
        <v>457</v>
      </c>
      <c r="C418" s="29" t="str">
        <f t="shared" si="108"/>
        <v>LA Wales - Torfaen</v>
      </c>
      <c r="D418" s="48">
        <f t="shared" si="109"/>
        <v>3599</v>
      </c>
      <c r="E418" s="48">
        <f t="shared" si="110"/>
        <v>3331</v>
      </c>
      <c r="F418" s="49">
        <f t="shared" si="111"/>
        <v>94119</v>
      </c>
      <c r="G418" s="49">
        <f t="shared" si="112"/>
        <v>45782</v>
      </c>
      <c r="H418" s="50">
        <f t="shared" si="113"/>
        <v>48337</v>
      </c>
      <c r="I418" s="50">
        <f t="shared" si="114"/>
        <v>35678</v>
      </c>
      <c r="J418" s="50">
        <f t="shared" si="115"/>
        <v>39032</v>
      </c>
      <c r="K418" s="47">
        <f t="shared" si="116"/>
        <v>10104</v>
      </c>
      <c r="L418" s="48">
        <f t="shared" si="117"/>
        <v>9305</v>
      </c>
      <c r="M418" s="683">
        <v>461</v>
      </c>
      <c r="N418" s="683">
        <v>520</v>
      </c>
      <c r="O418" s="683">
        <v>549</v>
      </c>
      <c r="P418" s="683">
        <v>487</v>
      </c>
      <c r="Q418" s="683">
        <v>561</v>
      </c>
      <c r="R418" s="683">
        <v>561</v>
      </c>
      <c r="S418" s="683">
        <v>520</v>
      </c>
      <c r="T418" s="683">
        <v>569</v>
      </c>
      <c r="U418" s="683">
        <v>601</v>
      </c>
      <c r="V418" s="683">
        <v>522</v>
      </c>
      <c r="W418" s="683">
        <v>575</v>
      </c>
      <c r="X418" s="683">
        <v>579</v>
      </c>
      <c r="Y418" s="683">
        <v>595</v>
      </c>
      <c r="Z418" s="683">
        <v>615</v>
      </c>
      <c r="AA418" s="683">
        <v>602</v>
      </c>
      <c r="AB418" s="683">
        <v>637</v>
      </c>
      <c r="AC418" s="683">
        <v>588</v>
      </c>
      <c r="AD418" s="683">
        <v>562</v>
      </c>
      <c r="AE418" s="683">
        <v>590</v>
      </c>
      <c r="AF418" s="683">
        <v>529</v>
      </c>
      <c r="AG418" s="683">
        <v>423</v>
      </c>
      <c r="AH418" s="683">
        <v>434</v>
      </c>
      <c r="AI418" s="683">
        <v>453</v>
      </c>
      <c r="AJ418" s="683">
        <v>460</v>
      </c>
      <c r="AK418" s="683">
        <v>473</v>
      </c>
      <c r="AL418" s="683">
        <v>465</v>
      </c>
      <c r="AM418" s="683">
        <v>539</v>
      </c>
      <c r="AN418" s="683">
        <v>612</v>
      </c>
      <c r="AO418" s="683">
        <v>570</v>
      </c>
      <c r="AP418" s="683">
        <v>625</v>
      </c>
      <c r="AQ418" s="683">
        <v>559</v>
      </c>
      <c r="AR418" s="683">
        <v>547</v>
      </c>
      <c r="AS418" s="683">
        <v>610</v>
      </c>
      <c r="AT418" s="683">
        <v>639</v>
      </c>
      <c r="AU418" s="683">
        <v>640</v>
      </c>
      <c r="AV418" s="683">
        <v>642</v>
      </c>
      <c r="AW418" s="683">
        <v>577</v>
      </c>
      <c r="AX418" s="683">
        <v>627</v>
      </c>
      <c r="AY418" s="683">
        <v>625</v>
      </c>
      <c r="AZ418" s="683">
        <v>589</v>
      </c>
      <c r="BA418" s="683">
        <v>549</v>
      </c>
      <c r="BB418" s="683">
        <v>568</v>
      </c>
      <c r="BC418" s="683">
        <v>577</v>
      </c>
      <c r="BD418" s="683">
        <v>495</v>
      </c>
      <c r="BE418" s="683">
        <v>555</v>
      </c>
      <c r="BF418" s="683">
        <v>542</v>
      </c>
      <c r="BG418" s="683">
        <v>428</v>
      </c>
      <c r="BH418" s="683">
        <v>503</v>
      </c>
      <c r="BI418" s="683">
        <v>431</v>
      </c>
      <c r="BJ418" s="683">
        <v>500</v>
      </c>
      <c r="BK418" s="683">
        <v>507</v>
      </c>
      <c r="BL418" s="683">
        <v>558</v>
      </c>
      <c r="BM418" s="683">
        <v>581</v>
      </c>
      <c r="BN418" s="683">
        <v>638</v>
      </c>
      <c r="BO418" s="683">
        <v>619</v>
      </c>
      <c r="BP418" s="683">
        <v>591</v>
      </c>
      <c r="BQ418" s="683">
        <v>593</v>
      </c>
      <c r="BR418" s="683">
        <v>619</v>
      </c>
      <c r="BS418" s="683">
        <v>631</v>
      </c>
      <c r="BT418" s="683">
        <v>700</v>
      </c>
      <c r="BU418" s="683">
        <v>629</v>
      </c>
      <c r="BV418" s="683">
        <v>665</v>
      </c>
      <c r="BW418" s="683">
        <v>645</v>
      </c>
      <c r="BX418" s="683">
        <v>655</v>
      </c>
      <c r="BY418" s="683">
        <v>565</v>
      </c>
      <c r="BZ418" s="683">
        <v>549</v>
      </c>
      <c r="CA418" s="683">
        <v>578</v>
      </c>
      <c r="CB418" s="683">
        <v>501</v>
      </c>
      <c r="CC418" s="683">
        <v>466</v>
      </c>
      <c r="CD418" s="683">
        <v>456</v>
      </c>
      <c r="CE418" s="683">
        <v>506</v>
      </c>
      <c r="CF418" s="683">
        <v>454</v>
      </c>
      <c r="CG418" s="683">
        <v>468</v>
      </c>
      <c r="CH418" s="683">
        <v>437</v>
      </c>
      <c r="CI418" s="683">
        <v>437</v>
      </c>
      <c r="CJ418" s="683">
        <v>453</v>
      </c>
      <c r="CK418" s="683">
        <v>425</v>
      </c>
      <c r="CL418" s="683">
        <v>492</v>
      </c>
      <c r="CM418" s="683">
        <v>349</v>
      </c>
      <c r="CN418" s="683">
        <v>357</v>
      </c>
      <c r="CO418" s="683">
        <v>325</v>
      </c>
      <c r="CP418" s="683">
        <v>273</v>
      </c>
      <c r="CQ418" s="683">
        <v>236</v>
      </c>
      <c r="CR418" s="683">
        <v>206</v>
      </c>
      <c r="CS418" s="683">
        <v>184</v>
      </c>
      <c r="CT418" s="683">
        <v>186</v>
      </c>
      <c r="CU418" s="683">
        <v>148</v>
      </c>
      <c r="CV418" s="683">
        <v>117</v>
      </c>
      <c r="CW418" s="683">
        <v>108</v>
      </c>
      <c r="CX418" s="683">
        <v>97</v>
      </c>
      <c r="CY418" s="683">
        <v>298</v>
      </c>
      <c r="CZ418" s="695">
        <v>464</v>
      </c>
      <c r="DA418" s="695">
        <v>443</v>
      </c>
      <c r="DB418" s="695">
        <v>451</v>
      </c>
      <c r="DC418" s="695">
        <v>456</v>
      </c>
      <c r="DD418" s="695">
        <v>468</v>
      </c>
      <c r="DE418" s="695">
        <v>499</v>
      </c>
      <c r="DF418" s="695">
        <v>532</v>
      </c>
      <c r="DG418" s="695">
        <v>507</v>
      </c>
      <c r="DH418" s="695">
        <v>543</v>
      </c>
      <c r="DI418" s="695">
        <v>507</v>
      </c>
      <c r="DJ418" s="695">
        <v>544</v>
      </c>
      <c r="DK418" s="695">
        <v>560</v>
      </c>
      <c r="DL418" s="695">
        <v>553</v>
      </c>
      <c r="DM418" s="695">
        <v>611</v>
      </c>
      <c r="DN418" s="695">
        <v>568</v>
      </c>
      <c r="DO418" s="695">
        <v>540</v>
      </c>
      <c r="DP418" s="695">
        <v>545</v>
      </c>
      <c r="DQ418" s="695">
        <v>514</v>
      </c>
      <c r="DR418" s="695">
        <v>545</v>
      </c>
      <c r="DS418" s="695">
        <v>428</v>
      </c>
      <c r="DT418" s="695">
        <v>385</v>
      </c>
      <c r="DU418" s="695">
        <v>351</v>
      </c>
      <c r="DV418" s="695">
        <v>443</v>
      </c>
      <c r="DW418" s="695">
        <v>419</v>
      </c>
      <c r="DX418" s="695">
        <v>474</v>
      </c>
      <c r="DY418" s="695">
        <v>502</v>
      </c>
      <c r="DZ418" s="695">
        <v>596</v>
      </c>
      <c r="EA418" s="695">
        <v>605</v>
      </c>
      <c r="EB418" s="695">
        <v>569</v>
      </c>
      <c r="EC418" s="695">
        <v>637</v>
      </c>
      <c r="ED418" s="695">
        <v>682</v>
      </c>
      <c r="EE418" s="695">
        <v>679</v>
      </c>
      <c r="EF418" s="695">
        <v>718</v>
      </c>
      <c r="EG418" s="695">
        <v>657</v>
      </c>
      <c r="EH418" s="695">
        <v>726</v>
      </c>
      <c r="EI418" s="695">
        <v>698</v>
      </c>
      <c r="EJ418" s="695">
        <v>718</v>
      </c>
      <c r="EK418" s="695">
        <v>694</v>
      </c>
      <c r="EL418" s="695">
        <v>634</v>
      </c>
      <c r="EM418" s="695">
        <v>709</v>
      </c>
      <c r="EN418" s="695">
        <v>620</v>
      </c>
      <c r="EO418" s="695">
        <v>596</v>
      </c>
      <c r="EP418" s="695">
        <v>536</v>
      </c>
      <c r="EQ418" s="695">
        <v>619</v>
      </c>
      <c r="ER418" s="695">
        <v>622</v>
      </c>
      <c r="ES418" s="695">
        <v>567</v>
      </c>
      <c r="ET418" s="695">
        <v>510</v>
      </c>
      <c r="EU418" s="695">
        <v>500</v>
      </c>
      <c r="EV418" s="695">
        <v>524</v>
      </c>
      <c r="EW418" s="695">
        <v>542</v>
      </c>
      <c r="EX418" s="695">
        <v>548</v>
      </c>
      <c r="EY418" s="695">
        <v>623</v>
      </c>
      <c r="EZ418" s="695">
        <v>576</v>
      </c>
      <c r="FA418" s="695">
        <v>633</v>
      </c>
      <c r="FB418" s="695">
        <v>638</v>
      </c>
      <c r="FC418" s="695">
        <v>721</v>
      </c>
      <c r="FD418" s="695">
        <v>634</v>
      </c>
      <c r="FE418" s="695">
        <v>680</v>
      </c>
      <c r="FF418" s="695">
        <v>711</v>
      </c>
      <c r="FG418" s="695">
        <v>706</v>
      </c>
      <c r="FH418" s="695">
        <v>677</v>
      </c>
      <c r="FI418" s="695">
        <v>672</v>
      </c>
      <c r="FJ418" s="695">
        <v>669</v>
      </c>
      <c r="FK418" s="695">
        <v>651</v>
      </c>
      <c r="FL418" s="695">
        <v>566</v>
      </c>
      <c r="FM418" s="695">
        <v>587</v>
      </c>
      <c r="FN418" s="695">
        <v>601</v>
      </c>
      <c r="FO418" s="695">
        <v>529</v>
      </c>
      <c r="FP418" s="695">
        <v>508</v>
      </c>
      <c r="FQ418" s="695">
        <v>516</v>
      </c>
      <c r="FR418" s="695">
        <v>536</v>
      </c>
      <c r="FS418" s="695">
        <v>552</v>
      </c>
      <c r="FT418" s="695">
        <v>494</v>
      </c>
      <c r="FU418" s="695">
        <v>500</v>
      </c>
      <c r="FV418" s="695">
        <v>517</v>
      </c>
      <c r="FW418" s="695">
        <v>478</v>
      </c>
      <c r="FX418" s="695">
        <v>523</v>
      </c>
      <c r="FY418" s="695">
        <v>523</v>
      </c>
      <c r="FZ418" s="695">
        <v>377</v>
      </c>
      <c r="GA418" s="695">
        <v>405</v>
      </c>
      <c r="GB418" s="695">
        <v>358</v>
      </c>
      <c r="GC418" s="695">
        <v>354</v>
      </c>
      <c r="GD418" s="695">
        <v>343</v>
      </c>
      <c r="GE418" s="695">
        <v>302</v>
      </c>
      <c r="GF418" s="695">
        <v>246</v>
      </c>
      <c r="GG418" s="695">
        <v>231</v>
      </c>
      <c r="GH418" s="695">
        <v>204</v>
      </c>
      <c r="GI418" s="695">
        <v>188</v>
      </c>
      <c r="GJ418" s="695">
        <v>205</v>
      </c>
      <c r="GK418" s="695">
        <v>167</v>
      </c>
      <c r="GL418" s="683">
        <v>578</v>
      </c>
    </row>
    <row r="419" spans="1:194" s="1" customFormat="1" ht="15" x14ac:dyDescent="0.25">
      <c r="A419" s="30" t="s">
        <v>34</v>
      </c>
      <c r="B419" s="1" t="s">
        <v>458</v>
      </c>
      <c r="C419" s="29" t="str">
        <f t="shared" si="108"/>
        <v>LA Wales - Vale of Glamorgan</v>
      </c>
      <c r="D419" s="48">
        <f t="shared" si="109"/>
        <v>5380</v>
      </c>
      <c r="E419" s="48">
        <f t="shared" si="110"/>
        <v>5204</v>
      </c>
      <c r="F419" s="49">
        <f t="shared" si="111"/>
        <v>135743</v>
      </c>
      <c r="G419" s="49">
        <f t="shared" si="112"/>
        <v>65261</v>
      </c>
      <c r="H419" s="50">
        <f t="shared" si="113"/>
        <v>70482</v>
      </c>
      <c r="I419" s="50">
        <f t="shared" si="114"/>
        <v>50939</v>
      </c>
      <c r="J419" s="50">
        <f t="shared" si="115"/>
        <v>56632</v>
      </c>
      <c r="K419" s="47">
        <f t="shared" si="116"/>
        <v>14322</v>
      </c>
      <c r="L419" s="48">
        <f t="shared" si="117"/>
        <v>13850</v>
      </c>
      <c r="M419" s="683">
        <v>559</v>
      </c>
      <c r="N419" s="683">
        <v>612</v>
      </c>
      <c r="O419" s="683">
        <v>679</v>
      </c>
      <c r="P419" s="683">
        <v>712</v>
      </c>
      <c r="Q419" s="683">
        <v>708</v>
      </c>
      <c r="R419" s="683">
        <v>769</v>
      </c>
      <c r="S419" s="683">
        <v>749</v>
      </c>
      <c r="T419" s="683">
        <v>849</v>
      </c>
      <c r="U419" s="683">
        <v>809</v>
      </c>
      <c r="V419" s="683">
        <v>789</v>
      </c>
      <c r="W419" s="683">
        <v>827</v>
      </c>
      <c r="X419" s="683">
        <v>880</v>
      </c>
      <c r="Y419" s="683">
        <v>915</v>
      </c>
      <c r="Z419" s="683">
        <v>881</v>
      </c>
      <c r="AA419" s="683">
        <v>906</v>
      </c>
      <c r="AB419" s="683">
        <v>920</v>
      </c>
      <c r="AC419" s="683">
        <v>886</v>
      </c>
      <c r="AD419" s="683">
        <v>872</v>
      </c>
      <c r="AE419" s="683">
        <v>734</v>
      </c>
      <c r="AF419" s="683">
        <v>562</v>
      </c>
      <c r="AG419" s="683">
        <v>523</v>
      </c>
      <c r="AH419" s="683">
        <v>580</v>
      </c>
      <c r="AI419" s="683">
        <v>602</v>
      </c>
      <c r="AJ419" s="683">
        <v>736</v>
      </c>
      <c r="AK419" s="683">
        <v>722</v>
      </c>
      <c r="AL419" s="683">
        <v>717</v>
      </c>
      <c r="AM419" s="683">
        <v>679</v>
      </c>
      <c r="AN419" s="683">
        <v>710</v>
      </c>
      <c r="AO419" s="683">
        <v>665</v>
      </c>
      <c r="AP419" s="683">
        <v>719</v>
      </c>
      <c r="AQ419" s="683">
        <v>764</v>
      </c>
      <c r="AR419" s="683">
        <v>701</v>
      </c>
      <c r="AS419" s="683">
        <v>742</v>
      </c>
      <c r="AT419" s="683">
        <v>746</v>
      </c>
      <c r="AU419" s="683">
        <v>729</v>
      </c>
      <c r="AV419" s="683">
        <v>778</v>
      </c>
      <c r="AW419" s="683">
        <v>835</v>
      </c>
      <c r="AX419" s="683">
        <v>847</v>
      </c>
      <c r="AY419" s="683">
        <v>902</v>
      </c>
      <c r="AZ419" s="683">
        <v>794</v>
      </c>
      <c r="BA419" s="683">
        <v>776</v>
      </c>
      <c r="BB419" s="683">
        <v>800</v>
      </c>
      <c r="BC419" s="683">
        <v>830</v>
      </c>
      <c r="BD419" s="683">
        <v>912</v>
      </c>
      <c r="BE419" s="683">
        <v>918</v>
      </c>
      <c r="BF419" s="683">
        <v>834</v>
      </c>
      <c r="BG419" s="683">
        <v>668</v>
      </c>
      <c r="BH419" s="683">
        <v>748</v>
      </c>
      <c r="BI419" s="683">
        <v>723</v>
      </c>
      <c r="BJ419" s="683">
        <v>833</v>
      </c>
      <c r="BK419" s="683">
        <v>774</v>
      </c>
      <c r="BL419" s="683">
        <v>817</v>
      </c>
      <c r="BM419" s="683">
        <v>845</v>
      </c>
      <c r="BN419" s="683">
        <v>879</v>
      </c>
      <c r="BO419" s="683">
        <v>863</v>
      </c>
      <c r="BP419" s="683">
        <v>915</v>
      </c>
      <c r="BQ419" s="683">
        <v>869</v>
      </c>
      <c r="BR419" s="683">
        <v>924</v>
      </c>
      <c r="BS419" s="683">
        <v>859</v>
      </c>
      <c r="BT419" s="683">
        <v>889</v>
      </c>
      <c r="BU419" s="683">
        <v>950</v>
      </c>
      <c r="BV419" s="683">
        <v>901</v>
      </c>
      <c r="BW419" s="683">
        <v>921</v>
      </c>
      <c r="BX419" s="683">
        <v>909</v>
      </c>
      <c r="BY419" s="683">
        <v>834</v>
      </c>
      <c r="BZ419" s="683">
        <v>852</v>
      </c>
      <c r="CA419" s="683">
        <v>744</v>
      </c>
      <c r="CB419" s="683">
        <v>792</v>
      </c>
      <c r="CC419" s="683">
        <v>745</v>
      </c>
      <c r="CD419" s="683">
        <v>746</v>
      </c>
      <c r="CE419" s="683">
        <v>728</v>
      </c>
      <c r="CF419" s="683">
        <v>737</v>
      </c>
      <c r="CG419" s="683">
        <v>662</v>
      </c>
      <c r="CH419" s="683">
        <v>684</v>
      </c>
      <c r="CI419" s="683">
        <v>687</v>
      </c>
      <c r="CJ419" s="683">
        <v>673</v>
      </c>
      <c r="CK419" s="683">
        <v>697</v>
      </c>
      <c r="CL419" s="683">
        <v>733</v>
      </c>
      <c r="CM419" s="683">
        <v>515</v>
      </c>
      <c r="CN419" s="683">
        <v>511</v>
      </c>
      <c r="CO419" s="683">
        <v>524</v>
      </c>
      <c r="CP419" s="683">
        <v>417</v>
      </c>
      <c r="CQ419" s="683">
        <v>375</v>
      </c>
      <c r="CR419" s="683">
        <v>343</v>
      </c>
      <c r="CS419" s="683">
        <v>307</v>
      </c>
      <c r="CT419" s="683">
        <v>277</v>
      </c>
      <c r="CU419" s="683">
        <v>239</v>
      </c>
      <c r="CV419" s="683">
        <v>177</v>
      </c>
      <c r="CW419" s="683">
        <v>188</v>
      </c>
      <c r="CX419" s="683">
        <v>135</v>
      </c>
      <c r="CY419" s="683">
        <v>473</v>
      </c>
      <c r="CZ419" s="695">
        <v>563</v>
      </c>
      <c r="DA419" s="695">
        <v>584</v>
      </c>
      <c r="DB419" s="695">
        <v>613</v>
      </c>
      <c r="DC419" s="695">
        <v>634</v>
      </c>
      <c r="DD419" s="695">
        <v>668</v>
      </c>
      <c r="DE419" s="695">
        <v>710</v>
      </c>
      <c r="DF419" s="695">
        <v>798</v>
      </c>
      <c r="DG419" s="695">
        <v>807</v>
      </c>
      <c r="DH419" s="695">
        <v>843</v>
      </c>
      <c r="DI419" s="695">
        <v>854</v>
      </c>
      <c r="DJ419" s="695">
        <v>795</v>
      </c>
      <c r="DK419" s="695">
        <v>777</v>
      </c>
      <c r="DL419" s="695">
        <v>863</v>
      </c>
      <c r="DM419" s="695">
        <v>865</v>
      </c>
      <c r="DN419" s="695">
        <v>823</v>
      </c>
      <c r="DO419" s="695">
        <v>830</v>
      </c>
      <c r="DP419" s="695">
        <v>930</v>
      </c>
      <c r="DQ419" s="695">
        <v>893</v>
      </c>
      <c r="DR419" s="695">
        <v>707</v>
      </c>
      <c r="DS419" s="695">
        <v>544</v>
      </c>
      <c r="DT419" s="695">
        <v>418</v>
      </c>
      <c r="DU419" s="695">
        <v>460</v>
      </c>
      <c r="DV419" s="695">
        <v>518</v>
      </c>
      <c r="DW419" s="695">
        <v>626</v>
      </c>
      <c r="DX419" s="695">
        <v>673</v>
      </c>
      <c r="DY419" s="695">
        <v>661</v>
      </c>
      <c r="DZ419" s="695">
        <v>695</v>
      </c>
      <c r="EA419" s="695">
        <v>727</v>
      </c>
      <c r="EB419" s="695">
        <v>759</v>
      </c>
      <c r="EC419" s="695">
        <v>758</v>
      </c>
      <c r="ED419" s="695">
        <v>823</v>
      </c>
      <c r="EE419" s="695">
        <v>813</v>
      </c>
      <c r="EF419" s="695">
        <v>850</v>
      </c>
      <c r="EG419" s="695">
        <v>862</v>
      </c>
      <c r="EH419" s="695">
        <v>882</v>
      </c>
      <c r="EI419" s="695">
        <v>946</v>
      </c>
      <c r="EJ419" s="695">
        <v>929</v>
      </c>
      <c r="EK419" s="695">
        <v>1036</v>
      </c>
      <c r="EL419" s="695">
        <v>974</v>
      </c>
      <c r="EM419" s="695">
        <v>916</v>
      </c>
      <c r="EN419" s="695">
        <v>894</v>
      </c>
      <c r="EO419" s="695">
        <v>897</v>
      </c>
      <c r="EP419" s="695">
        <v>947</v>
      </c>
      <c r="EQ419" s="695">
        <v>926</v>
      </c>
      <c r="ER419" s="695">
        <v>906</v>
      </c>
      <c r="ES419" s="695">
        <v>940</v>
      </c>
      <c r="ET419" s="695">
        <v>868</v>
      </c>
      <c r="EU419" s="695">
        <v>789</v>
      </c>
      <c r="EV419" s="695">
        <v>809</v>
      </c>
      <c r="EW419" s="695">
        <v>802</v>
      </c>
      <c r="EX419" s="695">
        <v>871</v>
      </c>
      <c r="EY419" s="695">
        <v>884</v>
      </c>
      <c r="EZ419" s="695">
        <v>970</v>
      </c>
      <c r="FA419" s="695">
        <v>990</v>
      </c>
      <c r="FB419" s="695">
        <v>941</v>
      </c>
      <c r="FC419" s="695">
        <v>944</v>
      </c>
      <c r="FD419" s="695">
        <v>1010</v>
      </c>
      <c r="FE419" s="695">
        <v>980</v>
      </c>
      <c r="FF419" s="695">
        <v>953</v>
      </c>
      <c r="FG419" s="695">
        <v>1011</v>
      </c>
      <c r="FH419" s="695">
        <v>1043</v>
      </c>
      <c r="FI419" s="695">
        <v>1004</v>
      </c>
      <c r="FJ419" s="695">
        <v>969</v>
      </c>
      <c r="FK419" s="695">
        <v>898</v>
      </c>
      <c r="FL419" s="695">
        <v>916</v>
      </c>
      <c r="FM419" s="695">
        <v>893</v>
      </c>
      <c r="FN419" s="695">
        <v>891</v>
      </c>
      <c r="FO419" s="695">
        <v>919</v>
      </c>
      <c r="FP419" s="695">
        <v>888</v>
      </c>
      <c r="FQ419" s="695">
        <v>832</v>
      </c>
      <c r="FR419" s="695">
        <v>804</v>
      </c>
      <c r="FS419" s="695">
        <v>826</v>
      </c>
      <c r="FT419" s="695">
        <v>740</v>
      </c>
      <c r="FU419" s="695">
        <v>777</v>
      </c>
      <c r="FV419" s="695">
        <v>706</v>
      </c>
      <c r="FW419" s="695">
        <v>745</v>
      </c>
      <c r="FX419" s="695">
        <v>853</v>
      </c>
      <c r="FY419" s="695">
        <v>848</v>
      </c>
      <c r="FZ419" s="695">
        <v>625</v>
      </c>
      <c r="GA419" s="695">
        <v>659</v>
      </c>
      <c r="GB419" s="695">
        <v>579</v>
      </c>
      <c r="GC419" s="695">
        <v>562</v>
      </c>
      <c r="GD419" s="695">
        <v>507</v>
      </c>
      <c r="GE419" s="695">
        <v>389</v>
      </c>
      <c r="GF419" s="695">
        <v>396</v>
      </c>
      <c r="GG419" s="695">
        <v>382</v>
      </c>
      <c r="GH419" s="695">
        <v>359</v>
      </c>
      <c r="GI419" s="695">
        <v>297</v>
      </c>
      <c r="GJ419" s="695">
        <v>246</v>
      </c>
      <c r="GK419" s="695">
        <v>218</v>
      </c>
      <c r="GL419" s="683">
        <v>952</v>
      </c>
    </row>
    <row r="420" spans="1:194" s="1" customFormat="1" ht="15" x14ac:dyDescent="0.25">
      <c r="A420" s="30" t="s">
        <v>34</v>
      </c>
      <c r="B420" s="1" t="s">
        <v>459</v>
      </c>
      <c r="C420" s="29" t="str">
        <f t="shared" si="108"/>
        <v>LA Wales - Wrexham</v>
      </c>
      <c r="D420" s="48">
        <f t="shared" si="109"/>
        <v>5219</v>
      </c>
      <c r="E420" s="48">
        <f t="shared" si="110"/>
        <v>5059</v>
      </c>
      <c r="F420" s="49">
        <f t="shared" si="111"/>
        <v>138245</v>
      </c>
      <c r="G420" s="49">
        <f t="shared" si="112"/>
        <v>68687</v>
      </c>
      <c r="H420" s="50">
        <f t="shared" si="113"/>
        <v>69558</v>
      </c>
      <c r="I420" s="50">
        <f t="shared" si="114"/>
        <v>54402</v>
      </c>
      <c r="J420" s="50">
        <f t="shared" si="115"/>
        <v>55835</v>
      </c>
      <c r="K420" s="47">
        <f t="shared" si="116"/>
        <v>14285</v>
      </c>
      <c r="L420" s="48">
        <f t="shared" si="117"/>
        <v>13723</v>
      </c>
      <c r="M420" s="683">
        <v>600</v>
      </c>
      <c r="N420" s="683">
        <v>647</v>
      </c>
      <c r="O420" s="683">
        <v>725</v>
      </c>
      <c r="P420" s="683">
        <v>687</v>
      </c>
      <c r="Q420" s="683">
        <v>770</v>
      </c>
      <c r="R420" s="683">
        <v>757</v>
      </c>
      <c r="S420" s="683">
        <v>740</v>
      </c>
      <c r="T420" s="683">
        <v>803</v>
      </c>
      <c r="U420" s="683">
        <v>815</v>
      </c>
      <c r="V420" s="683">
        <v>794</v>
      </c>
      <c r="W420" s="683">
        <v>826</v>
      </c>
      <c r="X420" s="683">
        <v>902</v>
      </c>
      <c r="Y420" s="683">
        <v>859</v>
      </c>
      <c r="Z420" s="683">
        <v>869</v>
      </c>
      <c r="AA420" s="683">
        <v>890</v>
      </c>
      <c r="AB420" s="683">
        <v>885</v>
      </c>
      <c r="AC420" s="683">
        <v>847</v>
      </c>
      <c r="AD420" s="683">
        <v>869</v>
      </c>
      <c r="AE420" s="683">
        <v>825</v>
      </c>
      <c r="AF420" s="683">
        <v>760</v>
      </c>
      <c r="AG420" s="683">
        <v>703</v>
      </c>
      <c r="AH420" s="683">
        <v>651</v>
      </c>
      <c r="AI420" s="683">
        <v>723</v>
      </c>
      <c r="AJ420" s="683">
        <v>743</v>
      </c>
      <c r="AK420" s="683">
        <v>794</v>
      </c>
      <c r="AL420" s="683">
        <v>827</v>
      </c>
      <c r="AM420" s="683">
        <v>863</v>
      </c>
      <c r="AN420" s="683">
        <v>922</v>
      </c>
      <c r="AO420" s="683">
        <v>811</v>
      </c>
      <c r="AP420" s="683">
        <v>874</v>
      </c>
      <c r="AQ420" s="683">
        <v>853</v>
      </c>
      <c r="AR420" s="683">
        <v>879</v>
      </c>
      <c r="AS420" s="683">
        <v>820</v>
      </c>
      <c r="AT420" s="683">
        <v>898</v>
      </c>
      <c r="AU420" s="683">
        <v>947</v>
      </c>
      <c r="AV420" s="683">
        <v>893</v>
      </c>
      <c r="AW420" s="683">
        <v>920</v>
      </c>
      <c r="AX420" s="683">
        <v>922</v>
      </c>
      <c r="AY420" s="683">
        <v>971</v>
      </c>
      <c r="AZ420" s="683">
        <v>960</v>
      </c>
      <c r="BA420" s="683">
        <v>880</v>
      </c>
      <c r="BB420" s="683">
        <v>877</v>
      </c>
      <c r="BC420" s="683">
        <v>861</v>
      </c>
      <c r="BD420" s="683">
        <v>923</v>
      </c>
      <c r="BE420" s="683">
        <v>944</v>
      </c>
      <c r="BF420" s="683">
        <v>898</v>
      </c>
      <c r="BG420" s="683">
        <v>759</v>
      </c>
      <c r="BH420" s="683">
        <v>760</v>
      </c>
      <c r="BI420" s="683">
        <v>806</v>
      </c>
      <c r="BJ420" s="683">
        <v>783</v>
      </c>
      <c r="BK420" s="683">
        <v>811</v>
      </c>
      <c r="BL420" s="683">
        <v>926</v>
      </c>
      <c r="BM420" s="683">
        <v>950</v>
      </c>
      <c r="BN420" s="683">
        <v>1024</v>
      </c>
      <c r="BO420" s="683">
        <v>997</v>
      </c>
      <c r="BP420" s="683">
        <v>990</v>
      </c>
      <c r="BQ420" s="683">
        <v>979</v>
      </c>
      <c r="BR420" s="683">
        <v>952</v>
      </c>
      <c r="BS420" s="683">
        <v>980</v>
      </c>
      <c r="BT420" s="683">
        <v>974</v>
      </c>
      <c r="BU420" s="683">
        <v>961</v>
      </c>
      <c r="BV420" s="683">
        <v>945</v>
      </c>
      <c r="BW420" s="683">
        <v>894</v>
      </c>
      <c r="BX420" s="683">
        <v>878</v>
      </c>
      <c r="BY420" s="683">
        <v>810</v>
      </c>
      <c r="BZ420" s="683">
        <v>729</v>
      </c>
      <c r="CA420" s="683">
        <v>759</v>
      </c>
      <c r="CB420" s="683">
        <v>767</v>
      </c>
      <c r="CC420" s="683">
        <v>749</v>
      </c>
      <c r="CD420" s="683">
        <v>672</v>
      </c>
      <c r="CE420" s="683">
        <v>674</v>
      </c>
      <c r="CF420" s="683">
        <v>699</v>
      </c>
      <c r="CG420" s="683">
        <v>655</v>
      </c>
      <c r="CH420" s="683">
        <v>649</v>
      </c>
      <c r="CI420" s="683">
        <v>651</v>
      </c>
      <c r="CJ420" s="683">
        <v>657</v>
      </c>
      <c r="CK420" s="683">
        <v>649</v>
      </c>
      <c r="CL420" s="683">
        <v>698</v>
      </c>
      <c r="CM420" s="683">
        <v>530</v>
      </c>
      <c r="CN420" s="683">
        <v>482</v>
      </c>
      <c r="CO420" s="683">
        <v>479</v>
      </c>
      <c r="CP420" s="683">
        <v>443</v>
      </c>
      <c r="CQ420" s="683">
        <v>370</v>
      </c>
      <c r="CR420" s="683">
        <v>307</v>
      </c>
      <c r="CS420" s="683">
        <v>275</v>
      </c>
      <c r="CT420" s="683">
        <v>219</v>
      </c>
      <c r="CU420" s="683">
        <v>234</v>
      </c>
      <c r="CV420" s="683">
        <v>188</v>
      </c>
      <c r="CW420" s="683">
        <v>175</v>
      </c>
      <c r="CX420" s="683">
        <v>126</v>
      </c>
      <c r="CY420" s="683">
        <v>445</v>
      </c>
      <c r="CZ420" s="695">
        <v>635</v>
      </c>
      <c r="DA420" s="695">
        <v>619</v>
      </c>
      <c r="DB420" s="695">
        <v>644</v>
      </c>
      <c r="DC420" s="695">
        <v>648</v>
      </c>
      <c r="DD420" s="695">
        <v>675</v>
      </c>
      <c r="DE420" s="695">
        <v>685</v>
      </c>
      <c r="DF420" s="695">
        <v>764</v>
      </c>
      <c r="DG420" s="695">
        <v>775</v>
      </c>
      <c r="DH420" s="695">
        <v>730</v>
      </c>
      <c r="DI420" s="695">
        <v>824</v>
      </c>
      <c r="DJ420" s="695">
        <v>839</v>
      </c>
      <c r="DK420" s="695">
        <v>826</v>
      </c>
      <c r="DL420" s="695">
        <v>871</v>
      </c>
      <c r="DM420" s="695">
        <v>895</v>
      </c>
      <c r="DN420" s="695">
        <v>834</v>
      </c>
      <c r="DO420" s="695">
        <v>820</v>
      </c>
      <c r="DP420" s="695">
        <v>857</v>
      </c>
      <c r="DQ420" s="695">
        <v>782</v>
      </c>
      <c r="DR420" s="695">
        <v>756</v>
      </c>
      <c r="DS420" s="695">
        <v>635</v>
      </c>
      <c r="DT420" s="695">
        <v>550</v>
      </c>
      <c r="DU420" s="695">
        <v>518</v>
      </c>
      <c r="DV420" s="695">
        <v>656</v>
      </c>
      <c r="DW420" s="695">
        <v>728</v>
      </c>
      <c r="DX420" s="695">
        <v>746</v>
      </c>
      <c r="DY420" s="695">
        <v>803</v>
      </c>
      <c r="DZ420" s="695">
        <v>814</v>
      </c>
      <c r="EA420" s="695">
        <v>821</v>
      </c>
      <c r="EB420" s="695">
        <v>773</v>
      </c>
      <c r="EC420" s="695">
        <v>761</v>
      </c>
      <c r="ED420" s="695">
        <v>810</v>
      </c>
      <c r="EE420" s="695">
        <v>894</v>
      </c>
      <c r="EF420" s="695">
        <v>915</v>
      </c>
      <c r="EG420" s="695">
        <v>917</v>
      </c>
      <c r="EH420" s="695">
        <v>940</v>
      </c>
      <c r="EI420" s="695">
        <v>881</v>
      </c>
      <c r="EJ420" s="695">
        <v>938</v>
      </c>
      <c r="EK420" s="695">
        <v>897</v>
      </c>
      <c r="EL420" s="695">
        <v>897</v>
      </c>
      <c r="EM420" s="695">
        <v>932</v>
      </c>
      <c r="EN420" s="695">
        <v>922</v>
      </c>
      <c r="EO420" s="695">
        <v>908</v>
      </c>
      <c r="EP420" s="695">
        <v>893</v>
      </c>
      <c r="EQ420" s="695">
        <v>921</v>
      </c>
      <c r="ER420" s="695">
        <v>865</v>
      </c>
      <c r="ES420" s="695">
        <v>829</v>
      </c>
      <c r="ET420" s="695">
        <v>757</v>
      </c>
      <c r="EU420" s="695">
        <v>766</v>
      </c>
      <c r="EV420" s="695">
        <v>786</v>
      </c>
      <c r="EW420" s="695">
        <v>806</v>
      </c>
      <c r="EX420" s="695">
        <v>895</v>
      </c>
      <c r="EY420" s="695">
        <v>929</v>
      </c>
      <c r="EZ420" s="695">
        <v>960</v>
      </c>
      <c r="FA420" s="695">
        <v>1054</v>
      </c>
      <c r="FB420" s="695">
        <v>1019</v>
      </c>
      <c r="FC420" s="695">
        <v>1046</v>
      </c>
      <c r="FD420" s="695">
        <v>972</v>
      </c>
      <c r="FE420" s="695">
        <v>1051</v>
      </c>
      <c r="FF420" s="695">
        <v>917</v>
      </c>
      <c r="FG420" s="695">
        <v>952</v>
      </c>
      <c r="FH420" s="695">
        <v>991</v>
      </c>
      <c r="FI420" s="695">
        <v>968</v>
      </c>
      <c r="FJ420" s="695">
        <v>876</v>
      </c>
      <c r="FK420" s="695">
        <v>869</v>
      </c>
      <c r="FL420" s="695">
        <v>852</v>
      </c>
      <c r="FM420" s="695">
        <v>811</v>
      </c>
      <c r="FN420" s="695">
        <v>843</v>
      </c>
      <c r="FO420" s="695">
        <v>809</v>
      </c>
      <c r="FP420" s="695">
        <v>761</v>
      </c>
      <c r="FQ420" s="695">
        <v>734</v>
      </c>
      <c r="FR420" s="695">
        <v>795</v>
      </c>
      <c r="FS420" s="695">
        <v>760</v>
      </c>
      <c r="FT420" s="695">
        <v>688</v>
      </c>
      <c r="FU420" s="695">
        <v>725</v>
      </c>
      <c r="FV420" s="695">
        <v>707</v>
      </c>
      <c r="FW420" s="695">
        <v>727</v>
      </c>
      <c r="FX420" s="695">
        <v>736</v>
      </c>
      <c r="FY420" s="695">
        <v>763</v>
      </c>
      <c r="FZ420" s="695">
        <v>584</v>
      </c>
      <c r="GA420" s="695">
        <v>566</v>
      </c>
      <c r="GB420" s="695">
        <v>540</v>
      </c>
      <c r="GC420" s="695">
        <v>476</v>
      </c>
      <c r="GD420" s="695">
        <v>477</v>
      </c>
      <c r="GE420" s="695">
        <v>400</v>
      </c>
      <c r="GF420" s="695">
        <v>358</v>
      </c>
      <c r="GG420" s="695">
        <v>308</v>
      </c>
      <c r="GH420" s="695">
        <v>256</v>
      </c>
      <c r="GI420" s="695">
        <v>290</v>
      </c>
      <c r="GJ420" s="695">
        <v>248</v>
      </c>
      <c r="GK420" s="695">
        <v>195</v>
      </c>
      <c r="GL420" s="683">
        <v>892</v>
      </c>
    </row>
    <row r="421" spans="1:194" s="95" customFormat="1" x14ac:dyDescent="0.25">
      <c r="A421" s="92"/>
      <c r="B421" s="98"/>
      <c r="C421" s="92"/>
      <c r="D421" s="110">
        <f>SUM(D399:D420)</f>
        <v>116035</v>
      </c>
      <c r="E421" s="110">
        <f t="shared" ref="E421" si="118">SUM(E399:E420)</f>
        <v>110411</v>
      </c>
      <c r="F421" s="110">
        <f t="shared" ref="F421:L421" si="119">SUM(F399:F420)</f>
        <v>3186581</v>
      </c>
      <c r="G421" s="110">
        <f t="shared" si="119"/>
        <v>1561479</v>
      </c>
      <c r="H421" s="110">
        <f t="shared" si="119"/>
        <v>1625102</v>
      </c>
      <c r="I421" s="110">
        <f t="shared" si="119"/>
        <v>1243359</v>
      </c>
      <c r="J421" s="110">
        <f t="shared" si="119"/>
        <v>1322203</v>
      </c>
      <c r="K421" s="110">
        <f t="shared" si="119"/>
        <v>318120</v>
      </c>
      <c r="L421" s="110">
        <f t="shared" si="119"/>
        <v>302899</v>
      </c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3"/>
    </row>
    <row r="422" spans="1:194" s="1" customFormat="1" ht="15" x14ac:dyDescent="0.25">
      <c r="A422" s="30" t="s">
        <v>38</v>
      </c>
      <c r="B422" s="1" t="s">
        <v>460</v>
      </c>
      <c r="C422" s="29" t="str">
        <f t="shared" ref="C422:C432" si="120">CONCATENATE(A422," - ",B422)</f>
        <v>LA NI - Antrim and Newtownabbey</v>
      </c>
      <c r="D422" s="48">
        <f t="shared" ref="D422:D432" si="121">SUM(Y422:AD422)</f>
        <v>6159</v>
      </c>
      <c r="E422" s="48">
        <f t="shared" ref="E422:E432" si="122">SUM(DL422:DQ422)</f>
        <v>5849</v>
      </c>
      <c r="F422" s="49">
        <f t="shared" ref="F422:F432" si="123">G422+H422</f>
        <v>148100</v>
      </c>
      <c r="G422" s="49">
        <f t="shared" ref="G422:G432" si="124">SUM(M422:CY422)</f>
        <v>72745</v>
      </c>
      <c r="H422" s="50">
        <f t="shared" ref="H422:H432" si="125">SUM(CZ422:GL422)</f>
        <v>75355</v>
      </c>
      <c r="I422" s="50">
        <f t="shared" ref="I422:I432" si="126">SUM(AE422:CY422)</f>
        <v>55973</v>
      </c>
      <c r="J422" s="50">
        <f t="shared" ref="J422:J432" si="127">SUM(DR422:GL422)</f>
        <v>59389</v>
      </c>
      <c r="K422" s="47">
        <f t="shared" ref="K422:K432" si="128">SUM(M422:AD422)</f>
        <v>16772</v>
      </c>
      <c r="L422" s="48">
        <f t="shared" ref="L422:L432" si="129">SUM(CZ422:DQ422)</f>
        <v>15966</v>
      </c>
      <c r="M422" s="683">
        <v>736</v>
      </c>
      <c r="N422" s="683">
        <v>776</v>
      </c>
      <c r="O422" s="683">
        <v>816</v>
      </c>
      <c r="P422" s="683">
        <v>858</v>
      </c>
      <c r="Q422" s="683">
        <v>872</v>
      </c>
      <c r="R422" s="683">
        <v>870</v>
      </c>
      <c r="S422" s="683">
        <v>922</v>
      </c>
      <c r="T422" s="683">
        <v>891</v>
      </c>
      <c r="U422" s="683">
        <v>956</v>
      </c>
      <c r="V422" s="683">
        <v>941</v>
      </c>
      <c r="W422" s="683">
        <v>996</v>
      </c>
      <c r="X422" s="683">
        <v>979</v>
      </c>
      <c r="Y422" s="683">
        <v>1042</v>
      </c>
      <c r="Z422" s="683">
        <v>992</v>
      </c>
      <c r="AA422" s="683">
        <v>1076</v>
      </c>
      <c r="AB422" s="683">
        <v>1042</v>
      </c>
      <c r="AC422" s="683">
        <v>1039</v>
      </c>
      <c r="AD422" s="683">
        <v>968</v>
      </c>
      <c r="AE422" s="683">
        <v>923</v>
      </c>
      <c r="AF422" s="683">
        <v>936</v>
      </c>
      <c r="AG422" s="683">
        <v>890</v>
      </c>
      <c r="AH422" s="683">
        <v>778</v>
      </c>
      <c r="AI422" s="683">
        <v>752</v>
      </c>
      <c r="AJ422" s="683">
        <v>729</v>
      </c>
      <c r="AK422" s="683">
        <v>784</v>
      </c>
      <c r="AL422" s="683">
        <v>839</v>
      </c>
      <c r="AM422" s="683">
        <v>837</v>
      </c>
      <c r="AN422" s="683">
        <v>932</v>
      </c>
      <c r="AO422" s="683">
        <v>868</v>
      </c>
      <c r="AP422" s="683">
        <v>931</v>
      </c>
      <c r="AQ422" s="683">
        <v>917</v>
      </c>
      <c r="AR422" s="683">
        <v>900</v>
      </c>
      <c r="AS422" s="683">
        <v>963</v>
      </c>
      <c r="AT422" s="683">
        <v>927</v>
      </c>
      <c r="AU422" s="683">
        <v>932</v>
      </c>
      <c r="AV422" s="683">
        <v>991</v>
      </c>
      <c r="AW422" s="683">
        <v>957</v>
      </c>
      <c r="AX422" s="683">
        <v>1013</v>
      </c>
      <c r="AY422" s="683">
        <v>1011</v>
      </c>
      <c r="AZ422" s="683">
        <v>961</v>
      </c>
      <c r="BA422" s="683">
        <v>940</v>
      </c>
      <c r="BB422" s="683">
        <v>972</v>
      </c>
      <c r="BC422" s="683">
        <v>976</v>
      </c>
      <c r="BD422" s="683">
        <v>961</v>
      </c>
      <c r="BE422" s="683">
        <v>999</v>
      </c>
      <c r="BF422" s="683">
        <v>970</v>
      </c>
      <c r="BG422" s="683">
        <v>933</v>
      </c>
      <c r="BH422" s="683">
        <v>935</v>
      </c>
      <c r="BI422" s="683">
        <v>901</v>
      </c>
      <c r="BJ422" s="683">
        <v>922</v>
      </c>
      <c r="BK422" s="683">
        <v>933</v>
      </c>
      <c r="BL422" s="683">
        <v>998</v>
      </c>
      <c r="BM422" s="683">
        <v>985</v>
      </c>
      <c r="BN422" s="683">
        <v>1000</v>
      </c>
      <c r="BO422" s="683">
        <v>981</v>
      </c>
      <c r="BP422" s="683">
        <v>1007</v>
      </c>
      <c r="BQ422" s="683">
        <v>951</v>
      </c>
      <c r="BR422" s="683">
        <v>993</v>
      </c>
      <c r="BS422" s="683">
        <v>1001</v>
      </c>
      <c r="BT422" s="683">
        <v>1034</v>
      </c>
      <c r="BU422" s="683">
        <v>950</v>
      </c>
      <c r="BV422" s="683">
        <v>1004</v>
      </c>
      <c r="BW422" s="683">
        <v>889</v>
      </c>
      <c r="BX422" s="683">
        <v>865</v>
      </c>
      <c r="BY422" s="683">
        <v>781</v>
      </c>
      <c r="BZ422" s="683">
        <v>785</v>
      </c>
      <c r="CA422" s="683">
        <v>807</v>
      </c>
      <c r="CB422" s="683">
        <v>743</v>
      </c>
      <c r="CC422" s="683">
        <v>701</v>
      </c>
      <c r="CD422" s="683">
        <v>669</v>
      </c>
      <c r="CE422" s="683">
        <v>677</v>
      </c>
      <c r="CF422" s="683">
        <v>611</v>
      </c>
      <c r="CG422" s="683">
        <v>577</v>
      </c>
      <c r="CH422" s="683">
        <v>616</v>
      </c>
      <c r="CI422" s="683">
        <v>566</v>
      </c>
      <c r="CJ422" s="683">
        <v>563</v>
      </c>
      <c r="CK422" s="683">
        <v>528</v>
      </c>
      <c r="CL422" s="683">
        <v>547</v>
      </c>
      <c r="CM422" s="683">
        <v>460</v>
      </c>
      <c r="CN422" s="683">
        <v>451</v>
      </c>
      <c r="CO422" s="683">
        <v>445</v>
      </c>
      <c r="CP422" s="683">
        <v>423</v>
      </c>
      <c r="CQ422" s="683">
        <v>334</v>
      </c>
      <c r="CR422" s="683">
        <v>272</v>
      </c>
      <c r="CS422" s="683">
        <v>267</v>
      </c>
      <c r="CT422" s="683">
        <v>237</v>
      </c>
      <c r="CU422" s="683">
        <v>197</v>
      </c>
      <c r="CV422" s="683">
        <v>191</v>
      </c>
      <c r="CW422" s="683">
        <v>150</v>
      </c>
      <c r="CX422" s="683">
        <v>125</v>
      </c>
      <c r="CY422" s="683">
        <v>379</v>
      </c>
      <c r="CZ422" s="683">
        <v>693</v>
      </c>
      <c r="DA422" s="683">
        <v>719</v>
      </c>
      <c r="DB422" s="683">
        <v>820</v>
      </c>
      <c r="DC422" s="683">
        <v>746</v>
      </c>
      <c r="DD422" s="683">
        <v>838</v>
      </c>
      <c r="DE422" s="683">
        <v>865</v>
      </c>
      <c r="DF422" s="683">
        <v>840</v>
      </c>
      <c r="DG422" s="683">
        <v>854</v>
      </c>
      <c r="DH422" s="683">
        <v>993</v>
      </c>
      <c r="DI422" s="683">
        <v>898</v>
      </c>
      <c r="DJ422" s="683">
        <v>883</v>
      </c>
      <c r="DK422" s="683">
        <v>968</v>
      </c>
      <c r="DL422" s="683">
        <v>945</v>
      </c>
      <c r="DM422" s="683">
        <v>1025</v>
      </c>
      <c r="DN422" s="683">
        <v>951</v>
      </c>
      <c r="DO422" s="683">
        <v>1009</v>
      </c>
      <c r="DP422" s="683">
        <v>1008</v>
      </c>
      <c r="DQ422" s="683">
        <v>911</v>
      </c>
      <c r="DR422" s="683">
        <v>854</v>
      </c>
      <c r="DS422" s="683">
        <v>752</v>
      </c>
      <c r="DT422" s="683">
        <v>706</v>
      </c>
      <c r="DU422" s="683">
        <v>669</v>
      </c>
      <c r="DV422" s="683">
        <v>653</v>
      </c>
      <c r="DW422" s="683">
        <v>646</v>
      </c>
      <c r="DX422" s="683">
        <v>688</v>
      </c>
      <c r="DY422" s="683">
        <v>775</v>
      </c>
      <c r="DZ422" s="683">
        <v>866</v>
      </c>
      <c r="EA422" s="683">
        <v>910</v>
      </c>
      <c r="EB422" s="683">
        <v>906</v>
      </c>
      <c r="EC422" s="683">
        <v>905</v>
      </c>
      <c r="ED422" s="683">
        <v>944</v>
      </c>
      <c r="EE422" s="683">
        <v>961</v>
      </c>
      <c r="EF422" s="683">
        <v>1050</v>
      </c>
      <c r="EG422" s="683">
        <v>1040</v>
      </c>
      <c r="EH422" s="683">
        <v>1001</v>
      </c>
      <c r="EI422" s="683">
        <v>1059</v>
      </c>
      <c r="EJ422" s="683">
        <v>1085</v>
      </c>
      <c r="EK422" s="683">
        <v>996</v>
      </c>
      <c r="EL422" s="683">
        <v>1097</v>
      </c>
      <c r="EM422" s="683">
        <v>1024</v>
      </c>
      <c r="EN422" s="683">
        <v>1084</v>
      </c>
      <c r="EO422" s="683">
        <v>1048</v>
      </c>
      <c r="EP422" s="683">
        <v>1009</v>
      </c>
      <c r="EQ422" s="683">
        <v>1078</v>
      </c>
      <c r="ER422" s="683">
        <v>1090</v>
      </c>
      <c r="ES422" s="683">
        <v>1011</v>
      </c>
      <c r="ET422" s="683">
        <v>1051</v>
      </c>
      <c r="EU422" s="683">
        <v>951</v>
      </c>
      <c r="EV422" s="683">
        <v>961</v>
      </c>
      <c r="EW422" s="683">
        <v>1010</v>
      </c>
      <c r="EX422" s="683">
        <v>983</v>
      </c>
      <c r="EY422" s="683">
        <v>1023</v>
      </c>
      <c r="EZ422" s="683">
        <v>1004</v>
      </c>
      <c r="FA422" s="683">
        <v>1038</v>
      </c>
      <c r="FB422" s="683">
        <v>1073</v>
      </c>
      <c r="FC422" s="683">
        <v>1026</v>
      </c>
      <c r="FD422" s="683">
        <v>1062</v>
      </c>
      <c r="FE422" s="683">
        <v>1089</v>
      </c>
      <c r="FF422" s="683">
        <v>996</v>
      </c>
      <c r="FG422" s="683">
        <v>1030</v>
      </c>
      <c r="FH422" s="683">
        <v>1075</v>
      </c>
      <c r="FI422" s="683">
        <v>924</v>
      </c>
      <c r="FJ422" s="683">
        <v>944</v>
      </c>
      <c r="FK422" s="683">
        <v>989</v>
      </c>
      <c r="FL422" s="683">
        <v>878</v>
      </c>
      <c r="FM422" s="683">
        <v>839</v>
      </c>
      <c r="FN422" s="683">
        <v>820</v>
      </c>
      <c r="FO422" s="683">
        <v>755</v>
      </c>
      <c r="FP422" s="683">
        <v>773</v>
      </c>
      <c r="FQ422" s="683">
        <v>664</v>
      </c>
      <c r="FR422" s="683">
        <v>684</v>
      </c>
      <c r="FS422" s="683">
        <v>715</v>
      </c>
      <c r="FT422" s="683">
        <v>662</v>
      </c>
      <c r="FU422" s="683">
        <v>631</v>
      </c>
      <c r="FV422" s="683">
        <v>674</v>
      </c>
      <c r="FW422" s="683">
        <v>615</v>
      </c>
      <c r="FX422" s="683">
        <v>594</v>
      </c>
      <c r="FY422" s="683">
        <v>651</v>
      </c>
      <c r="FZ422" s="683">
        <v>555</v>
      </c>
      <c r="GA422" s="683">
        <v>528</v>
      </c>
      <c r="GB422" s="683">
        <v>524</v>
      </c>
      <c r="GC422" s="683">
        <v>468</v>
      </c>
      <c r="GD422" s="683">
        <v>432</v>
      </c>
      <c r="GE422" s="683">
        <v>358</v>
      </c>
      <c r="GF422" s="683">
        <v>370</v>
      </c>
      <c r="GG422" s="683">
        <v>320</v>
      </c>
      <c r="GH422" s="683">
        <v>304</v>
      </c>
      <c r="GI422" s="683">
        <v>280</v>
      </c>
      <c r="GJ422" s="683">
        <v>213</v>
      </c>
      <c r="GK422" s="683">
        <v>188</v>
      </c>
      <c r="GL422" s="683">
        <v>758</v>
      </c>
    </row>
    <row r="423" spans="1:194" s="1" customFormat="1" ht="15" x14ac:dyDescent="0.25">
      <c r="A423" s="30" t="s">
        <v>38</v>
      </c>
      <c r="B423" s="1" t="s">
        <v>461</v>
      </c>
      <c r="C423" s="29" t="str">
        <f t="shared" si="120"/>
        <v>LA NI - Ards and North Down</v>
      </c>
      <c r="D423" s="48">
        <f t="shared" si="121"/>
        <v>9850</v>
      </c>
      <c r="E423" s="48">
        <f t="shared" si="122"/>
        <v>9492</v>
      </c>
      <c r="F423" s="49">
        <f t="shared" si="123"/>
        <v>222511</v>
      </c>
      <c r="G423" s="49">
        <f t="shared" si="124"/>
        <v>110276</v>
      </c>
      <c r="H423" s="50">
        <f t="shared" si="125"/>
        <v>112235</v>
      </c>
      <c r="I423" s="50">
        <f t="shared" si="126"/>
        <v>82687</v>
      </c>
      <c r="J423" s="50">
        <f t="shared" si="127"/>
        <v>85790</v>
      </c>
      <c r="K423" s="47">
        <f t="shared" si="128"/>
        <v>27589</v>
      </c>
      <c r="L423" s="48">
        <f t="shared" si="129"/>
        <v>26445</v>
      </c>
      <c r="M423" s="683">
        <v>1211</v>
      </c>
      <c r="N423" s="683">
        <v>1255</v>
      </c>
      <c r="O423" s="683">
        <v>1413</v>
      </c>
      <c r="P423" s="683">
        <v>1375</v>
      </c>
      <c r="Q423" s="683">
        <v>1417</v>
      </c>
      <c r="R423" s="683">
        <v>1526</v>
      </c>
      <c r="S423" s="683">
        <v>1566</v>
      </c>
      <c r="T423" s="683">
        <v>1592</v>
      </c>
      <c r="U423" s="683">
        <v>1613</v>
      </c>
      <c r="V423" s="683">
        <v>1567</v>
      </c>
      <c r="W423" s="683">
        <v>1588</v>
      </c>
      <c r="X423" s="683">
        <v>1616</v>
      </c>
      <c r="Y423" s="683">
        <v>1639</v>
      </c>
      <c r="Z423" s="683">
        <v>1710</v>
      </c>
      <c r="AA423" s="683">
        <v>1620</v>
      </c>
      <c r="AB423" s="683">
        <v>1655</v>
      </c>
      <c r="AC423" s="683">
        <v>1645</v>
      </c>
      <c r="AD423" s="683">
        <v>1581</v>
      </c>
      <c r="AE423" s="683">
        <v>1488</v>
      </c>
      <c r="AF423" s="683">
        <v>1236</v>
      </c>
      <c r="AG423" s="683">
        <v>1114</v>
      </c>
      <c r="AH423" s="683">
        <v>1149</v>
      </c>
      <c r="AI423" s="683">
        <v>1104</v>
      </c>
      <c r="AJ423" s="683">
        <v>1171</v>
      </c>
      <c r="AK423" s="683">
        <v>1189</v>
      </c>
      <c r="AL423" s="683">
        <v>1278</v>
      </c>
      <c r="AM423" s="683">
        <v>1282</v>
      </c>
      <c r="AN423" s="683">
        <v>1275</v>
      </c>
      <c r="AO423" s="683">
        <v>1301</v>
      </c>
      <c r="AP423" s="683">
        <v>1342</v>
      </c>
      <c r="AQ423" s="683">
        <v>1370</v>
      </c>
      <c r="AR423" s="683">
        <v>1308</v>
      </c>
      <c r="AS423" s="683">
        <v>1444</v>
      </c>
      <c r="AT423" s="683">
        <v>1447</v>
      </c>
      <c r="AU423" s="683">
        <v>1530</v>
      </c>
      <c r="AV423" s="683">
        <v>1479</v>
      </c>
      <c r="AW423" s="683">
        <v>1456</v>
      </c>
      <c r="AX423" s="683">
        <v>1514</v>
      </c>
      <c r="AY423" s="683">
        <v>1622</v>
      </c>
      <c r="AZ423" s="683">
        <v>1561</v>
      </c>
      <c r="BA423" s="683">
        <v>1532</v>
      </c>
      <c r="BB423" s="683">
        <v>1398</v>
      </c>
      <c r="BC423" s="683">
        <v>1425</v>
      </c>
      <c r="BD423" s="683">
        <v>1483</v>
      </c>
      <c r="BE423" s="683">
        <v>1515</v>
      </c>
      <c r="BF423" s="683">
        <v>1495</v>
      </c>
      <c r="BG423" s="683">
        <v>1355</v>
      </c>
      <c r="BH423" s="683">
        <v>1334</v>
      </c>
      <c r="BI423" s="683">
        <v>1390</v>
      </c>
      <c r="BJ423" s="683">
        <v>1364</v>
      </c>
      <c r="BK423" s="683">
        <v>1421</v>
      </c>
      <c r="BL423" s="683">
        <v>1435</v>
      </c>
      <c r="BM423" s="683">
        <v>1462</v>
      </c>
      <c r="BN423" s="683">
        <v>1421</v>
      </c>
      <c r="BO423" s="683">
        <v>1538</v>
      </c>
      <c r="BP423" s="683">
        <v>1438</v>
      </c>
      <c r="BQ423" s="683">
        <v>1474</v>
      </c>
      <c r="BR423" s="683">
        <v>1422</v>
      </c>
      <c r="BS423" s="683">
        <v>1500</v>
      </c>
      <c r="BT423" s="683">
        <v>1537</v>
      </c>
      <c r="BU423" s="683">
        <v>1420</v>
      </c>
      <c r="BV423" s="683">
        <v>1366</v>
      </c>
      <c r="BW423" s="683">
        <v>1311</v>
      </c>
      <c r="BX423" s="683">
        <v>1271</v>
      </c>
      <c r="BY423" s="683">
        <v>1289</v>
      </c>
      <c r="BZ423" s="683">
        <v>1130</v>
      </c>
      <c r="CA423" s="683">
        <v>1143</v>
      </c>
      <c r="CB423" s="683">
        <v>1060</v>
      </c>
      <c r="CC423" s="683">
        <v>1046</v>
      </c>
      <c r="CD423" s="683">
        <v>958</v>
      </c>
      <c r="CE423" s="683">
        <v>930</v>
      </c>
      <c r="CF423" s="683">
        <v>885</v>
      </c>
      <c r="CG423" s="683">
        <v>870</v>
      </c>
      <c r="CH423" s="683">
        <v>830</v>
      </c>
      <c r="CI423" s="683">
        <v>805</v>
      </c>
      <c r="CJ423" s="683">
        <v>811</v>
      </c>
      <c r="CK423" s="683">
        <v>772</v>
      </c>
      <c r="CL423" s="683">
        <v>732</v>
      </c>
      <c r="CM423" s="683">
        <v>663</v>
      </c>
      <c r="CN423" s="683">
        <v>661</v>
      </c>
      <c r="CO423" s="683">
        <v>621</v>
      </c>
      <c r="CP423" s="683">
        <v>577</v>
      </c>
      <c r="CQ423" s="683">
        <v>448</v>
      </c>
      <c r="CR423" s="683">
        <v>412</v>
      </c>
      <c r="CS423" s="683">
        <v>368</v>
      </c>
      <c r="CT423" s="683">
        <v>306</v>
      </c>
      <c r="CU423" s="683">
        <v>283</v>
      </c>
      <c r="CV423" s="683">
        <v>266</v>
      </c>
      <c r="CW423" s="683">
        <v>215</v>
      </c>
      <c r="CX423" s="683">
        <v>158</v>
      </c>
      <c r="CY423" s="683">
        <v>481</v>
      </c>
      <c r="CZ423" s="683">
        <v>1168</v>
      </c>
      <c r="DA423" s="683">
        <v>1237</v>
      </c>
      <c r="DB423" s="683">
        <v>1438</v>
      </c>
      <c r="DC423" s="683">
        <v>1310</v>
      </c>
      <c r="DD423" s="683">
        <v>1373</v>
      </c>
      <c r="DE423" s="683">
        <v>1401</v>
      </c>
      <c r="DF423" s="683">
        <v>1416</v>
      </c>
      <c r="DG423" s="683">
        <v>1505</v>
      </c>
      <c r="DH423" s="683">
        <v>1518</v>
      </c>
      <c r="DI423" s="683">
        <v>1512</v>
      </c>
      <c r="DJ423" s="683">
        <v>1477</v>
      </c>
      <c r="DK423" s="683">
        <v>1598</v>
      </c>
      <c r="DL423" s="683">
        <v>1638</v>
      </c>
      <c r="DM423" s="683">
        <v>1623</v>
      </c>
      <c r="DN423" s="683">
        <v>1578</v>
      </c>
      <c r="DO423" s="683">
        <v>1560</v>
      </c>
      <c r="DP423" s="683">
        <v>1572</v>
      </c>
      <c r="DQ423" s="683">
        <v>1521</v>
      </c>
      <c r="DR423" s="683">
        <v>1441</v>
      </c>
      <c r="DS423" s="683">
        <v>1103</v>
      </c>
      <c r="DT423" s="683">
        <v>959</v>
      </c>
      <c r="DU423" s="683">
        <v>915</v>
      </c>
      <c r="DV423" s="683">
        <v>982</v>
      </c>
      <c r="DW423" s="683">
        <v>978</v>
      </c>
      <c r="DX423" s="683">
        <v>1066</v>
      </c>
      <c r="DY423" s="683">
        <v>1168</v>
      </c>
      <c r="DZ423" s="683">
        <v>1237</v>
      </c>
      <c r="EA423" s="683">
        <v>1367</v>
      </c>
      <c r="EB423" s="683">
        <v>1315</v>
      </c>
      <c r="EC423" s="683">
        <v>1289</v>
      </c>
      <c r="ED423" s="683">
        <v>1435</v>
      </c>
      <c r="EE423" s="683">
        <v>1453</v>
      </c>
      <c r="EF423" s="683">
        <v>1430</v>
      </c>
      <c r="EG423" s="683">
        <v>1515</v>
      </c>
      <c r="EH423" s="683">
        <v>1524</v>
      </c>
      <c r="EI423" s="683">
        <v>1476</v>
      </c>
      <c r="EJ423" s="683">
        <v>1519</v>
      </c>
      <c r="EK423" s="683">
        <v>1606</v>
      </c>
      <c r="EL423" s="683">
        <v>1590</v>
      </c>
      <c r="EM423" s="683">
        <v>1596</v>
      </c>
      <c r="EN423" s="683">
        <v>1577</v>
      </c>
      <c r="EO423" s="683">
        <v>1604</v>
      </c>
      <c r="EP423" s="683">
        <v>1602</v>
      </c>
      <c r="EQ423" s="683">
        <v>1515</v>
      </c>
      <c r="ER423" s="683">
        <v>1592</v>
      </c>
      <c r="ES423" s="683">
        <v>1528</v>
      </c>
      <c r="ET423" s="683">
        <v>1460</v>
      </c>
      <c r="EU423" s="683">
        <v>1337</v>
      </c>
      <c r="EV423" s="683">
        <v>1436</v>
      </c>
      <c r="EW423" s="683">
        <v>1338</v>
      </c>
      <c r="EX423" s="683">
        <v>1477</v>
      </c>
      <c r="EY423" s="683">
        <v>1420</v>
      </c>
      <c r="EZ423" s="683">
        <v>1551</v>
      </c>
      <c r="FA423" s="683">
        <v>1567</v>
      </c>
      <c r="FB423" s="683">
        <v>1476</v>
      </c>
      <c r="FC423" s="683">
        <v>1485</v>
      </c>
      <c r="FD423" s="683">
        <v>1480</v>
      </c>
      <c r="FE423" s="683">
        <v>1501</v>
      </c>
      <c r="FF423" s="683">
        <v>1429</v>
      </c>
      <c r="FG423" s="683">
        <v>1457</v>
      </c>
      <c r="FH423" s="683">
        <v>1469</v>
      </c>
      <c r="FI423" s="683">
        <v>1359</v>
      </c>
      <c r="FJ423" s="683">
        <v>1335</v>
      </c>
      <c r="FK423" s="683">
        <v>1308</v>
      </c>
      <c r="FL423" s="683">
        <v>1265</v>
      </c>
      <c r="FM423" s="683">
        <v>1203</v>
      </c>
      <c r="FN423" s="683">
        <v>1203</v>
      </c>
      <c r="FO423" s="683">
        <v>1063</v>
      </c>
      <c r="FP423" s="683">
        <v>1078</v>
      </c>
      <c r="FQ423" s="683">
        <v>980</v>
      </c>
      <c r="FR423" s="683">
        <v>956</v>
      </c>
      <c r="FS423" s="683">
        <v>943</v>
      </c>
      <c r="FT423" s="683">
        <v>842</v>
      </c>
      <c r="FU423" s="683">
        <v>918</v>
      </c>
      <c r="FV423" s="683">
        <v>947</v>
      </c>
      <c r="FW423" s="683">
        <v>838</v>
      </c>
      <c r="FX423" s="683">
        <v>897</v>
      </c>
      <c r="FY423" s="683">
        <v>909</v>
      </c>
      <c r="FZ423" s="683">
        <v>799</v>
      </c>
      <c r="GA423" s="683">
        <v>750</v>
      </c>
      <c r="GB423" s="683">
        <v>710</v>
      </c>
      <c r="GC423" s="683">
        <v>710</v>
      </c>
      <c r="GD423" s="683">
        <v>582</v>
      </c>
      <c r="GE423" s="683">
        <v>516</v>
      </c>
      <c r="GF423" s="683">
        <v>494</v>
      </c>
      <c r="GG423" s="683">
        <v>462</v>
      </c>
      <c r="GH423" s="683">
        <v>398</v>
      </c>
      <c r="GI423" s="683">
        <v>391</v>
      </c>
      <c r="GJ423" s="683">
        <v>331</v>
      </c>
      <c r="GK423" s="683">
        <v>300</v>
      </c>
      <c r="GL423" s="683">
        <v>1038</v>
      </c>
    </row>
    <row r="424" spans="1:194" s="1" customFormat="1" ht="15" x14ac:dyDescent="0.25">
      <c r="A424" s="30" t="s">
        <v>38</v>
      </c>
      <c r="B424" s="1" t="s">
        <v>462</v>
      </c>
      <c r="C424" s="29" t="str">
        <f t="shared" si="120"/>
        <v>LA NI - Armagh City, Banbridge and Craigavon</v>
      </c>
      <c r="D424" s="48">
        <f t="shared" si="121"/>
        <v>13504</v>
      </c>
      <c r="E424" s="48">
        <f t="shared" si="122"/>
        <v>12618</v>
      </c>
      <c r="F424" s="49">
        <f t="shared" si="123"/>
        <v>352390</v>
      </c>
      <c r="G424" s="49">
        <f t="shared" si="124"/>
        <v>172059</v>
      </c>
      <c r="H424" s="50">
        <f t="shared" si="125"/>
        <v>180331</v>
      </c>
      <c r="I424" s="50">
        <f t="shared" si="126"/>
        <v>134057</v>
      </c>
      <c r="J424" s="50">
        <f t="shared" si="127"/>
        <v>144079</v>
      </c>
      <c r="K424" s="47">
        <f t="shared" si="128"/>
        <v>38002</v>
      </c>
      <c r="L424" s="48">
        <f t="shared" si="129"/>
        <v>36252</v>
      </c>
      <c r="M424" s="683">
        <v>1778</v>
      </c>
      <c r="N424" s="683">
        <v>1886</v>
      </c>
      <c r="O424" s="683">
        <v>1933</v>
      </c>
      <c r="P424" s="683">
        <v>1962</v>
      </c>
      <c r="Q424" s="683">
        <v>2041</v>
      </c>
      <c r="R424" s="683">
        <v>2012</v>
      </c>
      <c r="S424" s="683">
        <v>1943</v>
      </c>
      <c r="T424" s="683">
        <v>2158</v>
      </c>
      <c r="U424" s="683">
        <v>2236</v>
      </c>
      <c r="V424" s="683">
        <v>2192</v>
      </c>
      <c r="W424" s="683">
        <v>2192</v>
      </c>
      <c r="X424" s="683">
        <v>2165</v>
      </c>
      <c r="Y424" s="683">
        <v>2372</v>
      </c>
      <c r="Z424" s="683">
        <v>2288</v>
      </c>
      <c r="AA424" s="683">
        <v>2176</v>
      </c>
      <c r="AB424" s="683">
        <v>2271</v>
      </c>
      <c r="AC424" s="683">
        <v>2230</v>
      </c>
      <c r="AD424" s="683">
        <v>2167</v>
      </c>
      <c r="AE424" s="683">
        <v>2024</v>
      </c>
      <c r="AF424" s="683">
        <v>2849</v>
      </c>
      <c r="AG424" s="683">
        <v>3239</v>
      </c>
      <c r="AH424" s="683">
        <v>2816</v>
      </c>
      <c r="AI424" s="683">
        <v>2802</v>
      </c>
      <c r="AJ424" s="683">
        <v>2712</v>
      </c>
      <c r="AK424" s="683">
        <v>2518</v>
      </c>
      <c r="AL424" s="683">
        <v>2785</v>
      </c>
      <c r="AM424" s="683">
        <v>2943</v>
      </c>
      <c r="AN424" s="683">
        <v>2956</v>
      </c>
      <c r="AO424" s="683">
        <v>2815</v>
      </c>
      <c r="AP424" s="683">
        <v>2866</v>
      </c>
      <c r="AQ424" s="683">
        <v>2764</v>
      </c>
      <c r="AR424" s="683">
        <v>2759</v>
      </c>
      <c r="AS424" s="683">
        <v>2787</v>
      </c>
      <c r="AT424" s="683">
        <v>2677</v>
      </c>
      <c r="AU424" s="683">
        <v>2747</v>
      </c>
      <c r="AV424" s="683">
        <v>2590</v>
      </c>
      <c r="AW424" s="683">
        <v>2517</v>
      </c>
      <c r="AX424" s="683">
        <v>2500</v>
      </c>
      <c r="AY424" s="683">
        <v>2563</v>
      </c>
      <c r="AZ424" s="683">
        <v>2361</v>
      </c>
      <c r="BA424" s="683">
        <v>2280</v>
      </c>
      <c r="BB424" s="683">
        <v>2243</v>
      </c>
      <c r="BC424" s="683">
        <v>2221</v>
      </c>
      <c r="BD424" s="683">
        <v>2080</v>
      </c>
      <c r="BE424" s="683">
        <v>2237</v>
      </c>
      <c r="BF424" s="683">
        <v>2073</v>
      </c>
      <c r="BG424" s="683">
        <v>2008</v>
      </c>
      <c r="BH424" s="683">
        <v>1970</v>
      </c>
      <c r="BI424" s="683">
        <v>1857</v>
      </c>
      <c r="BJ424" s="683">
        <v>1905</v>
      </c>
      <c r="BK424" s="683">
        <v>1879</v>
      </c>
      <c r="BL424" s="683">
        <v>1866</v>
      </c>
      <c r="BM424" s="683">
        <v>1897</v>
      </c>
      <c r="BN424" s="683">
        <v>1956</v>
      </c>
      <c r="BO424" s="683">
        <v>1911</v>
      </c>
      <c r="BP424" s="683">
        <v>1944</v>
      </c>
      <c r="BQ424" s="683">
        <v>2059</v>
      </c>
      <c r="BR424" s="683">
        <v>2051</v>
      </c>
      <c r="BS424" s="683">
        <v>2152</v>
      </c>
      <c r="BT424" s="683">
        <v>2066</v>
      </c>
      <c r="BU424" s="683">
        <v>2050</v>
      </c>
      <c r="BV424" s="683">
        <v>1941</v>
      </c>
      <c r="BW424" s="683">
        <v>1942</v>
      </c>
      <c r="BX424" s="683">
        <v>1951</v>
      </c>
      <c r="BY424" s="683">
        <v>1851</v>
      </c>
      <c r="BZ424" s="683">
        <v>1659</v>
      </c>
      <c r="CA424" s="683">
        <v>1731</v>
      </c>
      <c r="CB424" s="683">
        <v>1619</v>
      </c>
      <c r="CC424" s="683">
        <v>1559</v>
      </c>
      <c r="CD424" s="683">
        <v>1402</v>
      </c>
      <c r="CE424" s="683">
        <v>1390</v>
      </c>
      <c r="CF424" s="683">
        <v>1296</v>
      </c>
      <c r="CG424" s="683">
        <v>1209</v>
      </c>
      <c r="CH424" s="683">
        <v>1169</v>
      </c>
      <c r="CI424" s="683">
        <v>1049</v>
      </c>
      <c r="CJ424" s="683">
        <v>1020</v>
      </c>
      <c r="CK424" s="683">
        <v>984</v>
      </c>
      <c r="CL424" s="683">
        <v>964</v>
      </c>
      <c r="CM424" s="683">
        <v>845</v>
      </c>
      <c r="CN424" s="683">
        <v>800</v>
      </c>
      <c r="CO424" s="683">
        <v>779</v>
      </c>
      <c r="CP424" s="683">
        <v>683</v>
      </c>
      <c r="CQ424" s="683">
        <v>619</v>
      </c>
      <c r="CR424" s="683">
        <v>506</v>
      </c>
      <c r="CS424" s="683">
        <v>403</v>
      </c>
      <c r="CT424" s="683">
        <v>424</v>
      </c>
      <c r="CU424" s="683">
        <v>363</v>
      </c>
      <c r="CV424" s="683">
        <v>348</v>
      </c>
      <c r="CW424" s="683">
        <v>263</v>
      </c>
      <c r="CX424" s="683">
        <v>216</v>
      </c>
      <c r="CY424" s="683">
        <v>777</v>
      </c>
      <c r="CZ424" s="683">
        <v>1777</v>
      </c>
      <c r="DA424" s="683">
        <v>1764</v>
      </c>
      <c r="DB424" s="683">
        <v>1913</v>
      </c>
      <c r="DC424" s="683">
        <v>1853</v>
      </c>
      <c r="DD424" s="683">
        <v>1894</v>
      </c>
      <c r="DE424" s="683">
        <v>1991</v>
      </c>
      <c r="DF424" s="683">
        <v>2036</v>
      </c>
      <c r="DG424" s="683">
        <v>2021</v>
      </c>
      <c r="DH424" s="683">
        <v>1991</v>
      </c>
      <c r="DI424" s="683">
        <v>2094</v>
      </c>
      <c r="DJ424" s="683">
        <v>2090</v>
      </c>
      <c r="DK424" s="683">
        <v>2210</v>
      </c>
      <c r="DL424" s="683">
        <v>2203</v>
      </c>
      <c r="DM424" s="683">
        <v>2158</v>
      </c>
      <c r="DN424" s="683">
        <v>2129</v>
      </c>
      <c r="DO424" s="683">
        <v>2063</v>
      </c>
      <c r="DP424" s="683">
        <v>2137</v>
      </c>
      <c r="DQ424" s="683">
        <v>1928</v>
      </c>
      <c r="DR424" s="683">
        <v>1995</v>
      </c>
      <c r="DS424" s="683">
        <v>3136</v>
      </c>
      <c r="DT424" s="683">
        <v>3321</v>
      </c>
      <c r="DU424" s="683">
        <v>2947</v>
      </c>
      <c r="DV424" s="683">
        <v>2959</v>
      </c>
      <c r="DW424" s="683">
        <v>2680</v>
      </c>
      <c r="DX424" s="683">
        <v>2482</v>
      </c>
      <c r="DY424" s="683">
        <v>2605</v>
      </c>
      <c r="DZ424" s="683">
        <v>2951</v>
      </c>
      <c r="EA424" s="683">
        <v>2948</v>
      </c>
      <c r="EB424" s="683">
        <v>2832</v>
      </c>
      <c r="EC424" s="683">
        <v>2702</v>
      </c>
      <c r="ED424" s="683">
        <v>2843</v>
      </c>
      <c r="EE424" s="683">
        <v>2658</v>
      </c>
      <c r="EF424" s="683">
        <v>2759</v>
      </c>
      <c r="EG424" s="683">
        <v>2766</v>
      </c>
      <c r="EH424" s="683">
        <v>2827</v>
      </c>
      <c r="EI424" s="683">
        <v>2781</v>
      </c>
      <c r="EJ424" s="683">
        <v>2720</v>
      </c>
      <c r="EK424" s="683">
        <v>2777</v>
      </c>
      <c r="EL424" s="683">
        <v>2736</v>
      </c>
      <c r="EM424" s="683">
        <v>2669</v>
      </c>
      <c r="EN424" s="683">
        <v>2454</v>
      </c>
      <c r="EO424" s="683">
        <v>2392</v>
      </c>
      <c r="EP424" s="683">
        <v>2350</v>
      </c>
      <c r="EQ424" s="683">
        <v>2380</v>
      </c>
      <c r="ER424" s="683">
        <v>2292</v>
      </c>
      <c r="ES424" s="683">
        <v>2234</v>
      </c>
      <c r="ET424" s="683">
        <v>2084</v>
      </c>
      <c r="EU424" s="683">
        <v>1984</v>
      </c>
      <c r="EV424" s="683">
        <v>1963</v>
      </c>
      <c r="EW424" s="683">
        <v>1908</v>
      </c>
      <c r="EX424" s="683">
        <v>2002</v>
      </c>
      <c r="EY424" s="683">
        <v>1983</v>
      </c>
      <c r="EZ424" s="683">
        <v>1915</v>
      </c>
      <c r="FA424" s="683">
        <v>2033</v>
      </c>
      <c r="FB424" s="683">
        <v>2081</v>
      </c>
      <c r="FC424" s="683">
        <v>2151</v>
      </c>
      <c r="FD424" s="683">
        <v>2084</v>
      </c>
      <c r="FE424" s="683">
        <v>2216</v>
      </c>
      <c r="FF424" s="683">
        <v>2233</v>
      </c>
      <c r="FG424" s="683">
        <v>2237</v>
      </c>
      <c r="FH424" s="683">
        <v>2231</v>
      </c>
      <c r="FI424" s="683">
        <v>2187</v>
      </c>
      <c r="FJ424" s="683">
        <v>2077</v>
      </c>
      <c r="FK424" s="683">
        <v>2087</v>
      </c>
      <c r="FL424" s="683">
        <v>1995</v>
      </c>
      <c r="FM424" s="683">
        <v>1952</v>
      </c>
      <c r="FN424" s="683">
        <v>1854</v>
      </c>
      <c r="FO424" s="683">
        <v>1825</v>
      </c>
      <c r="FP424" s="683">
        <v>1661</v>
      </c>
      <c r="FQ424" s="683">
        <v>1470</v>
      </c>
      <c r="FR424" s="683">
        <v>1399</v>
      </c>
      <c r="FS424" s="683">
        <v>1318</v>
      </c>
      <c r="FT424" s="683">
        <v>1247</v>
      </c>
      <c r="FU424" s="683">
        <v>1197</v>
      </c>
      <c r="FV424" s="683">
        <v>1177</v>
      </c>
      <c r="FW424" s="683">
        <v>1076</v>
      </c>
      <c r="FX424" s="683">
        <v>1138</v>
      </c>
      <c r="FY424" s="683">
        <v>1235</v>
      </c>
      <c r="FZ424" s="683">
        <v>1042</v>
      </c>
      <c r="GA424" s="683">
        <v>1024</v>
      </c>
      <c r="GB424" s="683">
        <v>1015</v>
      </c>
      <c r="GC424" s="683">
        <v>958</v>
      </c>
      <c r="GD424" s="683">
        <v>842</v>
      </c>
      <c r="GE424" s="683">
        <v>712</v>
      </c>
      <c r="GF424" s="683">
        <v>666</v>
      </c>
      <c r="GG424" s="683">
        <v>659</v>
      </c>
      <c r="GH424" s="683">
        <v>583</v>
      </c>
      <c r="GI424" s="683">
        <v>602</v>
      </c>
      <c r="GJ424" s="683">
        <v>523</v>
      </c>
      <c r="GK424" s="683">
        <v>436</v>
      </c>
      <c r="GL424" s="683">
        <v>1821</v>
      </c>
    </row>
    <row r="425" spans="1:194" s="1" customFormat="1" ht="15" x14ac:dyDescent="0.25">
      <c r="A425" s="30" t="s">
        <v>38</v>
      </c>
      <c r="B425" s="1" t="s">
        <v>463</v>
      </c>
      <c r="C425" s="29" t="str">
        <f t="shared" si="120"/>
        <v>LA NI - Belfast</v>
      </c>
      <c r="D425" s="48">
        <f t="shared" si="121"/>
        <v>5685</v>
      </c>
      <c r="E425" s="48">
        <f t="shared" si="122"/>
        <v>5361</v>
      </c>
      <c r="F425" s="49">
        <f t="shared" si="123"/>
        <v>141954</v>
      </c>
      <c r="G425" s="49">
        <f t="shared" si="124"/>
        <v>69960</v>
      </c>
      <c r="H425" s="50">
        <f t="shared" si="125"/>
        <v>71994</v>
      </c>
      <c r="I425" s="50">
        <f t="shared" si="126"/>
        <v>54240</v>
      </c>
      <c r="J425" s="50">
        <f t="shared" si="127"/>
        <v>57053</v>
      </c>
      <c r="K425" s="47">
        <f t="shared" si="128"/>
        <v>15720</v>
      </c>
      <c r="L425" s="48">
        <f t="shared" si="129"/>
        <v>14941</v>
      </c>
      <c r="M425" s="683">
        <v>685</v>
      </c>
      <c r="N425" s="683">
        <v>688</v>
      </c>
      <c r="O425" s="683">
        <v>796</v>
      </c>
      <c r="P425" s="683">
        <v>771</v>
      </c>
      <c r="Q425" s="683">
        <v>846</v>
      </c>
      <c r="R425" s="683">
        <v>818</v>
      </c>
      <c r="S425" s="683">
        <v>835</v>
      </c>
      <c r="T425" s="683">
        <v>896</v>
      </c>
      <c r="U425" s="683">
        <v>912</v>
      </c>
      <c r="V425" s="683">
        <v>951</v>
      </c>
      <c r="W425" s="683">
        <v>892</v>
      </c>
      <c r="X425" s="683">
        <v>945</v>
      </c>
      <c r="Y425" s="683">
        <v>983</v>
      </c>
      <c r="Z425" s="683">
        <v>972</v>
      </c>
      <c r="AA425" s="683">
        <v>896</v>
      </c>
      <c r="AB425" s="683">
        <v>935</v>
      </c>
      <c r="AC425" s="683">
        <v>973</v>
      </c>
      <c r="AD425" s="683">
        <v>926</v>
      </c>
      <c r="AE425" s="683">
        <v>863</v>
      </c>
      <c r="AF425" s="683">
        <v>801</v>
      </c>
      <c r="AG425" s="683">
        <v>809</v>
      </c>
      <c r="AH425" s="683">
        <v>747</v>
      </c>
      <c r="AI425" s="683">
        <v>737</v>
      </c>
      <c r="AJ425" s="683">
        <v>716</v>
      </c>
      <c r="AK425" s="683">
        <v>712</v>
      </c>
      <c r="AL425" s="683">
        <v>811</v>
      </c>
      <c r="AM425" s="683">
        <v>742</v>
      </c>
      <c r="AN425" s="683">
        <v>750</v>
      </c>
      <c r="AO425" s="683">
        <v>723</v>
      </c>
      <c r="AP425" s="683">
        <v>730</v>
      </c>
      <c r="AQ425" s="683">
        <v>749</v>
      </c>
      <c r="AR425" s="683">
        <v>786</v>
      </c>
      <c r="AS425" s="683">
        <v>830</v>
      </c>
      <c r="AT425" s="683">
        <v>810</v>
      </c>
      <c r="AU425" s="683">
        <v>856</v>
      </c>
      <c r="AV425" s="683">
        <v>808</v>
      </c>
      <c r="AW425" s="683">
        <v>844</v>
      </c>
      <c r="AX425" s="683">
        <v>899</v>
      </c>
      <c r="AY425" s="683">
        <v>955</v>
      </c>
      <c r="AZ425" s="683">
        <v>909</v>
      </c>
      <c r="BA425" s="683">
        <v>784</v>
      </c>
      <c r="BB425" s="683">
        <v>801</v>
      </c>
      <c r="BC425" s="683">
        <v>838</v>
      </c>
      <c r="BD425" s="683">
        <v>828</v>
      </c>
      <c r="BE425" s="683">
        <v>901</v>
      </c>
      <c r="BF425" s="683">
        <v>803</v>
      </c>
      <c r="BG425" s="683">
        <v>785</v>
      </c>
      <c r="BH425" s="683">
        <v>821</v>
      </c>
      <c r="BI425" s="683">
        <v>840</v>
      </c>
      <c r="BJ425" s="683">
        <v>812</v>
      </c>
      <c r="BK425" s="683">
        <v>904</v>
      </c>
      <c r="BL425" s="683">
        <v>982</v>
      </c>
      <c r="BM425" s="683">
        <v>997</v>
      </c>
      <c r="BN425" s="683">
        <v>953</v>
      </c>
      <c r="BO425" s="683">
        <v>990</v>
      </c>
      <c r="BP425" s="683">
        <v>1015</v>
      </c>
      <c r="BQ425" s="683">
        <v>1041</v>
      </c>
      <c r="BR425" s="683">
        <v>1007</v>
      </c>
      <c r="BS425" s="683">
        <v>1006</v>
      </c>
      <c r="BT425" s="683">
        <v>1017</v>
      </c>
      <c r="BU425" s="683">
        <v>969</v>
      </c>
      <c r="BV425" s="683">
        <v>963</v>
      </c>
      <c r="BW425" s="683">
        <v>957</v>
      </c>
      <c r="BX425" s="683">
        <v>985</v>
      </c>
      <c r="BY425" s="683">
        <v>926</v>
      </c>
      <c r="BZ425" s="683">
        <v>901</v>
      </c>
      <c r="CA425" s="683">
        <v>838</v>
      </c>
      <c r="CB425" s="683">
        <v>827</v>
      </c>
      <c r="CC425" s="683">
        <v>785</v>
      </c>
      <c r="CD425" s="683">
        <v>766</v>
      </c>
      <c r="CE425" s="683">
        <v>755</v>
      </c>
      <c r="CF425" s="683">
        <v>768</v>
      </c>
      <c r="CG425" s="683">
        <v>657</v>
      </c>
      <c r="CH425" s="683">
        <v>685</v>
      </c>
      <c r="CI425" s="683">
        <v>687</v>
      </c>
      <c r="CJ425" s="683">
        <v>627</v>
      </c>
      <c r="CK425" s="683">
        <v>602</v>
      </c>
      <c r="CL425" s="683">
        <v>594</v>
      </c>
      <c r="CM425" s="683">
        <v>537</v>
      </c>
      <c r="CN425" s="683">
        <v>509</v>
      </c>
      <c r="CO425" s="683">
        <v>497</v>
      </c>
      <c r="CP425" s="683">
        <v>416</v>
      </c>
      <c r="CQ425" s="683">
        <v>389</v>
      </c>
      <c r="CR425" s="683">
        <v>294</v>
      </c>
      <c r="CS425" s="683">
        <v>279</v>
      </c>
      <c r="CT425" s="683">
        <v>268</v>
      </c>
      <c r="CU425" s="683">
        <v>220</v>
      </c>
      <c r="CV425" s="683">
        <v>177</v>
      </c>
      <c r="CW425" s="683">
        <v>149</v>
      </c>
      <c r="CX425" s="683">
        <v>122</v>
      </c>
      <c r="CY425" s="683">
        <v>379</v>
      </c>
      <c r="CZ425" s="683">
        <v>665</v>
      </c>
      <c r="DA425" s="683">
        <v>647</v>
      </c>
      <c r="DB425" s="683">
        <v>764</v>
      </c>
      <c r="DC425" s="683">
        <v>692</v>
      </c>
      <c r="DD425" s="683">
        <v>776</v>
      </c>
      <c r="DE425" s="683">
        <v>852</v>
      </c>
      <c r="DF425" s="683">
        <v>838</v>
      </c>
      <c r="DG425" s="683">
        <v>833</v>
      </c>
      <c r="DH425" s="683">
        <v>831</v>
      </c>
      <c r="DI425" s="683">
        <v>908</v>
      </c>
      <c r="DJ425" s="683">
        <v>902</v>
      </c>
      <c r="DK425" s="683">
        <v>872</v>
      </c>
      <c r="DL425" s="683">
        <v>858</v>
      </c>
      <c r="DM425" s="683">
        <v>928</v>
      </c>
      <c r="DN425" s="683">
        <v>869</v>
      </c>
      <c r="DO425" s="683">
        <v>919</v>
      </c>
      <c r="DP425" s="683">
        <v>937</v>
      </c>
      <c r="DQ425" s="683">
        <v>850</v>
      </c>
      <c r="DR425" s="683">
        <v>833</v>
      </c>
      <c r="DS425" s="683">
        <v>837</v>
      </c>
      <c r="DT425" s="683">
        <v>810</v>
      </c>
      <c r="DU425" s="683">
        <v>697</v>
      </c>
      <c r="DV425" s="683">
        <v>639</v>
      </c>
      <c r="DW425" s="683">
        <v>711</v>
      </c>
      <c r="DX425" s="683">
        <v>657</v>
      </c>
      <c r="DY425" s="683">
        <v>708</v>
      </c>
      <c r="DZ425" s="683">
        <v>730</v>
      </c>
      <c r="EA425" s="683">
        <v>805</v>
      </c>
      <c r="EB425" s="683">
        <v>766</v>
      </c>
      <c r="EC425" s="683">
        <v>752</v>
      </c>
      <c r="ED425" s="683">
        <v>772</v>
      </c>
      <c r="EE425" s="683">
        <v>828</v>
      </c>
      <c r="EF425" s="683">
        <v>762</v>
      </c>
      <c r="EG425" s="683">
        <v>880</v>
      </c>
      <c r="EH425" s="683">
        <v>834</v>
      </c>
      <c r="EI425" s="683">
        <v>823</v>
      </c>
      <c r="EJ425" s="683">
        <v>930</v>
      </c>
      <c r="EK425" s="683">
        <v>910</v>
      </c>
      <c r="EL425" s="683">
        <v>886</v>
      </c>
      <c r="EM425" s="683">
        <v>851</v>
      </c>
      <c r="EN425" s="683">
        <v>868</v>
      </c>
      <c r="EO425" s="683">
        <v>852</v>
      </c>
      <c r="EP425" s="683">
        <v>939</v>
      </c>
      <c r="EQ425" s="683">
        <v>886</v>
      </c>
      <c r="ER425" s="683">
        <v>975</v>
      </c>
      <c r="ES425" s="683">
        <v>904</v>
      </c>
      <c r="ET425" s="683">
        <v>851</v>
      </c>
      <c r="EU425" s="683">
        <v>851</v>
      </c>
      <c r="EV425" s="683">
        <v>866</v>
      </c>
      <c r="EW425" s="683">
        <v>875</v>
      </c>
      <c r="EX425" s="683">
        <v>938</v>
      </c>
      <c r="EY425" s="683">
        <v>983</v>
      </c>
      <c r="EZ425" s="683">
        <v>990</v>
      </c>
      <c r="FA425" s="683">
        <v>1062</v>
      </c>
      <c r="FB425" s="683">
        <v>1031</v>
      </c>
      <c r="FC425" s="683">
        <v>1066</v>
      </c>
      <c r="FD425" s="683">
        <v>1081</v>
      </c>
      <c r="FE425" s="683">
        <v>1070</v>
      </c>
      <c r="FF425" s="683">
        <v>1063</v>
      </c>
      <c r="FG425" s="683">
        <v>1120</v>
      </c>
      <c r="FH425" s="683">
        <v>1021</v>
      </c>
      <c r="FI425" s="683">
        <v>937</v>
      </c>
      <c r="FJ425" s="683">
        <v>1003</v>
      </c>
      <c r="FK425" s="683">
        <v>973</v>
      </c>
      <c r="FL425" s="683">
        <v>912</v>
      </c>
      <c r="FM425" s="683">
        <v>929</v>
      </c>
      <c r="FN425" s="683">
        <v>887</v>
      </c>
      <c r="FO425" s="683">
        <v>846</v>
      </c>
      <c r="FP425" s="683">
        <v>841</v>
      </c>
      <c r="FQ425" s="683">
        <v>805</v>
      </c>
      <c r="FR425" s="683">
        <v>710</v>
      </c>
      <c r="FS425" s="683">
        <v>764</v>
      </c>
      <c r="FT425" s="683">
        <v>700</v>
      </c>
      <c r="FU425" s="683">
        <v>648</v>
      </c>
      <c r="FV425" s="683">
        <v>677</v>
      </c>
      <c r="FW425" s="683">
        <v>704</v>
      </c>
      <c r="FX425" s="683">
        <v>634</v>
      </c>
      <c r="FY425" s="683">
        <v>640</v>
      </c>
      <c r="FZ425" s="683">
        <v>594</v>
      </c>
      <c r="GA425" s="683">
        <v>588</v>
      </c>
      <c r="GB425" s="683">
        <v>544</v>
      </c>
      <c r="GC425" s="683">
        <v>538</v>
      </c>
      <c r="GD425" s="683">
        <v>480</v>
      </c>
      <c r="GE425" s="683">
        <v>447</v>
      </c>
      <c r="GF425" s="683">
        <v>369</v>
      </c>
      <c r="GG425" s="683">
        <v>373</v>
      </c>
      <c r="GH425" s="683">
        <v>307</v>
      </c>
      <c r="GI425" s="683">
        <v>264</v>
      </c>
      <c r="GJ425" s="683">
        <v>215</v>
      </c>
      <c r="GK425" s="683">
        <v>223</v>
      </c>
      <c r="GL425" s="683">
        <v>788</v>
      </c>
    </row>
    <row r="426" spans="1:194" s="1" customFormat="1" ht="15" x14ac:dyDescent="0.25">
      <c r="A426" s="30" t="s">
        <v>38</v>
      </c>
      <c r="B426" s="1" t="s">
        <v>464</v>
      </c>
      <c r="C426" s="29" t="str">
        <f t="shared" si="120"/>
        <v>LA NI - Causeway Coast and Glens</v>
      </c>
      <c r="D426" s="48">
        <f t="shared" si="121"/>
        <v>6476</v>
      </c>
      <c r="E426" s="48">
        <f t="shared" si="122"/>
        <v>6255</v>
      </c>
      <c r="F426" s="49">
        <f t="shared" si="123"/>
        <v>152383</v>
      </c>
      <c r="G426" s="49">
        <f t="shared" si="124"/>
        <v>74417</v>
      </c>
      <c r="H426" s="50">
        <f t="shared" si="125"/>
        <v>77966</v>
      </c>
      <c r="I426" s="50">
        <f t="shared" si="126"/>
        <v>56165</v>
      </c>
      <c r="J426" s="50">
        <f t="shared" si="127"/>
        <v>60460</v>
      </c>
      <c r="K426" s="47">
        <f t="shared" si="128"/>
        <v>18252</v>
      </c>
      <c r="L426" s="48">
        <f t="shared" si="129"/>
        <v>17506</v>
      </c>
      <c r="M426" s="683">
        <v>842</v>
      </c>
      <c r="N426" s="683">
        <v>870</v>
      </c>
      <c r="O426" s="683">
        <v>951</v>
      </c>
      <c r="P426" s="683">
        <v>942</v>
      </c>
      <c r="Q426" s="683">
        <v>957</v>
      </c>
      <c r="R426" s="683">
        <v>1008</v>
      </c>
      <c r="S426" s="683">
        <v>991</v>
      </c>
      <c r="T426" s="683">
        <v>996</v>
      </c>
      <c r="U426" s="683">
        <v>1110</v>
      </c>
      <c r="V426" s="683">
        <v>1021</v>
      </c>
      <c r="W426" s="683">
        <v>1043</v>
      </c>
      <c r="X426" s="683">
        <v>1045</v>
      </c>
      <c r="Y426" s="683">
        <v>1111</v>
      </c>
      <c r="Z426" s="683">
        <v>1070</v>
      </c>
      <c r="AA426" s="683">
        <v>1070</v>
      </c>
      <c r="AB426" s="683">
        <v>1098</v>
      </c>
      <c r="AC426" s="683">
        <v>1078</v>
      </c>
      <c r="AD426" s="683">
        <v>1049</v>
      </c>
      <c r="AE426" s="683">
        <v>1022</v>
      </c>
      <c r="AF426" s="683">
        <v>946</v>
      </c>
      <c r="AG426" s="683">
        <v>907</v>
      </c>
      <c r="AH426" s="683">
        <v>879</v>
      </c>
      <c r="AI426" s="683">
        <v>777</v>
      </c>
      <c r="AJ426" s="683">
        <v>769</v>
      </c>
      <c r="AK426" s="683">
        <v>844</v>
      </c>
      <c r="AL426" s="683">
        <v>836</v>
      </c>
      <c r="AM426" s="683">
        <v>895</v>
      </c>
      <c r="AN426" s="683">
        <v>884</v>
      </c>
      <c r="AO426" s="683">
        <v>960</v>
      </c>
      <c r="AP426" s="683">
        <v>877</v>
      </c>
      <c r="AQ426" s="683">
        <v>739</v>
      </c>
      <c r="AR426" s="683">
        <v>889</v>
      </c>
      <c r="AS426" s="683">
        <v>923</v>
      </c>
      <c r="AT426" s="683">
        <v>894</v>
      </c>
      <c r="AU426" s="683">
        <v>932</v>
      </c>
      <c r="AV426" s="683">
        <v>960</v>
      </c>
      <c r="AW426" s="683">
        <v>917</v>
      </c>
      <c r="AX426" s="683">
        <v>997</v>
      </c>
      <c r="AY426" s="683">
        <v>989</v>
      </c>
      <c r="AZ426" s="683">
        <v>981</v>
      </c>
      <c r="BA426" s="683">
        <v>931</v>
      </c>
      <c r="BB426" s="683">
        <v>963</v>
      </c>
      <c r="BC426" s="683">
        <v>944</v>
      </c>
      <c r="BD426" s="683">
        <v>891</v>
      </c>
      <c r="BE426" s="683">
        <v>1007</v>
      </c>
      <c r="BF426" s="683">
        <v>898</v>
      </c>
      <c r="BG426" s="683">
        <v>882</v>
      </c>
      <c r="BH426" s="683">
        <v>879</v>
      </c>
      <c r="BI426" s="683">
        <v>934</v>
      </c>
      <c r="BJ426" s="683">
        <v>853</v>
      </c>
      <c r="BK426" s="683">
        <v>947</v>
      </c>
      <c r="BL426" s="683">
        <v>970</v>
      </c>
      <c r="BM426" s="683">
        <v>983</v>
      </c>
      <c r="BN426" s="683">
        <v>1005</v>
      </c>
      <c r="BO426" s="683">
        <v>1040</v>
      </c>
      <c r="BP426" s="683">
        <v>1030</v>
      </c>
      <c r="BQ426" s="683">
        <v>1022</v>
      </c>
      <c r="BR426" s="683">
        <v>1013</v>
      </c>
      <c r="BS426" s="683">
        <v>1049</v>
      </c>
      <c r="BT426" s="683">
        <v>1037</v>
      </c>
      <c r="BU426" s="683">
        <v>1004</v>
      </c>
      <c r="BV426" s="683">
        <v>1001</v>
      </c>
      <c r="BW426" s="683">
        <v>1044</v>
      </c>
      <c r="BX426" s="683">
        <v>929</v>
      </c>
      <c r="BY426" s="683">
        <v>897</v>
      </c>
      <c r="BZ426" s="683">
        <v>804</v>
      </c>
      <c r="CA426" s="683">
        <v>781</v>
      </c>
      <c r="CB426" s="683">
        <v>790</v>
      </c>
      <c r="CC426" s="683">
        <v>749</v>
      </c>
      <c r="CD426" s="683">
        <v>743</v>
      </c>
      <c r="CE426" s="683">
        <v>683</v>
      </c>
      <c r="CF426" s="683">
        <v>638</v>
      </c>
      <c r="CG426" s="683">
        <v>605</v>
      </c>
      <c r="CH426" s="683">
        <v>665</v>
      </c>
      <c r="CI426" s="683">
        <v>587</v>
      </c>
      <c r="CJ426" s="683">
        <v>662</v>
      </c>
      <c r="CK426" s="683">
        <v>540</v>
      </c>
      <c r="CL426" s="683">
        <v>559</v>
      </c>
      <c r="CM426" s="683">
        <v>471</v>
      </c>
      <c r="CN426" s="683">
        <v>403</v>
      </c>
      <c r="CO426" s="683">
        <v>393</v>
      </c>
      <c r="CP426" s="683">
        <v>322</v>
      </c>
      <c r="CQ426" s="683">
        <v>299</v>
      </c>
      <c r="CR426" s="683">
        <v>258</v>
      </c>
      <c r="CS426" s="683">
        <v>222</v>
      </c>
      <c r="CT426" s="683">
        <v>208</v>
      </c>
      <c r="CU426" s="683">
        <v>204</v>
      </c>
      <c r="CV426" s="683">
        <v>128</v>
      </c>
      <c r="CW426" s="683">
        <v>125</v>
      </c>
      <c r="CX426" s="683">
        <v>95</v>
      </c>
      <c r="CY426" s="683">
        <v>261</v>
      </c>
      <c r="CZ426" s="683">
        <v>803</v>
      </c>
      <c r="DA426" s="683">
        <v>782</v>
      </c>
      <c r="DB426" s="683">
        <v>917</v>
      </c>
      <c r="DC426" s="683">
        <v>942</v>
      </c>
      <c r="DD426" s="683">
        <v>897</v>
      </c>
      <c r="DE426" s="683">
        <v>942</v>
      </c>
      <c r="DF426" s="683">
        <v>951</v>
      </c>
      <c r="DG426" s="683">
        <v>957</v>
      </c>
      <c r="DH426" s="683">
        <v>1008</v>
      </c>
      <c r="DI426" s="683">
        <v>1036</v>
      </c>
      <c r="DJ426" s="683">
        <v>1011</v>
      </c>
      <c r="DK426" s="683">
        <v>1005</v>
      </c>
      <c r="DL426" s="683">
        <v>1046</v>
      </c>
      <c r="DM426" s="683">
        <v>1068</v>
      </c>
      <c r="DN426" s="683">
        <v>1077</v>
      </c>
      <c r="DO426" s="683">
        <v>1055</v>
      </c>
      <c r="DP426" s="683">
        <v>1042</v>
      </c>
      <c r="DQ426" s="683">
        <v>967</v>
      </c>
      <c r="DR426" s="683">
        <v>1000</v>
      </c>
      <c r="DS426" s="683">
        <v>922</v>
      </c>
      <c r="DT426" s="683">
        <v>869</v>
      </c>
      <c r="DU426" s="683">
        <v>746</v>
      </c>
      <c r="DV426" s="683">
        <v>671</v>
      </c>
      <c r="DW426" s="683">
        <v>784</v>
      </c>
      <c r="DX426" s="683">
        <v>709</v>
      </c>
      <c r="DY426" s="683">
        <v>872</v>
      </c>
      <c r="DZ426" s="683">
        <v>968</v>
      </c>
      <c r="EA426" s="683">
        <v>946</v>
      </c>
      <c r="EB426" s="683">
        <v>873</v>
      </c>
      <c r="EC426" s="683">
        <v>900</v>
      </c>
      <c r="ED426" s="683">
        <v>898</v>
      </c>
      <c r="EE426" s="683">
        <v>963</v>
      </c>
      <c r="EF426" s="683">
        <v>983</v>
      </c>
      <c r="EG426" s="683">
        <v>1014</v>
      </c>
      <c r="EH426" s="683">
        <v>1062</v>
      </c>
      <c r="EI426" s="683">
        <v>1024</v>
      </c>
      <c r="EJ426" s="683">
        <v>1173</v>
      </c>
      <c r="EK426" s="683">
        <v>1085</v>
      </c>
      <c r="EL426" s="683">
        <v>1105</v>
      </c>
      <c r="EM426" s="683">
        <v>1071</v>
      </c>
      <c r="EN426" s="683">
        <v>1087</v>
      </c>
      <c r="EO426" s="683">
        <v>1092</v>
      </c>
      <c r="EP426" s="683">
        <v>1074</v>
      </c>
      <c r="EQ426" s="683">
        <v>1043</v>
      </c>
      <c r="ER426" s="683">
        <v>1098</v>
      </c>
      <c r="ES426" s="683">
        <v>1036</v>
      </c>
      <c r="ET426" s="683">
        <v>1028</v>
      </c>
      <c r="EU426" s="683">
        <v>966</v>
      </c>
      <c r="EV426" s="683">
        <v>941</v>
      </c>
      <c r="EW426" s="683">
        <v>967</v>
      </c>
      <c r="EX426" s="683">
        <v>983</v>
      </c>
      <c r="EY426" s="683">
        <v>1025</v>
      </c>
      <c r="EZ426" s="683">
        <v>1085</v>
      </c>
      <c r="FA426" s="683">
        <v>1104</v>
      </c>
      <c r="FB426" s="683">
        <v>1054</v>
      </c>
      <c r="FC426" s="683">
        <v>1095</v>
      </c>
      <c r="FD426" s="683">
        <v>1084</v>
      </c>
      <c r="FE426" s="683">
        <v>1122</v>
      </c>
      <c r="FF426" s="683">
        <v>1133</v>
      </c>
      <c r="FG426" s="683">
        <v>1096</v>
      </c>
      <c r="FH426" s="683">
        <v>1038</v>
      </c>
      <c r="FI426" s="683">
        <v>1074</v>
      </c>
      <c r="FJ426" s="683">
        <v>1004</v>
      </c>
      <c r="FK426" s="683">
        <v>924</v>
      </c>
      <c r="FL426" s="683">
        <v>917</v>
      </c>
      <c r="FM426" s="683">
        <v>916</v>
      </c>
      <c r="FN426" s="683">
        <v>860</v>
      </c>
      <c r="FO426" s="683">
        <v>782</v>
      </c>
      <c r="FP426" s="683">
        <v>763</v>
      </c>
      <c r="FQ426" s="683">
        <v>688</v>
      </c>
      <c r="FR426" s="683">
        <v>735</v>
      </c>
      <c r="FS426" s="683">
        <v>715</v>
      </c>
      <c r="FT426" s="683">
        <v>685</v>
      </c>
      <c r="FU426" s="683">
        <v>677</v>
      </c>
      <c r="FV426" s="683">
        <v>644</v>
      </c>
      <c r="FW426" s="683">
        <v>558</v>
      </c>
      <c r="FX426" s="683">
        <v>605</v>
      </c>
      <c r="FY426" s="683">
        <v>570</v>
      </c>
      <c r="FZ426" s="683">
        <v>518</v>
      </c>
      <c r="GA426" s="683">
        <v>515</v>
      </c>
      <c r="GB426" s="683">
        <v>486</v>
      </c>
      <c r="GC426" s="683">
        <v>433</v>
      </c>
      <c r="GD426" s="683">
        <v>342</v>
      </c>
      <c r="GE426" s="683">
        <v>306</v>
      </c>
      <c r="GF426" s="683">
        <v>296</v>
      </c>
      <c r="GG426" s="683">
        <v>256</v>
      </c>
      <c r="GH426" s="683">
        <v>279</v>
      </c>
      <c r="GI426" s="683">
        <v>196</v>
      </c>
      <c r="GJ426" s="683">
        <v>194</v>
      </c>
      <c r="GK426" s="683">
        <v>172</v>
      </c>
      <c r="GL426" s="683">
        <v>561</v>
      </c>
    </row>
    <row r="427" spans="1:194" s="1" customFormat="1" ht="15" x14ac:dyDescent="0.25">
      <c r="A427" s="30" t="s">
        <v>38</v>
      </c>
      <c r="B427" s="1" t="s">
        <v>465</v>
      </c>
      <c r="C427" s="29" t="str">
        <f t="shared" si="120"/>
        <v>LA NI - Derry City and Strabane</v>
      </c>
      <c r="D427" s="48">
        <f t="shared" si="121"/>
        <v>5126</v>
      </c>
      <c r="E427" s="48">
        <f t="shared" si="122"/>
        <v>4792</v>
      </c>
      <c r="F427" s="49">
        <f t="shared" si="123"/>
        <v>117687</v>
      </c>
      <c r="G427" s="49">
        <f t="shared" si="124"/>
        <v>58839</v>
      </c>
      <c r="H427" s="50">
        <f t="shared" si="125"/>
        <v>58848</v>
      </c>
      <c r="I427" s="50">
        <f t="shared" si="126"/>
        <v>44658</v>
      </c>
      <c r="J427" s="50">
        <f t="shared" si="127"/>
        <v>45237</v>
      </c>
      <c r="K427" s="47">
        <f t="shared" si="128"/>
        <v>14181</v>
      </c>
      <c r="L427" s="48">
        <f t="shared" si="129"/>
        <v>13611</v>
      </c>
      <c r="M427" s="683">
        <v>640</v>
      </c>
      <c r="N427" s="683">
        <v>709</v>
      </c>
      <c r="O427" s="683">
        <v>688</v>
      </c>
      <c r="P427" s="683">
        <v>711</v>
      </c>
      <c r="Q427" s="683">
        <v>724</v>
      </c>
      <c r="R427" s="683">
        <v>802</v>
      </c>
      <c r="S427" s="683">
        <v>801</v>
      </c>
      <c r="T427" s="683">
        <v>755</v>
      </c>
      <c r="U427" s="683">
        <v>844</v>
      </c>
      <c r="V427" s="683">
        <v>779</v>
      </c>
      <c r="W427" s="683">
        <v>765</v>
      </c>
      <c r="X427" s="683">
        <v>837</v>
      </c>
      <c r="Y427" s="683">
        <v>865</v>
      </c>
      <c r="Z427" s="683">
        <v>775</v>
      </c>
      <c r="AA427" s="683">
        <v>909</v>
      </c>
      <c r="AB427" s="683">
        <v>885</v>
      </c>
      <c r="AC427" s="683">
        <v>864</v>
      </c>
      <c r="AD427" s="683">
        <v>828</v>
      </c>
      <c r="AE427" s="683">
        <v>783</v>
      </c>
      <c r="AF427" s="683">
        <v>638</v>
      </c>
      <c r="AG427" s="683">
        <v>581</v>
      </c>
      <c r="AH427" s="683">
        <v>608</v>
      </c>
      <c r="AI427" s="683">
        <v>579</v>
      </c>
      <c r="AJ427" s="683">
        <v>599</v>
      </c>
      <c r="AK427" s="683">
        <v>673</v>
      </c>
      <c r="AL427" s="683">
        <v>710</v>
      </c>
      <c r="AM427" s="683">
        <v>671</v>
      </c>
      <c r="AN427" s="683">
        <v>654</v>
      </c>
      <c r="AO427" s="683">
        <v>644</v>
      </c>
      <c r="AP427" s="683">
        <v>605</v>
      </c>
      <c r="AQ427" s="683">
        <v>663</v>
      </c>
      <c r="AR427" s="683">
        <v>663</v>
      </c>
      <c r="AS427" s="683">
        <v>571</v>
      </c>
      <c r="AT427" s="683">
        <v>621</v>
      </c>
      <c r="AU427" s="683">
        <v>652</v>
      </c>
      <c r="AV427" s="683">
        <v>664</v>
      </c>
      <c r="AW427" s="683">
        <v>713</v>
      </c>
      <c r="AX427" s="683">
        <v>695</v>
      </c>
      <c r="AY427" s="683">
        <v>770</v>
      </c>
      <c r="AZ427" s="683">
        <v>771</v>
      </c>
      <c r="BA427" s="683">
        <v>739</v>
      </c>
      <c r="BB427" s="683">
        <v>790</v>
      </c>
      <c r="BC427" s="683">
        <v>771</v>
      </c>
      <c r="BD427" s="683">
        <v>794</v>
      </c>
      <c r="BE427" s="683">
        <v>779</v>
      </c>
      <c r="BF427" s="683">
        <v>712</v>
      </c>
      <c r="BG427" s="683">
        <v>740</v>
      </c>
      <c r="BH427" s="683">
        <v>670</v>
      </c>
      <c r="BI427" s="683">
        <v>669</v>
      </c>
      <c r="BJ427" s="683">
        <v>738</v>
      </c>
      <c r="BK427" s="683">
        <v>757</v>
      </c>
      <c r="BL427" s="683">
        <v>764</v>
      </c>
      <c r="BM427" s="683">
        <v>805</v>
      </c>
      <c r="BN427" s="683">
        <v>810</v>
      </c>
      <c r="BO427" s="683">
        <v>815</v>
      </c>
      <c r="BP427" s="683">
        <v>765</v>
      </c>
      <c r="BQ427" s="683">
        <v>781</v>
      </c>
      <c r="BR427" s="683">
        <v>746</v>
      </c>
      <c r="BS427" s="683">
        <v>724</v>
      </c>
      <c r="BT427" s="683">
        <v>792</v>
      </c>
      <c r="BU427" s="683">
        <v>761</v>
      </c>
      <c r="BV427" s="683">
        <v>819</v>
      </c>
      <c r="BW427" s="683">
        <v>771</v>
      </c>
      <c r="BX427" s="683">
        <v>765</v>
      </c>
      <c r="BY427" s="683">
        <v>735</v>
      </c>
      <c r="BZ427" s="683">
        <v>665</v>
      </c>
      <c r="CA427" s="683">
        <v>682</v>
      </c>
      <c r="CB427" s="683">
        <v>690</v>
      </c>
      <c r="CC427" s="683">
        <v>724</v>
      </c>
      <c r="CD427" s="683">
        <v>658</v>
      </c>
      <c r="CE427" s="683">
        <v>646</v>
      </c>
      <c r="CF427" s="683">
        <v>623</v>
      </c>
      <c r="CG427" s="683">
        <v>572</v>
      </c>
      <c r="CH427" s="683">
        <v>597</v>
      </c>
      <c r="CI427" s="683">
        <v>514</v>
      </c>
      <c r="CJ427" s="683">
        <v>556</v>
      </c>
      <c r="CK427" s="683">
        <v>488</v>
      </c>
      <c r="CL427" s="683">
        <v>464</v>
      </c>
      <c r="CM427" s="683">
        <v>414</v>
      </c>
      <c r="CN427" s="683">
        <v>363</v>
      </c>
      <c r="CO427" s="683">
        <v>354</v>
      </c>
      <c r="CP427" s="683">
        <v>327</v>
      </c>
      <c r="CQ427" s="683">
        <v>268</v>
      </c>
      <c r="CR427" s="683">
        <v>224</v>
      </c>
      <c r="CS427" s="683">
        <v>230</v>
      </c>
      <c r="CT427" s="683">
        <v>187</v>
      </c>
      <c r="CU427" s="683">
        <v>199</v>
      </c>
      <c r="CV427" s="683">
        <v>149</v>
      </c>
      <c r="CW427" s="683">
        <v>115</v>
      </c>
      <c r="CX427" s="683">
        <v>117</v>
      </c>
      <c r="CY427" s="683">
        <v>292</v>
      </c>
      <c r="CZ427" s="683">
        <v>611</v>
      </c>
      <c r="DA427" s="683">
        <v>616</v>
      </c>
      <c r="DB427" s="683">
        <v>669</v>
      </c>
      <c r="DC427" s="683">
        <v>750</v>
      </c>
      <c r="DD427" s="683">
        <v>724</v>
      </c>
      <c r="DE427" s="683">
        <v>708</v>
      </c>
      <c r="DF427" s="683">
        <v>797</v>
      </c>
      <c r="DG427" s="683">
        <v>790</v>
      </c>
      <c r="DH427" s="683">
        <v>780</v>
      </c>
      <c r="DI427" s="683">
        <v>817</v>
      </c>
      <c r="DJ427" s="683">
        <v>834</v>
      </c>
      <c r="DK427" s="683">
        <v>723</v>
      </c>
      <c r="DL427" s="683">
        <v>797</v>
      </c>
      <c r="DM427" s="683">
        <v>829</v>
      </c>
      <c r="DN427" s="683">
        <v>832</v>
      </c>
      <c r="DO427" s="683">
        <v>769</v>
      </c>
      <c r="DP427" s="683">
        <v>766</v>
      </c>
      <c r="DQ427" s="683">
        <v>799</v>
      </c>
      <c r="DR427" s="683">
        <v>764</v>
      </c>
      <c r="DS427" s="683">
        <v>502</v>
      </c>
      <c r="DT427" s="683">
        <v>410</v>
      </c>
      <c r="DU427" s="683">
        <v>464</v>
      </c>
      <c r="DV427" s="683">
        <v>530</v>
      </c>
      <c r="DW427" s="683">
        <v>551</v>
      </c>
      <c r="DX427" s="683">
        <v>627</v>
      </c>
      <c r="DY427" s="683">
        <v>583</v>
      </c>
      <c r="DZ427" s="683">
        <v>623</v>
      </c>
      <c r="EA427" s="683">
        <v>559</v>
      </c>
      <c r="EB427" s="683">
        <v>628</v>
      </c>
      <c r="EC427" s="683">
        <v>630</v>
      </c>
      <c r="ED427" s="683">
        <v>551</v>
      </c>
      <c r="EE427" s="683">
        <v>592</v>
      </c>
      <c r="EF427" s="683">
        <v>622</v>
      </c>
      <c r="EG427" s="683">
        <v>602</v>
      </c>
      <c r="EH427" s="683">
        <v>701</v>
      </c>
      <c r="EI427" s="683">
        <v>716</v>
      </c>
      <c r="EJ427" s="683">
        <v>712</v>
      </c>
      <c r="EK427" s="683">
        <v>780</v>
      </c>
      <c r="EL427" s="683">
        <v>758</v>
      </c>
      <c r="EM427" s="683">
        <v>812</v>
      </c>
      <c r="EN427" s="683">
        <v>836</v>
      </c>
      <c r="EO427" s="683">
        <v>735</v>
      </c>
      <c r="EP427" s="683">
        <v>726</v>
      </c>
      <c r="EQ427" s="683">
        <v>784</v>
      </c>
      <c r="ER427" s="683">
        <v>843</v>
      </c>
      <c r="ES427" s="683">
        <v>835</v>
      </c>
      <c r="ET427" s="683">
        <v>736</v>
      </c>
      <c r="EU427" s="683">
        <v>743</v>
      </c>
      <c r="EV427" s="683">
        <v>738</v>
      </c>
      <c r="EW427" s="683">
        <v>682</v>
      </c>
      <c r="EX427" s="683">
        <v>773</v>
      </c>
      <c r="EY427" s="683">
        <v>770</v>
      </c>
      <c r="EZ427" s="683">
        <v>796</v>
      </c>
      <c r="FA427" s="683">
        <v>775</v>
      </c>
      <c r="FB427" s="683">
        <v>766</v>
      </c>
      <c r="FC427" s="683">
        <v>861</v>
      </c>
      <c r="FD427" s="683">
        <v>817</v>
      </c>
      <c r="FE427" s="683">
        <v>800</v>
      </c>
      <c r="FF427" s="683">
        <v>795</v>
      </c>
      <c r="FG427" s="683">
        <v>805</v>
      </c>
      <c r="FH427" s="683">
        <v>807</v>
      </c>
      <c r="FI427" s="683">
        <v>759</v>
      </c>
      <c r="FJ427" s="683">
        <v>766</v>
      </c>
      <c r="FK427" s="683">
        <v>737</v>
      </c>
      <c r="FL427" s="683">
        <v>743</v>
      </c>
      <c r="FM427" s="683">
        <v>747</v>
      </c>
      <c r="FN427" s="683">
        <v>719</v>
      </c>
      <c r="FO427" s="683">
        <v>669</v>
      </c>
      <c r="FP427" s="683">
        <v>648</v>
      </c>
      <c r="FQ427" s="683">
        <v>656</v>
      </c>
      <c r="FR427" s="683">
        <v>591</v>
      </c>
      <c r="FS427" s="683">
        <v>613</v>
      </c>
      <c r="FT427" s="683">
        <v>581</v>
      </c>
      <c r="FU427" s="683">
        <v>550</v>
      </c>
      <c r="FV427" s="683">
        <v>555</v>
      </c>
      <c r="FW427" s="683">
        <v>547</v>
      </c>
      <c r="FX427" s="683">
        <v>513</v>
      </c>
      <c r="FY427" s="683">
        <v>517</v>
      </c>
      <c r="FZ427" s="683">
        <v>458</v>
      </c>
      <c r="GA427" s="683">
        <v>430</v>
      </c>
      <c r="GB427" s="683">
        <v>381</v>
      </c>
      <c r="GC427" s="683">
        <v>349</v>
      </c>
      <c r="GD427" s="683">
        <v>338</v>
      </c>
      <c r="GE427" s="683">
        <v>298</v>
      </c>
      <c r="GF427" s="683">
        <v>244</v>
      </c>
      <c r="GG427" s="683">
        <v>248</v>
      </c>
      <c r="GH427" s="683">
        <v>230</v>
      </c>
      <c r="GI427" s="683">
        <v>238</v>
      </c>
      <c r="GJ427" s="683">
        <v>189</v>
      </c>
      <c r="GK427" s="683">
        <v>153</v>
      </c>
      <c r="GL427" s="683">
        <v>630</v>
      </c>
    </row>
    <row r="428" spans="1:194" s="1" customFormat="1" ht="15" x14ac:dyDescent="0.25">
      <c r="A428" s="30" t="s">
        <v>38</v>
      </c>
      <c r="B428" s="1" t="s">
        <v>466</v>
      </c>
      <c r="C428" s="29" t="str">
        <f t="shared" si="120"/>
        <v>LA NI - Fermanagh and Omagh</v>
      </c>
      <c r="D428" s="48">
        <f t="shared" si="121"/>
        <v>6152</v>
      </c>
      <c r="E428" s="48">
        <f t="shared" si="122"/>
        <v>5794</v>
      </c>
      <c r="F428" s="49">
        <f t="shared" si="123"/>
        <v>151669</v>
      </c>
      <c r="G428" s="49">
        <f t="shared" si="124"/>
        <v>74832</v>
      </c>
      <c r="H428" s="50">
        <f t="shared" si="125"/>
        <v>76837</v>
      </c>
      <c r="I428" s="50">
        <f t="shared" si="126"/>
        <v>57152</v>
      </c>
      <c r="J428" s="50">
        <f t="shared" si="127"/>
        <v>60464</v>
      </c>
      <c r="K428" s="47">
        <f t="shared" si="128"/>
        <v>17680</v>
      </c>
      <c r="L428" s="48">
        <f t="shared" si="129"/>
        <v>16373</v>
      </c>
      <c r="M428" s="683">
        <v>858</v>
      </c>
      <c r="N428" s="683">
        <v>844</v>
      </c>
      <c r="O428" s="683">
        <v>892</v>
      </c>
      <c r="P428" s="683">
        <v>863</v>
      </c>
      <c r="Q428" s="683">
        <v>956</v>
      </c>
      <c r="R428" s="683">
        <v>971</v>
      </c>
      <c r="S428" s="683">
        <v>1037</v>
      </c>
      <c r="T428" s="683">
        <v>1034</v>
      </c>
      <c r="U428" s="683">
        <v>974</v>
      </c>
      <c r="V428" s="683">
        <v>1070</v>
      </c>
      <c r="W428" s="683">
        <v>1029</v>
      </c>
      <c r="X428" s="683">
        <v>1000</v>
      </c>
      <c r="Y428" s="683">
        <v>1053</v>
      </c>
      <c r="Z428" s="683">
        <v>1086</v>
      </c>
      <c r="AA428" s="683">
        <v>1037</v>
      </c>
      <c r="AB428" s="683">
        <v>985</v>
      </c>
      <c r="AC428" s="683">
        <v>1009</v>
      </c>
      <c r="AD428" s="683">
        <v>982</v>
      </c>
      <c r="AE428" s="683">
        <v>934</v>
      </c>
      <c r="AF428" s="683">
        <v>828</v>
      </c>
      <c r="AG428" s="683">
        <v>698</v>
      </c>
      <c r="AH428" s="683">
        <v>697</v>
      </c>
      <c r="AI428" s="683">
        <v>631</v>
      </c>
      <c r="AJ428" s="683">
        <v>643</v>
      </c>
      <c r="AK428" s="683">
        <v>704</v>
      </c>
      <c r="AL428" s="683">
        <v>789</v>
      </c>
      <c r="AM428" s="683">
        <v>739</v>
      </c>
      <c r="AN428" s="683">
        <v>803</v>
      </c>
      <c r="AO428" s="683">
        <v>871</v>
      </c>
      <c r="AP428" s="683">
        <v>853</v>
      </c>
      <c r="AQ428" s="683">
        <v>928</v>
      </c>
      <c r="AR428" s="683">
        <v>952</v>
      </c>
      <c r="AS428" s="683">
        <v>983</v>
      </c>
      <c r="AT428" s="683">
        <v>1062</v>
      </c>
      <c r="AU428" s="683">
        <v>1102</v>
      </c>
      <c r="AV428" s="683">
        <v>1052</v>
      </c>
      <c r="AW428" s="683">
        <v>1114</v>
      </c>
      <c r="AX428" s="683">
        <v>1048</v>
      </c>
      <c r="AY428" s="683">
        <v>1020</v>
      </c>
      <c r="AZ428" s="683">
        <v>1137</v>
      </c>
      <c r="BA428" s="683">
        <v>1039</v>
      </c>
      <c r="BB428" s="683">
        <v>1096</v>
      </c>
      <c r="BC428" s="683">
        <v>1019</v>
      </c>
      <c r="BD428" s="683">
        <v>1005</v>
      </c>
      <c r="BE428" s="683">
        <v>1063</v>
      </c>
      <c r="BF428" s="683">
        <v>1044</v>
      </c>
      <c r="BG428" s="683">
        <v>959</v>
      </c>
      <c r="BH428" s="683">
        <v>867</v>
      </c>
      <c r="BI428" s="683">
        <v>973</v>
      </c>
      <c r="BJ428" s="683">
        <v>907</v>
      </c>
      <c r="BK428" s="683">
        <v>915</v>
      </c>
      <c r="BL428" s="683">
        <v>968</v>
      </c>
      <c r="BM428" s="683">
        <v>1000</v>
      </c>
      <c r="BN428" s="683">
        <v>992</v>
      </c>
      <c r="BO428" s="683">
        <v>944</v>
      </c>
      <c r="BP428" s="683">
        <v>982</v>
      </c>
      <c r="BQ428" s="683">
        <v>1022</v>
      </c>
      <c r="BR428" s="683">
        <v>1029</v>
      </c>
      <c r="BS428" s="683">
        <v>1041</v>
      </c>
      <c r="BT428" s="683">
        <v>1030</v>
      </c>
      <c r="BU428" s="683">
        <v>998</v>
      </c>
      <c r="BV428" s="683">
        <v>962</v>
      </c>
      <c r="BW428" s="683">
        <v>954</v>
      </c>
      <c r="BX428" s="683">
        <v>970</v>
      </c>
      <c r="BY428" s="683">
        <v>868</v>
      </c>
      <c r="BZ428" s="683">
        <v>849</v>
      </c>
      <c r="CA428" s="683">
        <v>826</v>
      </c>
      <c r="CB428" s="683">
        <v>776</v>
      </c>
      <c r="CC428" s="683">
        <v>726</v>
      </c>
      <c r="CD428" s="683">
        <v>710</v>
      </c>
      <c r="CE428" s="683">
        <v>691</v>
      </c>
      <c r="CF428" s="683">
        <v>646</v>
      </c>
      <c r="CG428" s="683">
        <v>580</v>
      </c>
      <c r="CH428" s="683">
        <v>596</v>
      </c>
      <c r="CI428" s="683">
        <v>607</v>
      </c>
      <c r="CJ428" s="683">
        <v>557</v>
      </c>
      <c r="CK428" s="683">
        <v>577</v>
      </c>
      <c r="CL428" s="683">
        <v>559</v>
      </c>
      <c r="CM428" s="683">
        <v>501</v>
      </c>
      <c r="CN428" s="683">
        <v>455</v>
      </c>
      <c r="CO428" s="683">
        <v>383</v>
      </c>
      <c r="CP428" s="683">
        <v>480</v>
      </c>
      <c r="CQ428" s="683">
        <v>372</v>
      </c>
      <c r="CR428" s="683">
        <v>312</v>
      </c>
      <c r="CS428" s="683">
        <v>316</v>
      </c>
      <c r="CT428" s="683">
        <v>279</v>
      </c>
      <c r="CU428" s="683">
        <v>220</v>
      </c>
      <c r="CV428" s="683">
        <v>187</v>
      </c>
      <c r="CW428" s="683">
        <v>166</v>
      </c>
      <c r="CX428" s="683">
        <v>135</v>
      </c>
      <c r="CY428" s="683">
        <v>411</v>
      </c>
      <c r="CZ428" s="683">
        <v>778</v>
      </c>
      <c r="DA428" s="683">
        <v>767</v>
      </c>
      <c r="DB428" s="683">
        <v>842</v>
      </c>
      <c r="DC428" s="683">
        <v>832</v>
      </c>
      <c r="DD428" s="683">
        <v>823</v>
      </c>
      <c r="DE428" s="683">
        <v>933</v>
      </c>
      <c r="DF428" s="683">
        <v>922</v>
      </c>
      <c r="DG428" s="683">
        <v>893</v>
      </c>
      <c r="DH428" s="683">
        <v>951</v>
      </c>
      <c r="DI428" s="683">
        <v>936</v>
      </c>
      <c r="DJ428" s="683">
        <v>927</v>
      </c>
      <c r="DK428" s="683">
        <v>975</v>
      </c>
      <c r="DL428" s="683">
        <v>982</v>
      </c>
      <c r="DM428" s="683">
        <v>993</v>
      </c>
      <c r="DN428" s="683">
        <v>963</v>
      </c>
      <c r="DO428" s="683">
        <v>1015</v>
      </c>
      <c r="DP428" s="683">
        <v>990</v>
      </c>
      <c r="DQ428" s="683">
        <v>851</v>
      </c>
      <c r="DR428" s="683">
        <v>857</v>
      </c>
      <c r="DS428" s="683">
        <v>675</v>
      </c>
      <c r="DT428" s="683">
        <v>615</v>
      </c>
      <c r="DU428" s="683">
        <v>539</v>
      </c>
      <c r="DV428" s="683">
        <v>499</v>
      </c>
      <c r="DW428" s="683">
        <v>594</v>
      </c>
      <c r="DX428" s="683">
        <v>652</v>
      </c>
      <c r="DY428" s="683">
        <v>697</v>
      </c>
      <c r="DZ428" s="683">
        <v>772</v>
      </c>
      <c r="EA428" s="683">
        <v>793</v>
      </c>
      <c r="EB428" s="683">
        <v>778</v>
      </c>
      <c r="EC428" s="683">
        <v>917</v>
      </c>
      <c r="ED428" s="683">
        <v>1009</v>
      </c>
      <c r="EE428" s="683">
        <v>982</v>
      </c>
      <c r="EF428" s="683">
        <v>1095</v>
      </c>
      <c r="EG428" s="683">
        <v>1098</v>
      </c>
      <c r="EH428" s="683">
        <v>1121</v>
      </c>
      <c r="EI428" s="683">
        <v>975</v>
      </c>
      <c r="EJ428" s="683">
        <v>1121</v>
      </c>
      <c r="EK428" s="683">
        <v>1169</v>
      </c>
      <c r="EL428" s="683">
        <v>1137</v>
      </c>
      <c r="EM428" s="683">
        <v>1157</v>
      </c>
      <c r="EN428" s="683">
        <v>1132</v>
      </c>
      <c r="EO428" s="683">
        <v>1105</v>
      </c>
      <c r="EP428" s="683">
        <v>1101</v>
      </c>
      <c r="EQ428" s="683">
        <v>1121</v>
      </c>
      <c r="ER428" s="683">
        <v>1080</v>
      </c>
      <c r="ES428" s="683">
        <v>1040</v>
      </c>
      <c r="ET428" s="683">
        <v>969</v>
      </c>
      <c r="EU428" s="683">
        <v>970</v>
      </c>
      <c r="EV428" s="683">
        <v>992</v>
      </c>
      <c r="EW428" s="683">
        <v>931</v>
      </c>
      <c r="EX428" s="683">
        <v>922</v>
      </c>
      <c r="EY428" s="683">
        <v>986</v>
      </c>
      <c r="EZ428" s="683">
        <v>956</v>
      </c>
      <c r="FA428" s="683">
        <v>1046</v>
      </c>
      <c r="FB428" s="683">
        <v>1065</v>
      </c>
      <c r="FC428" s="683">
        <v>1049</v>
      </c>
      <c r="FD428" s="683">
        <v>1093</v>
      </c>
      <c r="FE428" s="683">
        <v>1107</v>
      </c>
      <c r="FF428" s="683">
        <v>1074</v>
      </c>
      <c r="FG428" s="683">
        <v>1134</v>
      </c>
      <c r="FH428" s="683">
        <v>1084</v>
      </c>
      <c r="FI428" s="683">
        <v>1027</v>
      </c>
      <c r="FJ428" s="683">
        <v>1044</v>
      </c>
      <c r="FK428" s="683">
        <v>998</v>
      </c>
      <c r="FL428" s="683">
        <v>940</v>
      </c>
      <c r="FM428" s="683">
        <v>924</v>
      </c>
      <c r="FN428" s="683">
        <v>879</v>
      </c>
      <c r="FO428" s="683">
        <v>806</v>
      </c>
      <c r="FP428" s="683">
        <v>804</v>
      </c>
      <c r="FQ428" s="683">
        <v>692</v>
      </c>
      <c r="FR428" s="683">
        <v>668</v>
      </c>
      <c r="FS428" s="683">
        <v>703</v>
      </c>
      <c r="FT428" s="683">
        <v>652</v>
      </c>
      <c r="FU428" s="683">
        <v>632</v>
      </c>
      <c r="FV428" s="683">
        <v>620</v>
      </c>
      <c r="FW428" s="683">
        <v>678</v>
      </c>
      <c r="FX428" s="683">
        <v>627</v>
      </c>
      <c r="FY428" s="683">
        <v>634</v>
      </c>
      <c r="FZ428" s="683">
        <v>531</v>
      </c>
      <c r="GA428" s="683">
        <v>539</v>
      </c>
      <c r="GB428" s="683">
        <v>570</v>
      </c>
      <c r="GC428" s="683">
        <v>546</v>
      </c>
      <c r="GD428" s="683">
        <v>490</v>
      </c>
      <c r="GE428" s="683">
        <v>414</v>
      </c>
      <c r="GF428" s="683">
        <v>410</v>
      </c>
      <c r="GG428" s="683">
        <v>388</v>
      </c>
      <c r="GH428" s="683">
        <v>323</v>
      </c>
      <c r="GI428" s="683">
        <v>314</v>
      </c>
      <c r="GJ428" s="683">
        <v>286</v>
      </c>
      <c r="GK428" s="683">
        <v>240</v>
      </c>
      <c r="GL428" s="683">
        <v>876</v>
      </c>
    </row>
    <row r="429" spans="1:194" s="1" customFormat="1" ht="15" x14ac:dyDescent="0.25">
      <c r="A429" s="30" t="s">
        <v>38</v>
      </c>
      <c r="B429" s="1" t="s">
        <v>467</v>
      </c>
      <c r="C429" s="29" t="str">
        <f t="shared" si="120"/>
        <v>LA NI - Lisburn and Castlereagh</v>
      </c>
      <c r="D429" s="48">
        <f t="shared" si="121"/>
        <v>5313</v>
      </c>
      <c r="E429" s="48">
        <f t="shared" si="122"/>
        <v>5125</v>
      </c>
      <c r="F429" s="49">
        <f t="shared" si="123"/>
        <v>139913</v>
      </c>
      <c r="G429" s="49">
        <f t="shared" si="124"/>
        <v>68772</v>
      </c>
      <c r="H429" s="50">
        <f t="shared" si="125"/>
        <v>71141</v>
      </c>
      <c r="I429" s="50">
        <f t="shared" si="126"/>
        <v>53896</v>
      </c>
      <c r="J429" s="50">
        <f t="shared" si="127"/>
        <v>57030</v>
      </c>
      <c r="K429" s="47">
        <f t="shared" si="128"/>
        <v>14876</v>
      </c>
      <c r="L429" s="48">
        <f t="shared" si="129"/>
        <v>14111</v>
      </c>
      <c r="M429" s="683">
        <v>692</v>
      </c>
      <c r="N429" s="683">
        <v>718</v>
      </c>
      <c r="O429" s="683">
        <v>715</v>
      </c>
      <c r="P429" s="683">
        <v>805</v>
      </c>
      <c r="Q429" s="683">
        <v>774</v>
      </c>
      <c r="R429" s="683">
        <v>783</v>
      </c>
      <c r="S429" s="683">
        <v>805</v>
      </c>
      <c r="T429" s="683">
        <v>861</v>
      </c>
      <c r="U429" s="683">
        <v>834</v>
      </c>
      <c r="V429" s="683">
        <v>861</v>
      </c>
      <c r="W429" s="683">
        <v>841</v>
      </c>
      <c r="X429" s="683">
        <v>874</v>
      </c>
      <c r="Y429" s="683">
        <v>887</v>
      </c>
      <c r="Z429" s="683">
        <v>875</v>
      </c>
      <c r="AA429" s="683">
        <v>907</v>
      </c>
      <c r="AB429" s="683">
        <v>871</v>
      </c>
      <c r="AC429" s="683">
        <v>948</v>
      </c>
      <c r="AD429" s="683">
        <v>825</v>
      </c>
      <c r="AE429" s="683">
        <v>893</v>
      </c>
      <c r="AF429" s="683">
        <v>827</v>
      </c>
      <c r="AG429" s="683">
        <v>732</v>
      </c>
      <c r="AH429" s="683">
        <v>712</v>
      </c>
      <c r="AI429" s="683">
        <v>631</v>
      </c>
      <c r="AJ429" s="683">
        <v>675</v>
      </c>
      <c r="AK429" s="683">
        <v>694</v>
      </c>
      <c r="AL429" s="683">
        <v>780</v>
      </c>
      <c r="AM429" s="683">
        <v>771</v>
      </c>
      <c r="AN429" s="683">
        <v>826</v>
      </c>
      <c r="AO429" s="683">
        <v>784</v>
      </c>
      <c r="AP429" s="683">
        <v>807</v>
      </c>
      <c r="AQ429" s="683">
        <v>828</v>
      </c>
      <c r="AR429" s="683">
        <v>799</v>
      </c>
      <c r="AS429" s="683">
        <v>810</v>
      </c>
      <c r="AT429" s="683">
        <v>798</v>
      </c>
      <c r="AU429" s="683">
        <v>814</v>
      </c>
      <c r="AV429" s="683">
        <v>883</v>
      </c>
      <c r="AW429" s="683">
        <v>883</v>
      </c>
      <c r="AX429" s="683">
        <v>862</v>
      </c>
      <c r="AY429" s="683">
        <v>849</v>
      </c>
      <c r="AZ429" s="683">
        <v>853</v>
      </c>
      <c r="BA429" s="683">
        <v>860</v>
      </c>
      <c r="BB429" s="683">
        <v>819</v>
      </c>
      <c r="BC429" s="683">
        <v>796</v>
      </c>
      <c r="BD429" s="683">
        <v>862</v>
      </c>
      <c r="BE429" s="683">
        <v>870</v>
      </c>
      <c r="BF429" s="683">
        <v>884</v>
      </c>
      <c r="BG429" s="683">
        <v>779</v>
      </c>
      <c r="BH429" s="683">
        <v>739</v>
      </c>
      <c r="BI429" s="683">
        <v>749</v>
      </c>
      <c r="BJ429" s="683">
        <v>841</v>
      </c>
      <c r="BK429" s="683">
        <v>903</v>
      </c>
      <c r="BL429" s="683">
        <v>970</v>
      </c>
      <c r="BM429" s="683">
        <v>950</v>
      </c>
      <c r="BN429" s="683">
        <v>1008</v>
      </c>
      <c r="BO429" s="683">
        <v>999</v>
      </c>
      <c r="BP429" s="683">
        <v>1048</v>
      </c>
      <c r="BQ429" s="683">
        <v>1071</v>
      </c>
      <c r="BR429" s="683">
        <v>1054</v>
      </c>
      <c r="BS429" s="683">
        <v>1079</v>
      </c>
      <c r="BT429" s="683">
        <v>1022</v>
      </c>
      <c r="BU429" s="683">
        <v>994</v>
      </c>
      <c r="BV429" s="683">
        <v>998</v>
      </c>
      <c r="BW429" s="683">
        <v>903</v>
      </c>
      <c r="BX429" s="683">
        <v>954</v>
      </c>
      <c r="BY429" s="683">
        <v>890</v>
      </c>
      <c r="BZ429" s="683">
        <v>934</v>
      </c>
      <c r="CA429" s="683">
        <v>852</v>
      </c>
      <c r="CB429" s="683">
        <v>750</v>
      </c>
      <c r="CC429" s="683">
        <v>796</v>
      </c>
      <c r="CD429" s="683">
        <v>719</v>
      </c>
      <c r="CE429" s="683">
        <v>725</v>
      </c>
      <c r="CF429" s="683">
        <v>665</v>
      </c>
      <c r="CG429" s="683">
        <v>647</v>
      </c>
      <c r="CH429" s="683">
        <v>609</v>
      </c>
      <c r="CI429" s="683">
        <v>640</v>
      </c>
      <c r="CJ429" s="683">
        <v>572</v>
      </c>
      <c r="CK429" s="683">
        <v>605</v>
      </c>
      <c r="CL429" s="683">
        <v>619</v>
      </c>
      <c r="CM429" s="683">
        <v>493</v>
      </c>
      <c r="CN429" s="683">
        <v>480</v>
      </c>
      <c r="CO429" s="683">
        <v>485</v>
      </c>
      <c r="CP429" s="683">
        <v>458</v>
      </c>
      <c r="CQ429" s="683">
        <v>376</v>
      </c>
      <c r="CR429" s="683">
        <v>300</v>
      </c>
      <c r="CS429" s="683">
        <v>254</v>
      </c>
      <c r="CT429" s="683">
        <v>267</v>
      </c>
      <c r="CU429" s="683">
        <v>249</v>
      </c>
      <c r="CV429" s="683">
        <v>182</v>
      </c>
      <c r="CW429" s="683">
        <v>159</v>
      </c>
      <c r="CX429" s="683">
        <v>127</v>
      </c>
      <c r="CY429" s="683">
        <v>380</v>
      </c>
      <c r="CZ429" s="683">
        <v>624</v>
      </c>
      <c r="DA429" s="683">
        <v>685</v>
      </c>
      <c r="DB429" s="683">
        <v>637</v>
      </c>
      <c r="DC429" s="683">
        <v>666</v>
      </c>
      <c r="DD429" s="683">
        <v>744</v>
      </c>
      <c r="DE429" s="683">
        <v>737</v>
      </c>
      <c r="DF429" s="683">
        <v>822</v>
      </c>
      <c r="DG429" s="683">
        <v>823</v>
      </c>
      <c r="DH429" s="683">
        <v>793</v>
      </c>
      <c r="DI429" s="683">
        <v>829</v>
      </c>
      <c r="DJ429" s="683">
        <v>807</v>
      </c>
      <c r="DK429" s="683">
        <v>819</v>
      </c>
      <c r="DL429" s="683">
        <v>871</v>
      </c>
      <c r="DM429" s="683">
        <v>875</v>
      </c>
      <c r="DN429" s="683">
        <v>850</v>
      </c>
      <c r="DO429" s="683">
        <v>835</v>
      </c>
      <c r="DP429" s="683">
        <v>829</v>
      </c>
      <c r="DQ429" s="683">
        <v>865</v>
      </c>
      <c r="DR429" s="683">
        <v>844</v>
      </c>
      <c r="DS429" s="683">
        <v>708</v>
      </c>
      <c r="DT429" s="683">
        <v>610</v>
      </c>
      <c r="DU429" s="683">
        <v>620</v>
      </c>
      <c r="DV429" s="683">
        <v>598</v>
      </c>
      <c r="DW429" s="683">
        <v>638</v>
      </c>
      <c r="DX429" s="683">
        <v>653</v>
      </c>
      <c r="DY429" s="683">
        <v>761</v>
      </c>
      <c r="DZ429" s="683">
        <v>734</v>
      </c>
      <c r="EA429" s="683">
        <v>750</v>
      </c>
      <c r="EB429" s="683">
        <v>709</v>
      </c>
      <c r="EC429" s="683">
        <v>718</v>
      </c>
      <c r="ED429" s="683">
        <v>769</v>
      </c>
      <c r="EE429" s="683">
        <v>801</v>
      </c>
      <c r="EF429" s="683">
        <v>879</v>
      </c>
      <c r="EG429" s="683">
        <v>821</v>
      </c>
      <c r="EH429" s="683">
        <v>872</v>
      </c>
      <c r="EI429" s="683">
        <v>900</v>
      </c>
      <c r="EJ429" s="683">
        <v>924</v>
      </c>
      <c r="EK429" s="683">
        <v>903</v>
      </c>
      <c r="EL429" s="683">
        <v>934</v>
      </c>
      <c r="EM429" s="683">
        <v>916</v>
      </c>
      <c r="EN429" s="683">
        <v>895</v>
      </c>
      <c r="EO429" s="683">
        <v>894</v>
      </c>
      <c r="EP429" s="683">
        <v>908</v>
      </c>
      <c r="EQ429" s="683">
        <v>955</v>
      </c>
      <c r="ER429" s="683">
        <v>944</v>
      </c>
      <c r="ES429" s="683">
        <v>939</v>
      </c>
      <c r="ET429" s="683">
        <v>859</v>
      </c>
      <c r="EU429" s="683">
        <v>860</v>
      </c>
      <c r="EV429" s="683">
        <v>841</v>
      </c>
      <c r="EW429" s="683">
        <v>876</v>
      </c>
      <c r="EX429" s="683">
        <v>901</v>
      </c>
      <c r="EY429" s="683">
        <v>984</v>
      </c>
      <c r="EZ429" s="683">
        <v>985</v>
      </c>
      <c r="FA429" s="683">
        <v>1090</v>
      </c>
      <c r="FB429" s="683">
        <v>1080</v>
      </c>
      <c r="FC429" s="683">
        <v>1051</v>
      </c>
      <c r="FD429" s="683">
        <v>1112</v>
      </c>
      <c r="FE429" s="683">
        <v>1071</v>
      </c>
      <c r="FF429" s="683">
        <v>1039</v>
      </c>
      <c r="FG429" s="683">
        <v>1109</v>
      </c>
      <c r="FH429" s="683">
        <v>1045</v>
      </c>
      <c r="FI429" s="683">
        <v>1057</v>
      </c>
      <c r="FJ429" s="683">
        <v>948</v>
      </c>
      <c r="FK429" s="683">
        <v>928</v>
      </c>
      <c r="FL429" s="683">
        <v>928</v>
      </c>
      <c r="FM429" s="683">
        <v>909</v>
      </c>
      <c r="FN429" s="683">
        <v>854</v>
      </c>
      <c r="FO429" s="683">
        <v>845</v>
      </c>
      <c r="FP429" s="683">
        <v>843</v>
      </c>
      <c r="FQ429" s="683">
        <v>740</v>
      </c>
      <c r="FR429" s="683">
        <v>680</v>
      </c>
      <c r="FS429" s="683">
        <v>769</v>
      </c>
      <c r="FT429" s="683">
        <v>689</v>
      </c>
      <c r="FU429" s="683">
        <v>725</v>
      </c>
      <c r="FV429" s="683">
        <v>666</v>
      </c>
      <c r="FW429" s="683">
        <v>706</v>
      </c>
      <c r="FX429" s="683">
        <v>657</v>
      </c>
      <c r="FY429" s="683">
        <v>716</v>
      </c>
      <c r="FZ429" s="683">
        <v>595</v>
      </c>
      <c r="GA429" s="683">
        <v>565</v>
      </c>
      <c r="GB429" s="683">
        <v>589</v>
      </c>
      <c r="GC429" s="683">
        <v>558</v>
      </c>
      <c r="GD429" s="683">
        <v>473</v>
      </c>
      <c r="GE429" s="683">
        <v>406</v>
      </c>
      <c r="GF429" s="683">
        <v>372</v>
      </c>
      <c r="GG429" s="683">
        <v>375</v>
      </c>
      <c r="GH429" s="683">
        <v>300</v>
      </c>
      <c r="GI429" s="683">
        <v>325</v>
      </c>
      <c r="GJ429" s="683">
        <v>250</v>
      </c>
      <c r="GK429" s="683">
        <v>225</v>
      </c>
      <c r="GL429" s="683">
        <v>837</v>
      </c>
    </row>
    <row r="430" spans="1:194" s="1" customFormat="1" ht="15" x14ac:dyDescent="0.25">
      <c r="A430" s="30" t="s">
        <v>38</v>
      </c>
      <c r="B430" s="1" t="s">
        <v>468</v>
      </c>
      <c r="C430" s="29" t="str">
        <f t="shared" si="120"/>
        <v>LA NI - Mid and East Antrim</v>
      </c>
      <c r="D430" s="48">
        <f t="shared" si="121"/>
        <v>6788</v>
      </c>
      <c r="E430" s="48">
        <f t="shared" si="122"/>
        <v>6606</v>
      </c>
      <c r="F430" s="49">
        <f t="shared" si="123"/>
        <v>152718</v>
      </c>
      <c r="G430" s="49">
        <f t="shared" si="124"/>
        <v>76882</v>
      </c>
      <c r="H430" s="50">
        <f t="shared" si="125"/>
        <v>75836</v>
      </c>
      <c r="I430" s="50">
        <f t="shared" si="126"/>
        <v>56884</v>
      </c>
      <c r="J430" s="50">
        <f t="shared" si="127"/>
        <v>56750</v>
      </c>
      <c r="K430" s="47">
        <f t="shared" si="128"/>
        <v>19998</v>
      </c>
      <c r="L430" s="48">
        <f t="shared" si="129"/>
        <v>19086</v>
      </c>
      <c r="M430" s="683">
        <v>960</v>
      </c>
      <c r="N430" s="683">
        <v>992</v>
      </c>
      <c r="O430" s="683">
        <v>1018</v>
      </c>
      <c r="P430" s="683">
        <v>1141</v>
      </c>
      <c r="Q430" s="683">
        <v>1093</v>
      </c>
      <c r="R430" s="683">
        <v>1108</v>
      </c>
      <c r="S430" s="683">
        <v>1128</v>
      </c>
      <c r="T430" s="683">
        <v>1145</v>
      </c>
      <c r="U430" s="683">
        <v>1161</v>
      </c>
      <c r="V430" s="683">
        <v>1138</v>
      </c>
      <c r="W430" s="683">
        <v>1138</v>
      </c>
      <c r="X430" s="683">
        <v>1188</v>
      </c>
      <c r="Y430" s="683">
        <v>1099</v>
      </c>
      <c r="Z430" s="683">
        <v>1200</v>
      </c>
      <c r="AA430" s="683">
        <v>1138</v>
      </c>
      <c r="AB430" s="683">
        <v>1115</v>
      </c>
      <c r="AC430" s="683">
        <v>1140</v>
      </c>
      <c r="AD430" s="683">
        <v>1096</v>
      </c>
      <c r="AE430" s="683">
        <v>1073</v>
      </c>
      <c r="AF430" s="683">
        <v>941</v>
      </c>
      <c r="AG430" s="683">
        <v>830</v>
      </c>
      <c r="AH430" s="683">
        <v>795</v>
      </c>
      <c r="AI430" s="683">
        <v>784</v>
      </c>
      <c r="AJ430" s="683">
        <v>834</v>
      </c>
      <c r="AK430" s="683">
        <v>897</v>
      </c>
      <c r="AL430" s="683">
        <v>916</v>
      </c>
      <c r="AM430" s="683">
        <v>954</v>
      </c>
      <c r="AN430" s="683">
        <v>945</v>
      </c>
      <c r="AO430" s="683">
        <v>915</v>
      </c>
      <c r="AP430" s="683">
        <v>949</v>
      </c>
      <c r="AQ430" s="683">
        <v>954</v>
      </c>
      <c r="AR430" s="683">
        <v>964</v>
      </c>
      <c r="AS430" s="683">
        <v>922</v>
      </c>
      <c r="AT430" s="683">
        <v>990</v>
      </c>
      <c r="AU430" s="683">
        <v>1063</v>
      </c>
      <c r="AV430" s="683">
        <v>1101</v>
      </c>
      <c r="AW430" s="683">
        <v>1077</v>
      </c>
      <c r="AX430" s="683">
        <v>1024</v>
      </c>
      <c r="AY430" s="683">
        <v>1044</v>
      </c>
      <c r="AZ430" s="683">
        <v>1134</v>
      </c>
      <c r="BA430" s="683">
        <v>1071</v>
      </c>
      <c r="BB430" s="683">
        <v>1124</v>
      </c>
      <c r="BC430" s="683">
        <v>1082</v>
      </c>
      <c r="BD430" s="683">
        <v>1087</v>
      </c>
      <c r="BE430" s="683">
        <v>1014</v>
      </c>
      <c r="BF430" s="683">
        <v>1073</v>
      </c>
      <c r="BG430" s="683">
        <v>957</v>
      </c>
      <c r="BH430" s="683">
        <v>945</v>
      </c>
      <c r="BI430" s="683">
        <v>948</v>
      </c>
      <c r="BJ430" s="683">
        <v>998</v>
      </c>
      <c r="BK430" s="683">
        <v>1019</v>
      </c>
      <c r="BL430" s="683">
        <v>1012</v>
      </c>
      <c r="BM430" s="683">
        <v>1039</v>
      </c>
      <c r="BN430" s="683">
        <v>1020</v>
      </c>
      <c r="BO430" s="683">
        <v>1023</v>
      </c>
      <c r="BP430" s="683">
        <v>960</v>
      </c>
      <c r="BQ430" s="683">
        <v>943</v>
      </c>
      <c r="BR430" s="683">
        <v>910</v>
      </c>
      <c r="BS430" s="683">
        <v>970</v>
      </c>
      <c r="BT430" s="683">
        <v>881</v>
      </c>
      <c r="BU430" s="683">
        <v>894</v>
      </c>
      <c r="BV430" s="683">
        <v>908</v>
      </c>
      <c r="BW430" s="683">
        <v>859</v>
      </c>
      <c r="BX430" s="683">
        <v>802</v>
      </c>
      <c r="BY430" s="683">
        <v>785</v>
      </c>
      <c r="BZ430" s="683">
        <v>757</v>
      </c>
      <c r="CA430" s="683">
        <v>737</v>
      </c>
      <c r="CB430" s="683">
        <v>711</v>
      </c>
      <c r="CC430" s="683">
        <v>691</v>
      </c>
      <c r="CD430" s="683">
        <v>653</v>
      </c>
      <c r="CE430" s="683">
        <v>634</v>
      </c>
      <c r="CF430" s="683">
        <v>673</v>
      </c>
      <c r="CG430" s="683">
        <v>565</v>
      </c>
      <c r="CH430" s="683">
        <v>559</v>
      </c>
      <c r="CI430" s="683">
        <v>534</v>
      </c>
      <c r="CJ430" s="683">
        <v>513</v>
      </c>
      <c r="CK430" s="683">
        <v>484</v>
      </c>
      <c r="CL430" s="683">
        <v>477</v>
      </c>
      <c r="CM430" s="683">
        <v>443</v>
      </c>
      <c r="CN430" s="683">
        <v>425</v>
      </c>
      <c r="CO430" s="683">
        <v>369</v>
      </c>
      <c r="CP430" s="683">
        <v>375</v>
      </c>
      <c r="CQ430" s="683">
        <v>284</v>
      </c>
      <c r="CR430" s="683">
        <v>262</v>
      </c>
      <c r="CS430" s="683">
        <v>228</v>
      </c>
      <c r="CT430" s="683">
        <v>194</v>
      </c>
      <c r="CU430" s="683">
        <v>182</v>
      </c>
      <c r="CV430" s="683">
        <v>151</v>
      </c>
      <c r="CW430" s="683">
        <v>133</v>
      </c>
      <c r="CX430" s="683">
        <v>98</v>
      </c>
      <c r="CY430" s="683">
        <v>322</v>
      </c>
      <c r="CZ430" s="683">
        <v>907</v>
      </c>
      <c r="DA430" s="683">
        <v>956</v>
      </c>
      <c r="DB430" s="683">
        <v>986</v>
      </c>
      <c r="DC430" s="683">
        <v>1004</v>
      </c>
      <c r="DD430" s="683">
        <v>1081</v>
      </c>
      <c r="DE430" s="683">
        <v>975</v>
      </c>
      <c r="DF430" s="683">
        <v>1080</v>
      </c>
      <c r="DG430" s="683">
        <v>1111</v>
      </c>
      <c r="DH430" s="683">
        <v>1038</v>
      </c>
      <c r="DI430" s="683">
        <v>1106</v>
      </c>
      <c r="DJ430" s="683">
        <v>1086</v>
      </c>
      <c r="DK430" s="683">
        <v>1150</v>
      </c>
      <c r="DL430" s="683">
        <v>1076</v>
      </c>
      <c r="DM430" s="683">
        <v>1095</v>
      </c>
      <c r="DN430" s="683">
        <v>1141</v>
      </c>
      <c r="DO430" s="683">
        <v>1170</v>
      </c>
      <c r="DP430" s="683">
        <v>1062</v>
      </c>
      <c r="DQ430" s="683">
        <v>1062</v>
      </c>
      <c r="DR430" s="683">
        <v>1004</v>
      </c>
      <c r="DS430" s="683">
        <v>768</v>
      </c>
      <c r="DT430" s="683">
        <v>681</v>
      </c>
      <c r="DU430" s="683">
        <v>672</v>
      </c>
      <c r="DV430" s="683">
        <v>756</v>
      </c>
      <c r="DW430" s="683">
        <v>764</v>
      </c>
      <c r="DX430" s="683">
        <v>804</v>
      </c>
      <c r="DY430" s="683">
        <v>930</v>
      </c>
      <c r="DZ430" s="683">
        <v>781</v>
      </c>
      <c r="EA430" s="683">
        <v>800</v>
      </c>
      <c r="EB430" s="683">
        <v>822</v>
      </c>
      <c r="EC430" s="683">
        <v>848</v>
      </c>
      <c r="ED430" s="683">
        <v>853</v>
      </c>
      <c r="EE430" s="683">
        <v>904</v>
      </c>
      <c r="EF430" s="683">
        <v>1004</v>
      </c>
      <c r="EG430" s="683">
        <v>954</v>
      </c>
      <c r="EH430" s="683">
        <v>1002</v>
      </c>
      <c r="EI430" s="683">
        <v>1024</v>
      </c>
      <c r="EJ430" s="683">
        <v>1095</v>
      </c>
      <c r="EK430" s="683">
        <v>1112</v>
      </c>
      <c r="EL430" s="683">
        <v>1073</v>
      </c>
      <c r="EM430" s="683">
        <v>1041</v>
      </c>
      <c r="EN430" s="683">
        <v>1093</v>
      </c>
      <c r="EO430" s="683">
        <v>1086</v>
      </c>
      <c r="EP430" s="683">
        <v>1101</v>
      </c>
      <c r="EQ430" s="683">
        <v>1137</v>
      </c>
      <c r="ER430" s="683">
        <v>1073</v>
      </c>
      <c r="ES430" s="683">
        <v>1045</v>
      </c>
      <c r="ET430" s="683">
        <v>913</v>
      </c>
      <c r="EU430" s="683">
        <v>936</v>
      </c>
      <c r="EV430" s="683">
        <v>1039</v>
      </c>
      <c r="EW430" s="683">
        <v>915</v>
      </c>
      <c r="EX430" s="683">
        <v>978</v>
      </c>
      <c r="EY430" s="683">
        <v>1027</v>
      </c>
      <c r="EZ430" s="683">
        <v>975</v>
      </c>
      <c r="FA430" s="683">
        <v>966</v>
      </c>
      <c r="FB430" s="683">
        <v>928</v>
      </c>
      <c r="FC430" s="683">
        <v>1016</v>
      </c>
      <c r="FD430" s="683">
        <v>958</v>
      </c>
      <c r="FE430" s="683">
        <v>868</v>
      </c>
      <c r="FF430" s="683">
        <v>965</v>
      </c>
      <c r="FG430" s="683">
        <v>937</v>
      </c>
      <c r="FH430" s="683">
        <v>872</v>
      </c>
      <c r="FI430" s="683">
        <v>830</v>
      </c>
      <c r="FJ430" s="683">
        <v>851</v>
      </c>
      <c r="FK430" s="683">
        <v>900</v>
      </c>
      <c r="FL430" s="683">
        <v>815</v>
      </c>
      <c r="FM430" s="683">
        <v>746</v>
      </c>
      <c r="FN430" s="683">
        <v>735</v>
      </c>
      <c r="FO430" s="683">
        <v>705</v>
      </c>
      <c r="FP430" s="683">
        <v>686</v>
      </c>
      <c r="FQ430" s="683">
        <v>620</v>
      </c>
      <c r="FR430" s="683">
        <v>611</v>
      </c>
      <c r="FS430" s="683">
        <v>610</v>
      </c>
      <c r="FT430" s="683">
        <v>602</v>
      </c>
      <c r="FU430" s="683">
        <v>611</v>
      </c>
      <c r="FV430" s="683">
        <v>606</v>
      </c>
      <c r="FW430" s="683">
        <v>535</v>
      </c>
      <c r="FX430" s="683">
        <v>509</v>
      </c>
      <c r="FY430" s="683">
        <v>534</v>
      </c>
      <c r="FZ430" s="683">
        <v>503</v>
      </c>
      <c r="GA430" s="683">
        <v>498</v>
      </c>
      <c r="GB430" s="683">
        <v>436</v>
      </c>
      <c r="GC430" s="683">
        <v>442</v>
      </c>
      <c r="GD430" s="683">
        <v>348</v>
      </c>
      <c r="GE430" s="683">
        <v>355</v>
      </c>
      <c r="GF430" s="683">
        <v>316</v>
      </c>
      <c r="GG430" s="683">
        <v>297</v>
      </c>
      <c r="GH430" s="683">
        <v>251</v>
      </c>
      <c r="GI430" s="683">
        <v>201</v>
      </c>
      <c r="GJ430" s="683">
        <v>200</v>
      </c>
      <c r="GK430" s="683">
        <v>193</v>
      </c>
      <c r="GL430" s="683">
        <v>684</v>
      </c>
    </row>
    <row r="431" spans="1:194" s="1" customFormat="1" ht="15" x14ac:dyDescent="0.25">
      <c r="A431" s="30" t="s">
        <v>38</v>
      </c>
      <c r="B431" s="1" t="s">
        <v>469</v>
      </c>
      <c r="C431" s="29" t="str">
        <f t="shared" si="120"/>
        <v>LA NI - Mid Ulster</v>
      </c>
      <c r="D431" s="48">
        <f t="shared" si="121"/>
        <v>8184</v>
      </c>
      <c r="E431" s="48">
        <f t="shared" si="122"/>
        <v>7858</v>
      </c>
      <c r="F431" s="49">
        <f t="shared" si="123"/>
        <v>183115</v>
      </c>
      <c r="G431" s="49">
        <f t="shared" si="124"/>
        <v>90482</v>
      </c>
      <c r="H431" s="50">
        <f t="shared" si="125"/>
        <v>92633</v>
      </c>
      <c r="I431" s="50">
        <f t="shared" si="126"/>
        <v>67611</v>
      </c>
      <c r="J431" s="50">
        <f t="shared" si="127"/>
        <v>70531</v>
      </c>
      <c r="K431" s="47">
        <f t="shared" si="128"/>
        <v>22871</v>
      </c>
      <c r="L431" s="48">
        <f t="shared" si="129"/>
        <v>22102</v>
      </c>
      <c r="M431" s="683">
        <v>1044</v>
      </c>
      <c r="N431" s="683">
        <v>993</v>
      </c>
      <c r="O431" s="683">
        <v>1174</v>
      </c>
      <c r="P431" s="683">
        <v>1158</v>
      </c>
      <c r="Q431" s="683">
        <v>1189</v>
      </c>
      <c r="R431" s="683">
        <v>1248</v>
      </c>
      <c r="S431" s="683">
        <v>1242</v>
      </c>
      <c r="T431" s="683">
        <v>1292</v>
      </c>
      <c r="U431" s="683">
        <v>1371</v>
      </c>
      <c r="V431" s="683">
        <v>1360</v>
      </c>
      <c r="W431" s="683">
        <v>1329</v>
      </c>
      <c r="X431" s="683">
        <v>1287</v>
      </c>
      <c r="Y431" s="683">
        <v>1419</v>
      </c>
      <c r="Z431" s="683">
        <v>1369</v>
      </c>
      <c r="AA431" s="683">
        <v>1367</v>
      </c>
      <c r="AB431" s="683">
        <v>1380</v>
      </c>
      <c r="AC431" s="683">
        <v>1344</v>
      </c>
      <c r="AD431" s="683">
        <v>1305</v>
      </c>
      <c r="AE431" s="683">
        <v>1199</v>
      </c>
      <c r="AF431" s="683">
        <v>992</v>
      </c>
      <c r="AG431" s="683">
        <v>1039</v>
      </c>
      <c r="AH431" s="683">
        <v>997</v>
      </c>
      <c r="AI431" s="683">
        <v>888</v>
      </c>
      <c r="AJ431" s="683">
        <v>918</v>
      </c>
      <c r="AK431" s="683">
        <v>977</v>
      </c>
      <c r="AL431" s="683">
        <v>1057</v>
      </c>
      <c r="AM431" s="683">
        <v>1093</v>
      </c>
      <c r="AN431" s="683">
        <v>1040</v>
      </c>
      <c r="AO431" s="683">
        <v>1006</v>
      </c>
      <c r="AP431" s="683">
        <v>1066</v>
      </c>
      <c r="AQ431" s="683">
        <v>981</v>
      </c>
      <c r="AR431" s="683">
        <v>951</v>
      </c>
      <c r="AS431" s="683">
        <v>986</v>
      </c>
      <c r="AT431" s="683">
        <v>1068</v>
      </c>
      <c r="AU431" s="683">
        <v>1075</v>
      </c>
      <c r="AV431" s="683">
        <v>1067</v>
      </c>
      <c r="AW431" s="683">
        <v>1076</v>
      </c>
      <c r="AX431" s="683">
        <v>1088</v>
      </c>
      <c r="AY431" s="683">
        <v>1146</v>
      </c>
      <c r="AZ431" s="683">
        <v>1175</v>
      </c>
      <c r="BA431" s="683">
        <v>1179</v>
      </c>
      <c r="BB431" s="683">
        <v>1187</v>
      </c>
      <c r="BC431" s="683">
        <v>1135</v>
      </c>
      <c r="BD431" s="683">
        <v>1197</v>
      </c>
      <c r="BE431" s="683">
        <v>1265</v>
      </c>
      <c r="BF431" s="683">
        <v>1172</v>
      </c>
      <c r="BG431" s="683">
        <v>1117</v>
      </c>
      <c r="BH431" s="683">
        <v>1143</v>
      </c>
      <c r="BI431" s="683">
        <v>1131</v>
      </c>
      <c r="BJ431" s="683">
        <v>1085</v>
      </c>
      <c r="BK431" s="683">
        <v>1116</v>
      </c>
      <c r="BL431" s="683">
        <v>1164</v>
      </c>
      <c r="BM431" s="683">
        <v>1148</v>
      </c>
      <c r="BN431" s="683">
        <v>1253</v>
      </c>
      <c r="BO431" s="683">
        <v>1134</v>
      </c>
      <c r="BP431" s="683">
        <v>1223</v>
      </c>
      <c r="BQ431" s="683">
        <v>1247</v>
      </c>
      <c r="BR431" s="683">
        <v>1200</v>
      </c>
      <c r="BS431" s="683">
        <v>1229</v>
      </c>
      <c r="BT431" s="683">
        <v>1250</v>
      </c>
      <c r="BU431" s="683">
        <v>1234</v>
      </c>
      <c r="BV431" s="683">
        <v>1226</v>
      </c>
      <c r="BW431" s="683">
        <v>1130</v>
      </c>
      <c r="BX431" s="683">
        <v>1151</v>
      </c>
      <c r="BY431" s="683">
        <v>1012</v>
      </c>
      <c r="BZ431" s="683">
        <v>1029</v>
      </c>
      <c r="CA431" s="683">
        <v>964</v>
      </c>
      <c r="CB431" s="683">
        <v>1006</v>
      </c>
      <c r="CC431" s="683">
        <v>978</v>
      </c>
      <c r="CD431" s="683">
        <v>913</v>
      </c>
      <c r="CE431" s="683">
        <v>866</v>
      </c>
      <c r="CF431" s="683">
        <v>802</v>
      </c>
      <c r="CG431" s="683">
        <v>758</v>
      </c>
      <c r="CH431" s="683">
        <v>772</v>
      </c>
      <c r="CI431" s="683">
        <v>751</v>
      </c>
      <c r="CJ431" s="683">
        <v>676</v>
      </c>
      <c r="CK431" s="683">
        <v>694</v>
      </c>
      <c r="CL431" s="683">
        <v>625</v>
      </c>
      <c r="CM431" s="683">
        <v>600</v>
      </c>
      <c r="CN431" s="683">
        <v>550</v>
      </c>
      <c r="CO431" s="683">
        <v>501</v>
      </c>
      <c r="CP431" s="683">
        <v>460</v>
      </c>
      <c r="CQ431" s="683">
        <v>388</v>
      </c>
      <c r="CR431" s="683">
        <v>331</v>
      </c>
      <c r="CS431" s="683">
        <v>307</v>
      </c>
      <c r="CT431" s="683">
        <v>258</v>
      </c>
      <c r="CU431" s="683">
        <v>222</v>
      </c>
      <c r="CV431" s="683">
        <v>215</v>
      </c>
      <c r="CW431" s="683">
        <v>172</v>
      </c>
      <c r="CX431" s="683">
        <v>142</v>
      </c>
      <c r="CY431" s="683">
        <v>418</v>
      </c>
      <c r="CZ431" s="683">
        <v>1025</v>
      </c>
      <c r="DA431" s="683">
        <v>1050</v>
      </c>
      <c r="DB431" s="683">
        <v>1144</v>
      </c>
      <c r="DC431" s="683">
        <v>1136</v>
      </c>
      <c r="DD431" s="683">
        <v>1126</v>
      </c>
      <c r="DE431" s="683">
        <v>1193</v>
      </c>
      <c r="DF431" s="683">
        <v>1152</v>
      </c>
      <c r="DG431" s="683">
        <v>1210</v>
      </c>
      <c r="DH431" s="683">
        <v>1311</v>
      </c>
      <c r="DI431" s="683">
        <v>1256</v>
      </c>
      <c r="DJ431" s="683">
        <v>1312</v>
      </c>
      <c r="DK431" s="683">
        <v>1329</v>
      </c>
      <c r="DL431" s="683">
        <v>1310</v>
      </c>
      <c r="DM431" s="683">
        <v>1302</v>
      </c>
      <c r="DN431" s="683">
        <v>1296</v>
      </c>
      <c r="DO431" s="683">
        <v>1345</v>
      </c>
      <c r="DP431" s="683">
        <v>1333</v>
      </c>
      <c r="DQ431" s="683">
        <v>1272</v>
      </c>
      <c r="DR431" s="683">
        <v>1152</v>
      </c>
      <c r="DS431" s="683">
        <v>810</v>
      </c>
      <c r="DT431" s="683">
        <v>728</v>
      </c>
      <c r="DU431" s="683">
        <v>772</v>
      </c>
      <c r="DV431" s="683">
        <v>788</v>
      </c>
      <c r="DW431" s="683">
        <v>898</v>
      </c>
      <c r="DX431" s="683">
        <v>919</v>
      </c>
      <c r="DY431" s="683">
        <v>995</v>
      </c>
      <c r="DZ431" s="683">
        <v>944</v>
      </c>
      <c r="EA431" s="683">
        <v>1089</v>
      </c>
      <c r="EB431" s="683">
        <v>861</v>
      </c>
      <c r="EC431" s="683">
        <v>940</v>
      </c>
      <c r="ED431" s="683">
        <v>1045</v>
      </c>
      <c r="EE431" s="683">
        <v>1003</v>
      </c>
      <c r="EF431" s="683">
        <v>1101</v>
      </c>
      <c r="EG431" s="683">
        <v>1118</v>
      </c>
      <c r="EH431" s="683">
        <v>1170</v>
      </c>
      <c r="EI431" s="683">
        <v>1168</v>
      </c>
      <c r="EJ431" s="683">
        <v>1307</v>
      </c>
      <c r="EK431" s="683">
        <v>1275</v>
      </c>
      <c r="EL431" s="683">
        <v>1262</v>
      </c>
      <c r="EM431" s="683">
        <v>1213</v>
      </c>
      <c r="EN431" s="683">
        <v>1229</v>
      </c>
      <c r="EO431" s="683">
        <v>1203</v>
      </c>
      <c r="EP431" s="683">
        <v>1275</v>
      </c>
      <c r="EQ431" s="683">
        <v>1272</v>
      </c>
      <c r="ER431" s="683">
        <v>1297</v>
      </c>
      <c r="ES431" s="683">
        <v>1225</v>
      </c>
      <c r="ET431" s="683">
        <v>1178</v>
      </c>
      <c r="EU431" s="683">
        <v>1070</v>
      </c>
      <c r="EV431" s="683">
        <v>1057</v>
      </c>
      <c r="EW431" s="683">
        <v>1123</v>
      </c>
      <c r="EX431" s="683">
        <v>1175</v>
      </c>
      <c r="EY431" s="683">
        <v>1223</v>
      </c>
      <c r="EZ431" s="683">
        <v>1195</v>
      </c>
      <c r="FA431" s="683">
        <v>1255</v>
      </c>
      <c r="FB431" s="683">
        <v>1278</v>
      </c>
      <c r="FC431" s="683">
        <v>1302</v>
      </c>
      <c r="FD431" s="683">
        <v>1334</v>
      </c>
      <c r="FE431" s="683">
        <v>1253</v>
      </c>
      <c r="FF431" s="683">
        <v>1225</v>
      </c>
      <c r="FG431" s="683">
        <v>1288</v>
      </c>
      <c r="FH431" s="683">
        <v>1248</v>
      </c>
      <c r="FI431" s="683">
        <v>1204</v>
      </c>
      <c r="FJ431" s="683">
        <v>1171</v>
      </c>
      <c r="FK431" s="683">
        <v>1252</v>
      </c>
      <c r="FL431" s="683">
        <v>1082</v>
      </c>
      <c r="FM431" s="683">
        <v>1056</v>
      </c>
      <c r="FN431" s="683">
        <v>1091</v>
      </c>
      <c r="FO431" s="683">
        <v>981</v>
      </c>
      <c r="FP431" s="683">
        <v>985</v>
      </c>
      <c r="FQ431" s="683">
        <v>947</v>
      </c>
      <c r="FR431" s="683">
        <v>896</v>
      </c>
      <c r="FS431" s="683">
        <v>845</v>
      </c>
      <c r="FT431" s="683">
        <v>851</v>
      </c>
      <c r="FU431" s="683">
        <v>810</v>
      </c>
      <c r="FV431" s="683">
        <v>778</v>
      </c>
      <c r="FW431" s="683">
        <v>778</v>
      </c>
      <c r="FX431" s="683">
        <v>745</v>
      </c>
      <c r="FY431" s="683">
        <v>658</v>
      </c>
      <c r="FZ431" s="683">
        <v>658</v>
      </c>
      <c r="GA431" s="683">
        <v>676</v>
      </c>
      <c r="GB431" s="683">
        <v>611</v>
      </c>
      <c r="GC431" s="683">
        <v>564</v>
      </c>
      <c r="GD431" s="683">
        <v>441</v>
      </c>
      <c r="GE431" s="683">
        <v>413</v>
      </c>
      <c r="GF431" s="683">
        <v>419</v>
      </c>
      <c r="GG431" s="683">
        <v>331</v>
      </c>
      <c r="GH431" s="683">
        <v>305</v>
      </c>
      <c r="GI431" s="683">
        <v>300</v>
      </c>
      <c r="GJ431" s="683">
        <v>293</v>
      </c>
      <c r="GK431" s="683">
        <v>215</v>
      </c>
      <c r="GL431" s="683">
        <v>912</v>
      </c>
    </row>
    <row r="432" spans="1:194" s="1" customFormat="1" ht="15" x14ac:dyDescent="0.25">
      <c r="A432" s="30" t="s">
        <v>38</v>
      </c>
      <c r="B432" s="1" t="s">
        <v>470</v>
      </c>
      <c r="C432" s="29" t="str">
        <f t="shared" si="120"/>
        <v>LA NI - Newry, Mourne and Down</v>
      </c>
      <c r="D432" s="48">
        <f t="shared" si="121"/>
        <v>6314</v>
      </c>
      <c r="E432" s="48">
        <f t="shared" si="122"/>
        <v>6077</v>
      </c>
      <c r="F432" s="49">
        <f t="shared" si="123"/>
        <v>165415</v>
      </c>
      <c r="G432" s="49">
        <f t="shared" si="124"/>
        <v>80526</v>
      </c>
      <c r="H432" s="50">
        <f t="shared" si="125"/>
        <v>84889</v>
      </c>
      <c r="I432" s="50">
        <f t="shared" si="126"/>
        <v>63397</v>
      </c>
      <c r="J432" s="50">
        <f t="shared" si="127"/>
        <v>68816</v>
      </c>
      <c r="K432" s="47">
        <f t="shared" si="128"/>
        <v>17129</v>
      </c>
      <c r="L432" s="48">
        <f t="shared" si="129"/>
        <v>16073</v>
      </c>
      <c r="M432" s="683">
        <v>724</v>
      </c>
      <c r="N432" s="683">
        <v>740</v>
      </c>
      <c r="O432" s="683">
        <v>817</v>
      </c>
      <c r="P432" s="683">
        <v>850</v>
      </c>
      <c r="Q432" s="683">
        <v>891</v>
      </c>
      <c r="R432" s="683">
        <v>893</v>
      </c>
      <c r="S432" s="683">
        <v>868</v>
      </c>
      <c r="T432" s="683">
        <v>948</v>
      </c>
      <c r="U432" s="683">
        <v>1011</v>
      </c>
      <c r="V432" s="683">
        <v>1004</v>
      </c>
      <c r="W432" s="683">
        <v>1020</v>
      </c>
      <c r="X432" s="683">
        <v>1049</v>
      </c>
      <c r="Y432" s="683">
        <v>1006</v>
      </c>
      <c r="Z432" s="683">
        <v>1078</v>
      </c>
      <c r="AA432" s="683">
        <v>1024</v>
      </c>
      <c r="AB432" s="683">
        <v>1081</v>
      </c>
      <c r="AC432" s="683">
        <v>1080</v>
      </c>
      <c r="AD432" s="683">
        <v>1045</v>
      </c>
      <c r="AE432" s="683">
        <v>1013</v>
      </c>
      <c r="AF432" s="683">
        <v>914</v>
      </c>
      <c r="AG432" s="683">
        <v>811</v>
      </c>
      <c r="AH432" s="683">
        <v>741</v>
      </c>
      <c r="AI432" s="683">
        <v>670</v>
      </c>
      <c r="AJ432" s="683">
        <v>683</v>
      </c>
      <c r="AK432" s="683">
        <v>734</v>
      </c>
      <c r="AL432" s="683">
        <v>822</v>
      </c>
      <c r="AM432" s="683">
        <v>872</v>
      </c>
      <c r="AN432" s="683">
        <v>882</v>
      </c>
      <c r="AO432" s="683">
        <v>913</v>
      </c>
      <c r="AP432" s="683">
        <v>813</v>
      </c>
      <c r="AQ432" s="683">
        <v>882</v>
      </c>
      <c r="AR432" s="683">
        <v>910</v>
      </c>
      <c r="AS432" s="683">
        <v>914</v>
      </c>
      <c r="AT432" s="683">
        <v>964</v>
      </c>
      <c r="AU432" s="683">
        <v>858</v>
      </c>
      <c r="AV432" s="683">
        <v>987</v>
      </c>
      <c r="AW432" s="683">
        <v>947</v>
      </c>
      <c r="AX432" s="683">
        <v>960</v>
      </c>
      <c r="AY432" s="683">
        <v>923</v>
      </c>
      <c r="AZ432" s="683">
        <v>951</v>
      </c>
      <c r="BA432" s="683">
        <v>944</v>
      </c>
      <c r="BB432" s="683">
        <v>1043</v>
      </c>
      <c r="BC432" s="683">
        <v>1032</v>
      </c>
      <c r="BD432" s="683">
        <v>1012</v>
      </c>
      <c r="BE432" s="683">
        <v>1063</v>
      </c>
      <c r="BF432" s="683">
        <v>989</v>
      </c>
      <c r="BG432" s="683">
        <v>917</v>
      </c>
      <c r="BH432" s="683">
        <v>883</v>
      </c>
      <c r="BI432" s="683">
        <v>987</v>
      </c>
      <c r="BJ432" s="683">
        <v>994</v>
      </c>
      <c r="BK432" s="683">
        <v>1000</v>
      </c>
      <c r="BL432" s="683">
        <v>1097</v>
      </c>
      <c r="BM432" s="683">
        <v>1139</v>
      </c>
      <c r="BN432" s="683">
        <v>1101</v>
      </c>
      <c r="BO432" s="683">
        <v>1078</v>
      </c>
      <c r="BP432" s="683">
        <v>1170</v>
      </c>
      <c r="BQ432" s="683">
        <v>1151</v>
      </c>
      <c r="BR432" s="683">
        <v>1147</v>
      </c>
      <c r="BS432" s="683">
        <v>1140</v>
      </c>
      <c r="BT432" s="683">
        <v>1140</v>
      </c>
      <c r="BU432" s="683">
        <v>1142</v>
      </c>
      <c r="BV432" s="683">
        <v>1125</v>
      </c>
      <c r="BW432" s="683">
        <v>1082</v>
      </c>
      <c r="BX432" s="683">
        <v>1086</v>
      </c>
      <c r="BY432" s="683">
        <v>1041</v>
      </c>
      <c r="BZ432" s="683">
        <v>1018</v>
      </c>
      <c r="CA432" s="683">
        <v>1025</v>
      </c>
      <c r="CB432" s="683">
        <v>1002</v>
      </c>
      <c r="CC432" s="683">
        <v>976</v>
      </c>
      <c r="CD432" s="683">
        <v>897</v>
      </c>
      <c r="CE432" s="683">
        <v>904</v>
      </c>
      <c r="CF432" s="683">
        <v>875</v>
      </c>
      <c r="CG432" s="683">
        <v>877</v>
      </c>
      <c r="CH432" s="683">
        <v>844</v>
      </c>
      <c r="CI432" s="683">
        <v>845</v>
      </c>
      <c r="CJ432" s="683">
        <v>857</v>
      </c>
      <c r="CK432" s="683">
        <v>862</v>
      </c>
      <c r="CL432" s="683">
        <v>838</v>
      </c>
      <c r="CM432" s="683">
        <v>771</v>
      </c>
      <c r="CN432" s="683">
        <v>708</v>
      </c>
      <c r="CO432" s="683">
        <v>682</v>
      </c>
      <c r="CP432" s="683">
        <v>653</v>
      </c>
      <c r="CQ432" s="683">
        <v>508</v>
      </c>
      <c r="CR432" s="683">
        <v>417</v>
      </c>
      <c r="CS432" s="683">
        <v>331</v>
      </c>
      <c r="CT432" s="683">
        <v>345</v>
      </c>
      <c r="CU432" s="683">
        <v>317</v>
      </c>
      <c r="CV432" s="683">
        <v>255</v>
      </c>
      <c r="CW432" s="683">
        <v>231</v>
      </c>
      <c r="CX432" s="683">
        <v>181</v>
      </c>
      <c r="CY432" s="683">
        <v>511</v>
      </c>
      <c r="CZ432" s="683">
        <v>668</v>
      </c>
      <c r="DA432" s="683">
        <v>695</v>
      </c>
      <c r="DB432" s="683">
        <v>763</v>
      </c>
      <c r="DC432" s="683">
        <v>711</v>
      </c>
      <c r="DD432" s="683">
        <v>768</v>
      </c>
      <c r="DE432" s="683">
        <v>837</v>
      </c>
      <c r="DF432" s="683">
        <v>864</v>
      </c>
      <c r="DG432" s="683">
        <v>874</v>
      </c>
      <c r="DH432" s="683">
        <v>1013</v>
      </c>
      <c r="DI432" s="683">
        <v>946</v>
      </c>
      <c r="DJ432" s="683">
        <v>940</v>
      </c>
      <c r="DK432" s="683">
        <v>917</v>
      </c>
      <c r="DL432" s="683">
        <v>1052</v>
      </c>
      <c r="DM432" s="683">
        <v>1043</v>
      </c>
      <c r="DN432" s="683">
        <v>967</v>
      </c>
      <c r="DO432" s="683">
        <v>985</v>
      </c>
      <c r="DP432" s="683">
        <v>1043</v>
      </c>
      <c r="DQ432" s="683">
        <v>987</v>
      </c>
      <c r="DR432" s="683">
        <v>886</v>
      </c>
      <c r="DS432" s="683">
        <v>767</v>
      </c>
      <c r="DT432" s="683">
        <v>734</v>
      </c>
      <c r="DU432" s="683">
        <v>653</v>
      </c>
      <c r="DV432" s="683">
        <v>541</v>
      </c>
      <c r="DW432" s="683">
        <v>609</v>
      </c>
      <c r="DX432" s="683">
        <v>674</v>
      </c>
      <c r="DY432" s="683">
        <v>779</v>
      </c>
      <c r="DZ432" s="683">
        <v>849</v>
      </c>
      <c r="EA432" s="683">
        <v>826</v>
      </c>
      <c r="EB432" s="683">
        <v>814</v>
      </c>
      <c r="EC432" s="683">
        <v>855</v>
      </c>
      <c r="ED432" s="683">
        <v>894</v>
      </c>
      <c r="EE432" s="683">
        <v>946</v>
      </c>
      <c r="EF432" s="683">
        <v>932</v>
      </c>
      <c r="EG432" s="683">
        <v>1037</v>
      </c>
      <c r="EH432" s="683">
        <v>1043</v>
      </c>
      <c r="EI432" s="683">
        <v>1117</v>
      </c>
      <c r="EJ432" s="683">
        <v>1009</v>
      </c>
      <c r="EK432" s="683">
        <v>1056</v>
      </c>
      <c r="EL432" s="683">
        <v>1049</v>
      </c>
      <c r="EM432" s="683">
        <v>1063</v>
      </c>
      <c r="EN432" s="683">
        <v>1097</v>
      </c>
      <c r="EO432" s="683">
        <v>1103</v>
      </c>
      <c r="EP432" s="683">
        <v>1031</v>
      </c>
      <c r="EQ432" s="683">
        <v>1067</v>
      </c>
      <c r="ER432" s="683">
        <v>1203</v>
      </c>
      <c r="ES432" s="683">
        <v>1123</v>
      </c>
      <c r="ET432" s="683">
        <v>1040</v>
      </c>
      <c r="EU432" s="683">
        <v>1041</v>
      </c>
      <c r="EV432" s="683">
        <v>1082</v>
      </c>
      <c r="EW432" s="683">
        <v>1078</v>
      </c>
      <c r="EX432" s="683">
        <v>1090</v>
      </c>
      <c r="EY432" s="683">
        <v>1167</v>
      </c>
      <c r="EZ432" s="683">
        <v>1133</v>
      </c>
      <c r="FA432" s="683">
        <v>1230</v>
      </c>
      <c r="FB432" s="683">
        <v>1222</v>
      </c>
      <c r="FC432" s="683">
        <v>1196</v>
      </c>
      <c r="FD432" s="683">
        <v>1262</v>
      </c>
      <c r="FE432" s="683">
        <v>1290</v>
      </c>
      <c r="FF432" s="683">
        <v>1220</v>
      </c>
      <c r="FG432" s="683">
        <v>1204</v>
      </c>
      <c r="FH432" s="683">
        <v>1298</v>
      </c>
      <c r="FI432" s="683">
        <v>1200</v>
      </c>
      <c r="FJ432" s="683">
        <v>1204</v>
      </c>
      <c r="FK432" s="683">
        <v>1190</v>
      </c>
      <c r="FL432" s="683">
        <v>1162</v>
      </c>
      <c r="FM432" s="683">
        <v>1108</v>
      </c>
      <c r="FN432" s="683">
        <v>1156</v>
      </c>
      <c r="FO432" s="683">
        <v>1072</v>
      </c>
      <c r="FP432" s="683">
        <v>956</v>
      </c>
      <c r="FQ432" s="683">
        <v>974</v>
      </c>
      <c r="FR432" s="683">
        <v>971</v>
      </c>
      <c r="FS432" s="683">
        <v>984</v>
      </c>
      <c r="FT432" s="683">
        <v>923</v>
      </c>
      <c r="FU432" s="683">
        <v>964</v>
      </c>
      <c r="FV432" s="683">
        <v>932</v>
      </c>
      <c r="FW432" s="683">
        <v>936</v>
      </c>
      <c r="FX432" s="683">
        <v>1030</v>
      </c>
      <c r="FY432" s="683">
        <v>985</v>
      </c>
      <c r="FZ432" s="683">
        <v>866</v>
      </c>
      <c r="GA432" s="683">
        <v>870</v>
      </c>
      <c r="GB432" s="683">
        <v>802</v>
      </c>
      <c r="GC432" s="683">
        <v>722</v>
      </c>
      <c r="GD432" s="683">
        <v>583</v>
      </c>
      <c r="GE432" s="683">
        <v>524</v>
      </c>
      <c r="GF432" s="683">
        <v>455</v>
      </c>
      <c r="GG432" s="683">
        <v>471</v>
      </c>
      <c r="GH432" s="683">
        <v>421</v>
      </c>
      <c r="GI432" s="683">
        <v>349</v>
      </c>
      <c r="GJ432" s="683">
        <v>287</v>
      </c>
      <c r="GK432" s="683">
        <v>274</v>
      </c>
      <c r="GL432" s="683">
        <v>1135</v>
      </c>
    </row>
    <row r="433" spans="1:194" s="95" customFormat="1" x14ac:dyDescent="0.25">
      <c r="A433" s="92"/>
      <c r="B433" s="99"/>
      <c r="C433" s="92"/>
      <c r="D433" s="110">
        <f t="shared" ref="D433:E433" si="130">SUM(D422:D432)</f>
        <v>79551</v>
      </c>
      <c r="E433" s="110">
        <f t="shared" si="130"/>
        <v>75827</v>
      </c>
      <c r="F433" s="110">
        <f t="shared" ref="F433:L433" si="131">SUM(F422:F432)</f>
        <v>1927855</v>
      </c>
      <c r="G433" s="110">
        <f t="shared" si="131"/>
        <v>949790</v>
      </c>
      <c r="H433" s="110">
        <f t="shared" si="131"/>
        <v>978065</v>
      </c>
      <c r="I433" s="110">
        <f t="shared" si="131"/>
        <v>726720</v>
      </c>
      <c r="J433" s="110">
        <f t="shared" si="131"/>
        <v>765599</v>
      </c>
      <c r="K433" s="110">
        <f t="shared" si="131"/>
        <v>223070</v>
      </c>
      <c r="L433" s="110">
        <f t="shared" si="131"/>
        <v>212466</v>
      </c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3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3"/>
    </row>
    <row r="434" spans="1:194" x14ac:dyDescent="0.25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25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25">
      <c r="A436" s="419" t="s">
        <v>471</v>
      </c>
      <c r="B436" s="420"/>
      <c r="C436" s="421"/>
      <c r="D436" s="418"/>
      <c r="E436" s="418"/>
      <c r="F436" s="418"/>
      <c r="G436" s="418"/>
      <c r="H436" s="418"/>
      <c r="I436" s="418"/>
      <c r="J436" s="418"/>
      <c r="K436" s="418"/>
      <c r="L436" s="418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25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25">
      <c r="C438" s="10"/>
      <c r="D438" s="260" t="s">
        <v>472</v>
      </c>
      <c r="E438" s="261"/>
      <c r="F438" s="260" t="s">
        <v>473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4" x14ac:dyDescent="0.3">
      <c r="C439" s="10"/>
      <c r="D439" s="262" t="s">
        <v>474</v>
      </c>
      <c r="E439" s="262"/>
      <c r="F439" s="262" t="s">
        <v>475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4" x14ac:dyDescent="0.3">
      <c r="C440" s="10"/>
      <c r="D440" s="262">
        <v>2024</v>
      </c>
      <c r="E440" s="263"/>
      <c r="F440" s="262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4" x14ac:dyDescent="0.3">
      <c r="C441" s="1" t="s">
        <v>476</v>
      </c>
      <c r="D441" s="748">
        <f>F25/1000000</f>
        <v>63.602865000000001</v>
      </c>
      <c r="E441" s="265"/>
      <c r="F441" s="266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4" x14ac:dyDescent="0.3">
      <c r="C442" s="267" t="s">
        <v>477</v>
      </c>
      <c r="D442" s="268"/>
      <c r="E442" s="749"/>
      <c r="F442" s="750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4" x14ac:dyDescent="0.3">
      <c r="C443" s="267" t="s">
        <v>478</v>
      </c>
      <c r="D443" s="268"/>
      <c r="E443" s="270"/>
      <c r="F443" s="403">
        <f>(F442-D441)/D441</f>
        <v>-6.5056444275010825E-2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4" x14ac:dyDescent="0.3">
      <c r="C444" s="267"/>
      <c r="D444" s="268"/>
      <c r="E444" s="271"/>
      <c r="F444" s="750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4" x14ac:dyDescent="0.3">
      <c r="C445" s="267"/>
      <c r="D445" s="268"/>
      <c r="E445" s="271"/>
      <c r="F445" s="751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25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25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t="15" customHeight="1" x14ac:dyDescent="0.25">
      <c r="A448" s="419" t="s">
        <v>479</v>
      </c>
      <c r="B448" s="420"/>
      <c r="C448" s="421"/>
      <c r="D448" s="418"/>
      <c r="E448" s="418"/>
      <c r="F448" s="418"/>
      <c r="G448" s="418"/>
      <c r="H448" s="418"/>
      <c r="I448" s="418"/>
      <c r="J448" s="418"/>
      <c r="K448" s="418"/>
      <c r="L448" s="418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106" s="12" customFormat="1" ht="15" customHeight="1" x14ac:dyDescent="0.25">
      <c r="A449" s="10"/>
      <c r="B449" s="10"/>
      <c r="C449" s="14"/>
      <c r="D449" s="74"/>
      <c r="E449" s="74"/>
      <c r="F449" s="74"/>
      <c r="G449" s="74"/>
      <c r="H449" s="74"/>
      <c r="I449" s="74"/>
      <c r="J449" s="272"/>
      <c r="K449" s="273" t="s">
        <v>480</v>
      </c>
      <c r="L449" s="274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</row>
    <row r="450" spans="1:106" s="12" customFormat="1" ht="14.25" customHeight="1" x14ac:dyDescent="0.25">
      <c r="A450" s="256"/>
      <c r="B450" s="257"/>
      <c r="C450" s="20" t="s">
        <v>481</v>
      </c>
      <c r="D450" s="113" t="s">
        <v>482</v>
      </c>
      <c r="E450" s="113" t="s">
        <v>483</v>
      </c>
      <c r="F450" s="113" t="s">
        <v>484</v>
      </c>
      <c r="G450" s="113" t="s">
        <v>485</v>
      </c>
      <c r="H450" s="113" t="s">
        <v>486</v>
      </c>
      <c r="I450" s="113" t="s">
        <v>487</v>
      </c>
      <c r="J450" s="405" t="s">
        <v>488</v>
      </c>
      <c r="K450" s="406" t="s">
        <v>489</v>
      </c>
      <c r="L450" s="190" t="s">
        <v>490</v>
      </c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</row>
    <row r="451" spans="1:106" s="12" customFormat="1" ht="14.25" customHeight="1" x14ac:dyDescent="0.25">
      <c r="A451" s="258"/>
      <c r="B451" s="10"/>
      <c r="C451" s="20" t="s">
        <v>491</v>
      </c>
      <c r="D451" s="809" t="s">
        <v>492</v>
      </c>
      <c r="E451" s="810"/>
      <c r="F451" s="810"/>
      <c r="G451" s="810"/>
      <c r="H451" s="810"/>
      <c r="I451" s="811"/>
      <c r="J451" s="407"/>
      <c r="K451" s="407"/>
      <c r="L451" s="10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</row>
    <row r="452" spans="1:106" s="12" customFormat="1" ht="14.25" customHeight="1" x14ac:dyDescent="0.25">
      <c r="A452" s="258"/>
      <c r="B452" s="10">
        <v>0</v>
      </c>
      <c r="C452" s="112" t="s">
        <v>493</v>
      </c>
      <c r="D452" s="116"/>
      <c r="E452" s="116"/>
      <c r="F452" s="116"/>
      <c r="G452" s="116"/>
      <c r="H452" s="116"/>
      <c r="I452" s="116"/>
      <c r="J452" s="407"/>
      <c r="K452" s="407"/>
      <c r="L452" s="10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</row>
    <row r="453" spans="1:106" s="12" customFormat="1" ht="14.25" customHeight="1" x14ac:dyDescent="0.25">
      <c r="A453" s="258"/>
      <c r="B453" s="10">
        <v>1</v>
      </c>
      <c r="C453" s="432" t="s">
        <v>494</v>
      </c>
      <c r="D453" s="229"/>
      <c r="E453" s="229">
        <v>1.0083396326386167</v>
      </c>
      <c r="F453" s="229">
        <v>1.0068144721288348</v>
      </c>
      <c r="G453" s="229">
        <v>1.0052783852289084</v>
      </c>
      <c r="H453" s="229">
        <v>1.005159569821475</v>
      </c>
      <c r="I453" s="229">
        <v>1.005034244714381</v>
      </c>
      <c r="J453" s="408">
        <f t="shared" ref="J453:J463" si="132">(I453-100%)/5</f>
        <v>1.0068489428761928E-3</v>
      </c>
      <c r="K453" s="409">
        <f t="shared" ref="K453:K463" si="133">(I453/100%)^(1/5)-1</f>
        <v>1.0048275559169095E-3</v>
      </c>
      <c r="L453" s="259">
        <v>1.0048275559169095E-3</v>
      </c>
      <c r="N453" s="230"/>
      <c r="O453" s="23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</row>
    <row r="454" spans="1:106" s="12" customFormat="1" ht="14.25" customHeight="1" x14ac:dyDescent="0.25">
      <c r="A454" s="258" t="s">
        <v>495</v>
      </c>
      <c r="B454" s="10">
        <v>2</v>
      </c>
      <c r="C454" s="152" t="s">
        <v>496</v>
      </c>
      <c r="D454" s="116"/>
      <c r="E454" s="116">
        <v>0.99220867160133164</v>
      </c>
      <c r="F454" s="116">
        <v>0.99099332816200558</v>
      </c>
      <c r="G454" s="116">
        <v>0.99149832442765373</v>
      </c>
      <c r="H454" s="116">
        <v>0.99306376744162606</v>
      </c>
      <c r="I454" s="116">
        <v>0.99322960389630777</v>
      </c>
      <c r="J454" s="408">
        <f t="shared" si="132"/>
        <v>-1.3540792207384466E-3</v>
      </c>
      <c r="K454" s="409">
        <f t="shared" si="133"/>
        <v>-1.357761249247913E-3</v>
      </c>
      <c r="L454" s="234">
        <v>-1.357761249247913E-3</v>
      </c>
      <c r="N454" s="230"/>
      <c r="O454" s="23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</row>
    <row r="455" spans="1:106" s="12" customFormat="1" ht="14.25" customHeight="1" x14ac:dyDescent="0.25">
      <c r="A455" s="258" t="s">
        <v>495</v>
      </c>
      <c r="B455" s="10">
        <v>3</v>
      </c>
      <c r="C455" s="152" t="s">
        <v>497</v>
      </c>
      <c r="D455" s="116"/>
      <c r="E455" s="116">
        <v>1.0143809141680851</v>
      </c>
      <c r="F455" s="116">
        <v>1.0083971212477236</v>
      </c>
      <c r="G455" s="116">
        <v>1.003626338830879</v>
      </c>
      <c r="H455" s="116">
        <v>1.0019091820289452</v>
      </c>
      <c r="I455" s="116">
        <v>1.0029969851890055</v>
      </c>
      <c r="J455" s="408">
        <f t="shared" si="132"/>
        <v>5.993970378010971E-4</v>
      </c>
      <c r="K455" s="409">
        <f t="shared" si="133"/>
        <v>5.9867977357552782E-4</v>
      </c>
      <c r="L455" s="234">
        <v>5.9867977357552782E-4</v>
      </c>
      <c r="N455" s="230"/>
      <c r="O455" s="23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</row>
    <row r="456" spans="1:106" s="12" customFormat="1" ht="14.25" customHeight="1" x14ac:dyDescent="0.25">
      <c r="A456" s="258" t="s">
        <v>495</v>
      </c>
      <c r="B456" s="10">
        <v>4</v>
      </c>
      <c r="C456" s="152" t="s">
        <v>498</v>
      </c>
      <c r="D456" s="116"/>
      <c r="E456" s="116">
        <v>1.0119831388235714</v>
      </c>
      <c r="F456" s="116">
        <v>1.0123152749187849</v>
      </c>
      <c r="G456" s="116">
        <v>1.0092966846901532</v>
      </c>
      <c r="H456" s="116">
        <v>1.0093024499843755</v>
      </c>
      <c r="I456" s="116">
        <v>1.0058607612889943</v>
      </c>
      <c r="J456" s="408">
        <f t="shared" si="132"/>
        <v>1.1721522577988531E-3</v>
      </c>
      <c r="K456" s="409">
        <f t="shared" si="133"/>
        <v>1.1694139993094765E-3</v>
      </c>
      <c r="L456" s="234">
        <v>1.1694139993094765E-3</v>
      </c>
      <c r="N456" s="230"/>
      <c r="O456" s="23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</row>
    <row r="457" spans="1:106" s="12" customFormat="1" ht="14.25" customHeight="1" x14ac:dyDescent="0.25">
      <c r="A457" s="258" t="s">
        <v>495</v>
      </c>
      <c r="B457" s="10">
        <v>5</v>
      </c>
      <c r="C457" s="152" t="s">
        <v>499</v>
      </c>
      <c r="D457" s="116"/>
      <c r="E457" s="116">
        <v>0.99868810197260138</v>
      </c>
      <c r="F457" s="116">
        <v>0.99777419677997459</v>
      </c>
      <c r="G457" s="116">
        <v>0.99863727568848948</v>
      </c>
      <c r="H457" s="116">
        <v>0.99899133935284168</v>
      </c>
      <c r="I457" s="116">
        <v>1.0032834988438057</v>
      </c>
      <c r="J457" s="408">
        <f t="shared" si="132"/>
        <v>6.5669976876114866E-4</v>
      </c>
      <c r="K457" s="409">
        <f t="shared" si="133"/>
        <v>6.5583895492138389E-4</v>
      </c>
      <c r="L457" s="234">
        <v>6.5583895492138389E-4</v>
      </c>
      <c r="N457" s="230"/>
      <c r="O457" s="23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</row>
    <row r="458" spans="1:106" s="12" customFormat="1" ht="14.25" customHeight="1" x14ac:dyDescent="0.25">
      <c r="A458" s="258" t="s">
        <v>495</v>
      </c>
      <c r="B458" s="10">
        <v>6</v>
      </c>
      <c r="C458" s="152" t="s">
        <v>500</v>
      </c>
      <c r="D458" s="116"/>
      <c r="E458" s="116">
        <v>1.0185737392830623</v>
      </c>
      <c r="F458" s="116">
        <v>1.018863566736369</v>
      </c>
      <c r="G458" s="116">
        <v>1.0165082772965106</v>
      </c>
      <c r="H458" s="116">
        <v>1.0156627003170711</v>
      </c>
      <c r="I458" s="116">
        <v>1.0139248252188859</v>
      </c>
      <c r="J458" s="408">
        <f t="shared" si="132"/>
        <v>2.784965043777188E-3</v>
      </c>
      <c r="K458" s="409">
        <f t="shared" si="133"/>
        <v>2.7695813347723419E-3</v>
      </c>
      <c r="L458" s="234">
        <v>2.7695813347723419E-3</v>
      </c>
      <c r="N458" s="230"/>
      <c r="O458" s="231"/>
      <c r="Q458" s="232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</row>
    <row r="459" spans="1:106" s="12" customFormat="1" ht="14.25" customHeight="1" x14ac:dyDescent="0.25">
      <c r="A459" s="258" t="s">
        <v>495</v>
      </c>
      <c r="B459" s="10">
        <v>7</v>
      </c>
      <c r="C459" s="152" t="s">
        <v>501</v>
      </c>
      <c r="D459" s="116"/>
      <c r="E459" s="116">
        <v>1.0186430018515642</v>
      </c>
      <c r="F459" s="116">
        <v>1.016281083830104</v>
      </c>
      <c r="G459" s="116">
        <v>1.0168046783204194</v>
      </c>
      <c r="H459" s="116">
        <v>1.0163751107042418</v>
      </c>
      <c r="I459" s="116">
        <v>1.0143846521681685</v>
      </c>
      <c r="J459" s="408">
        <f t="shared" si="132"/>
        <v>2.8769304336337064E-3</v>
      </c>
      <c r="K459" s="409">
        <f t="shared" si="133"/>
        <v>2.8605184225896085E-3</v>
      </c>
      <c r="L459" s="234">
        <v>2.8605184225896085E-3</v>
      </c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</row>
    <row r="460" spans="1:106" s="12" customFormat="1" ht="14.25" customHeight="1" x14ac:dyDescent="0.25">
      <c r="A460" s="258" t="s">
        <v>495</v>
      </c>
      <c r="B460" s="10">
        <v>8</v>
      </c>
      <c r="C460" s="432" t="s">
        <v>502</v>
      </c>
      <c r="D460" s="229"/>
      <c r="E460" s="229">
        <v>1.0115317316189907</v>
      </c>
      <c r="F460" s="229">
        <v>1.0098854557273558</v>
      </c>
      <c r="G460" s="229">
        <v>1.0079031437924768</v>
      </c>
      <c r="H460" s="229">
        <v>1.0074260195736053</v>
      </c>
      <c r="I460" s="229">
        <v>1.0072146044968846</v>
      </c>
      <c r="J460" s="408">
        <f t="shared" si="132"/>
        <v>1.4429208993769205E-3</v>
      </c>
      <c r="K460" s="409">
        <f t="shared" si="133"/>
        <v>1.4387747925457273E-3</v>
      </c>
      <c r="L460" s="259">
        <v>1.4387747925457301E-3</v>
      </c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</row>
    <row r="461" spans="1:106" s="12" customFormat="1" ht="14.25" customHeight="1" x14ac:dyDescent="0.25">
      <c r="A461" s="258" t="s">
        <v>495</v>
      </c>
      <c r="B461" s="10">
        <v>9</v>
      </c>
      <c r="C461" s="152" t="s">
        <v>503</v>
      </c>
      <c r="D461" s="116"/>
      <c r="E461" s="116">
        <f>E454</f>
        <v>0.99220867160133164</v>
      </c>
      <c r="F461" s="116">
        <f>F454</f>
        <v>0.99099332816200558</v>
      </c>
      <c r="G461" s="116">
        <f>G454</f>
        <v>0.99149832442765373</v>
      </c>
      <c r="H461" s="116">
        <f>H454</f>
        <v>0.99306376744162606</v>
      </c>
      <c r="I461" s="116">
        <f>I454</f>
        <v>0.99322960389630777</v>
      </c>
      <c r="J461" s="408">
        <f t="shared" si="132"/>
        <v>-1.3540792207384466E-3</v>
      </c>
      <c r="K461" s="409">
        <f t="shared" si="133"/>
        <v>-1.357761249247913E-3</v>
      </c>
      <c r="L461" s="234">
        <f>L454</f>
        <v>-1.357761249247913E-3</v>
      </c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</row>
    <row r="462" spans="1:106" s="12" customFormat="1" ht="14.25" customHeight="1" x14ac:dyDescent="0.25">
      <c r="A462" s="258" t="s">
        <v>495</v>
      </c>
      <c r="B462" s="10">
        <v>10</v>
      </c>
      <c r="C462" s="152" t="s">
        <v>504</v>
      </c>
      <c r="D462" s="116"/>
      <c r="E462" s="116">
        <v>1.0101622336917053</v>
      </c>
      <c r="F462" s="116">
        <v>1.0086801518353343</v>
      </c>
      <c r="G462" s="116">
        <v>1.0069295256394797</v>
      </c>
      <c r="H462" s="116">
        <v>1.0064889037252818</v>
      </c>
      <c r="I462" s="116">
        <v>1.0062891385473149</v>
      </c>
      <c r="J462" s="408">
        <f t="shared" si="132"/>
        <v>1.2578277094629886E-3</v>
      </c>
      <c r="K462" s="409">
        <f t="shared" si="133"/>
        <v>1.2546753363396057E-3</v>
      </c>
      <c r="L462" s="234">
        <v>1.2546753363396057E-3</v>
      </c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</row>
    <row r="463" spans="1:106" s="12" customFormat="1" ht="14.25" customHeight="1" x14ac:dyDescent="0.25">
      <c r="A463" s="258" t="s">
        <v>495</v>
      </c>
      <c r="B463" s="10">
        <v>11</v>
      </c>
      <c r="C463" s="152" t="s">
        <v>505</v>
      </c>
      <c r="D463" s="116"/>
      <c r="E463" s="116">
        <v>1.0095905530762708</v>
      </c>
      <c r="F463" s="116">
        <v>1.0083132699804231</v>
      </c>
      <c r="G463" s="116">
        <v>1.006695740502793</v>
      </c>
      <c r="H463" s="116">
        <v>1.0063437323937274</v>
      </c>
      <c r="I463" s="116">
        <v>1.0061665544670078</v>
      </c>
      <c r="J463" s="408">
        <f t="shared" si="132"/>
        <v>1.2333108934015514E-3</v>
      </c>
      <c r="K463" s="409">
        <f t="shared" si="133"/>
        <v>1.2302799891306115E-3</v>
      </c>
      <c r="L463" s="234">
        <v>1.2302799891306115E-3</v>
      </c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</row>
    <row r="464" spans="1:106" s="12" customFormat="1" ht="14.25" customHeight="1" x14ac:dyDescent="0.25">
      <c r="A464" s="258" t="s">
        <v>495</v>
      </c>
      <c r="B464" s="10">
        <v>12</v>
      </c>
      <c r="C464" s="152"/>
      <c r="D464" s="112"/>
      <c r="E464" s="112"/>
      <c r="F464" s="112"/>
      <c r="G464" s="112"/>
      <c r="H464" s="112"/>
      <c r="I464" s="112"/>
      <c r="J464" s="408"/>
      <c r="K464" s="409"/>
      <c r="L464" s="410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</row>
    <row r="465" spans="1:106" s="12" customFormat="1" ht="14.25" customHeight="1" x14ac:dyDescent="0.25">
      <c r="A465" s="258" t="s">
        <v>495</v>
      </c>
      <c r="B465" s="10">
        <v>13</v>
      </c>
      <c r="C465" s="112"/>
      <c r="D465" s="112"/>
      <c r="E465" s="112"/>
      <c r="F465" s="112"/>
      <c r="G465" s="112"/>
      <c r="H465" s="112"/>
      <c r="I465" s="112"/>
      <c r="J465" s="408"/>
      <c r="K465" s="409"/>
      <c r="L465" s="410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</row>
    <row r="466" spans="1:106" s="12" customFormat="1" ht="14.25" customHeight="1" x14ac:dyDescent="0.25">
      <c r="A466" s="55"/>
      <c r="B466" s="200">
        <v>14</v>
      </c>
      <c r="C466" s="112"/>
      <c r="D466" s="112"/>
      <c r="E466" s="112"/>
      <c r="F466" s="112"/>
      <c r="G466" s="112"/>
      <c r="H466" s="112"/>
      <c r="I466" s="112"/>
      <c r="J466" s="408"/>
      <c r="K466" s="409"/>
      <c r="L466" s="410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</row>
    <row r="467" spans="1:106" s="12" customFormat="1" ht="14.25" customHeight="1" x14ac:dyDescent="0.25">
      <c r="A467" s="10"/>
      <c r="B467" s="10">
        <v>15</v>
      </c>
      <c r="C467" s="112"/>
      <c r="D467" s="112"/>
      <c r="E467" s="112"/>
      <c r="F467" s="112"/>
      <c r="G467" s="112"/>
      <c r="H467" s="112"/>
      <c r="I467" s="112"/>
      <c r="J467" s="404" t="s">
        <v>506</v>
      </c>
      <c r="K467" s="407"/>
      <c r="L467" s="189" t="s">
        <v>507</v>
      </c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</row>
    <row r="468" spans="1:106" s="12" customFormat="1" ht="14.25" customHeight="1" x14ac:dyDescent="0.25">
      <c r="A468" s="10"/>
      <c r="B468" s="10"/>
      <c r="C468" s="14"/>
      <c r="D468" s="10"/>
      <c r="E468" s="14"/>
      <c r="F468" s="10"/>
      <c r="G468" s="10"/>
      <c r="H468" s="10"/>
      <c r="I468" s="10"/>
      <c r="J468" s="404" t="s">
        <v>508</v>
      </c>
      <c r="K468" s="407"/>
      <c r="L468" s="189" t="s">
        <v>509</v>
      </c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</row>
    <row r="469" spans="1:106" s="12" customFormat="1" ht="14.25" customHeight="1" x14ac:dyDescent="0.25">
      <c r="A469" s="10"/>
      <c r="B469" s="10"/>
      <c r="C469" s="14"/>
      <c r="D469" s="10"/>
      <c r="E469" s="237" t="s">
        <v>510</v>
      </c>
      <c r="F469" s="417"/>
      <c r="G469" s="417"/>
      <c r="H469" s="417"/>
      <c r="I469" s="417"/>
      <c r="J469" s="404" t="s">
        <v>511</v>
      </c>
      <c r="K469" s="407"/>
      <c r="L469" s="189" t="s">
        <v>512</v>
      </c>
      <c r="R469" s="233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</row>
    <row r="470" spans="1:106" s="12" customFormat="1" ht="14.25" customHeight="1" x14ac:dyDescent="0.25">
      <c r="A470" s="10"/>
      <c r="B470" s="10"/>
      <c r="C470" s="14"/>
      <c r="D470" s="10"/>
      <c r="E470" s="14"/>
      <c r="F470" s="10"/>
      <c r="G470" s="10"/>
      <c r="H470" s="10"/>
      <c r="I470" s="10"/>
      <c r="J470" s="10"/>
      <c r="K470" s="10"/>
      <c r="L470" s="189" t="s">
        <v>513</v>
      </c>
      <c r="R470" s="233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</row>
    <row r="471" spans="1:106" s="12" customFormat="1" ht="14.25" customHeight="1" x14ac:dyDescent="0.25">
      <c r="A471" s="10"/>
      <c r="B471" s="10"/>
      <c r="C471" s="14"/>
      <c r="D471" s="10"/>
      <c r="E471" s="14"/>
      <c r="F471" s="10"/>
      <c r="G471" s="10"/>
      <c r="H471" s="10"/>
      <c r="I471" s="10"/>
      <c r="J471" s="10"/>
      <c r="K471" s="10"/>
      <c r="L471" s="189" t="s">
        <v>514</v>
      </c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</row>
    <row r="472" spans="1:106" s="12" customFormat="1" ht="14.25" customHeight="1" x14ac:dyDescent="0.25">
      <c r="A472" s="10"/>
      <c r="B472" s="10"/>
      <c r="C472" s="14"/>
      <c r="D472" s="10"/>
      <c r="E472" s="14"/>
      <c r="F472" s="10"/>
      <c r="G472" s="10"/>
      <c r="H472" s="10"/>
      <c r="I472" s="10"/>
      <c r="J472" s="10"/>
      <c r="K472" s="10"/>
      <c r="L472" s="189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</row>
    <row r="473" spans="1:106" s="12" customFormat="1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89" t="s">
        <v>515</v>
      </c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</row>
    <row r="474" spans="1:106" s="12" customFormat="1" ht="1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89" t="s">
        <v>516</v>
      </c>
      <c r="O474" s="272"/>
      <c r="P474" s="273" t="s">
        <v>517</v>
      </c>
      <c r="Q474" s="274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</row>
    <row r="475" spans="1:106" s="12" customFormat="1" ht="26.7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O475" s="416" t="s">
        <v>488</v>
      </c>
      <c r="P475" s="416" t="s">
        <v>489</v>
      </c>
      <c r="Q475" s="414" t="s">
        <v>490</v>
      </c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</row>
    <row r="476" spans="1:106" s="12" customFormat="1" ht="14.25" customHeight="1" x14ac:dyDescent="0.25">
      <c r="A476" s="256"/>
      <c r="B476" s="257"/>
      <c r="C476" s="432" t="s">
        <v>494</v>
      </c>
      <c r="D476" s="229"/>
      <c r="E476" s="229">
        <f t="shared" ref="E476:I486" si="134">E453</f>
        <v>1.0083396326386167</v>
      </c>
      <c r="F476" s="229">
        <f t="shared" si="134"/>
        <v>1.0068144721288348</v>
      </c>
      <c r="G476" s="229">
        <f t="shared" si="134"/>
        <v>1.0052783852289084</v>
      </c>
      <c r="H476" s="229">
        <f t="shared" si="134"/>
        <v>1.005159569821475</v>
      </c>
      <c r="I476" s="229">
        <f t="shared" si="134"/>
        <v>1.005034244714381</v>
      </c>
      <c r="J476" s="229">
        <v>1.0049046476669568</v>
      </c>
      <c r="K476" s="229">
        <v>1.0047743417635073</v>
      </c>
      <c r="L476" s="229">
        <v>1.0046496264171023</v>
      </c>
      <c r="M476" s="229">
        <v>1.0045344880171496</v>
      </c>
      <c r="N476" s="229">
        <v>1.0044234456443373</v>
      </c>
      <c r="O476" s="408">
        <f t="shared" ref="O476:O486" si="135">(N476-100%)/10</f>
        <v>4.4234456443372763E-4</v>
      </c>
      <c r="P476" s="409">
        <f t="shared" ref="P476:P486" si="136">(N476/100%)^(1/10)-1</f>
        <v>4.4146651409882054E-4</v>
      </c>
      <c r="Q476" s="236">
        <v>4.4146651409882054E-4</v>
      </c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</row>
    <row r="477" spans="1:106" s="12" customFormat="1" ht="14.25" customHeight="1" x14ac:dyDescent="0.25">
      <c r="A477" s="258" t="s">
        <v>518</v>
      </c>
      <c r="B477" s="10"/>
      <c r="C477" s="112" t="s">
        <v>496</v>
      </c>
      <c r="D477" s="411"/>
      <c r="E477" s="116">
        <f t="shared" si="134"/>
        <v>0.99220867160133164</v>
      </c>
      <c r="F477" s="116">
        <f t="shared" si="134"/>
        <v>0.99099332816200558</v>
      </c>
      <c r="G477" s="116">
        <f t="shared" si="134"/>
        <v>0.99149832442765373</v>
      </c>
      <c r="H477" s="116">
        <f t="shared" si="134"/>
        <v>0.99306376744162606</v>
      </c>
      <c r="I477" s="116">
        <f t="shared" si="134"/>
        <v>0.99322960389630777</v>
      </c>
      <c r="J477" s="116">
        <v>0.99236209142521536</v>
      </c>
      <c r="K477" s="116">
        <v>0.99402742199053329</v>
      </c>
      <c r="L477" s="116">
        <v>0.99546716277190817</v>
      </c>
      <c r="M477" s="116">
        <v>0.99621360090423539</v>
      </c>
      <c r="N477" s="116">
        <v>0.99725045732322648</v>
      </c>
      <c r="O477" s="408">
        <f t="shared" si="135"/>
        <v>-2.7495426767735196E-4</v>
      </c>
      <c r="P477" s="409">
        <f t="shared" si="136"/>
        <v>-2.7529506059797981E-4</v>
      </c>
      <c r="Q477" s="415">
        <v>-2.7529506059797981E-4</v>
      </c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</row>
    <row r="478" spans="1:106" s="12" customFormat="1" ht="14.25" customHeight="1" x14ac:dyDescent="0.25">
      <c r="A478" s="258" t="s">
        <v>518</v>
      </c>
      <c r="B478" s="10"/>
      <c r="C478" s="112" t="s">
        <v>497</v>
      </c>
      <c r="D478" s="411"/>
      <c r="E478" s="116">
        <f t="shared" si="134"/>
        <v>1.0143809141680851</v>
      </c>
      <c r="F478" s="116">
        <f t="shared" si="134"/>
        <v>1.0083971212477236</v>
      </c>
      <c r="G478" s="116">
        <f t="shared" si="134"/>
        <v>1.003626338830879</v>
      </c>
      <c r="H478" s="116">
        <f t="shared" si="134"/>
        <v>1.0019091820289452</v>
      </c>
      <c r="I478" s="116">
        <f t="shared" si="134"/>
        <v>1.0029969851890055</v>
      </c>
      <c r="J478" s="116">
        <v>1.0042219276236541</v>
      </c>
      <c r="K478" s="116">
        <v>1.0024496879255318</v>
      </c>
      <c r="L478" s="116">
        <v>1.000539835747325</v>
      </c>
      <c r="M478" s="116">
        <v>0.99868630040969919</v>
      </c>
      <c r="N478" s="116">
        <v>0.99816018524569949</v>
      </c>
      <c r="O478" s="408">
        <f t="shared" si="135"/>
        <v>-1.8398147543005061E-4</v>
      </c>
      <c r="P478" s="409">
        <f t="shared" si="136"/>
        <v>-1.8413397447925028E-4</v>
      </c>
      <c r="Q478" s="415">
        <v>-1.8413397447925028E-4</v>
      </c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</row>
    <row r="479" spans="1:106" s="12" customFormat="1" ht="14.25" customHeight="1" x14ac:dyDescent="0.25">
      <c r="A479" s="258" t="s">
        <v>518</v>
      </c>
      <c r="B479" s="10"/>
      <c r="C479" s="112" t="s">
        <v>498</v>
      </c>
      <c r="D479" s="411"/>
      <c r="E479" s="116">
        <f t="shared" si="134"/>
        <v>1.0119831388235714</v>
      </c>
      <c r="F479" s="116">
        <f t="shared" si="134"/>
        <v>1.0123152749187849</v>
      </c>
      <c r="G479" s="116">
        <f t="shared" si="134"/>
        <v>1.0092966846901532</v>
      </c>
      <c r="H479" s="116">
        <f t="shared" si="134"/>
        <v>1.0093024499843755</v>
      </c>
      <c r="I479" s="116">
        <f t="shared" si="134"/>
        <v>1.0058607612889943</v>
      </c>
      <c r="J479" s="116">
        <v>1.0046741825753627</v>
      </c>
      <c r="K479" s="116">
        <v>1.0040655187652219</v>
      </c>
      <c r="L479" s="116">
        <v>1.0028066468146803</v>
      </c>
      <c r="M479" s="116">
        <v>1.0040927405326865</v>
      </c>
      <c r="N479" s="116">
        <v>1.0028297433769999</v>
      </c>
      <c r="O479" s="408">
        <f t="shared" si="135"/>
        <v>2.8297433769999272E-4</v>
      </c>
      <c r="P479" s="409">
        <f t="shared" si="136"/>
        <v>2.8261464701917483E-4</v>
      </c>
      <c r="Q479" s="415">
        <v>2.8261464701917483E-4</v>
      </c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</row>
    <row r="480" spans="1:106" s="12" customFormat="1" ht="14.25" customHeight="1" x14ac:dyDescent="0.25">
      <c r="A480" s="258" t="s">
        <v>518</v>
      </c>
      <c r="B480" s="10"/>
      <c r="C480" s="112" t="s">
        <v>499</v>
      </c>
      <c r="D480" s="411"/>
      <c r="E480" s="116">
        <f t="shared" si="134"/>
        <v>0.99868810197260138</v>
      </c>
      <c r="F480" s="116">
        <f t="shared" si="134"/>
        <v>0.99777419677997459</v>
      </c>
      <c r="G480" s="116">
        <f t="shared" si="134"/>
        <v>0.99863727568848948</v>
      </c>
      <c r="H480" s="116">
        <f t="shared" si="134"/>
        <v>0.99899133935284168</v>
      </c>
      <c r="I480" s="116">
        <f t="shared" si="134"/>
        <v>1.0032834988438057</v>
      </c>
      <c r="J480" s="116">
        <v>1.0025211828474903</v>
      </c>
      <c r="K480" s="116">
        <v>1.0061987307502627</v>
      </c>
      <c r="L480" s="116">
        <v>1.0108614511292535</v>
      </c>
      <c r="M480" s="116">
        <v>1.0130027519178399</v>
      </c>
      <c r="N480" s="116">
        <v>1.0147226591821301</v>
      </c>
      <c r="O480" s="408">
        <f t="shared" si="135"/>
        <v>1.4722659182130116E-3</v>
      </c>
      <c r="P480" s="409">
        <f t="shared" si="136"/>
        <v>1.4626018574257493E-3</v>
      </c>
      <c r="Q480" s="415">
        <v>1.4626018574257493E-3</v>
      </c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</row>
    <row r="481" spans="1:106" s="12" customFormat="1" ht="14.25" customHeight="1" x14ac:dyDescent="0.25">
      <c r="A481" s="258" t="s">
        <v>518</v>
      </c>
      <c r="B481" s="10"/>
      <c r="C481" s="112" t="s">
        <v>500</v>
      </c>
      <c r="D481" s="411"/>
      <c r="E481" s="116">
        <f t="shared" si="134"/>
        <v>1.0185737392830623</v>
      </c>
      <c r="F481" s="116">
        <f t="shared" si="134"/>
        <v>1.018863566736369</v>
      </c>
      <c r="G481" s="116">
        <f t="shared" si="134"/>
        <v>1.0165082772965106</v>
      </c>
      <c r="H481" s="116">
        <f t="shared" si="134"/>
        <v>1.0156627003170711</v>
      </c>
      <c r="I481" s="116">
        <f t="shared" si="134"/>
        <v>1.0139248252188859</v>
      </c>
      <c r="J481" s="116">
        <v>1.0137393541531157</v>
      </c>
      <c r="K481" s="116">
        <v>1.0090610270988314</v>
      </c>
      <c r="L481" s="116">
        <v>1.0044579014368722</v>
      </c>
      <c r="M481" s="116">
        <v>1.0006466931414433</v>
      </c>
      <c r="N481" s="116">
        <v>0.99872930478466071</v>
      </c>
      <c r="O481" s="408">
        <f t="shared" si="135"/>
        <v>-1.2706952153392903E-4</v>
      </c>
      <c r="P481" s="409">
        <f t="shared" si="136"/>
        <v>-1.2714224004750641E-4</v>
      </c>
      <c r="Q481" s="415">
        <v>-1.2714224004750641E-4</v>
      </c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</row>
    <row r="482" spans="1:106" s="12" customFormat="1" ht="14.25" customHeight="1" x14ac:dyDescent="0.25">
      <c r="A482" s="258" t="s">
        <v>518</v>
      </c>
      <c r="B482" s="10"/>
      <c r="C482" s="112" t="s">
        <v>501</v>
      </c>
      <c r="D482" s="411"/>
      <c r="E482" s="116">
        <f t="shared" si="134"/>
        <v>1.0186430018515642</v>
      </c>
      <c r="F482" s="116">
        <f t="shared" si="134"/>
        <v>1.016281083830104</v>
      </c>
      <c r="G482" s="116">
        <f t="shared" si="134"/>
        <v>1.0168046783204194</v>
      </c>
      <c r="H482" s="116">
        <f t="shared" si="134"/>
        <v>1.0163751107042418</v>
      </c>
      <c r="I482" s="116">
        <f t="shared" si="134"/>
        <v>1.0143846521681685</v>
      </c>
      <c r="J482" s="116">
        <v>1.0158477764534428</v>
      </c>
      <c r="K482" s="116">
        <v>1.017287039308961</v>
      </c>
      <c r="L482" s="116">
        <v>1.0189817214001011</v>
      </c>
      <c r="M482" s="116">
        <v>1.0195229921033415</v>
      </c>
      <c r="N482" s="116">
        <v>1.0199714464880305</v>
      </c>
      <c r="O482" s="408">
        <f t="shared" si="135"/>
        <v>1.997144648803051E-3</v>
      </c>
      <c r="P482" s="409">
        <f t="shared" si="136"/>
        <v>1.9794197965237181E-3</v>
      </c>
      <c r="Q482" s="415">
        <v>1.9794197965237181E-3</v>
      </c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</row>
    <row r="483" spans="1:106" s="12" customFormat="1" ht="14.25" customHeight="1" x14ac:dyDescent="0.25">
      <c r="A483" s="258" t="s">
        <v>518</v>
      </c>
      <c r="B483" s="10"/>
      <c r="C483" s="432" t="s">
        <v>502</v>
      </c>
      <c r="D483" s="229"/>
      <c r="E483" s="229">
        <f t="shared" si="134"/>
        <v>1.0115317316189907</v>
      </c>
      <c r="F483" s="229">
        <f t="shared" si="134"/>
        <v>1.0098854557273558</v>
      </c>
      <c r="G483" s="229">
        <f t="shared" si="134"/>
        <v>1.0079031437924768</v>
      </c>
      <c r="H483" s="229">
        <f t="shared" si="134"/>
        <v>1.0074260195736053</v>
      </c>
      <c r="I483" s="229">
        <f t="shared" si="134"/>
        <v>1.0072146044968846</v>
      </c>
      <c r="J483" s="229">
        <v>1.0071891367326733</v>
      </c>
      <c r="K483" s="229">
        <v>1.0067029595434946</v>
      </c>
      <c r="L483" s="229">
        <v>1.0062767419722747</v>
      </c>
      <c r="M483" s="229">
        <v>1.005993095083189</v>
      </c>
      <c r="N483" s="229">
        <v>1.0056686088348645</v>
      </c>
      <c r="O483" s="408">
        <f t="shared" si="135"/>
        <v>5.6686088348645303E-4</v>
      </c>
      <c r="P483" s="409">
        <f t="shared" si="136"/>
        <v>5.6542006284843183E-4</v>
      </c>
      <c r="Q483" s="236">
        <v>5.6542006284843183E-4</v>
      </c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</row>
    <row r="484" spans="1:106" s="12" customFormat="1" ht="14.25" customHeight="1" x14ac:dyDescent="0.25">
      <c r="A484" s="258" t="s">
        <v>518</v>
      </c>
      <c r="B484" s="10"/>
      <c r="C484" s="112" t="s">
        <v>503</v>
      </c>
      <c r="D484" s="411"/>
      <c r="E484" s="116">
        <f t="shared" si="134"/>
        <v>0.99220867160133164</v>
      </c>
      <c r="F484" s="116">
        <f t="shared" si="134"/>
        <v>0.99099332816200558</v>
      </c>
      <c r="G484" s="116">
        <f t="shared" si="134"/>
        <v>0.99149832442765373</v>
      </c>
      <c r="H484" s="116">
        <f t="shared" si="134"/>
        <v>0.99306376744162606</v>
      </c>
      <c r="I484" s="116">
        <f t="shared" si="134"/>
        <v>0.99322960389630777</v>
      </c>
      <c r="J484" s="116">
        <v>0.99236209142521536</v>
      </c>
      <c r="K484" s="116">
        <v>0.99402742199053329</v>
      </c>
      <c r="L484" s="116">
        <v>0.99546716277190817</v>
      </c>
      <c r="M484" s="116">
        <v>0.99621360090423539</v>
      </c>
      <c r="N484" s="116">
        <v>0.99725045732322648</v>
      </c>
      <c r="O484" s="408">
        <f t="shared" si="135"/>
        <v>-2.7495426767735196E-4</v>
      </c>
      <c r="P484" s="409">
        <f t="shared" si="136"/>
        <v>-2.7529506059797981E-4</v>
      </c>
      <c r="Q484" s="415">
        <v>-2.7529506059797981E-4</v>
      </c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</row>
    <row r="485" spans="1:106" s="12" customFormat="1" ht="14.25" customHeight="1" x14ac:dyDescent="0.25">
      <c r="A485" s="258" t="s">
        <v>518</v>
      </c>
      <c r="B485" s="10"/>
      <c r="C485" s="112" t="s">
        <v>504</v>
      </c>
      <c r="D485" s="411"/>
      <c r="E485" s="116">
        <f t="shared" si="134"/>
        <v>1.0101622336917053</v>
      </c>
      <c r="F485" s="116">
        <f t="shared" si="134"/>
        <v>1.0086801518353343</v>
      </c>
      <c r="G485" s="116">
        <f t="shared" si="134"/>
        <v>1.0069295256394797</v>
      </c>
      <c r="H485" s="116">
        <f t="shared" si="134"/>
        <v>1.0064889037252818</v>
      </c>
      <c r="I485" s="116">
        <f t="shared" si="134"/>
        <v>1.0062891385473149</v>
      </c>
      <c r="J485" s="116">
        <v>1.006294429838275</v>
      </c>
      <c r="K485" s="116">
        <v>1.0058549926642406</v>
      </c>
      <c r="L485" s="116">
        <v>1.0055069710128819</v>
      </c>
      <c r="M485" s="116">
        <v>1.0053041262838514</v>
      </c>
      <c r="N485" s="116">
        <v>1.0050246174221416</v>
      </c>
      <c r="O485" s="408">
        <f t="shared" si="135"/>
        <v>5.0246174221415532E-4</v>
      </c>
      <c r="P485" s="409">
        <f t="shared" si="136"/>
        <v>5.0132923936385687E-4</v>
      </c>
      <c r="Q485" s="415">
        <v>5.0132923936385687E-4</v>
      </c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</row>
    <row r="486" spans="1:106" s="12" customFormat="1" ht="14.25" customHeight="1" x14ac:dyDescent="0.25">
      <c r="A486" s="258" t="s">
        <v>518</v>
      </c>
      <c r="B486" s="10"/>
      <c r="C486" s="112" t="s">
        <v>505</v>
      </c>
      <c r="D486" s="411"/>
      <c r="E486" s="116">
        <f t="shared" si="134"/>
        <v>1.0095905530762708</v>
      </c>
      <c r="F486" s="116">
        <f t="shared" si="134"/>
        <v>1.0083132699804231</v>
      </c>
      <c r="G486" s="116">
        <f t="shared" si="134"/>
        <v>1.006695740502793</v>
      </c>
      <c r="H486" s="116">
        <f t="shared" si="134"/>
        <v>1.0063437323937274</v>
      </c>
      <c r="I486" s="116">
        <f t="shared" si="134"/>
        <v>1.0061665544670078</v>
      </c>
      <c r="J486" s="116">
        <v>1.0061491154519904</v>
      </c>
      <c r="K486" s="116">
        <v>1.0057637499382068</v>
      </c>
      <c r="L486" s="116">
        <v>1.0054183834917874</v>
      </c>
      <c r="M486" s="116">
        <v>1.0051717019726543</v>
      </c>
      <c r="N486" s="116">
        <v>1.0049267004020239</v>
      </c>
      <c r="O486" s="408">
        <f t="shared" si="135"/>
        <v>4.9267004020239205E-4</v>
      </c>
      <c r="P486" s="409">
        <f t="shared" si="136"/>
        <v>4.9158117922520894E-4</v>
      </c>
      <c r="Q486" s="415">
        <v>4.9158117922520894E-4</v>
      </c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</row>
    <row r="487" spans="1:106" s="12" customFormat="1" ht="14.25" customHeight="1" x14ac:dyDescent="0.25">
      <c r="A487" s="258" t="s">
        <v>518</v>
      </c>
      <c r="B487" s="10"/>
      <c r="C487" s="112"/>
      <c r="D487" s="411"/>
      <c r="E487" s="411"/>
      <c r="F487" s="411"/>
      <c r="G487" s="411"/>
      <c r="H487" s="411"/>
      <c r="I487" s="411"/>
      <c r="J487" s="411"/>
      <c r="K487" s="411"/>
      <c r="L487" s="411"/>
      <c r="M487" s="411"/>
      <c r="N487" s="411"/>
      <c r="O487" s="408"/>
      <c r="P487" s="409"/>
      <c r="Q487" s="412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</row>
    <row r="488" spans="1:106" s="12" customFormat="1" ht="14.25" customHeight="1" x14ac:dyDescent="0.25">
      <c r="A488" s="258" t="s">
        <v>518</v>
      </c>
      <c r="B488" s="10"/>
      <c r="C488" s="112"/>
      <c r="D488" s="411"/>
      <c r="E488" s="411"/>
      <c r="F488" s="411"/>
      <c r="G488" s="411"/>
      <c r="H488" s="411"/>
      <c r="I488" s="411"/>
      <c r="J488" s="411"/>
      <c r="K488" s="411"/>
      <c r="L488" s="411"/>
      <c r="M488" s="411"/>
      <c r="N488" s="411"/>
      <c r="O488" s="408"/>
      <c r="P488" s="409"/>
      <c r="Q488" s="412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</row>
    <row r="489" spans="1:106" s="12" customFormat="1" ht="14.25" customHeight="1" x14ac:dyDescent="0.25">
      <c r="A489" s="55"/>
      <c r="B489" s="200"/>
      <c r="C489" s="112"/>
      <c r="D489" s="411"/>
      <c r="E489" s="411"/>
      <c r="F489" s="411"/>
      <c r="G489" s="411"/>
      <c r="H489" s="411"/>
      <c r="I489" s="411"/>
      <c r="J489" s="411"/>
      <c r="K489" s="411"/>
      <c r="L489" s="411"/>
      <c r="M489" s="411"/>
      <c r="N489" s="411"/>
      <c r="O489" s="408"/>
      <c r="P489" s="409"/>
      <c r="Q489" s="412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</row>
    <row r="490" spans="1:106" s="12" customFormat="1" ht="14.25" customHeight="1" x14ac:dyDescent="0.25">
      <c r="A490" s="10"/>
      <c r="B490" s="10"/>
      <c r="C490" s="10"/>
      <c r="D490" s="10"/>
      <c r="E490" s="14"/>
      <c r="F490" s="10"/>
      <c r="G490" s="10"/>
      <c r="H490" s="10"/>
      <c r="I490" s="10"/>
      <c r="J490" s="10"/>
      <c r="K490" s="10"/>
      <c r="L490" s="10"/>
      <c r="O490" s="404" t="s">
        <v>506</v>
      </c>
      <c r="P490" s="407"/>
      <c r="Q490" s="413" t="s">
        <v>507</v>
      </c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</row>
    <row r="491" spans="1:106" s="12" customFormat="1" ht="14.25" customHeight="1" x14ac:dyDescent="0.25">
      <c r="A491" s="10"/>
      <c r="B491" s="10"/>
      <c r="C491" s="14"/>
      <c r="D491" s="10"/>
      <c r="E491" s="237" t="s">
        <v>510</v>
      </c>
      <c r="F491" s="417"/>
      <c r="G491" s="237"/>
      <c r="H491" s="417"/>
      <c r="I491" s="417"/>
      <c r="J491" s="10"/>
      <c r="K491" s="10"/>
      <c r="L491" s="10"/>
      <c r="O491" s="404" t="s">
        <v>508</v>
      </c>
      <c r="P491" s="407"/>
      <c r="Q491" s="413" t="s">
        <v>509</v>
      </c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</row>
    <row r="492" spans="1:106" s="12" customFormat="1" ht="14.25" customHeight="1" x14ac:dyDescent="0.25">
      <c r="A492" s="10"/>
      <c r="B492" s="10"/>
      <c r="C492" s="10"/>
      <c r="D492" s="10"/>
      <c r="E492" s="14"/>
      <c r="F492" s="10"/>
      <c r="G492" s="10"/>
      <c r="H492" s="10"/>
      <c r="I492" s="10"/>
      <c r="J492" s="10"/>
      <c r="K492" s="10"/>
      <c r="L492" s="10"/>
      <c r="O492" s="404" t="s">
        <v>511</v>
      </c>
      <c r="P492" s="407"/>
      <c r="Q492" s="413" t="s">
        <v>512</v>
      </c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</row>
    <row r="493" spans="1:106" s="12" customFormat="1" x14ac:dyDescent="0.25">
      <c r="A493" s="419" t="s">
        <v>479</v>
      </c>
      <c r="B493" s="420"/>
      <c r="C493" s="421"/>
      <c r="D493" s="418"/>
      <c r="E493" s="418"/>
      <c r="F493" s="418"/>
      <c r="G493" s="418"/>
      <c r="H493" s="418"/>
      <c r="I493" s="418"/>
      <c r="J493" s="418"/>
      <c r="K493" s="418"/>
      <c r="L493" s="418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</row>
    <row r="494" spans="1:106" s="12" customFormat="1" x14ac:dyDescent="0.25">
      <c r="A494" s="10"/>
      <c r="B494" s="10"/>
      <c r="C494" s="14"/>
      <c r="D494" s="273" t="s">
        <v>519</v>
      </c>
      <c r="E494" s="273" t="s">
        <v>480</v>
      </c>
      <c r="F494" s="273" t="s">
        <v>517</v>
      </c>
      <c r="G494" s="10"/>
      <c r="H494" s="10"/>
      <c r="I494" s="10"/>
      <c r="J494" s="10"/>
      <c r="K494" s="10"/>
      <c r="L494" s="10"/>
      <c r="Q494" s="413" t="s">
        <v>514</v>
      </c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</row>
    <row r="495" spans="1:106" s="12" customFormat="1" x14ac:dyDescent="0.25">
      <c r="A495" s="256"/>
      <c r="B495" s="257"/>
      <c r="C495" s="20" t="s">
        <v>481</v>
      </c>
      <c r="D495" s="190" t="s">
        <v>490</v>
      </c>
      <c r="E495" s="190" t="s">
        <v>490</v>
      </c>
      <c r="F495" s="190" t="s">
        <v>490</v>
      </c>
      <c r="G495" s="10"/>
      <c r="H495" s="10"/>
      <c r="I495" s="10"/>
      <c r="J495" s="10"/>
      <c r="K495" s="10"/>
      <c r="L495" s="10"/>
      <c r="Q495" s="413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</row>
    <row r="496" spans="1:106" s="12" customFormat="1" x14ac:dyDescent="0.25">
      <c r="A496" s="258"/>
      <c r="B496" s="10"/>
      <c r="C496" s="20" t="s">
        <v>491</v>
      </c>
      <c r="D496" s="10"/>
      <c r="E496" s="14"/>
      <c r="F496" s="10"/>
      <c r="G496" s="10"/>
      <c r="H496" s="10"/>
      <c r="I496" s="10"/>
      <c r="J496" s="10"/>
      <c r="K496" s="10"/>
      <c r="L496" s="10"/>
      <c r="Q496" s="413" t="s">
        <v>515</v>
      </c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</row>
    <row r="497" spans="1:106" s="12" customFormat="1" x14ac:dyDescent="0.25">
      <c r="A497" s="258"/>
      <c r="B497" s="10">
        <v>0</v>
      </c>
      <c r="C497" s="112" t="s">
        <v>493</v>
      </c>
      <c r="D497" s="10"/>
      <c r="E497" s="14"/>
      <c r="F497" s="10"/>
      <c r="G497" s="10"/>
      <c r="H497" s="10"/>
      <c r="I497" s="10"/>
      <c r="J497" s="10"/>
      <c r="K497" s="10"/>
      <c r="L497" s="10"/>
      <c r="Q497" s="413" t="s">
        <v>516</v>
      </c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</row>
    <row r="498" spans="1:106" s="12" customFormat="1" x14ac:dyDescent="0.25">
      <c r="A498" s="258"/>
      <c r="B498" s="10">
        <v>1</v>
      </c>
      <c r="C498" s="432" t="s">
        <v>494</v>
      </c>
      <c r="D498" s="435"/>
      <c r="E498" s="435"/>
      <c r="F498" s="435"/>
      <c r="G498" s="189" t="s">
        <v>520</v>
      </c>
      <c r="H498" s="10"/>
      <c r="I498" s="10"/>
      <c r="J498" s="10"/>
      <c r="K498" s="10"/>
      <c r="L498" s="10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</row>
    <row r="499" spans="1:106" s="12" customFormat="1" x14ac:dyDescent="0.25">
      <c r="A499" s="258" t="s">
        <v>495</v>
      </c>
      <c r="B499" s="10">
        <v>2</v>
      </c>
      <c r="C499" s="152" t="s">
        <v>496</v>
      </c>
      <c r="D499" s="434"/>
      <c r="E499" s="434"/>
      <c r="F499" s="434"/>
      <c r="G499" s="189" t="s">
        <v>521</v>
      </c>
      <c r="H499" s="10"/>
      <c r="I499" s="10"/>
      <c r="J499" s="10"/>
      <c r="K499" s="10"/>
      <c r="L499" s="10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</row>
    <row r="500" spans="1:106" s="12" customFormat="1" x14ac:dyDescent="0.25">
      <c r="A500" s="258" t="s">
        <v>495</v>
      </c>
      <c r="B500" s="10">
        <v>3</v>
      </c>
      <c r="C500" s="152" t="s">
        <v>497</v>
      </c>
      <c r="D500" s="434"/>
      <c r="E500" s="434"/>
      <c r="F500" s="434"/>
      <c r="G500" s="189" t="s">
        <v>522</v>
      </c>
      <c r="H500" s="10"/>
      <c r="I500" s="10"/>
      <c r="J500" s="10"/>
      <c r="K500" s="10"/>
      <c r="L500" s="10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</row>
    <row r="501" spans="1:106" s="12" customFormat="1" x14ac:dyDescent="0.25">
      <c r="A501" s="258" t="s">
        <v>495</v>
      </c>
      <c r="B501" s="10">
        <v>4</v>
      </c>
      <c r="C501" s="152" t="s">
        <v>498</v>
      </c>
      <c r="D501" s="434"/>
      <c r="E501" s="434"/>
      <c r="F501" s="434"/>
      <c r="G501" s="189" t="s">
        <v>523</v>
      </c>
      <c r="H501" s="10"/>
      <c r="I501" s="10"/>
      <c r="J501" s="10"/>
      <c r="K501" s="10"/>
      <c r="L501" s="10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</row>
    <row r="502" spans="1:106" s="12" customFormat="1" x14ac:dyDescent="0.25">
      <c r="A502" s="258" t="s">
        <v>495</v>
      </c>
      <c r="B502" s="10">
        <v>5</v>
      </c>
      <c r="C502" s="152" t="s">
        <v>499</v>
      </c>
      <c r="D502" s="434"/>
      <c r="E502" s="434"/>
      <c r="F502" s="434"/>
      <c r="G502" s="189"/>
      <c r="H502" s="10"/>
      <c r="I502" s="10"/>
      <c r="J502" s="10"/>
      <c r="K502" s="10"/>
      <c r="L502" s="10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</row>
    <row r="503" spans="1:106" s="12" customFormat="1" x14ac:dyDescent="0.25">
      <c r="A503" s="258" t="s">
        <v>495</v>
      </c>
      <c r="B503" s="10">
        <v>6</v>
      </c>
      <c r="C503" s="152" t="s">
        <v>500</v>
      </c>
      <c r="D503" s="434"/>
      <c r="E503" s="434"/>
      <c r="F503" s="434"/>
      <c r="G503" s="189"/>
      <c r="H503" s="10"/>
      <c r="I503" s="10"/>
      <c r="J503" s="10"/>
      <c r="K503" s="10"/>
      <c r="L503" s="10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</row>
    <row r="504" spans="1:106" s="12" customFormat="1" x14ac:dyDescent="0.25">
      <c r="A504" s="258" t="s">
        <v>495</v>
      </c>
      <c r="B504" s="10">
        <v>7</v>
      </c>
      <c r="C504" s="152" t="s">
        <v>501</v>
      </c>
      <c r="D504" s="434"/>
      <c r="E504" s="434"/>
      <c r="F504" s="434"/>
      <c r="G504" s="189" t="s">
        <v>515</v>
      </c>
      <c r="H504" s="10"/>
      <c r="I504" s="10"/>
      <c r="J504" s="10"/>
      <c r="K504" s="10"/>
      <c r="L504" s="10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</row>
    <row r="505" spans="1:106" s="12" customFormat="1" x14ac:dyDescent="0.25">
      <c r="A505" s="258" t="s">
        <v>495</v>
      </c>
      <c r="B505" s="10">
        <v>8</v>
      </c>
      <c r="C505" s="432" t="s">
        <v>502</v>
      </c>
      <c r="D505" s="435"/>
      <c r="E505" s="435"/>
      <c r="F505" s="435"/>
      <c r="G505" s="189" t="s">
        <v>516</v>
      </c>
      <c r="H505" s="10"/>
      <c r="I505" s="10"/>
      <c r="J505" s="10"/>
      <c r="K505" s="10"/>
      <c r="L505" s="10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</row>
    <row r="506" spans="1:106" s="12" customFormat="1" x14ac:dyDescent="0.25">
      <c r="A506" s="258" t="s">
        <v>495</v>
      </c>
      <c r="B506" s="10">
        <v>9</v>
      </c>
      <c r="C506" s="152" t="s">
        <v>503</v>
      </c>
      <c r="D506" s="434"/>
      <c r="E506" s="434"/>
      <c r="F506" s="434"/>
      <c r="G506" s="10"/>
      <c r="H506" s="10"/>
      <c r="I506" s="10"/>
      <c r="J506" s="10"/>
      <c r="K506" s="10"/>
      <c r="L506" s="10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</row>
    <row r="507" spans="1:106" s="12" customFormat="1" x14ac:dyDescent="0.25">
      <c r="A507" s="258" t="s">
        <v>495</v>
      </c>
      <c r="B507" s="10">
        <v>10</v>
      </c>
      <c r="C507" s="152" t="s">
        <v>504</v>
      </c>
      <c r="D507" s="434"/>
      <c r="E507" s="434"/>
      <c r="F507" s="434"/>
      <c r="G507" s="10"/>
      <c r="H507" s="10"/>
      <c r="I507" s="10"/>
      <c r="J507" s="10"/>
      <c r="K507" s="10"/>
      <c r="L507" s="10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</row>
    <row r="508" spans="1:106" s="12" customFormat="1" x14ac:dyDescent="0.25">
      <c r="A508" s="258" t="s">
        <v>495</v>
      </c>
      <c r="B508" s="10">
        <v>11</v>
      </c>
      <c r="C508" s="152" t="s">
        <v>505</v>
      </c>
      <c r="D508" s="434"/>
      <c r="E508" s="434"/>
      <c r="F508" s="434"/>
      <c r="G508" s="10"/>
      <c r="H508" s="10"/>
      <c r="I508" s="10"/>
      <c r="J508" s="10"/>
      <c r="K508" s="10"/>
      <c r="L508" s="10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</row>
    <row r="509" spans="1:106" s="12" customFormat="1" x14ac:dyDescent="0.25">
      <c r="A509" s="258" t="s">
        <v>495</v>
      </c>
      <c r="B509" s="10">
        <v>12</v>
      </c>
      <c r="C509" s="152"/>
      <c r="D509" s="10"/>
      <c r="E509" s="14"/>
      <c r="F509" s="10"/>
      <c r="G509" s="10"/>
      <c r="H509" s="10"/>
      <c r="I509" s="10"/>
      <c r="J509" s="10"/>
      <c r="K509" s="10"/>
      <c r="L509" s="10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</row>
    <row r="510" spans="1:106" s="12" customFormat="1" x14ac:dyDescent="0.25">
      <c r="A510" s="258" t="s">
        <v>495</v>
      </c>
      <c r="B510" s="10">
        <v>13</v>
      </c>
      <c r="C510" s="112"/>
      <c r="D510" s="10"/>
      <c r="E510" s="14"/>
      <c r="F510" s="10"/>
      <c r="G510" s="10"/>
      <c r="H510" s="10"/>
      <c r="I510" s="10"/>
      <c r="J510" s="10"/>
      <c r="K510" s="10"/>
      <c r="L510" s="10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</row>
    <row r="511" spans="1:106" s="12" customFormat="1" x14ac:dyDescent="0.25">
      <c r="A511" s="55"/>
      <c r="B511" s="200">
        <v>14</v>
      </c>
      <c r="C511" s="112"/>
      <c r="D511" s="10"/>
      <c r="E511" s="14"/>
      <c r="F511" s="10"/>
      <c r="G511" s="10"/>
      <c r="H511" s="10"/>
      <c r="I511" s="10"/>
      <c r="J511" s="10"/>
      <c r="K511" s="10"/>
      <c r="L511" s="10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</row>
    <row r="512" spans="1:106" s="12" customFormat="1" x14ac:dyDescent="0.25">
      <c r="A512" s="10"/>
      <c r="B512" s="10">
        <v>15</v>
      </c>
      <c r="C512" s="112"/>
      <c r="D512" s="10"/>
      <c r="E512" s="237" t="s">
        <v>510</v>
      </c>
      <c r="F512" s="10"/>
      <c r="G512" s="10"/>
      <c r="H512" s="10"/>
      <c r="I512" s="10"/>
      <c r="J512" s="10"/>
      <c r="K512" s="10"/>
      <c r="L512" s="10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</row>
    <row r="513" spans="3:106" s="12" customFormat="1" x14ac:dyDescent="0.25">
      <c r="C513" s="14"/>
      <c r="D513" s="10"/>
      <c r="E513" s="14"/>
      <c r="F513" s="10"/>
      <c r="G513" s="10"/>
      <c r="H513" s="10"/>
      <c r="I513" s="10"/>
      <c r="J513" s="10"/>
      <c r="K513" s="10"/>
      <c r="L513" s="10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</row>
    <row r="514" spans="3:106" s="12" customFormat="1" x14ac:dyDescent="0.25">
      <c r="C514" s="14"/>
      <c r="D514" s="10"/>
      <c r="E514" s="14"/>
      <c r="F514" s="10"/>
      <c r="G514" s="10"/>
      <c r="H514" s="10"/>
      <c r="I514" s="10"/>
      <c r="J514" s="10"/>
      <c r="K514" s="10"/>
      <c r="L514" s="10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</row>
    <row r="515" spans="3:106" s="12" customFormat="1" x14ac:dyDescent="0.25">
      <c r="C515" s="14"/>
      <c r="D515" s="10"/>
      <c r="E515" s="14"/>
      <c r="F515" s="10"/>
      <c r="G515" s="10"/>
      <c r="H515" s="10"/>
      <c r="I515" s="10"/>
      <c r="J515" s="10"/>
      <c r="K515" s="10"/>
      <c r="L515" s="10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</row>
    <row r="516" spans="3:106" s="12" customFormat="1" x14ac:dyDescent="0.25">
      <c r="C516" s="14"/>
      <c r="D516" s="10"/>
      <c r="E516" s="14"/>
      <c r="F516" s="10"/>
      <c r="G516" s="10"/>
      <c r="H516" s="10"/>
      <c r="I516" s="10"/>
      <c r="J516" s="10"/>
      <c r="K516" s="10"/>
      <c r="L516" s="10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</row>
    <row r="517" spans="3:106" s="12" customFormat="1" ht="14.4" x14ac:dyDescent="0.3">
      <c r="C517" t="s">
        <v>524</v>
      </c>
      <c r="D517" t="s">
        <v>525</v>
      </c>
      <c r="E517"/>
      <c r="F517"/>
      <c r="G517"/>
      <c r="H517"/>
      <c r="I517"/>
      <c r="J517"/>
      <c r="K517"/>
      <c r="L517" s="10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</row>
    <row r="518" spans="3:106" s="12" customFormat="1" ht="14.4" x14ac:dyDescent="0.3">
      <c r="C518" t="s">
        <v>526</v>
      </c>
      <c r="D518" t="s">
        <v>527</v>
      </c>
      <c r="E518"/>
      <c r="F518"/>
      <c r="G518"/>
      <c r="H518"/>
      <c r="I518"/>
      <c r="J518"/>
      <c r="K518"/>
      <c r="L518" s="10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</row>
    <row r="519" spans="3:106" s="12" customFormat="1" ht="14.4" x14ac:dyDescent="0.3">
      <c r="C519" t="s">
        <v>528</v>
      </c>
      <c r="D519" t="s">
        <v>528</v>
      </c>
      <c r="E519"/>
      <c r="F519"/>
      <c r="G519"/>
      <c r="H519"/>
      <c r="I519"/>
      <c r="J519"/>
      <c r="K519"/>
      <c r="L519" s="10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</row>
    <row r="520" spans="3:106" s="12" customFormat="1" ht="14.4" x14ac:dyDescent="0.3">
      <c r="C520" t="s">
        <v>528</v>
      </c>
      <c r="D520" t="s">
        <v>529</v>
      </c>
      <c r="E520" t="s">
        <v>530</v>
      </c>
      <c r="F520"/>
      <c r="G520"/>
      <c r="H520" t="s">
        <v>67</v>
      </c>
      <c r="I520" t="s">
        <v>69</v>
      </c>
      <c r="J520" t="s">
        <v>531</v>
      </c>
      <c r="K520" t="s">
        <v>532</v>
      </c>
      <c r="L520" s="10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</row>
    <row r="521" spans="3:106" s="12" customFormat="1" ht="14.4" x14ac:dyDescent="0.3">
      <c r="C521" t="s">
        <v>533</v>
      </c>
      <c r="D521" s="703">
        <v>67.599999999999994</v>
      </c>
      <c r="E521" s="703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L521" s="10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</row>
    <row r="522" spans="3:106" s="12" customFormat="1" ht="14.4" x14ac:dyDescent="0.3">
      <c r="C522" t="s">
        <v>534</v>
      </c>
      <c r="D522" t="s">
        <v>528</v>
      </c>
      <c r="E522" s="703">
        <v>68.5</v>
      </c>
      <c r="F522" s="704">
        <f t="shared" ref="F522:F528" si="137">E522/E521</f>
        <v>1.0133136094674557</v>
      </c>
      <c r="G522"/>
      <c r="H522">
        <f t="shared" ref="H522:H528" si="138">H521*F522</f>
        <v>57.860207100591722</v>
      </c>
      <c r="I522">
        <f t="shared" ref="I522:I528" si="139">I521*F522</f>
        <v>3.1412721893491131</v>
      </c>
      <c r="J522">
        <f t="shared" ref="J522:J528" si="140">J521*F522</f>
        <v>1.9252958579881658</v>
      </c>
      <c r="K522"/>
      <c r="L522" s="10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</row>
    <row r="523" spans="3:106" s="12" customFormat="1" ht="14.4" x14ac:dyDescent="0.3">
      <c r="C523" t="s">
        <v>535</v>
      </c>
      <c r="D523" t="s">
        <v>528</v>
      </c>
      <c r="E523" s="703">
        <v>69.2</v>
      </c>
      <c r="F523" s="704">
        <f t="shared" si="137"/>
        <v>1.0102189781021897</v>
      </c>
      <c r="G523"/>
      <c r="H523">
        <f t="shared" si="138"/>
        <v>58.451479289940835</v>
      </c>
      <c r="I523">
        <f t="shared" si="139"/>
        <v>3.1733727810650891</v>
      </c>
      <c r="J523">
        <f t="shared" si="140"/>
        <v>1.9449704142011834</v>
      </c>
      <c r="K523"/>
      <c r="L523" s="10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</row>
    <row r="524" spans="3:106" s="12" customFormat="1" ht="14.4" x14ac:dyDescent="0.3">
      <c r="C524" t="s">
        <v>536</v>
      </c>
      <c r="D524" t="s">
        <v>528</v>
      </c>
      <c r="E524" s="703">
        <v>69.900000000000006</v>
      </c>
      <c r="F524" s="704">
        <f t="shared" si="137"/>
        <v>1.0101156069364163</v>
      </c>
      <c r="G524"/>
      <c r="H524">
        <f t="shared" si="138"/>
        <v>59.042751479289954</v>
      </c>
      <c r="I524">
        <f t="shared" si="139"/>
        <v>3.205473372781066</v>
      </c>
      <c r="J524">
        <f t="shared" si="140"/>
        <v>1.9646449704142015</v>
      </c>
      <c r="K524"/>
      <c r="L524" s="10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</row>
    <row r="525" spans="3:106" s="12" customFormat="1" ht="14.4" x14ac:dyDescent="0.3">
      <c r="C525" t="s">
        <v>537</v>
      </c>
      <c r="D525" t="s">
        <v>528</v>
      </c>
      <c r="E525" s="703">
        <v>70.400000000000006</v>
      </c>
      <c r="F525" s="704">
        <f t="shared" si="137"/>
        <v>1.0071530758226037</v>
      </c>
      <c r="G525"/>
      <c r="H525">
        <f t="shared" si="138"/>
        <v>59.465088757396465</v>
      </c>
      <c r="I525">
        <f t="shared" si="139"/>
        <v>3.2284023668639064</v>
      </c>
      <c r="J525">
        <f t="shared" si="140"/>
        <v>1.9786982248520713</v>
      </c>
      <c r="K525"/>
      <c r="L525" s="10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</row>
    <row r="526" spans="3:106" s="12" customFormat="1" ht="14.4" x14ac:dyDescent="0.3">
      <c r="C526" t="s">
        <v>538</v>
      </c>
      <c r="D526" t="s">
        <v>528</v>
      </c>
      <c r="E526" s="703">
        <v>70.900000000000006</v>
      </c>
      <c r="F526" s="704">
        <f t="shared" si="137"/>
        <v>1.0071022727272727</v>
      </c>
      <c r="G526"/>
      <c r="H526">
        <f t="shared" si="138"/>
        <v>59.887426035502976</v>
      </c>
      <c r="I526">
        <f t="shared" si="139"/>
        <v>3.2513313609467467</v>
      </c>
      <c r="J526">
        <f t="shared" si="140"/>
        <v>1.992751479289941</v>
      </c>
      <c r="K526"/>
      <c r="L526" s="10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</row>
    <row r="527" spans="3:106" s="12" customFormat="1" ht="14.4" x14ac:dyDescent="0.3">
      <c r="C527" t="s">
        <v>539</v>
      </c>
      <c r="D527" t="s">
        <v>528</v>
      </c>
      <c r="E527" s="703">
        <v>71.2</v>
      </c>
      <c r="F527" s="704">
        <f t="shared" si="137"/>
        <v>1.004231311706629</v>
      </c>
      <c r="G527"/>
      <c r="H527">
        <f t="shared" si="138"/>
        <v>60.140828402366878</v>
      </c>
      <c r="I527">
        <f t="shared" si="139"/>
        <v>3.2650887573964509</v>
      </c>
      <c r="J527">
        <f t="shared" si="140"/>
        <v>2.0011834319526627</v>
      </c>
      <c r="K527"/>
      <c r="L527" s="10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</row>
    <row r="528" spans="3:106" s="12" customFormat="1" ht="14.4" x14ac:dyDescent="0.3">
      <c r="C528" t="s">
        <v>540</v>
      </c>
      <c r="D528" t="s">
        <v>528</v>
      </c>
      <c r="E528" s="703">
        <v>71.5</v>
      </c>
      <c r="F528" s="704">
        <f t="shared" si="137"/>
        <v>1.0042134831460674</v>
      </c>
      <c r="G528"/>
      <c r="H528">
        <f t="shared" si="138"/>
        <v>60.394230769230781</v>
      </c>
      <c r="I528">
        <f t="shared" si="139"/>
        <v>3.2788461538461551</v>
      </c>
      <c r="J528">
        <f t="shared" si="140"/>
        <v>2.0096153846153846</v>
      </c>
      <c r="K528"/>
      <c r="L528" s="10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</row>
    <row r="529" spans="3:106" s="12" customFormat="1" x14ac:dyDescent="0.25">
      <c r="C529" s="14"/>
      <c r="D529" s="10"/>
      <c r="E529" s="14"/>
      <c r="F529" s="10"/>
      <c r="G529" s="10"/>
      <c r="H529" s="10"/>
      <c r="I529" s="10"/>
      <c r="J529" s="10"/>
      <c r="K529" s="10"/>
      <c r="L529" s="10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</row>
    <row r="530" spans="3:106" s="12" customFormat="1" x14ac:dyDescent="0.25">
      <c r="C530" s="14"/>
      <c r="D530" s="10"/>
      <c r="E530" s="14"/>
      <c r="F530" s="10"/>
      <c r="G530" s="10"/>
      <c r="H530" s="10"/>
      <c r="I530" s="10"/>
      <c r="J530" s="10"/>
      <c r="K530" s="10"/>
      <c r="L530" s="10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</row>
    <row r="531" spans="3:106" s="12" customFormat="1" x14ac:dyDescent="0.25">
      <c r="C531" s="14"/>
      <c r="D531" s="10"/>
      <c r="E531" s="14"/>
      <c r="F531" s="10"/>
      <c r="G531" s="10"/>
      <c r="H531" s="10"/>
      <c r="I531" s="10"/>
      <c r="J531" s="10"/>
      <c r="K531" s="10"/>
      <c r="L531" s="10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</row>
    <row r="532" spans="3:106" s="12" customFormat="1" x14ac:dyDescent="0.25">
      <c r="C532" s="14"/>
      <c r="D532" s="10"/>
      <c r="E532" s="14"/>
      <c r="F532" s="10"/>
      <c r="G532" s="10"/>
      <c r="H532" s="10"/>
      <c r="I532" s="10"/>
      <c r="J532" s="10"/>
      <c r="K532" s="10"/>
      <c r="L532" s="10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</row>
    <row r="533" spans="3:106" s="12" customFormat="1" x14ac:dyDescent="0.25">
      <c r="C533" s="14"/>
      <c r="D533" s="10"/>
      <c r="E533" s="14"/>
      <c r="F533" s="10"/>
      <c r="G533" s="10"/>
      <c r="H533" s="10"/>
      <c r="I533" s="10"/>
      <c r="J533" s="10"/>
      <c r="K533" s="10"/>
      <c r="L533" s="10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</row>
    <row r="534" spans="3:106" s="12" customFormat="1" x14ac:dyDescent="0.25">
      <c r="C534" s="14"/>
      <c r="D534" s="10"/>
      <c r="E534" s="14"/>
      <c r="F534" s="10"/>
      <c r="G534" s="10"/>
      <c r="H534" s="10"/>
      <c r="I534" s="10"/>
      <c r="J534" s="10"/>
      <c r="K534" s="10"/>
      <c r="L534" s="10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</row>
    <row r="535" spans="3:106" s="12" customFormat="1" x14ac:dyDescent="0.25">
      <c r="C535" s="14"/>
      <c r="D535" s="10"/>
      <c r="E535" s="14"/>
      <c r="F535" s="10"/>
      <c r="G535" s="10"/>
      <c r="H535" s="10"/>
      <c r="I535" s="10"/>
      <c r="J535" s="10"/>
      <c r="K535" s="10"/>
      <c r="L535" s="10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</row>
    <row r="536" spans="3:106" s="12" customFormat="1" x14ac:dyDescent="0.25">
      <c r="C536" s="14"/>
      <c r="D536" s="10"/>
      <c r="E536" s="14"/>
      <c r="F536" s="10"/>
      <c r="G536" s="10"/>
      <c r="H536" s="10"/>
      <c r="I536" s="10"/>
      <c r="J536" s="10"/>
      <c r="K536" s="10"/>
      <c r="L536" s="10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</row>
    <row r="537" spans="3:106" s="12" customFormat="1" x14ac:dyDescent="0.25">
      <c r="C537" s="14"/>
      <c r="D537" s="10"/>
      <c r="E537" s="14"/>
      <c r="F537" s="10"/>
      <c r="G537" s="10"/>
      <c r="H537" s="10"/>
      <c r="I537" s="10"/>
      <c r="J537" s="10"/>
      <c r="K537" s="10"/>
      <c r="L537" s="10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</row>
    <row r="538" spans="3:106" s="12" customFormat="1" x14ac:dyDescent="0.25">
      <c r="C538" s="14"/>
      <c r="D538" s="10"/>
      <c r="E538" s="14"/>
      <c r="F538" s="10"/>
      <c r="G538" s="10"/>
      <c r="H538" s="10"/>
      <c r="I538" s="10"/>
      <c r="J538" s="10"/>
      <c r="K538" s="10"/>
      <c r="L538" s="10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</row>
    <row r="539" spans="3:106" s="12" customFormat="1" x14ac:dyDescent="0.25">
      <c r="C539" s="14"/>
      <c r="D539" s="10"/>
      <c r="E539" s="14"/>
      <c r="F539" s="10"/>
      <c r="G539" s="10"/>
      <c r="H539" s="10"/>
      <c r="I539" s="10"/>
      <c r="J539" s="10"/>
      <c r="K539" s="10"/>
      <c r="L539" s="10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</row>
    <row r="540" spans="3:106" s="12" customFormat="1" x14ac:dyDescent="0.25">
      <c r="C540" s="14"/>
      <c r="D540" s="10"/>
      <c r="E540" s="14"/>
      <c r="F540" s="10"/>
      <c r="G540" s="10"/>
      <c r="H540" s="10"/>
      <c r="I540" s="10"/>
      <c r="J540" s="10"/>
      <c r="K540" s="10"/>
      <c r="L540" s="10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</row>
    <row r="541" spans="3:106" s="12" customFormat="1" x14ac:dyDescent="0.25">
      <c r="C541" s="14"/>
      <c r="D541" s="10"/>
      <c r="E541" s="14"/>
      <c r="F541" s="10"/>
      <c r="G541" s="10"/>
      <c r="H541" s="10"/>
      <c r="I541" s="10"/>
      <c r="J541" s="10"/>
      <c r="K541" s="10"/>
      <c r="L541" s="10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</row>
    <row r="542" spans="3:106" s="12" customFormat="1" x14ac:dyDescent="0.25">
      <c r="C542" s="14"/>
      <c r="D542" s="10"/>
      <c r="E542" s="14"/>
      <c r="F542" s="10"/>
      <c r="G542" s="10"/>
      <c r="H542" s="10"/>
      <c r="I542" s="10"/>
      <c r="J542" s="10"/>
      <c r="K542" s="10"/>
      <c r="L542" s="10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</row>
    <row r="543" spans="3:106" s="12" customFormat="1" x14ac:dyDescent="0.25">
      <c r="C543" s="14"/>
      <c r="D543" s="10"/>
      <c r="E543" s="14"/>
      <c r="F543" s="10"/>
      <c r="G543" s="10"/>
      <c r="H543" s="10"/>
      <c r="I543" s="10"/>
      <c r="J543" s="10"/>
      <c r="K543" s="10"/>
      <c r="L543" s="10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</row>
    <row r="544" spans="3:106" s="12" customFormat="1" x14ac:dyDescent="0.25">
      <c r="C544" s="14"/>
      <c r="D544" s="10"/>
      <c r="E544" s="14"/>
      <c r="F544" s="10"/>
      <c r="G544" s="10"/>
      <c r="H544" s="10"/>
      <c r="I544" s="10"/>
      <c r="J544" s="10"/>
      <c r="K544" s="10"/>
      <c r="L544" s="10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</row>
    <row r="545" spans="3:106" s="12" customFormat="1" x14ac:dyDescent="0.25">
      <c r="C545" s="14"/>
      <c r="D545" s="10"/>
      <c r="E545" s="14"/>
      <c r="F545" s="10"/>
      <c r="G545" s="10"/>
      <c r="H545" s="10"/>
      <c r="I545" s="10"/>
      <c r="J545" s="10"/>
      <c r="K545" s="10"/>
      <c r="L545" s="10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</row>
    <row r="546" spans="3:106" s="12" customFormat="1" x14ac:dyDescent="0.25">
      <c r="C546" s="14"/>
      <c r="D546" s="10"/>
      <c r="E546" s="14"/>
      <c r="F546" s="10"/>
      <c r="G546" s="10"/>
      <c r="H546" s="10"/>
      <c r="I546" s="10"/>
      <c r="J546" s="10"/>
      <c r="K546" s="10"/>
      <c r="L546" s="10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</row>
    <row r="547" spans="3:106" s="12" customFormat="1" x14ac:dyDescent="0.25">
      <c r="C547" s="14"/>
      <c r="D547" s="10"/>
      <c r="E547" s="14"/>
      <c r="F547" s="10"/>
      <c r="G547" s="10"/>
      <c r="H547" s="10"/>
      <c r="I547" s="10"/>
      <c r="J547" s="10"/>
      <c r="K547" s="10"/>
      <c r="L547" s="10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</row>
    <row r="548" spans="3:106" s="12" customFormat="1" x14ac:dyDescent="0.25">
      <c r="C548" s="14"/>
      <c r="D548" s="10"/>
      <c r="E548" s="14"/>
      <c r="F548" s="10"/>
      <c r="G548" s="10"/>
      <c r="H548" s="10"/>
      <c r="I548" s="10"/>
      <c r="J548" s="10"/>
      <c r="K548" s="10"/>
      <c r="L548" s="10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</row>
    <row r="549" spans="3:106" s="12" customFormat="1" x14ac:dyDescent="0.25">
      <c r="C549" s="14"/>
      <c r="D549" s="10"/>
      <c r="E549" s="14"/>
      <c r="F549" s="10"/>
      <c r="G549" s="10"/>
      <c r="H549" s="10"/>
      <c r="I549" s="10"/>
      <c r="J549" s="10"/>
      <c r="K549" s="10"/>
      <c r="L549" s="10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</row>
    <row r="550" spans="3:106" s="12" customFormat="1" x14ac:dyDescent="0.25">
      <c r="C550" s="14"/>
      <c r="D550" s="10"/>
      <c r="E550" s="14"/>
      <c r="F550" s="10"/>
      <c r="G550" s="10"/>
      <c r="H550" s="10"/>
      <c r="I550" s="10"/>
      <c r="J550" s="10"/>
      <c r="K550" s="10"/>
      <c r="L550" s="10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</row>
    <row r="551" spans="3:106" s="12" customFormat="1" x14ac:dyDescent="0.25">
      <c r="C551" s="14"/>
      <c r="D551" s="10"/>
      <c r="E551" s="14"/>
      <c r="F551" s="10"/>
      <c r="G551" s="10"/>
      <c r="H551" s="10"/>
      <c r="I551" s="10"/>
      <c r="J551" s="10"/>
      <c r="K551" s="10"/>
      <c r="L551" s="10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</row>
    <row r="552" spans="3:106" s="12" customFormat="1" x14ac:dyDescent="0.25">
      <c r="C552" s="14"/>
      <c r="D552" s="10"/>
      <c r="E552" s="14"/>
      <c r="F552" s="10"/>
      <c r="G552" s="10"/>
      <c r="H552" s="10"/>
      <c r="I552" s="10"/>
      <c r="J552" s="10"/>
      <c r="K552" s="10"/>
      <c r="L552" s="10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</row>
    <row r="553" spans="3:106" s="12" customFormat="1" x14ac:dyDescent="0.25">
      <c r="C553" s="14"/>
      <c r="D553" s="10"/>
      <c r="E553" s="14"/>
      <c r="F553" s="10"/>
      <c r="G553" s="10"/>
      <c r="H553" s="10"/>
      <c r="I553" s="10"/>
      <c r="J553" s="10"/>
      <c r="K553" s="10"/>
      <c r="L553" s="10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</row>
    <row r="554" spans="3:106" s="12" customFormat="1" x14ac:dyDescent="0.25">
      <c r="C554" s="14"/>
      <c r="D554" s="10"/>
      <c r="E554" s="14"/>
      <c r="F554" s="10"/>
      <c r="G554" s="10"/>
      <c r="H554" s="10"/>
      <c r="I554" s="10"/>
      <c r="J554" s="10"/>
      <c r="K554" s="10"/>
      <c r="L554" s="10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</row>
    <row r="555" spans="3:106" s="12" customFormat="1" x14ac:dyDescent="0.25">
      <c r="C555" s="14"/>
      <c r="D555" s="10"/>
      <c r="E555" s="14"/>
      <c r="F555" s="10"/>
      <c r="G555" s="10"/>
      <c r="H555" s="10"/>
      <c r="I555" s="10"/>
      <c r="J555" s="10"/>
      <c r="K555" s="10"/>
      <c r="L555" s="10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</row>
    <row r="556" spans="3:106" s="12" customFormat="1" x14ac:dyDescent="0.25">
      <c r="C556" s="14"/>
      <c r="D556" s="10"/>
      <c r="E556" s="14"/>
      <c r="F556" s="10"/>
      <c r="G556" s="10"/>
      <c r="H556" s="10"/>
      <c r="I556" s="10"/>
      <c r="J556" s="10"/>
      <c r="K556" s="10"/>
      <c r="L556" s="10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</row>
    <row r="557" spans="3:106" s="12" customFormat="1" x14ac:dyDescent="0.25">
      <c r="C557" s="14"/>
      <c r="D557" s="10"/>
      <c r="E557" s="14"/>
      <c r="F557" s="10"/>
      <c r="G557" s="10"/>
      <c r="H557" s="10"/>
      <c r="I557" s="10"/>
      <c r="J557" s="10"/>
      <c r="K557" s="10"/>
      <c r="L557" s="10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</row>
    <row r="558" spans="3:106" s="12" customFormat="1" x14ac:dyDescent="0.25">
      <c r="C558" s="14"/>
      <c r="D558" s="10"/>
      <c r="E558" s="14"/>
      <c r="F558" s="10"/>
      <c r="G558" s="10"/>
      <c r="H558" s="10"/>
      <c r="I558" s="10"/>
      <c r="J558" s="10"/>
      <c r="K558" s="10"/>
      <c r="L558" s="10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</row>
    <row r="559" spans="3:106" s="12" customFormat="1" x14ac:dyDescent="0.25">
      <c r="C559" s="14"/>
      <c r="D559" s="10"/>
      <c r="E559" s="14"/>
      <c r="F559" s="10"/>
      <c r="G559" s="10"/>
      <c r="H559" s="10"/>
      <c r="I559" s="10"/>
      <c r="J559" s="10"/>
      <c r="K559" s="10"/>
      <c r="L559" s="10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</row>
    <row r="560" spans="3:106" s="12" customFormat="1" x14ac:dyDescent="0.25">
      <c r="C560" s="14"/>
      <c r="D560" s="10"/>
      <c r="E560" s="14"/>
      <c r="F560" s="10"/>
      <c r="G560" s="10"/>
      <c r="H560" s="10"/>
      <c r="I560" s="10"/>
      <c r="J560" s="10"/>
      <c r="K560" s="10"/>
      <c r="L560" s="10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</row>
    <row r="561" spans="3:106" s="12" customFormat="1" x14ac:dyDescent="0.25">
      <c r="C561" s="14"/>
      <c r="D561" s="10"/>
      <c r="E561" s="14"/>
      <c r="F561" s="10"/>
      <c r="G561" s="10"/>
      <c r="H561" s="10"/>
      <c r="I561" s="10"/>
      <c r="J561" s="10"/>
      <c r="K561" s="10"/>
      <c r="L561" s="10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</row>
    <row r="562" spans="3:106" s="12" customFormat="1" x14ac:dyDescent="0.25">
      <c r="C562" s="14"/>
      <c r="D562" s="10"/>
      <c r="E562" s="14"/>
      <c r="F562" s="10"/>
      <c r="G562" s="10"/>
      <c r="H562" s="10"/>
      <c r="I562" s="10"/>
      <c r="J562" s="10"/>
      <c r="K562" s="10"/>
      <c r="L562" s="10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</row>
    <row r="563" spans="3:106" s="12" customFormat="1" x14ac:dyDescent="0.25">
      <c r="C563" s="14"/>
      <c r="D563" s="10"/>
      <c r="E563" s="14"/>
      <c r="F563" s="10"/>
      <c r="G563" s="10"/>
      <c r="H563" s="10"/>
      <c r="I563" s="10"/>
      <c r="J563" s="10"/>
      <c r="K563" s="10"/>
      <c r="L563" s="10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</row>
    <row r="564" spans="3:106" s="12" customFormat="1" x14ac:dyDescent="0.25">
      <c r="C564" s="14"/>
      <c r="D564" s="10"/>
      <c r="E564" s="14"/>
      <c r="F564" s="10"/>
      <c r="G564" s="10"/>
      <c r="H564" s="10"/>
      <c r="I564" s="10"/>
      <c r="J564" s="10"/>
      <c r="K564" s="10"/>
      <c r="L564" s="10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</row>
    <row r="565" spans="3:106" s="12" customFormat="1" x14ac:dyDescent="0.25">
      <c r="C565" s="14"/>
      <c r="D565" s="10"/>
      <c r="E565" s="14"/>
      <c r="F565" s="10"/>
      <c r="G565" s="10"/>
      <c r="H565" s="10"/>
      <c r="I565" s="10"/>
      <c r="J565" s="10"/>
      <c r="K565" s="10"/>
      <c r="L565" s="10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</row>
    <row r="566" spans="3:106" s="12" customFormat="1" x14ac:dyDescent="0.25">
      <c r="C566" s="14"/>
      <c r="D566" s="10"/>
      <c r="E566" s="14"/>
      <c r="F566" s="10"/>
      <c r="G566" s="10"/>
      <c r="H566" s="10"/>
      <c r="I566" s="10"/>
      <c r="J566" s="10"/>
      <c r="K566" s="10"/>
      <c r="L566" s="10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</row>
    <row r="567" spans="3:106" s="12" customFormat="1" x14ac:dyDescent="0.25">
      <c r="C567" s="14"/>
      <c r="D567" s="10"/>
      <c r="E567" s="14"/>
      <c r="F567" s="10"/>
      <c r="G567" s="10"/>
      <c r="H567" s="10"/>
      <c r="I567" s="10"/>
      <c r="J567" s="10"/>
      <c r="K567" s="10"/>
      <c r="L567" s="10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</row>
    <row r="568" spans="3:106" s="12" customFormat="1" x14ac:dyDescent="0.25">
      <c r="C568" s="14"/>
      <c r="D568" s="10"/>
      <c r="E568" s="14"/>
      <c r="F568" s="10"/>
      <c r="G568" s="10"/>
      <c r="H568" s="10"/>
      <c r="I568" s="10"/>
      <c r="J568" s="10"/>
      <c r="K568" s="10"/>
      <c r="L568" s="10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</row>
    <row r="569" spans="3:106" s="12" customFormat="1" x14ac:dyDescent="0.25">
      <c r="C569" s="14"/>
      <c r="D569" s="10"/>
      <c r="E569" s="14"/>
      <c r="F569" s="10"/>
      <c r="G569" s="10"/>
      <c r="H569" s="10"/>
      <c r="I569" s="10"/>
      <c r="J569" s="10"/>
      <c r="K569" s="10"/>
      <c r="L569" s="10"/>
      <c r="M569" s="1"/>
      <c r="N569" s="1"/>
      <c r="O569" s="1"/>
      <c r="P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</row>
    <row r="570" spans="3:106" s="12" customFormat="1" x14ac:dyDescent="0.25">
      <c r="C570" s="14"/>
      <c r="D570" s="10"/>
      <c r="E570" s="14"/>
      <c r="F570" s="10"/>
      <c r="G570" s="10"/>
      <c r="H570" s="10"/>
      <c r="I570" s="10"/>
      <c r="J570" s="10"/>
      <c r="K570" s="10"/>
      <c r="L570" s="10"/>
      <c r="M570" s="1"/>
      <c r="N570" s="1"/>
      <c r="O570" s="1"/>
      <c r="P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</row>
    <row r="571" spans="3:106" s="12" customFormat="1" x14ac:dyDescent="0.25">
      <c r="C571" s="14"/>
      <c r="D571" s="10"/>
      <c r="E571" s="14"/>
      <c r="F571" s="10"/>
      <c r="G571" s="10"/>
      <c r="H571" s="10"/>
      <c r="I571" s="10"/>
      <c r="J571" s="10"/>
      <c r="K571" s="10"/>
      <c r="L571" s="10"/>
      <c r="M571" s="1"/>
      <c r="N571" s="1"/>
      <c r="O571" s="1"/>
      <c r="P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</row>
    <row r="572" spans="3:106" s="12" customFormat="1" x14ac:dyDescent="0.25">
      <c r="C572" s="14"/>
      <c r="D572" s="10"/>
      <c r="E572" s="14"/>
      <c r="F572" s="10"/>
      <c r="G572" s="10"/>
      <c r="H572" s="10"/>
      <c r="I572" s="10"/>
      <c r="J572" s="10"/>
      <c r="K572" s="10"/>
      <c r="L572" s="10"/>
      <c r="M572" s="1"/>
      <c r="N572" s="1"/>
      <c r="O572" s="1"/>
      <c r="P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</row>
    <row r="573" spans="3:106" s="12" customFormat="1" x14ac:dyDescent="0.25">
      <c r="C573" s="14"/>
      <c r="D573" s="10"/>
      <c r="E573" s="14"/>
      <c r="F573" s="10"/>
      <c r="G573" s="10"/>
      <c r="H573" s="10"/>
      <c r="I573" s="10"/>
      <c r="J573" s="10"/>
      <c r="K573" s="10"/>
      <c r="L573" s="10"/>
      <c r="M573" s="1"/>
      <c r="N573" s="1"/>
      <c r="O573" s="1"/>
      <c r="P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</row>
    <row r="574" spans="3:106" s="12" customFormat="1" x14ac:dyDescent="0.25">
      <c r="C574" s="14"/>
      <c r="D574" s="10"/>
      <c r="E574" s="14"/>
      <c r="F574" s="10"/>
      <c r="G574" s="10"/>
      <c r="H574" s="10"/>
      <c r="I574" s="10"/>
      <c r="J574" s="10"/>
      <c r="K574" s="10"/>
      <c r="L574" s="10"/>
      <c r="M574" s="1"/>
      <c r="N574" s="1"/>
      <c r="O574" s="1"/>
      <c r="P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</row>
    <row r="575" spans="3:106" s="12" customFormat="1" x14ac:dyDescent="0.25">
      <c r="C575" s="14"/>
      <c r="D575" s="10"/>
      <c r="E575" s="14"/>
      <c r="F575" s="10"/>
      <c r="G575" s="10"/>
      <c r="H575" s="10"/>
      <c r="I575" s="10"/>
      <c r="J575" s="10"/>
      <c r="K575" s="10"/>
      <c r="L575" s="10"/>
      <c r="M575" s="1"/>
      <c r="N575" s="1"/>
      <c r="O575" s="1"/>
      <c r="P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</row>
    <row r="576" spans="3:106" s="12" customFormat="1" x14ac:dyDescent="0.25">
      <c r="C576" s="14"/>
      <c r="D576" s="10"/>
      <c r="E576" s="14"/>
      <c r="F576" s="10"/>
      <c r="G576" s="10"/>
      <c r="H576" s="10"/>
      <c r="I576" s="10"/>
      <c r="J576" s="10"/>
      <c r="K576" s="10"/>
      <c r="L576" s="10"/>
      <c r="M576" s="1"/>
      <c r="N576" s="1"/>
      <c r="O576" s="1"/>
      <c r="P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</row>
    <row r="577" spans="3:106" s="12" customFormat="1" x14ac:dyDescent="0.25">
      <c r="C577" s="14"/>
      <c r="D577" s="10"/>
      <c r="E577" s="14"/>
      <c r="F577" s="10"/>
      <c r="G577" s="10"/>
      <c r="H577" s="10"/>
      <c r="I577" s="10"/>
      <c r="J577" s="10"/>
      <c r="K577" s="10"/>
      <c r="L577" s="10"/>
      <c r="M577" s="1"/>
      <c r="N577" s="1"/>
      <c r="O577" s="1"/>
      <c r="P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</row>
    <row r="578" spans="3:106" s="12" customFormat="1" x14ac:dyDescent="0.25">
      <c r="C578" s="14"/>
      <c r="D578" s="10"/>
      <c r="E578" s="14"/>
      <c r="F578" s="10"/>
      <c r="G578" s="10"/>
      <c r="H578" s="10"/>
      <c r="I578" s="10"/>
      <c r="J578" s="10"/>
      <c r="K578" s="10"/>
      <c r="L578" s="10"/>
      <c r="M578" s="1"/>
      <c r="N578" s="1"/>
      <c r="O578" s="1"/>
      <c r="P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</row>
    <row r="579" spans="3:106" s="12" customFormat="1" x14ac:dyDescent="0.25">
      <c r="C579" s="14"/>
      <c r="D579" s="10"/>
      <c r="E579" s="14"/>
      <c r="F579" s="10"/>
      <c r="G579" s="10"/>
      <c r="H579" s="10"/>
      <c r="I579" s="10"/>
      <c r="J579" s="10"/>
      <c r="K579" s="10"/>
      <c r="L579" s="10"/>
      <c r="M579" s="1"/>
      <c r="N579" s="1"/>
      <c r="O579" s="1"/>
      <c r="P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</row>
    <row r="580" spans="3:106" s="12" customFormat="1" x14ac:dyDescent="0.25">
      <c r="C580" s="14"/>
      <c r="D580" s="10"/>
      <c r="E580" s="14"/>
      <c r="F580" s="10"/>
      <c r="G580" s="10"/>
      <c r="H580" s="10"/>
      <c r="I580" s="10"/>
      <c r="J580" s="10"/>
      <c r="K580" s="10"/>
      <c r="L580" s="10"/>
      <c r="M580" s="1"/>
      <c r="N580" s="1"/>
      <c r="O580" s="1"/>
      <c r="P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</row>
    <row r="581" spans="3:106" s="12" customFormat="1" x14ac:dyDescent="0.25">
      <c r="C581" s="14"/>
      <c r="D581" s="10"/>
      <c r="E581" s="14"/>
      <c r="F581" s="10"/>
      <c r="G581" s="10"/>
      <c r="H581" s="10"/>
      <c r="I581" s="10"/>
      <c r="J581" s="10"/>
      <c r="K581" s="10"/>
      <c r="L581" s="10"/>
      <c r="M581" s="1"/>
      <c r="N581" s="1"/>
      <c r="O581" s="1"/>
      <c r="P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</row>
    <row r="582" spans="3:106" s="12" customFormat="1" x14ac:dyDescent="0.25">
      <c r="C582" s="14"/>
      <c r="D582" s="10"/>
      <c r="E582" s="14"/>
      <c r="F582" s="10"/>
      <c r="G582" s="10"/>
      <c r="H582" s="10"/>
      <c r="I582" s="10"/>
      <c r="J582" s="10"/>
      <c r="K582" s="10"/>
      <c r="L582" s="10"/>
      <c r="M582" s="1"/>
      <c r="N582" s="1"/>
      <c r="O582" s="1"/>
      <c r="P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</row>
    <row r="583" spans="3:106" s="12" customFormat="1" x14ac:dyDescent="0.25">
      <c r="C583" s="14"/>
      <c r="D583" s="10"/>
      <c r="E583" s="14"/>
      <c r="F583" s="10"/>
      <c r="G583" s="10"/>
      <c r="H583" s="10"/>
      <c r="I583" s="10"/>
      <c r="J583" s="10"/>
      <c r="K583" s="10"/>
      <c r="L583" s="10"/>
      <c r="M583" s="1"/>
      <c r="N583" s="1"/>
      <c r="O583" s="1"/>
      <c r="P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</row>
    <row r="584" spans="3:106" s="12" customFormat="1" x14ac:dyDescent="0.25">
      <c r="C584" s="14"/>
      <c r="D584" s="10"/>
      <c r="E584" s="14"/>
      <c r="F584" s="10"/>
      <c r="G584" s="10"/>
      <c r="H584" s="10"/>
      <c r="I584" s="10"/>
      <c r="J584" s="10"/>
      <c r="K584" s="10"/>
      <c r="L584" s="10"/>
      <c r="M584" s="1"/>
      <c r="N584" s="1"/>
      <c r="O584" s="1"/>
      <c r="P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</row>
    <row r="585" spans="3:106" s="12" customFormat="1" x14ac:dyDescent="0.25">
      <c r="C585" s="14"/>
      <c r="D585" s="10"/>
      <c r="E585" s="14"/>
      <c r="F585" s="10"/>
      <c r="G585" s="10"/>
      <c r="H585" s="10"/>
      <c r="I585" s="10"/>
      <c r="J585" s="10"/>
      <c r="K585" s="10"/>
      <c r="L585" s="10"/>
      <c r="M585" s="1"/>
      <c r="N585" s="1"/>
      <c r="O585" s="1"/>
      <c r="P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</row>
    <row r="586" spans="3:106" s="12" customFormat="1" x14ac:dyDescent="0.25">
      <c r="C586" s="14"/>
      <c r="D586" s="10"/>
      <c r="E586" s="14"/>
      <c r="F586" s="10"/>
      <c r="G586" s="10"/>
      <c r="H586" s="10"/>
      <c r="I586" s="10"/>
      <c r="J586" s="10"/>
      <c r="K586" s="10"/>
      <c r="L586" s="10"/>
      <c r="M586" s="1"/>
      <c r="N586" s="1"/>
      <c r="O586" s="1"/>
      <c r="P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</row>
    <row r="587" spans="3:106" s="12" customFormat="1" x14ac:dyDescent="0.25">
      <c r="C587" s="14"/>
      <c r="D587" s="10"/>
      <c r="E587" s="14"/>
      <c r="F587" s="10"/>
      <c r="G587" s="10"/>
      <c r="H587" s="10"/>
      <c r="I587" s="10"/>
      <c r="J587" s="10"/>
      <c r="K587" s="10"/>
      <c r="L587" s="10"/>
      <c r="M587" s="1"/>
      <c r="N587" s="1"/>
      <c r="O587" s="1"/>
      <c r="P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</row>
    <row r="588" spans="3:106" s="12" customFormat="1" x14ac:dyDescent="0.25">
      <c r="C588" s="14"/>
      <c r="D588" s="10"/>
      <c r="E588" s="14"/>
      <c r="F588" s="10"/>
      <c r="G588" s="10"/>
      <c r="H588" s="10"/>
      <c r="I588" s="10"/>
      <c r="J588" s="10"/>
      <c r="K588" s="10"/>
      <c r="L588" s="10"/>
      <c r="M588" s="1"/>
      <c r="N588" s="1"/>
      <c r="O588" s="1"/>
      <c r="P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</row>
    <row r="589" spans="3:106" s="12" customFormat="1" x14ac:dyDescent="0.25">
      <c r="C589" s="14"/>
      <c r="D589" s="10"/>
      <c r="E589" s="14"/>
      <c r="F589" s="10"/>
      <c r="G589" s="10"/>
      <c r="H589" s="10"/>
      <c r="I589" s="10"/>
      <c r="J589" s="10"/>
      <c r="K589" s="10"/>
      <c r="L589" s="10"/>
      <c r="M589" s="1"/>
      <c r="N589" s="1"/>
      <c r="O589" s="1"/>
      <c r="P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</row>
    <row r="590" spans="3:106" s="12" customFormat="1" x14ac:dyDescent="0.25">
      <c r="C590" s="14"/>
      <c r="D590" s="10"/>
      <c r="E590" s="14"/>
      <c r="F590" s="10"/>
      <c r="G590" s="10"/>
      <c r="H590" s="10"/>
      <c r="I590" s="10"/>
      <c r="J590" s="10"/>
      <c r="K590" s="10"/>
      <c r="L590" s="10"/>
      <c r="M590" s="1"/>
      <c r="N590" s="1"/>
      <c r="O590" s="1"/>
      <c r="P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</row>
    <row r="591" spans="3:106" s="12" customFormat="1" x14ac:dyDescent="0.25">
      <c r="C591" s="14"/>
      <c r="D591" s="10"/>
      <c r="E591" s="14"/>
      <c r="F591" s="10"/>
      <c r="G591" s="10"/>
      <c r="H591" s="10"/>
      <c r="I591" s="10"/>
      <c r="J591" s="10"/>
      <c r="K591" s="10"/>
      <c r="L591" s="10"/>
      <c r="M591" s="1"/>
      <c r="N591" s="1"/>
      <c r="O591" s="1"/>
      <c r="P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</row>
    <row r="592" spans="3:106" s="12" customFormat="1" x14ac:dyDescent="0.25">
      <c r="C592" s="14"/>
      <c r="D592" s="10"/>
      <c r="E592" s="14"/>
      <c r="F592" s="10"/>
      <c r="G592" s="10"/>
      <c r="H592" s="10"/>
      <c r="I592" s="10"/>
      <c r="J592" s="10"/>
      <c r="K592" s="10"/>
      <c r="L592" s="10"/>
      <c r="M592" s="1"/>
      <c r="N592" s="1"/>
      <c r="O592" s="1"/>
      <c r="P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</row>
    <row r="593" spans="3:106" s="12" customFormat="1" x14ac:dyDescent="0.25">
      <c r="C593" s="14"/>
      <c r="D593" s="10"/>
      <c r="E593" s="14"/>
      <c r="F593" s="10"/>
      <c r="G593" s="10"/>
      <c r="H593" s="10"/>
      <c r="I593" s="10"/>
      <c r="J593" s="10"/>
      <c r="K593" s="10"/>
      <c r="L593" s="10"/>
      <c r="M593" s="1"/>
      <c r="N593" s="1"/>
      <c r="O593" s="1"/>
      <c r="P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</row>
    <row r="594" spans="3:106" s="12" customFormat="1" x14ac:dyDescent="0.25">
      <c r="C594" s="14"/>
      <c r="D594" s="10"/>
      <c r="E594" s="14"/>
      <c r="F594" s="10"/>
      <c r="G594" s="10"/>
      <c r="H594" s="10"/>
      <c r="I594" s="10"/>
      <c r="J594" s="10"/>
      <c r="K594" s="10"/>
      <c r="L594" s="10"/>
      <c r="M594" s="1"/>
      <c r="N594" s="1"/>
      <c r="O594" s="1"/>
      <c r="P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</row>
    <row r="595" spans="3:106" s="12" customFormat="1" x14ac:dyDescent="0.25">
      <c r="C595" s="14"/>
      <c r="D595" s="10"/>
      <c r="E595" s="14"/>
      <c r="F595" s="10"/>
      <c r="G595" s="10"/>
      <c r="H595" s="10"/>
      <c r="I595" s="10"/>
      <c r="J595" s="10"/>
      <c r="K595" s="10"/>
      <c r="L595" s="10"/>
      <c r="M595" s="1"/>
      <c r="N595" s="1"/>
      <c r="O595" s="1"/>
      <c r="P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</row>
    <row r="596" spans="3:106" s="12" customFormat="1" x14ac:dyDescent="0.25">
      <c r="C596" s="14"/>
      <c r="D596" s="10"/>
      <c r="E596" s="14"/>
      <c r="F596" s="10"/>
      <c r="G596" s="10"/>
      <c r="H596" s="10"/>
      <c r="I596" s="10"/>
      <c r="J596" s="10"/>
      <c r="K596" s="10"/>
      <c r="L596" s="10"/>
      <c r="M596" s="1"/>
      <c r="N596" s="1"/>
      <c r="O596" s="1"/>
      <c r="P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</row>
    <row r="597" spans="3:106" s="12" customFormat="1" x14ac:dyDescent="0.25">
      <c r="C597" s="14"/>
      <c r="D597" s="10"/>
      <c r="E597" s="14"/>
      <c r="F597" s="10"/>
      <c r="G597" s="10"/>
      <c r="H597" s="10"/>
      <c r="I597" s="10"/>
      <c r="J597" s="10"/>
      <c r="K597" s="10"/>
      <c r="L597" s="10"/>
      <c r="M597" s="1"/>
      <c r="N597" s="1"/>
      <c r="O597" s="1"/>
      <c r="P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</row>
    <row r="598" spans="3:106" s="12" customFormat="1" x14ac:dyDescent="0.25">
      <c r="C598" s="14"/>
      <c r="D598" s="10"/>
      <c r="E598" s="14"/>
      <c r="F598" s="10"/>
      <c r="G598" s="10"/>
      <c r="H598" s="10"/>
      <c r="I598" s="10"/>
      <c r="J598" s="10"/>
      <c r="K598" s="10"/>
      <c r="L598" s="10"/>
      <c r="M598" s="1"/>
      <c r="N598" s="1"/>
      <c r="O598" s="1"/>
      <c r="P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</row>
    <row r="599" spans="3:106" s="12" customFormat="1" x14ac:dyDescent="0.25">
      <c r="C599" s="14"/>
      <c r="D599" s="10"/>
      <c r="E599" s="14"/>
      <c r="F599" s="10"/>
      <c r="G599" s="10"/>
      <c r="H599" s="10"/>
      <c r="I599" s="10"/>
      <c r="J599" s="10"/>
      <c r="K599" s="10"/>
      <c r="L599" s="10"/>
      <c r="M599" s="1"/>
      <c r="N599" s="1"/>
      <c r="O599" s="1"/>
      <c r="P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</row>
    <row r="600" spans="3:106" s="12" customFormat="1" x14ac:dyDescent="0.25">
      <c r="C600" s="14"/>
      <c r="D600" s="10"/>
      <c r="E600" s="14"/>
      <c r="F600" s="10"/>
      <c r="G600" s="10"/>
      <c r="H600" s="10"/>
      <c r="I600" s="10"/>
      <c r="J600" s="10"/>
      <c r="K600" s="10"/>
      <c r="L600" s="10"/>
      <c r="M600" s="1"/>
      <c r="N600" s="1"/>
      <c r="O600" s="1"/>
      <c r="P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</row>
    <row r="601" spans="3:106" s="12" customFormat="1" x14ac:dyDescent="0.25">
      <c r="C601" s="14"/>
      <c r="D601" s="10"/>
      <c r="E601" s="10"/>
      <c r="F601" s="10"/>
      <c r="G601" s="10"/>
      <c r="H601" s="10"/>
      <c r="I601" s="10"/>
      <c r="J601" s="10"/>
      <c r="K601" s="10"/>
      <c r="L601" s="10"/>
      <c r="M601" s="1"/>
      <c r="N601" s="1"/>
      <c r="O601" s="1"/>
      <c r="P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</row>
    <row r="602" spans="3:106" s="12" customFormat="1" x14ac:dyDescent="0.25">
      <c r="C602" s="14"/>
      <c r="D602" s="10"/>
      <c r="E602" s="10"/>
      <c r="F602" s="10"/>
      <c r="G602" s="10"/>
      <c r="H602" s="10"/>
      <c r="I602" s="10"/>
      <c r="J602" s="10"/>
      <c r="K602" s="10"/>
      <c r="L602" s="10"/>
      <c r="M602" s="1"/>
      <c r="N602" s="1"/>
      <c r="O602" s="1"/>
      <c r="P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</row>
    <row r="603" spans="3:106" s="12" customFormat="1" x14ac:dyDescent="0.25">
      <c r="C603" s="14"/>
      <c r="D603" s="10"/>
      <c r="E603" s="10"/>
      <c r="F603" s="10"/>
      <c r="G603" s="10"/>
      <c r="H603" s="10"/>
      <c r="I603" s="10"/>
      <c r="J603" s="10"/>
      <c r="K603" s="10"/>
      <c r="L603" s="10"/>
      <c r="M603" s="1"/>
      <c r="N603" s="1"/>
      <c r="O603" s="1"/>
      <c r="P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</row>
    <row r="604" spans="3:106" s="12" customFormat="1" x14ac:dyDescent="0.25">
      <c r="C604" s="14"/>
      <c r="D604" s="10"/>
      <c r="E604" s="10"/>
      <c r="F604" s="10"/>
      <c r="G604" s="10"/>
      <c r="H604" s="10"/>
      <c r="I604" s="10"/>
      <c r="J604" s="10"/>
      <c r="K604" s="10"/>
      <c r="L604" s="10"/>
      <c r="M604" s="1"/>
      <c r="N604" s="1"/>
      <c r="O604" s="1"/>
      <c r="P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</row>
    <row r="605" spans="3:106" s="12" customFormat="1" x14ac:dyDescent="0.25">
      <c r="C605" s="14"/>
      <c r="D605" s="10"/>
      <c r="E605" s="10"/>
      <c r="F605" s="10"/>
      <c r="G605" s="10"/>
      <c r="H605" s="10"/>
      <c r="I605" s="10"/>
      <c r="J605" s="10"/>
      <c r="K605" s="10"/>
      <c r="L605" s="10"/>
      <c r="M605" s="1"/>
      <c r="N605" s="1"/>
      <c r="O605" s="1"/>
      <c r="P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</row>
    <row r="606" spans="3:106" s="12" customFormat="1" x14ac:dyDescent="0.25">
      <c r="C606" s="14"/>
      <c r="D606" s="10"/>
      <c r="E606" s="10"/>
      <c r="F606" s="10"/>
      <c r="G606" s="10"/>
      <c r="H606" s="10"/>
      <c r="I606" s="10"/>
      <c r="J606" s="10"/>
      <c r="K606" s="10"/>
      <c r="L606" s="10"/>
      <c r="M606" s="1"/>
      <c r="N606" s="1"/>
      <c r="O606" s="1"/>
      <c r="P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</row>
    <row r="607" spans="3:106" s="12" customFormat="1" x14ac:dyDescent="0.25">
      <c r="C607" s="14"/>
      <c r="D607" s="10"/>
      <c r="E607" s="10"/>
      <c r="F607" s="10"/>
      <c r="G607" s="10"/>
      <c r="H607" s="10"/>
      <c r="I607" s="10"/>
      <c r="J607" s="10"/>
      <c r="K607" s="10"/>
      <c r="L607" s="10"/>
      <c r="M607" s="1"/>
      <c r="N607" s="1"/>
      <c r="O607" s="1"/>
      <c r="P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</row>
    <row r="608" spans="3:106" s="12" customFormat="1" x14ac:dyDescent="0.25">
      <c r="C608" s="14"/>
      <c r="D608" s="10"/>
      <c r="E608" s="10"/>
      <c r="F608" s="10"/>
      <c r="G608" s="10"/>
      <c r="H608" s="10"/>
      <c r="I608" s="10"/>
      <c r="J608" s="10"/>
      <c r="K608" s="10"/>
      <c r="L608" s="10"/>
      <c r="M608" s="1"/>
      <c r="N608" s="1"/>
      <c r="O608" s="1"/>
      <c r="P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</row>
    <row r="609" spans="3:106" s="12" customFormat="1" x14ac:dyDescent="0.25">
      <c r="C609" s="14"/>
      <c r="D609" s="10"/>
      <c r="E609" s="10"/>
      <c r="F609" s="10"/>
      <c r="G609" s="10"/>
      <c r="H609" s="10"/>
      <c r="I609" s="10"/>
      <c r="J609" s="10"/>
      <c r="K609" s="10"/>
      <c r="L609" s="10"/>
      <c r="M609" s="1"/>
      <c r="N609" s="1"/>
      <c r="O609" s="1"/>
      <c r="P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</row>
    <row r="610" spans="3:106" s="12" customFormat="1" x14ac:dyDescent="0.25">
      <c r="C610" s="14"/>
      <c r="D610" s="10"/>
      <c r="E610" s="10"/>
      <c r="F610" s="10"/>
      <c r="G610" s="10"/>
      <c r="H610" s="10"/>
      <c r="I610" s="10"/>
      <c r="J610" s="10"/>
      <c r="K610" s="10"/>
      <c r="L610" s="10"/>
      <c r="M610" s="1"/>
      <c r="N610" s="1"/>
      <c r="O610" s="1"/>
      <c r="P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</row>
    <row r="611" spans="3:106" s="12" customFormat="1" x14ac:dyDescent="0.25">
      <c r="C611" s="14"/>
      <c r="D611" s="10"/>
      <c r="E611" s="10"/>
      <c r="F611" s="10"/>
      <c r="G611" s="10"/>
      <c r="H611" s="10"/>
      <c r="I611" s="10"/>
      <c r="J611" s="10"/>
      <c r="K611" s="10"/>
      <c r="L611" s="10"/>
      <c r="M611" s="1"/>
      <c r="N611" s="1"/>
      <c r="O611" s="1"/>
      <c r="P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</row>
    <row r="612" spans="3:106" s="12" customFormat="1" x14ac:dyDescent="0.25">
      <c r="C612" s="14"/>
      <c r="D612" s="10"/>
      <c r="E612" s="10"/>
      <c r="F612" s="10"/>
      <c r="G612" s="10"/>
      <c r="H612" s="10"/>
      <c r="I612" s="10"/>
      <c r="J612" s="10"/>
      <c r="K612" s="10"/>
      <c r="L612" s="10"/>
      <c r="M612" s="1"/>
      <c r="N612" s="1"/>
      <c r="O612" s="1"/>
      <c r="P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</row>
    <row r="613" spans="3:106" s="12" customFormat="1" x14ac:dyDescent="0.25">
      <c r="C613" s="14"/>
      <c r="D613" s="10"/>
      <c r="E613" s="10"/>
      <c r="F613" s="10"/>
      <c r="G613" s="10"/>
      <c r="H613" s="10"/>
      <c r="I613" s="10"/>
      <c r="J613" s="10"/>
      <c r="K613" s="10"/>
      <c r="L613" s="10"/>
      <c r="M613" s="1"/>
      <c r="N613" s="1"/>
      <c r="O613" s="1"/>
      <c r="P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</row>
    <row r="614" spans="3:106" s="12" customFormat="1" x14ac:dyDescent="0.25">
      <c r="C614" s="14"/>
      <c r="D614" s="10"/>
      <c r="E614" s="10"/>
      <c r="F614" s="10"/>
      <c r="G614" s="10"/>
      <c r="H614" s="10"/>
      <c r="I614" s="10"/>
      <c r="J614" s="10"/>
      <c r="K614" s="10"/>
      <c r="L614" s="10"/>
      <c r="M614" s="1"/>
      <c r="N614" s="1"/>
      <c r="O614" s="1"/>
      <c r="P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</row>
    <row r="615" spans="3:106" s="12" customFormat="1" x14ac:dyDescent="0.25">
      <c r="C615" s="14"/>
      <c r="D615" s="10"/>
      <c r="E615" s="10"/>
      <c r="F615" s="10"/>
      <c r="G615" s="10"/>
      <c r="H615" s="10"/>
      <c r="I615" s="10"/>
      <c r="J615" s="10"/>
      <c r="K615" s="10"/>
      <c r="L615" s="10"/>
      <c r="M615" s="1"/>
      <c r="N615" s="1"/>
      <c r="O615" s="1"/>
      <c r="P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</row>
    <row r="616" spans="3:106" s="12" customFormat="1" x14ac:dyDescent="0.25">
      <c r="C616" s="14"/>
      <c r="D616" s="10"/>
      <c r="E616" s="10"/>
      <c r="F616" s="10"/>
      <c r="G616" s="10"/>
      <c r="H616" s="10"/>
      <c r="I616" s="10"/>
      <c r="J616" s="10"/>
      <c r="K616" s="10"/>
      <c r="L616" s="10"/>
      <c r="M616" s="1"/>
      <c r="N616" s="1"/>
      <c r="O616" s="1"/>
      <c r="P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</row>
    <row r="617" spans="3:106" s="12" customFormat="1" x14ac:dyDescent="0.25">
      <c r="C617" s="14"/>
      <c r="D617" s="10"/>
      <c r="E617" s="10"/>
      <c r="F617" s="10"/>
      <c r="G617" s="10"/>
      <c r="H617" s="10"/>
      <c r="I617" s="10"/>
      <c r="J617" s="10"/>
      <c r="K617" s="10"/>
      <c r="L617" s="10"/>
      <c r="M617" s="1"/>
      <c r="N617" s="1"/>
      <c r="O617" s="1"/>
      <c r="P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</row>
    <row r="618" spans="3:106" s="12" customFormat="1" x14ac:dyDescent="0.25">
      <c r="C618" s="14"/>
      <c r="D618" s="10"/>
      <c r="E618" s="10"/>
      <c r="F618" s="10"/>
      <c r="G618" s="10"/>
      <c r="H618" s="10"/>
      <c r="I618" s="10"/>
      <c r="J618" s="10"/>
      <c r="K618" s="10"/>
      <c r="L618" s="10"/>
      <c r="M618" s="1"/>
      <c r="N618" s="1"/>
      <c r="O618" s="1"/>
      <c r="P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</row>
    <row r="619" spans="3:106" s="12" customFormat="1" x14ac:dyDescent="0.25">
      <c r="C619" s="14"/>
      <c r="D619" s="10"/>
      <c r="E619" s="10"/>
      <c r="F619" s="10"/>
      <c r="G619" s="10"/>
      <c r="H619" s="10"/>
      <c r="I619" s="10"/>
      <c r="J619" s="10"/>
      <c r="K619" s="10"/>
      <c r="L619" s="10"/>
      <c r="M619" s="1"/>
      <c r="N619" s="1"/>
      <c r="O619" s="1"/>
      <c r="P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</row>
    <row r="620" spans="3:106" s="12" customFormat="1" x14ac:dyDescent="0.25">
      <c r="C620" s="14"/>
      <c r="D620" s="10"/>
      <c r="E620" s="10"/>
      <c r="F620" s="10"/>
      <c r="G620" s="10"/>
      <c r="H620" s="10"/>
      <c r="I620" s="10"/>
      <c r="J620" s="10"/>
      <c r="K620" s="10"/>
      <c r="L620" s="10"/>
      <c r="M620" s="1"/>
      <c r="N620" s="1"/>
      <c r="O620" s="1"/>
      <c r="P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</row>
    <row r="621" spans="3:106" s="12" customFormat="1" x14ac:dyDescent="0.25">
      <c r="C621" s="14"/>
      <c r="D621" s="10"/>
      <c r="E621" s="10"/>
      <c r="F621" s="10"/>
      <c r="G621" s="10"/>
      <c r="H621" s="10"/>
      <c r="I621" s="10"/>
      <c r="J621" s="10"/>
      <c r="K621" s="10"/>
      <c r="L621" s="10"/>
      <c r="M621" s="1"/>
      <c r="N621" s="1"/>
      <c r="O621" s="1"/>
      <c r="P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</row>
    <row r="622" spans="3:106" s="12" customFormat="1" x14ac:dyDescent="0.25">
      <c r="C622" s="14"/>
      <c r="D622" s="10"/>
      <c r="E622" s="10"/>
      <c r="F622" s="10"/>
      <c r="G622" s="10"/>
      <c r="H622" s="10"/>
      <c r="I622" s="10"/>
      <c r="J622" s="10"/>
      <c r="K622" s="10"/>
      <c r="L622" s="10"/>
      <c r="M622" s="1"/>
      <c r="N622" s="1"/>
      <c r="O622" s="1"/>
      <c r="P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</row>
    <row r="623" spans="3:106" s="12" customFormat="1" x14ac:dyDescent="0.25">
      <c r="C623" s="14"/>
      <c r="D623" s="10"/>
      <c r="E623" s="10"/>
      <c r="F623" s="10"/>
      <c r="G623" s="10"/>
      <c r="H623" s="10"/>
      <c r="I623" s="10"/>
      <c r="J623" s="10"/>
      <c r="K623" s="10"/>
      <c r="L623" s="10"/>
      <c r="M623" s="1"/>
      <c r="N623" s="1"/>
      <c r="O623" s="1"/>
      <c r="P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</row>
    <row r="624" spans="3:106" s="12" customFormat="1" x14ac:dyDescent="0.25">
      <c r="C624" s="14"/>
      <c r="D624" s="10"/>
      <c r="E624" s="10"/>
      <c r="F624" s="10"/>
      <c r="G624" s="10"/>
      <c r="H624" s="10"/>
      <c r="I624" s="10"/>
      <c r="J624" s="10"/>
      <c r="K624" s="10"/>
      <c r="L624" s="10"/>
      <c r="M624" s="1"/>
      <c r="N624" s="1"/>
      <c r="O624" s="1"/>
      <c r="P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</row>
    <row r="625" spans="3:106" s="12" customFormat="1" x14ac:dyDescent="0.25">
      <c r="C625" s="14"/>
      <c r="D625" s="10"/>
      <c r="E625" s="10"/>
      <c r="F625" s="10"/>
      <c r="G625" s="10"/>
      <c r="H625" s="10"/>
      <c r="I625" s="10"/>
      <c r="J625" s="10"/>
      <c r="K625" s="10"/>
      <c r="L625" s="10"/>
      <c r="M625" s="1"/>
      <c r="N625" s="1"/>
      <c r="O625" s="1"/>
      <c r="P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</row>
    <row r="626" spans="3:106" s="12" customFormat="1" x14ac:dyDescent="0.25">
      <c r="C626" s="14"/>
      <c r="D626" s="10"/>
      <c r="E626" s="10"/>
      <c r="F626" s="10"/>
      <c r="G626" s="10"/>
      <c r="H626" s="10"/>
      <c r="I626" s="10"/>
      <c r="J626" s="10"/>
      <c r="K626" s="10"/>
      <c r="L626" s="10"/>
      <c r="M626" s="1"/>
      <c r="N626" s="1"/>
      <c r="O626" s="1"/>
      <c r="P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</row>
    <row r="627" spans="3:106" s="12" customFormat="1" x14ac:dyDescent="0.25">
      <c r="C627" s="14"/>
      <c r="D627" s="10"/>
      <c r="E627" s="10"/>
      <c r="F627" s="10"/>
      <c r="G627" s="10"/>
      <c r="H627" s="10"/>
      <c r="I627" s="10"/>
      <c r="J627" s="10"/>
      <c r="K627" s="10"/>
      <c r="L627" s="10"/>
      <c r="M627" s="1"/>
      <c r="N627" s="1"/>
      <c r="O627" s="1"/>
      <c r="P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</row>
    <row r="628" spans="3:106" s="12" customFormat="1" x14ac:dyDescent="0.25">
      <c r="C628" s="14"/>
      <c r="D628" s="10"/>
      <c r="E628" s="10"/>
      <c r="F628" s="10"/>
      <c r="G628" s="10"/>
      <c r="H628" s="10"/>
      <c r="I628" s="10"/>
      <c r="J628" s="10"/>
      <c r="K628" s="10"/>
      <c r="L628" s="10"/>
      <c r="M628" s="1"/>
      <c r="N628" s="1"/>
      <c r="O628" s="1"/>
      <c r="P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</row>
    <row r="629" spans="3:106" s="12" customFormat="1" x14ac:dyDescent="0.25">
      <c r="C629" s="14"/>
      <c r="D629" s="10"/>
      <c r="E629" s="10"/>
      <c r="F629" s="10"/>
      <c r="G629" s="10"/>
      <c r="H629" s="10"/>
      <c r="I629" s="10"/>
      <c r="J629" s="10"/>
      <c r="K629" s="10"/>
      <c r="L629" s="10"/>
      <c r="M629" s="1"/>
      <c r="N629" s="1"/>
      <c r="O629" s="1"/>
      <c r="P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</row>
    <row r="630" spans="3:106" s="12" customFormat="1" x14ac:dyDescent="0.25">
      <c r="C630" s="14"/>
      <c r="D630" s="10"/>
      <c r="E630" s="10"/>
      <c r="F630" s="10"/>
      <c r="G630" s="10"/>
      <c r="H630" s="10"/>
      <c r="I630" s="10"/>
      <c r="J630" s="10"/>
      <c r="K630" s="10"/>
      <c r="L630" s="10"/>
      <c r="M630" s="1"/>
      <c r="N630" s="1"/>
      <c r="O630" s="1"/>
      <c r="P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</row>
    <row r="631" spans="3:106" s="12" customFormat="1" x14ac:dyDescent="0.25">
      <c r="C631" s="14"/>
      <c r="D631" s="10"/>
      <c r="E631" s="10"/>
      <c r="F631" s="10"/>
      <c r="G631" s="10"/>
      <c r="H631" s="10"/>
      <c r="I631" s="10"/>
      <c r="J631" s="10"/>
      <c r="K631" s="10"/>
      <c r="L631" s="10"/>
      <c r="M631" s="1"/>
      <c r="N631" s="1"/>
      <c r="O631" s="1"/>
      <c r="P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</row>
    <row r="632" spans="3:106" s="12" customFormat="1" x14ac:dyDescent="0.25">
      <c r="C632" s="14"/>
      <c r="D632" s="10"/>
      <c r="E632" s="10"/>
      <c r="F632" s="10"/>
      <c r="G632" s="10"/>
      <c r="H632" s="10"/>
      <c r="I632" s="10"/>
      <c r="J632" s="10"/>
      <c r="K632" s="10"/>
      <c r="L632" s="10"/>
      <c r="M632" s="1"/>
      <c r="N632" s="1"/>
      <c r="O632" s="1"/>
      <c r="P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</row>
    <row r="633" spans="3:106" s="12" customFormat="1" x14ac:dyDescent="0.25">
      <c r="C633" s="14"/>
      <c r="D633" s="10"/>
      <c r="E633" s="10"/>
      <c r="F633" s="10"/>
      <c r="G633" s="10"/>
      <c r="H633" s="10"/>
      <c r="I633" s="10"/>
      <c r="J633" s="10"/>
      <c r="K633" s="10"/>
      <c r="L633" s="10"/>
      <c r="M633" s="1"/>
      <c r="N633" s="1"/>
      <c r="O633" s="1"/>
      <c r="P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</row>
    <row r="634" spans="3:106" s="12" customFormat="1" x14ac:dyDescent="0.25">
      <c r="C634" s="14"/>
      <c r="D634" s="10"/>
      <c r="E634" s="10"/>
      <c r="F634" s="10"/>
      <c r="G634" s="10"/>
      <c r="H634" s="10"/>
      <c r="I634" s="10"/>
      <c r="J634" s="10"/>
      <c r="K634" s="10"/>
      <c r="L634" s="10"/>
      <c r="M634" s="1"/>
      <c r="N634" s="1"/>
      <c r="O634" s="1"/>
      <c r="P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</row>
    <row r="635" spans="3:106" s="12" customFormat="1" x14ac:dyDescent="0.25">
      <c r="C635" s="14"/>
      <c r="D635" s="10"/>
      <c r="E635" s="10"/>
      <c r="F635" s="10"/>
      <c r="G635" s="10"/>
      <c r="H635" s="10"/>
      <c r="I635" s="10"/>
      <c r="J635" s="10"/>
      <c r="K635" s="10"/>
      <c r="L635" s="10"/>
      <c r="M635" s="1"/>
      <c r="N635" s="1"/>
      <c r="O635" s="1"/>
      <c r="P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</row>
    <row r="636" spans="3:106" s="12" customFormat="1" x14ac:dyDescent="0.25">
      <c r="C636" s="14"/>
      <c r="D636" s="10"/>
      <c r="E636" s="10"/>
      <c r="F636" s="10"/>
      <c r="G636" s="10"/>
      <c r="H636" s="10"/>
      <c r="I636" s="10"/>
      <c r="J636" s="10"/>
      <c r="K636" s="10"/>
      <c r="L636" s="10"/>
      <c r="M636" s="1"/>
      <c r="N636" s="1"/>
      <c r="O636" s="1"/>
      <c r="P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</row>
    <row r="637" spans="3:106" s="12" customFormat="1" x14ac:dyDescent="0.25">
      <c r="C637" s="14"/>
      <c r="D637" s="10"/>
      <c r="E637" s="10"/>
      <c r="F637" s="10"/>
      <c r="G637" s="10"/>
      <c r="H637" s="10"/>
      <c r="I637" s="10"/>
      <c r="J637" s="10"/>
      <c r="K637" s="10"/>
      <c r="L637" s="10"/>
      <c r="M637" s="1"/>
      <c r="N637" s="1"/>
      <c r="O637" s="1"/>
      <c r="P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</row>
    <row r="638" spans="3:106" s="12" customFormat="1" x14ac:dyDescent="0.25">
      <c r="C638" s="14"/>
      <c r="D638" s="10"/>
      <c r="E638" s="10"/>
      <c r="F638" s="10"/>
      <c r="G638" s="10"/>
      <c r="H638" s="10"/>
      <c r="I638" s="10"/>
      <c r="J638" s="10"/>
      <c r="K638" s="10"/>
      <c r="L638" s="10"/>
      <c r="M638" s="1"/>
      <c r="N638" s="1"/>
      <c r="O638" s="1"/>
      <c r="P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</row>
    <row r="639" spans="3:106" s="12" customFormat="1" x14ac:dyDescent="0.25">
      <c r="C639" s="14"/>
      <c r="D639" s="10"/>
      <c r="E639" s="10"/>
      <c r="F639" s="10"/>
      <c r="G639" s="10"/>
      <c r="H639" s="10"/>
      <c r="I639" s="10"/>
      <c r="J639" s="10"/>
      <c r="K639" s="10"/>
      <c r="L639" s="10"/>
      <c r="M639" s="1"/>
      <c r="N639" s="1"/>
      <c r="O639" s="1"/>
      <c r="P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</row>
    <row r="640" spans="3:106" s="12" customFormat="1" x14ac:dyDescent="0.25">
      <c r="C640" s="14"/>
      <c r="D640" s="10"/>
      <c r="E640" s="10"/>
      <c r="F640" s="10"/>
      <c r="G640" s="10"/>
      <c r="H640" s="10"/>
      <c r="I640" s="10"/>
      <c r="J640" s="10"/>
      <c r="K640" s="10"/>
      <c r="L640" s="10"/>
      <c r="M640" s="1"/>
      <c r="N640" s="1"/>
      <c r="O640" s="1"/>
      <c r="P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</row>
    <row r="641" spans="3:106" s="12" customFormat="1" x14ac:dyDescent="0.25">
      <c r="C641" s="14"/>
      <c r="D641" s="10"/>
      <c r="E641" s="10"/>
      <c r="F641" s="10"/>
      <c r="G641" s="10"/>
      <c r="H641" s="10"/>
      <c r="I641" s="10"/>
      <c r="J641" s="10"/>
      <c r="K641" s="10"/>
      <c r="L641" s="10"/>
      <c r="M641" s="1"/>
      <c r="N641" s="1"/>
      <c r="O641" s="1"/>
      <c r="P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</row>
    <row r="642" spans="3:106" s="12" customFormat="1" x14ac:dyDescent="0.25">
      <c r="C642" s="14"/>
      <c r="D642" s="10"/>
      <c r="E642" s="10"/>
      <c r="F642" s="10"/>
      <c r="G642" s="10"/>
      <c r="H642" s="10"/>
      <c r="I642" s="10"/>
      <c r="J642" s="10"/>
      <c r="K642" s="10"/>
      <c r="L642" s="10"/>
      <c r="M642" s="1"/>
      <c r="N642" s="1"/>
      <c r="O642" s="1"/>
      <c r="P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</row>
    <row r="643" spans="3:106" s="12" customFormat="1" x14ac:dyDescent="0.25">
      <c r="C643" s="14"/>
      <c r="D643" s="10"/>
      <c r="E643" s="10"/>
      <c r="F643" s="10"/>
      <c r="G643" s="10"/>
      <c r="H643" s="10"/>
      <c r="I643" s="10"/>
      <c r="J643" s="10"/>
      <c r="K643" s="10"/>
      <c r="L643" s="10"/>
      <c r="M643" s="1"/>
      <c r="N643" s="1"/>
      <c r="O643" s="1"/>
      <c r="P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</row>
    <row r="644" spans="3:106" s="12" customFormat="1" x14ac:dyDescent="0.25">
      <c r="C644" s="14"/>
      <c r="D644" s="10"/>
      <c r="E644" s="10"/>
      <c r="F644" s="10"/>
      <c r="G644" s="10"/>
      <c r="H644" s="10"/>
      <c r="I644" s="10"/>
      <c r="J644" s="10"/>
      <c r="K644" s="10"/>
      <c r="L644" s="10"/>
      <c r="M644" s="1"/>
      <c r="N644" s="1"/>
      <c r="O644" s="1"/>
      <c r="P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</row>
    <row r="645" spans="3:106" s="12" customFormat="1" x14ac:dyDescent="0.25">
      <c r="C645" s="14"/>
      <c r="D645" s="10"/>
      <c r="E645" s="10"/>
      <c r="F645" s="10"/>
      <c r="G645" s="10"/>
      <c r="H645" s="10"/>
      <c r="I645" s="10"/>
      <c r="J645" s="10"/>
      <c r="K645" s="10"/>
      <c r="L645" s="10"/>
      <c r="M645" s="1"/>
      <c r="N645" s="1"/>
      <c r="O645" s="1"/>
      <c r="P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</row>
    <row r="646" spans="3:106" s="12" customFormat="1" x14ac:dyDescent="0.25">
      <c r="C646" s="14"/>
      <c r="D646" s="10"/>
      <c r="E646" s="10"/>
      <c r="F646" s="10"/>
      <c r="G646" s="10"/>
      <c r="H646" s="10"/>
      <c r="I646" s="10"/>
      <c r="J646" s="10"/>
      <c r="K646" s="10"/>
      <c r="L646" s="10"/>
      <c r="M646" s="1"/>
      <c r="N646" s="1"/>
      <c r="O646" s="1"/>
      <c r="P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</row>
    <row r="647" spans="3:106" s="12" customFormat="1" x14ac:dyDescent="0.25">
      <c r="C647" s="14"/>
      <c r="D647" s="10"/>
      <c r="E647" s="10"/>
      <c r="F647" s="10"/>
      <c r="G647" s="10"/>
      <c r="H647" s="10"/>
      <c r="I647" s="10"/>
      <c r="J647" s="10"/>
      <c r="K647" s="10"/>
      <c r="L647" s="10"/>
      <c r="M647" s="1"/>
      <c r="N647" s="1"/>
      <c r="O647" s="1"/>
      <c r="P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</row>
    <row r="648" spans="3:106" s="12" customFormat="1" x14ac:dyDescent="0.25">
      <c r="C648" s="14"/>
      <c r="D648" s="10"/>
      <c r="E648" s="10"/>
      <c r="F648" s="10"/>
      <c r="G648" s="10"/>
      <c r="H648" s="10"/>
      <c r="I648" s="10"/>
      <c r="J648" s="10"/>
      <c r="K648" s="10"/>
      <c r="L648" s="10"/>
      <c r="M648" s="1"/>
      <c r="N648" s="1"/>
      <c r="O648" s="1"/>
      <c r="P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</row>
    <row r="649" spans="3:106" s="12" customFormat="1" x14ac:dyDescent="0.25">
      <c r="C649" s="14"/>
      <c r="D649" s="10"/>
      <c r="E649" s="10"/>
      <c r="F649" s="10"/>
      <c r="G649" s="10"/>
      <c r="H649" s="10"/>
      <c r="I649" s="10"/>
      <c r="J649" s="10"/>
      <c r="K649" s="10"/>
      <c r="L649" s="10"/>
      <c r="M649" s="1"/>
      <c r="N649" s="1"/>
      <c r="O649" s="1"/>
      <c r="P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</row>
    <row r="650" spans="3:106" s="12" customFormat="1" x14ac:dyDescent="0.25">
      <c r="C650" s="14"/>
      <c r="D650" s="10"/>
      <c r="E650" s="10"/>
      <c r="F650" s="10"/>
      <c r="G650" s="10"/>
      <c r="H650" s="10"/>
      <c r="I650" s="10"/>
      <c r="J650" s="10"/>
      <c r="K650" s="10"/>
      <c r="L650" s="10"/>
      <c r="M650" s="1"/>
      <c r="N650" s="1"/>
      <c r="O650" s="1"/>
      <c r="P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</row>
    <row r="651" spans="3:106" s="12" customFormat="1" x14ac:dyDescent="0.25">
      <c r="C651" s="14"/>
      <c r="D651" s="10"/>
      <c r="E651" s="10"/>
      <c r="F651" s="10"/>
      <c r="G651" s="10"/>
      <c r="H651" s="10"/>
      <c r="I651" s="10"/>
      <c r="J651" s="10"/>
      <c r="K651" s="10"/>
      <c r="L651" s="10"/>
      <c r="M651" s="1"/>
      <c r="N651" s="1"/>
      <c r="O651" s="1"/>
      <c r="P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</row>
    <row r="652" spans="3:106" s="12" customFormat="1" x14ac:dyDescent="0.25">
      <c r="C652" s="14"/>
      <c r="D652" s="10"/>
      <c r="E652" s="10"/>
      <c r="F652" s="10"/>
      <c r="G652" s="10"/>
      <c r="H652" s="10"/>
      <c r="I652" s="10"/>
      <c r="J652" s="10"/>
      <c r="K652" s="10"/>
      <c r="L652" s="10"/>
      <c r="M652" s="1"/>
      <c r="N652" s="1"/>
      <c r="O652" s="1"/>
      <c r="P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</row>
    <row r="653" spans="3:106" s="12" customFormat="1" x14ac:dyDescent="0.25">
      <c r="C653" s="14"/>
      <c r="D653" s="10"/>
      <c r="E653" s="10"/>
      <c r="F653" s="10"/>
      <c r="G653" s="10"/>
      <c r="H653" s="10"/>
      <c r="I653" s="10"/>
      <c r="J653" s="10"/>
      <c r="K653" s="10"/>
      <c r="L653" s="10"/>
      <c r="M653" s="1"/>
      <c r="N653" s="1"/>
      <c r="O653" s="1"/>
      <c r="P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</row>
    <row r="654" spans="3:106" s="12" customFormat="1" x14ac:dyDescent="0.25">
      <c r="C654" s="14"/>
      <c r="D654" s="10"/>
      <c r="E654" s="10"/>
      <c r="F654" s="10"/>
      <c r="G654" s="10"/>
      <c r="H654" s="10"/>
      <c r="I654" s="10"/>
      <c r="J654" s="10"/>
      <c r="K654" s="10"/>
      <c r="L654" s="10"/>
      <c r="M654" s="1"/>
      <c r="N654" s="1"/>
      <c r="O654" s="1"/>
      <c r="P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</row>
    <row r="655" spans="3:106" s="12" customFormat="1" x14ac:dyDescent="0.25">
      <c r="C655" s="14"/>
      <c r="D655" s="10"/>
      <c r="E655" s="10"/>
      <c r="F655" s="10"/>
      <c r="G655" s="10"/>
      <c r="H655" s="10"/>
      <c r="I655" s="10"/>
      <c r="J655" s="10"/>
      <c r="K655" s="10"/>
      <c r="L655" s="10"/>
      <c r="M655" s="1"/>
      <c r="N655" s="1"/>
      <c r="O655" s="1"/>
      <c r="P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</row>
    <row r="656" spans="3:106" s="12" customFormat="1" x14ac:dyDescent="0.25">
      <c r="C656" s="14"/>
      <c r="D656" s="10"/>
      <c r="E656" s="10"/>
      <c r="F656" s="10"/>
      <c r="G656" s="10"/>
      <c r="H656" s="10"/>
      <c r="I656" s="10"/>
      <c r="J656" s="10"/>
      <c r="K656" s="10"/>
      <c r="L656" s="10"/>
      <c r="M656" s="1"/>
      <c r="N656" s="1"/>
      <c r="O656" s="1"/>
      <c r="P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</row>
    <row r="657" spans="3:106" s="12" customFormat="1" x14ac:dyDescent="0.25">
      <c r="C657" s="14"/>
      <c r="D657" s="10"/>
      <c r="E657" s="10"/>
      <c r="F657" s="10"/>
      <c r="G657" s="10"/>
      <c r="H657" s="10"/>
      <c r="I657" s="10"/>
      <c r="J657" s="10"/>
      <c r="K657" s="10"/>
      <c r="L657" s="10"/>
      <c r="M657" s="1"/>
      <c r="N657" s="1"/>
      <c r="O657" s="1"/>
      <c r="P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</row>
    <row r="658" spans="3:106" s="12" customFormat="1" x14ac:dyDescent="0.25">
      <c r="C658" s="14"/>
      <c r="D658" s="10"/>
      <c r="E658" s="10"/>
      <c r="F658" s="10"/>
      <c r="G658" s="10"/>
      <c r="H658" s="10"/>
      <c r="I658" s="10"/>
      <c r="J658" s="10"/>
      <c r="K658" s="10"/>
      <c r="L658" s="10"/>
      <c r="M658" s="1"/>
      <c r="N658" s="1"/>
      <c r="O658" s="1"/>
      <c r="P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</row>
    <row r="659" spans="3:106" s="12" customFormat="1" x14ac:dyDescent="0.25">
      <c r="C659" s="14"/>
      <c r="D659" s="10"/>
      <c r="E659" s="10"/>
      <c r="F659" s="10"/>
      <c r="G659" s="10"/>
      <c r="H659" s="10"/>
      <c r="I659" s="10"/>
      <c r="J659" s="10"/>
      <c r="K659" s="10"/>
      <c r="L659" s="10"/>
      <c r="M659" s="1"/>
      <c r="N659" s="1"/>
      <c r="O659" s="1"/>
      <c r="P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</row>
    <row r="660" spans="3:106" s="12" customFormat="1" x14ac:dyDescent="0.25">
      <c r="C660" s="14"/>
      <c r="D660" s="10"/>
      <c r="E660" s="10"/>
      <c r="F660" s="10"/>
      <c r="G660" s="10"/>
      <c r="H660" s="10"/>
      <c r="I660" s="10"/>
      <c r="J660" s="10"/>
      <c r="K660" s="10"/>
      <c r="L660" s="10"/>
      <c r="M660" s="1"/>
      <c r="N660" s="1"/>
      <c r="O660" s="1"/>
      <c r="P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</row>
    <row r="661" spans="3:106" s="12" customFormat="1" x14ac:dyDescent="0.25">
      <c r="C661" s="14"/>
      <c r="D661" s="10"/>
      <c r="E661" s="10"/>
      <c r="F661" s="10"/>
      <c r="G661" s="10"/>
      <c r="H661" s="10"/>
      <c r="I661" s="10"/>
      <c r="J661" s="10"/>
      <c r="K661" s="10"/>
      <c r="L661" s="10"/>
      <c r="M661" s="1"/>
      <c r="N661" s="1"/>
      <c r="O661" s="1"/>
      <c r="P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</row>
    <row r="662" spans="3:106" s="12" customFormat="1" x14ac:dyDescent="0.25">
      <c r="C662" s="14"/>
      <c r="D662" s="10"/>
      <c r="E662" s="10"/>
      <c r="F662" s="10"/>
      <c r="G662" s="10"/>
      <c r="H662" s="10"/>
      <c r="I662" s="10"/>
      <c r="J662" s="10"/>
      <c r="K662" s="10"/>
      <c r="L662" s="10"/>
      <c r="M662" s="1"/>
      <c r="N662" s="1"/>
      <c r="O662" s="1"/>
      <c r="P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</row>
    <row r="663" spans="3:106" s="12" customFormat="1" x14ac:dyDescent="0.25">
      <c r="C663" s="14"/>
      <c r="D663" s="10"/>
      <c r="E663" s="10"/>
      <c r="F663" s="10"/>
      <c r="G663" s="10"/>
      <c r="H663" s="10"/>
      <c r="I663" s="10"/>
      <c r="J663" s="10"/>
      <c r="K663" s="10"/>
      <c r="L663" s="10"/>
      <c r="M663" s="1"/>
      <c r="N663" s="1"/>
      <c r="O663" s="1"/>
      <c r="P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</row>
    <row r="664" spans="3:106" s="12" customFormat="1" x14ac:dyDescent="0.25">
      <c r="C664" s="14"/>
      <c r="D664" s="10"/>
      <c r="E664" s="10"/>
      <c r="F664" s="10"/>
      <c r="G664" s="10"/>
      <c r="H664" s="10"/>
      <c r="I664" s="10"/>
      <c r="J664" s="10"/>
      <c r="K664" s="10"/>
      <c r="L664" s="10"/>
      <c r="M664" s="1"/>
      <c r="N664" s="1"/>
      <c r="O664" s="1"/>
      <c r="P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</row>
    <row r="665" spans="3:106" s="12" customFormat="1" x14ac:dyDescent="0.25">
      <c r="C665" s="14"/>
      <c r="D665" s="10"/>
      <c r="E665" s="10"/>
      <c r="F665" s="10"/>
      <c r="G665" s="10"/>
      <c r="H665" s="10"/>
      <c r="I665" s="10"/>
      <c r="J665" s="10"/>
      <c r="K665" s="10"/>
      <c r="L665" s="10"/>
      <c r="M665" s="1"/>
      <c r="N665" s="1"/>
      <c r="O665" s="1"/>
      <c r="P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</row>
    <row r="666" spans="3:106" s="12" customFormat="1" x14ac:dyDescent="0.25">
      <c r="C666" s="14"/>
      <c r="D666" s="10"/>
      <c r="E666" s="10"/>
      <c r="F666" s="10"/>
      <c r="G666" s="10"/>
      <c r="H666" s="10"/>
      <c r="I666" s="10"/>
      <c r="J666" s="10"/>
      <c r="K666" s="10"/>
      <c r="L666" s="10"/>
      <c r="M666" s="1"/>
      <c r="N666" s="1"/>
      <c r="O666" s="1"/>
      <c r="P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</row>
    <row r="667" spans="3:106" s="12" customFormat="1" x14ac:dyDescent="0.25">
      <c r="C667" s="14"/>
      <c r="D667" s="10"/>
      <c r="E667" s="10"/>
      <c r="F667" s="10"/>
      <c r="G667" s="10"/>
      <c r="H667" s="10"/>
      <c r="I667" s="10"/>
      <c r="J667" s="10"/>
      <c r="K667" s="10"/>
      <c r="L667" s="10"/>
      <c r="M667" s="1"/>
      <c r="N667" s="1"/>
      <c r="O667" s="1"/>
      <c r="P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</row>
    <row r="668" spans="3:106" s="12" customFormat="1" x14ac:dyDescent="0.25">
      <c r="C668" s="14"/>
      <c r="D668" s="10"/>
      <c r="E668" s="10"/>
      <c r="F668" s="10"/>
      <c r="G668" s="10"/>
      <c r="H668" s="10"/>
      <c r="I668" s="10"/>
      <c r="J668" s="10"/>
      <c r="K668" s="10"/>
      <c r="L668" s="10"/>
      <c r="M668" s="1"/>
      <c r="N668" s="1"/>
      <c r="O668" s="1"/>
      <c r="P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</row>
    <row r="669" spans="3:106" s="12" customFormat="1" x14ac:dyDescent="0.25">
      <c r="C669" s="14"/>
      <c r="D669" s="10"/>
      <c r="E669" s="10"/>
      <c r="F669" s="10"/>
      <c r="G669" s="10"/>
      <c r="H669" s="10"/>
      <c r="I669" s="10"/>
      <c r="J669" s="10"/>
      <c r="K669" s="10"/>
      <c r="L669" s="10"/>
      <c r="M669" s="1"/>
      <c r="N669" s="1"/>
      <c r="O669" s="1"/>
      <c r="P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</row>
    <row r="670" spans="3:106" s="12" customFormat="1" x14ac:dyDescent="0.25">
      <c r="C670" s="14"/>
      <c r="D670" s="10"/>
      <c r="E670" s="10"/>
      <c r="F670" s="10"/>
      <c r="G670" s="10"/>
      <c r="H670" s="10"/>
      <c r="I670" s="10"/>
      <c r="J670" s="10"/>
      <c r="K670" s="10"/>
      <c r="L670" s="10"/>
      <c r="M670" s="1"/>
      <c r="N670" s="1"/>
      <c r="O670" s="1"/>
      <c r="P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</row>
    <row r="671" spans="3:106" s="12" customFormat="1" x14ac:dyDescent="0.25">
      <c r="C671" s="14"/>
      <c r="D671" s="10"/>
      <c r="E671" s="10"/>
      <c r="F671" s="10"/>
      <c r="G671" s="10"/>
      <c r="H671" s="10"/>
      <c r="I671" s="10"/>
      <c r="J671" s="10"/>
      <c r="K671" s="10"/>
      <c r="L671" s="10"/>
      <c r="M671" s="1"/>
      <c r="N671" s="1"/>
      <c r="O671" s="1"/>
      <c r="P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</row>
    <row r="672" spans="3:106" s="12" customFormat="1" x14ac:dyDescent="0.25">
      <c r="C672" s="14"/>
      <c r="D672" s="10"/>
      <c r="E672" s="10"/>
      <c r="F672" s="10"/>
      <c r="G672" s="10"/>
      <c r="H672" s="10"/>
      <c r="I672" s="10"/>
      <c r="J672" s="10"/>
      <c r="K672" s="10"/>
      <c r="L672" s="10"/>
      <c r="M672" s="1"/>
      <c r="N672" s="1"/>
      <c r="O672" s="1"/>
      <c r="P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</row>
    <row r="673" spans="3:106" s="12" customFormat="1" x14ac:dyDescent="0.25">
      <c r="C673" s="14"/>
      <c r="D673" s="10"/>
      <c r="E673" s="10"/>
      <c r="F673" s="10"/>
      <c r="G673" s="10"/>
      <c r="H673" s="10"/>
      <c r="I673" s="10"/>
      <c r="J673" s="10"/>
      <c r="K673" s="10"/>
      <c r="L673" s="10"/>
      <c r="M673" s="1"/>
      <c r="N673" s="1"/>
      <c r="O673" s="1"/>
      <c r="P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</row>
    <row r="674" spans="3:106" s="12" customFormat="1" x14ac:dyDescent="0.25">
      <c r="C674" s="14"/>
      <c r="D674" s="10"/>
      <c r="E674" s="10"/>
      <c r="F674" s="10"/>
      <c r="G674" s="10"/>
      <c r="H674" s="10"/>
      <c r="I674" s="10"/>
      <c r="J674" s="10"/>
      <c r="K674" s="10"/>
      <c r="L674" s="10"/>
      <c r="M674" s="1"/>
      <c r="N674" s="1"/>
      <c r="O674" s="1"/>
      <c r="P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</row>
    <row r="675" spans="3:106" s="12" customFormat="1" x14ac:dyDescent="0.25">
      <c r="C675" s="14"/>
      <c r="D675" s="10"/>
      <c r="E675" s="10"/>
      <c r="F675" s="10"/>
      <c r="G675" s="10"/>
      <c r="H675" s="10"/>
      <c r="I675" s="10"/>
      <c r="J675" s="10"/>
      <c r="K675" s="10"/>
      <c r="L675" s="10"/>
      <c r="M675" s="1"/>
      <c r="N675" s="1"/>
      <c r="O675" s="1"/>
      <c r="P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</row>
    <row r="676" spans="3:106" s="12" customFormat="1" x14ac:dyDescent="0.25">
      <c r="C676" s="14"/>
      <c r="D676" s="10"/>
      <c r="E676" s="10"/>
      <c r="F676" s="10"/>
      <c r="G676" s="10"/>
      <c r="H676" s="10"/>
      <c r="I676" s="10"/>
      <c r="J676" s="10"/>
      <c r="K676" s="10"/>
      <c r="L676" s="10"/>
      <c r="M676" s="1"/>
      <c r="N676" s="1"/>
      <c r="O676" s="1"/>
      <c r="P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</row>
    <row r="677" spans="3:106" s="12" customFormat="1" x14ac:dyDescent="0.25">
      <c r="C677" s="14"/>
      <c r="D677" s="10"/>
      <c r="E677" s="10"/>
      <c r="F677" s="10"/>
      <c r="G677" s="10"/>
      <c r="H677" s="10"/>
      <c r="I677" s="10"/>
      <c r="J677" s="10"/>
      <c r="K677" s="10"/>
      <c r="L677" s="10"/>
      <c r="M677" s="1"/>
      <c r="N677" s="1"/>
      <c r="O677" s="1"/>
      <c r="P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</row>
    <row r="678" spans="3:106" s="12" customFormat="1" x14ac:dyDescent="0.25">
      <c r="C678" s="14"/>
      <c r="D678" s="10"/>
      <c r="E678" s="10"/>
      <c r="F678" s="10"/>
      <c r="G678" s="10"/>
      <c r="H678" s="10"/>
      <c r="I678" s="10"/>
      <c r="J678" s="10"/>
      <c r="K678" s="10"/>
      <c r="L678" s="10"/>
      <c r="M678" s="1"/>
      <c r="N678" s="1"/>
      <c r="O678" s="1"/>
      <c r="P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</row>
    <row r="679" spans="3:106" s="12" customFormat="1" x14ac:dyDescent="0.25">
      <c r="C679" s="14"/>
      <c r="D679" s="10"/>
      <c r="E679" s="10"/>
      <c r="F679" s="10"/>
      <c r="G679" s="10"/>
      <c r="H679" s="10"/>
      <c r="I679" s="10"/>
      <c r="J679" s="10"/>
      <c r="K679" s="10"/>
      <c r="L679" s="10"/>
      <c r="M679" s="1"/>
      <c r="N679" s="1"/>
      <c r="O679" s="1"/>
      <c r="P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</row>
    <row r="680" spans="3:106" s="12" customFormat="1" x14ac:dyDescent="0.25">
      <c r="C680" s="14"/>
      <c r="D680" s="10"/>
      <c r="E680" s="10"/>
      <c r="F680" s="10"/>
      <c r="G680" s="10"/>
      <c r="H680" s="10"/>
      <c r="I680" s="10"/>
      <c r="J680" s="10"/>
      <c r="K680" s="10"/>
      <c r="L680" s="10"/>
      <c r="M680" s="1"/>
      <c r="N680" s="1"/>
      <c r="O680" s="1"/>
      <c r="P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</row>
    <row r="681" spans="3:106" s="12" customFormat="1" x14ac:dyDescent="0.25">
      <c r="C681" s="14"/>
      <c r="D681" s="10"/>
      <c r="E681" s="10"/>
      <c r="F681" s="10"/>
      <c r="G681" s="10"/>
      <c r="H681" s="10"/>
      <c r="I681" s="10"/>
      <c r="J681" s="10"/>
      <c r="K681" s="10"/>
      <c r="L681" s="10"/>
      <c r="M681" s="1"/>
      <c r="N681" s="1"/>
      <c r="O681" s="1"/>
      <c r="P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</row>
    <row r="682" spans="3:106" s="12" customFormat="1" x14ac:dyDescent="0.25">
      <c r="C682" s="14"/>
      <c r="D682" s="10"/>
      <c r="E682" s="10"/>
      <c r="F682" s="10"/>
      <c r="G682" s="10"/>
      <c r="H682" s="10"/>
      <c r="I682" s="10"/>
      <c r="J682" s="10"/>
      <c r="K682" s="10"/>
      <c r="L682" s="10"/>
      <c r="M682" s="1"/>
      <c r="N682" s="1"/>
      <c r="O682" s="1"/>
      <c r="P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</row>
    <row r="683" spans="3:106" s="12" customFormat="1" x14ac:dyDescent="0.25">
      <c r="C683" s="14"/>
      <c r="D683" s="10"/>
      <c r="E683" s="10"/>
      <c r="F683" s="10"/>
      <c r="G683" s="10"/>
      <c r="H683" s="10"/>
      <c r="I683" s="10"/>
      <c r="J683" s="10"/>
      <c r="K683" s="10"/>
      <c r="L683" s="10"/>
      <c r="M683" s="1"/>
      <c r="N683" s="1"/>
      <c r="O683" s="1"/>
      <c r="P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</row>
    <row r="684" spans="3:106" s="12" customFormat="1" x14ac:dyDescent="0.25">
      <c r="C684" s="14"/>
      <c r="D684" s="10"/>
      <c r="E684" s="10"/>
      <c r="F684" s="10"/>
      <c r="G684" s="10"/>
      <c r="H684" s="10"/>
      <c r="I684" s="10"/>
      <c r="J684" s="10"/>
      <c r="K684" s="10"/>
      <c r="L684" s="10"/>
      <c r="M684" s="1"/>
      <c r="N684" s="1"/>
      <c r="O684" s="1"/>
      <c r="P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</row>
    <row r="685" spans="3:106" s="12" customFormat="1" x14ac:dyDescent="0.25">
      <c r="C685" s="14"/>
      <c r="D685" s="10"/>
      <c r="E685" s="10"/>
      <c r="F685" s="10"/>
      <c r="G685" s="10"/>
      <c r="H685" s="10"/>
      <c r="I685" s="10"/>
      <c r="J685" s="10"/>
      <c r="K685" s="10"/>
      <c r="L685" s="10"/>
      <c r="M685" s="1"/>
      <c r="N685" s="1"/>
      <c r="O685" s="1"/>
      <c r="P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</row>
    <row r="686" spans="3:106" s="12" customFormat="1" x14ac:dyDescent="0.25">
      <c r="C686" s="14"/>
      <c r="D686" s="10"/>
      <c r="E686" s="10"/>
      <c r="F686" s="10"/>
      <c r="G686" s="10"/>
      <c r="H686" s="10"/>
      <c r="I686" s="10"/>
      <c r="J686" s="10"/>
      <c r="K686" s="10"/>
      <c r="L686" s="10"/>
      <c r="M686" s="1"/>
      <c r="N686" s="1"/>
      <c r="O686" s="1"/>
      <c r="P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</row>
    <row r="687" spans="3:106" s="12" customFormat="1" x14ac:dyDescent="0.25">
      <c r="C687" s="14"/>
      <c r="D687" s="10"/>
      <c r="E687" s="10"/>
      <c r="F687" s="10"/>
      <c r="G687" s="10"/>
      <c r="H687" s="10"/>
      <c r="I687" s="10"/>
      <c r="J687" s="10"/>
      <c r="K687" s="10"/>
      <c r="L687" s="10"/>
      <c r="M687" s="1"/>
      <c r="N687" s="1"/>
      <c r="O687" s="1"/>
      <c r="P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</row>
    <row r="688" spans="3:106" s="12" customFormat="1" x14ac:dyDescent="0.25">
      <c r="C688" s="14"/>
      <c r="D688" s="10"/>
      <c r="E688" s="10"/>
      <c r="F688" s="10"/>
      <c r="G688" s="10"/>
      <c r="H688" s="10"/>
      <c r="I688" s="10"/>
      <c r="J688" s="10"/>
      <c r="K688" s="10"/>
      <c r="L688" s="10"/>
      <c r="M688" s="1"/>
      <c r="N688" s="1"/>
      <c r="O688" s="1"/>
      <c r="P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</row>
    <row r="689" spans="3:106" s="12" customFormat="1" x14ac:dyDescent="0.25">
      <c r="C689" s="14"/>
      <c r="D689" s="10"/>
      <c r="E689" s="10"/>
      <c r="F689" s="10"/>
      <c r="G689" s="10"/>
      <c r="H689" s="10"/>
      <c r="I689" s="10"/>
      <c r="J689" s="10"/>
      <c r="K689" s="10"/>
      <c r="L689" s="10"/>
      <c r="M689" s="1"/>
      <c r="N689" s="1"/>
      <c r="O689" s="1"/>
      <c r="P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</row>
    <row r="690" spans="3:106" s="12" customFormat="1" x14ac:dyDescent="0.25">
      <c r="C690" s="14"/>
      <c r="D690" s="10"/>
      <c r="E690" s="10"/>
      <c r="F690" s="10"/>
      <c r="G690" s="10"/>
      <c r="H690" s="10"/>
      <c r="I690" s="10"/>
      <c r="J690" s="10"/>
      <c r="K690" s="10"/>
      <c r="L690" s="10"/>
      <c r="M690" s="1"/>
      <c r="N690" s="1"/>
      <c r="O690" s="1"/>
      <c r="P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</row>
    <row r="691" spans="3:106" s="12" customFormat="1" x14ac:dyDescent="0.25">
      <c r="C691" s="14"/>
      <c r="D691" s="10"/>
      <c r="E691" s="10"/>
      <c r="F691" s="10"/>
      <c r="G691" s="10"/>
      <c r="H691" s="10"/>
      <c r="I691" s="10"/>
      <c r="J691" s="10"/>
      <c r="K691" s="10"/>
      <c r="L691" s="10"/>
      <c r="M691" s="1"/>
      <c r="N691" s="1"/>
      <c r="O691" s="1"/>
      <c r="P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</row>
    <row r="692" spans="3:106" s="12" customFormat="1" x14ac:dyDescent="0.25">
      <c r="C692" s="14"/>
      <c r="D692" s="10"/>
      <c r="E692" s="10"/>
      <c r="F692" s="10"/>
      <c r="G692" s="10"/>
      <c r="H692" s="10"/>
      <c r="I692" s="10"/>
      <c r="J692" s="10"/>
      <c r="K692" s="10"/>
      <c r="L692" s="10"/>
      <c r="M692" s="1"/>
      <c r="N692" s="1"/>
      <c r="O692" s="1"/>
      <c r="P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</row>
    <row r="693" spans="3:106" s="12" customFormat="1" x14ac:dyDescent="0.25">
      <c r="C693" s="14"/>
      <c r="D693" s="10"/>
      <c r="E693" s="10"/>
      <c r="F693" s="10"/>
      <c r="G693" s="10"/>
      <c r="H693" s="10"/>
      <c r="I693" s="10"/>
      <c r="J693" s="10"/>
      <c r="K693" s="10"/>
      <c r="L693" s="10"/>
      <c r="M693" s="1"/>
      <c r="N693" s="1"/>
      <c r="O693" s="1"/>
      <c r="P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</row>
    <row r="694" spans="3:106" s="12" customFormat="1" x14ac:dyDescent="0.25">
      <c r="C694" s="14"/>
      <c r="D694" s="10"/>
      <c r="E694" s="10"/>
      <c r="F694" s="10"/>
      <c r="G694" s="10"/>
      <c r="H694" s="10"/>
      <c r="I694" s="10"/>
      <c r="J694" s="10"/>
      <c r="K694" s="10"/>
      <c r="L694" s="10"/>
      <c r="M694" s="1"/>
      <c r="N694" s="1"/>
      <c r="O694" s="1"/>
      <c r="P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</row>
    <row r="695" spans="3:106" s="12" customFormat="1" x14ac:dyDescent="0.25">
      <c r="C695" s="14"/>
      <c r="D695" s="10"/>
      <c r="E695" s="10"/>
      <c r="F695" s="10"/>
      <c r="G695" s="10"/>
      <c r="H695" s="10"/>
      <c r="I695" s="10"/>
      <c r="J695" s="10"/>
      <c r="K695" s="10"/>
      <c r="L695" s="10"/>
      <c r="M695" s="1"/>
      <c r="N695" s="1"/>
      <c r="O695" s="1"/>
      <c r="P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</row>
    <row r="696" spans="3:106" s="12" customFormat="1" x14ac:dyDescent="0.25">
      <c r="C696" s="14"/>
      <c r="D696" s="10"/>
      <c r="E696" s="10"/>
      <c r="F696" s="10"/>
      <c r="G696" s="10"/>
      <c r="H696" s="10"/>
      <c r="I696" s="10"/>
      <c r="J696" s="10"/>
      <c r="K696" s="10"/>
      <c r="L696" s="10"/>
      <c r="M696" s="1"/>
      <c r="N696" s="1"/>
      <c r="O696" s="1"/>
      <c r="P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</row>
    <row r="697" spans="3:106" s="12" customFormat="1" x14ac:dyDescent="0.25">
      <c r="C697" s="14"/>
      <c r="D697" s="10"/>
      <c r="E697" s="10"/>
      <c r="F697" s="10"/>
      <c r="G697" s="10"/>
      <c r="H697" s="10"/>
      <c r="I697" s="10"/>
      <c r="J697" s="10"/>
      <c r="K697" s="10"/>
      <c r="L697" s="10"/>
      <c r="M697" s="1"/>
      <c r="N697" s="1"/>
      <c r="O697" s="1"/>
      <c r="P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</row>
    <row r="698" spans="3:106" s="12" customFormat="1" x14ac:dyDescent="0.25">
      <c r="C698" s="14"/>
      <c r="D698" s="10"/>
      <c r="E698" s="10"/>
      <c r="F698" s="10"/>
      <c r="G698" s="10"/>
      <c r="H698" s="10"/>
      <c r="I698" s="10"/>
      <c r="J698" s="10"/>
      <c r="K698" s="10"/>
      <c r="L698" s="10"/>
      <c r="M698" s="1"/>
      <c r="N698" s="1"/>
      <c r="O698" s="1"/>
      <c r="P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</row>
    <row r="699" spans="3:106" s="12" customFormat="1" x14ac:dyDescent="0.25">
      <c r="C699" s="14"/>
      <c r="D699" s="10"/>
      <c r="E699" s="10"/>
      <c r="F699" s="10"/>
      <c r="G699" s="10"/>
      <c r="H699" s="10"/>
      <c r="I699" s="10"/>
      <c r="J699" s="10"/>
      <c r="K699" s="10"/>
      <c r="L699" s="10"/>
      <c r="M699" s="1"/>
      <c r="N699" s="1"/>
      <c r="O699" s="1"/>
      <c r="P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</row>
    <row r="700" spans="3:106" s="12" customFormat="1" x14ac:dyDescent="0.25">
      <c r="C700" s="14"/>
      <c r="D700" s="10"/>
      <c r="E700" s="10"/>
      <c r="F700" s="10"/>
      <c r="G700" s="10"/>
      <c r="H700" s="10"/>
      <c r="I700" s="10"/>
      <c r="J700" s="10"/>
      <c r="K700" s="10"/>
      <c r="L700" s="10"/>
      <c r="M700" s="1"/>
      <c r="N700" s="1"/>
      <c r="O700" s="1"/>
      <c r="P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</row>
    <row r="701" spans="3:106" s="12" customFormat="1" x14ac:dyDescent="0.25">
      <c r="C701" s="14"/>
      <c r="D701" s="10"/>
      <c r="E701" s="10"/>
      <c r="F701" s="10"/>
      <c r="G701" s="10"/>
      <c r="H701" s="10"/>
      <c r="I701" s="10"/>
      <c r="J701" s="10"/>
      <c r="K701" s="10"/>
      <c r="L701" s="10"/>
      <c r="M701" s="1"/>
      <c r="N701" s="1"/>
      <c r="O701" s="1"/>
      <c r="P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</row>
    <row r="702" spans="3:106" s="12" customFormat="1" x14ac:dyDescent="0.25">
      <c r="C702" s="14"/>
      <c r="D702" s="10"/>
      <c r="E702" s="10"/>
      <c r="F702" s="10"/>
      <c r="G702" s="10"/>
      <c r="H702" s="10"/>
      <c r="I702" s="10"/>
      <c r="J702" s="10"/>
      <c r="K702" s="10"/>
      <c r="L702" s="10"/>
      <c r="M702" s="1"/>
      <c r="N702" s="1"/>
      <c r="O702" s="1"/>
      <c r="P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</row>
    <row r="703" spans="3:106" s="12" customFormat="1" x14ac:dyDescent="0.25">
      <c r="C703" s="14"/>
      <c r="D703" s="10"/>
      <c r="E703" s="10"/>
      <c r="F703" s="10"/>
      <c r="G703" s="10"/>
      <c r="H703" s="10"/>
      <c r="I703" s="10"/>
      <c r="J703" s="10"/>
      <c r="K703" s="10"/>
      <c r="L703" s="10"/>
      <c r="M703" s="1"/>
      <c r="N703" s="1"/>
      <c r="O703" s="1"/>
      <c r="P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</row>
    <row r="704" spans="3:106" s="12" customFormat="1" x14ac:dyDescent="0.25">
      <c r="C704" s="14"/>
      <c r="D704" s="10"/>
      <c r="E704" s="10"/>
      <c r="F704" s="10"/>
      <c r="G704" s="10"/>
      <c r="H704" s="10"/>
      <c r="I704" s="10"/>
      <c r="J704" s="10"/>
      <c r="K704" s="10"/>
      <c r="L704" s="10"/>
      <c r="M704" s="1"/>
      <c r="N704" s="1"/>
      <c r="O704" s="1"/>
      <c r="P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</row>
    <row r="705" spans="3:106" s="12" customFormat="1" x14ac:dyDescent="0.25">
      <c r="C705" s="14"/>
      <c r="D705" s="10"/>
      <c r="E705" s="10"/>
      <c r="F705" s="10"/>
      <c r="G705" s="10"/>
      <c r="H705" s="10"/>
      <c r="I705" s="10"/>
      <c r="J705" s="10"/>
      <c r="K705" s="10"/>
      <c r="L705" s="10"/>
      <c r="M705" s="1"/>
      <c r="N705" s="1"/>
      <c r="O705" s="1"/>
      <c r="P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</row>
    <row r="706" spans="3:106" s="12" customFormat="1" x14ac:dyDescent="0.25">
      <c r="C706" s="14"/>
      <c r="D706" s="10"/>
      <c r="E706" s="10"/>
      <c r="F706" s="10"/>
      <c r="G706" s="10"/>
      <c r="H706" s="10"/>
      <c r="I706" s="10"/>
      <c r="J706" s="10"/>
      <c r="K706" s="10"/>
      <c r="L706" s="10"/>
      <c r="M706" s="1"/>
      <c r="N706" s="1"/>
      <c r="O706" s="1"/>
      <c r="P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</row>
    <row r="707" spans="3:106" s="12" customFormat="1" x14ac:dyDescent="0.25">
      <c r="C707" s="14"/>
      <c r="D707" s="10"/>
      <c r="E707" s="10"/>
      <c r="F707" s="10"/>
      <c r="G707" s="10"/>
      <c r="H707" s="10"/>
      <c r="I707" s="10"/>
      <c r="J707" s="10"/>
      <c r="K707" s="10"/>
      <c r="L707" s="10"/>
      <c r="M707" s="1"/>
      <c r="N707" s="1"/>
      <c r="O707" s="1"/>
      <c r="P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</row>
    <row r="708" spans="3:106" s="12" customFormat="1" x14ac:dyDescent="0.25">
      <c r="C708" s="14"/>
      <c r="D708" s="10"/>
      <c r="E708" s="10"/>
      <c r="F708" s="10"/>
      <c r="G708" s="10"/>
      <c r="H708" s="10"/>
      <c r="I708" s="10"/>
      <c r="J708" s="10"/>
      <c r="K708" s="10"/>
      <c r="L708" s="10"/>
      <c r="M708" s="1"/>
      <c r="N708" s="1"/>
      <c r="O708" s="1"/>
      <c r="P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</row>
    <row r="709" spans="3:106" s="12" customFormat="1" x14ac:dyDescent="0.25">
      <c r="C709" s="14"/>
      <c r="D709" s="10"/>
      <c r="E709" s="10"/>
      <c r="F709" s="10"/>
      <c r="G709" s="10"/>
      <c r="H709" s="10"/>
      <c r="I709" s="10"/>
      <c r="J709" s="10"/>
      <c r="K709" s="10"/>
      <c r="L709" s="10"/>
      <c r="M709" s="1"/>
      <c r="N709" s="1"/>
      <c r="O709" s="1"/>
      <c r="P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</row>
    <row r="710" spans="3:106" s="12" customFormat="1" x14ac:dyDescent="0.25">
      <c r="C710" s="14"/>
      <c r="D710" s="10"/>
      <c r="E710" s="10"/>
      <c r="F710" s="10"/>
      <c r="G710" s="10"/>
      <c r="H710" s="10"/>
      <c r="I710" s="10"/>
      <c r="J710" s="10"/>
      <c r="K710" s="10"/>
      <c r="L710" s="10"/>
      <c r="M710" s="1"/>
      <c r="N710" s="1"/>
      <c r="O710" s="1"/>
      <c r="P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</row>
    <row r="711" spans="3:106" s="12" customFormat="1" x14ac:dyDescent="0.25">
      <c r="C711" s="14"/>
      <c r="D711" s="10"/>
      <c r="E711" s="10"/>
      <c r="F711" s="10"/>
      <c r="G711" s="10"/>
      <c r="H711" s="10"/>
      <c r="I711" s="10"/>
      <c r="J711" s="10"/>
      <c r="K711" s="10"/>
      <c r="L711" s="10"/>
      <c r="M711" s="1"/>
      <c r="N711" s="1"/>
      <c r="O711" s="1"/>
      <c r="P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</row>
    <row r="712" spans="3:106" s="12" customFormat="1" x14ac:dyDescent="0.25">
      <c r="C712" s="14"/>
      <c r="D712" s="10"/>
      <c r="E712" s="10"/>
      <c r="F712" s="10"/>
      <c r="G712" s="10"/>
      <c r="H712" s="10"/>
      <c r="I712" s="10"/>
      <c r="J712" s="10"/>
      <c r="K712" s="10"/>
      <c r="L712" s="10"/>
      <c r="M712" s="1"/>
      <c r="N712" s="1"/>
      <c r="O712" s="1"/>
      <c r="P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</row>
    <row r="713" spans="3:106" s="12" customFormat="1" x14ac:dyDescent="0.25">
      <c r="C713" s="14"/>
      <c r="D713" s="10"/>
      <c r="E713" s="10"/>
      <c r="F713" s="10"/>
      <c r="G713" s="10"/>
      <c r="H713" s="10"/>
      <c r="I713" s="10"/>
      <c r="J713" s="10"/>
      <c r="K713" s="10"/>
      <c r="L713" s="10"/>
      <c r="M713" s="1"/>
      <c r="N713" s="1"/>
      <c r="O713" s="1"/>
      <c r="P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</row>
    <row r="714" spans="3:106" s="12" customFormat="1" x14ac:dyDescent="0.25">
      <c r="C714" s="14"/>
      <c r="D714" s="10"/>
      <c r="E714" s="10"/>
      <c r="F714" s="10"/>
      <c r="G714" s="10"/>
      <c r="H714" s="10"/>
      <c r="I714" s="10"/>
      <c r="J714" s="10"/>
      <c r="K714" s="10"/>
      <c r="L714" s="10"/>
      <c r="M714" s="1"/>
      <c r="N714" s="1"/>
      <c r="O714" s="1"/>
      <c r="P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</row>
    <row r="715" spans="3:106" s="12" customFormat="1" x14ac:dyDescent="0.25">
      <c r="C715" s="14"/>
      <c r="D715" s="10"/>
      <c r="E715" s="10"/>
      <c r="F715" s="10"/>
      <c r="G715" s="10"/>
      <c r="H715" s="10"/>
      <c r="I715" s="10"/>
      <c r="J715" s="10"/>
      <c r="K715" s="10"/>
      <c r="L715" s="10"/>
      <c r="M715" s="1"/>
      <c r="N715" s="1"/>
      <c r="O715" s="1"/>
      <c r="P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</row>
    <row r="716" spans="3:106" s="12" customFormat="1" x14ac:dyDescent="0.25">
      <c r="C716" s="14"/>
      <c r="D716" s="10"/>
      <c r="E716" s="10"/>
      <c r="F716" s="10"/>
      <c r="G716" s="10"/>
      <c r="H716" s="10"/>
      <c r="I716" s="10"/>
      <c r="J716" s="10"/>
      <c r="K716" s="10"/>
      <c r="L716" s="10"/>
      <c r="M716" s="1"/>
      <c r="N716" s="1"/>
      <c r="O716" s="1"/>
      <c r="P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</row>
    <row r="717" spans="3:106" s="12" customFormat="1" x14ac:dyDescent="0.25">
      <c r="C717" s="14"/>
      <c r="D717" s="10"/>
      <c r="E717" s="10"/>
      <c r="F717" s="10"/>
      <c r="G717" s="10"/>
      <c r="H717" s="10"/>
      <c r="I717" s="10"/>
      <c r="J717" s="10"/>
      <c r="K717" s="10"/>
      <c r="L717" s="10"/>
      <c r="M717" s="1"/>
      <c r="N717" s="1"/>
      <c r="O717" s="1"/>
      <c r="P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</row>
    <row r="718" spans="3:106" s="12" customFormat="1" x14ac:dyDescent="0.25">
      <c r="C718" s="14"/>
      <c r="D718" s="10"/>
      <c r="E718" s="10"/>
      <c r="F718" s="10"/>
      <c r="G718" s="10"/>
      <c r="H718" s="10"/>
      <c r="I718" s="10"/>
      <c r="J718" s="10"/>
      <c r="K718" s="10"/>
      <c r="L718" s="10"/>
      <c r="M718" s="1"/>
      <c r="N718" s="1"/>
      <c r="O718" s="1"/>
      <c r="P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</row>
    <row r="719" spans="3:106" s="12" customFormat="1" x14ac:dyDescent="0.25">
      <c r="C719" s="14"/>
      <c r="D719" s="10"/>
      <c r="E719" s="10"/>
      <c r="F719" s="10"/>
      <c r="G719" s="10"/>
      <c r="H719" s="10"/>
      <c r="I719" s="10"/>
      <c r="J719" s="10"/>
      <c r="K719" s="10"/>
      <c r="L719" s="10"/>
      <c r="M719" s="1"/>
      <c r="N719" s="1"/>
      <c r="O719" s="1"/>
      <c r="P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</row>
    <row r="720" spans="3:106" s="12" customFormat="1" x14ac:dyDescent="0.25">
      <c r="C720" s="14"/>
      <c r="D720" s="10"/>
      <c r="E720" s="10"/>
      <c r="F720" s="10"/>
      <c r="G720" s="10"/>
      <c r="H720" s="10"/>
      <c r="I720" s="10"/>
      <c r="J720" s="10"/>
      <c r="K720" s="10"/>
      <c r="L720" s="10"/>
      <c r="M720" s="1"/>
      <c r="N720" s="1"/>
      <c r="O720" s="1"/>
      <c r="P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</row>
    <row r="721" spans="3:106" s="12" customFormat="1" x14ac:dyDescent="0.25">
      <c r="C721" s="14"/>
      <c r="D721" s="10"/>
      <c r="E721" s="10"/>
      <c r="F721" s="10"/>
      <c r="G721" s="10"/>
      <c r="H721" s="10"/>
      <c r="I721" s="10"/>
      <c r="J721" s="10"/>
      <c r="K721" s="10"/>
      <c r="L721" s="10"/>
      <c r="M721" s="1"/>
      <c r="N721" s="1"/>
      <c r="O721" s="1"/>
      <c r="P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</row>
    <row r="722" spans="3:106" s="12" customFormat="1" x14ac:dyDescent="0.25">
      <c r="C722" s="14"/>
      <c r="D722" s="10"/>
      <c r="E722" s="10"/>
      <c r="F722" s="10"/>
      <c r="G722" s="10"/>
      <c r="H722" s="10"/>
      <c r="I722" s="10"/>
      <c r="J722" s="10"/>
      <c r="K722" s="10"/>
      <c r="L722" s="10"/>
      <c r="M722" s="1"/>
      <c r="N722" s="1"/>
      <c r="O722" s="1"/>
      <c r="P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</row>
    <row r="723" spans="3:106" s="12" customFormat="1" x14ac:dyDescent="0.25">
      <c r="C723" s="14"/>
      <c r="D723" s="10"/>
      <c r="E723" s="10"/>
      <c r="F723" s="10"/>
      <c r="G723" s="10"/>
      <c r="H723" s="10"/>
      <c r="I723" s="10"/>
      <c r="J723" s="10"/>
      <c r="K723" s="10"/>
      <c r="L723" s="10"/>
      <c r="M723" s="1"/>
      <c r="N723" s="1"/>
      <c r="O723" s="1"/>
      <c r="P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</row>
    <row r="724" spans="3:106" s="12" customFormat="1" x14ac:dyDescent="0.25">
      <c r="C724" s="14"/>
      <c r="D724" s="10"/>
      <c r="E724" s="10"/>
      <c r="F724" s="10"/>
      <c r="G724" s="10"/>
      <c r="H724" s="10"/>
      <c r="I724" s="10"/>
      <c r="J724" s="10"/>
      <c r="K724" s="10"/>
      <c r="L724" s="10"/>
      <c r="M724" s="1"/>
      <c r="N724" s="1"/>
      <c r="O724" s="1"/>
      <c r="P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</row>
    <row r="725" spans="3:106" s="12" customFormat="1" x14ac:dyDescent="0.25">
      <c r="C725" s="14"/>
      <c r="D725" s="10"/>
      <c r="E725" s="10"/>
      <c r="F725" s="10"/>
      <c r="G725" s="10"/>
      <c r="H725" s="10"/>
      <c r="I725" s="10"/>
      <c r="J725" s="10"/>
      <c r="K725" s="10"/>
      <c r="L725" s="10"/>
      <c r="M725" s="1"/>
      <c r="N725" s="1"/>
      <c r="O725" s="1"/>
      <c r="P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</row>
    <row r="726" spans="3:106" s="12" customFormat="1" x14ac:dyDescent="0.25">
      <c r="C726" s="14"/>
      <c r="D726" s="10"/>
      <c r="E726" s="10"/>
      <c r="F726" s="10"/>
      <c r="G726" s="10"/>
      <c r="H726" s="10"/>
      <c r="I726" s="10"/>
      <c r="J726" s="10"/>
      <c r="K726" s="10"/>
      <c r="L726" s="10"/>
      <c r="M726" s="1"/>
      <c r="N726" s="1"/>
      <c r="O726" s="1"/>
      <c r="P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</row>
    <row r="727" spans="3:106" s="12" customFormat="1" x14ac:dyDescent="0.25">
      <c r="C727" s="14"/>
      <c r="D727" s="10"/>
      <c r="E727" s="10"/>
      <c r="F727" s="10"/>
      <c r="G727" s="10"/>
      <c r="H727" s="10"/>
      <c r="I727" s="10"/>
      <c r="J727" s="10"/>
      <c r="K727" s="10"/>
      <c r="L727" s="10"/>
      <c r="M727" s="1"/>
      <c r="N727" s="1"/>
      <c r="O727" s="1"/>
      <c r="P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</row>
    <row r="728" spans="3:106" s="12" customFormat="1" x14ac:dyDescent="0.25">
      <c r="C728" s="14"/>
      <c r="D728" s="10"/>
      <c r="E728" s="10"/>
      <c r="F728" s="10"/>
      <c r="G728" s="10"/>
      <c r="H728" s="10"/>
      <c r="I728" s="10"/>
      <c r="J728" s="10"/>
      <c r="K728" s="10"/>
      <c r="L728" s="10"/>
      <c r="M728" s="1"/>
      <c r="N728" s="1"/>
      <c r="O728" s="1"/>
      <c r="P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</row>
    <row r="729" spans="3:106" s="12" customFormat="1" x14ac:dyDescent="0.25">
      <c r="C729" s="14"/>
      <c r="D729" s="10"/>
      <c r="E729" s="10"/>
      <c r="F729" s="10"/>
      <c r="G729" s="10"/>
      <c r="H729" s="10"/>
      <c r="I729" s="10"/>
      <c r="J729" s="10"/>
      <c r="K729" s="10"/>
      <c r="L729" s="10"/>
      <c r="M729" s="1"/>
      <c r="N729" s="1"/>
      <c r="O729" s="1"/>
      <c r="P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</row>
    <row r="730" spans="3:106" s="12" customFormat="1" x14ac:dyDescent="0.25">
      <c r="C730" s="14"/>
      <c r="D730" s="10"/>
      <c r="E730" s="10"/>
      <c r="F730" s="10"/>
      <c r="G730" s="10"/>
      <c r="H730" s="10"/>
      <c r="I730" s="10"/>
      <c r="J730" s="10"/>
      <c r="K730" s="10"/>
      <c r="L730" s="10"/>
      <c r="M730" s="1"/>
      <c r="N730" s="1"/>
      <c r="O730" s="1"/>
      <c r="P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</row>
    <row r="731" spans="3:106" s="12" customFormat="1" x14ac:dyDescent="0.25">
      <c r="C731" s="14"/>
      <c r="D731" s="10"/>
      <c r="E731" s="10"/>
      <c r="F731" s="10"/>
      <c r="G731" s="10"/>
      <c r="H731" s="10"/>
      <c r="I731" s="10"/>
      <c r="J731" s="10"/>
      <c r="K731" s="10"/>
      <c r="L731" s="10"/>
      <c r="M731" s="1"/>
      <c r="N731" s="1"/>
      <c r="O731" s="1"/>
      <c r="P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</row>
    <row r="732" spans="3:106" s="12" customFormat="1" x14ac:dyDescent="0.25">
      <c r="C732" s="14"/>
      <c r="D732" s="10"/>
      <c r="E732" s="10"/>
      <c r="F732" s="10"/>
      <c r="G732" s="10"/>
      <c r="H732" s="10"/>
      <c r="I732" s="10"/>
      <c r="J732" s="10"/>
      <c r="K732" s="10"/>
      <c r="L732" s="10"/>
      <c r="M732" s="1"/>
      <c r="N732" s="1"/>
      <c r="O732" s="1"/>
      <c r="P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</row>
    <row r="733" spans="3:106" s="12" customFormat="1" x14ac:dyDescent="0.25">
      <c r="C733" s="14"/>
      <c r="D733" s="10"/>
      <c r="E733" s="10"/>
      <c r="F733" s="10"/>
      <c r="G733" s="10"/>
      <c r="H733" s="10"/>
      <c r="I733" s="10"/>
      <c r="J733" s="10"/>
      <c r="K733" s="10"/>
      <c r="L733" s="10"/>
      <c r="M733" s="1"/>
      <c r="N733" s="1"/>
      <c r="O733" s="1"/>
      <c r="P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</row>
    <row r="734" spans="3:106" s="12" customFormat="1" x14ac:dyDescent="0.25">
      <c r="C734" s="14"/>
      <c r="D734" s="10"/>
      <c r="E734" s="10"/>
      <c r="F734" s="10"/>
      <c r="G734" s="10"/>
      <c r="H734" s="10"/>
      <c r="I734" s="10"/>
      <c r="J734" s="10"/>
      <c r="K734" s="10"/>
      <c r="L734" s="10"/>
      <c r="M734" s="1"/>
      <c r="N734" s="1"/>
      <c r="O734" s="1"/>
      <c r="P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</row>
    <row r="735" spans="3:106" s="12" customFormat="1" x14ac:dyDescent="0.25">
      <c r="C735" s="14"/>
      <c r="D735" s="10"/>
      <c r="E735" s="10"/>
      <c r="F735" s="10"/>
      <c r="G735" s="10"/>
      <c r="H735" s="10"/>
      <c r="I735" s="10"/>
      <c r="J735" s="10"/>
      <c r="K735" s="10"/>
      <c r="L735" s="10"/>
      <c r="M735" s="1"/>
      <c r="N735" s="1"/>
      <c r="O735" s="1"/>
      <c r="P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</row>
    <row r="736" spans="3:106" s="12" customFormat="1" x14ac:dyDescent="0.25">
      <c r="C736" s="14"/>
      <c r="D736" s="10"/>
      <c r="E736" s="10"/>
      <c r="F736" s="10"/>
      <c r="G736" s="10"/>
      <c r="H736" s="10"/>
      <c r="I736" s="10"/>
      <c r="J736" s="10"/>
      <c r="K736" s="10"/>
      <c r="L736" s="10"/>
      <c r="M736" s="1"/>
      <c r="N736" s="1"/>
      <c r="O736" s="1"/>
      <c r="P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</row>
    <row r="737" spans="3:106" s="12" customFormat="1" x14ac:dyDescent="0.25">
      <c r="C737" s="14"/>
      <c r="D737" s="10"/>
      <c r="E737" s="10"/>
      <c r="F737" s="10"/>
      <c r="G737" s="10"/>
      <c r="H737" s="10"/>
      <c r="I737" s="10"/>
      <c r="J737" s="10"/>
      <c r="K737" s="10"/>
      <c r="L737" s="10"/>
      <c r="M737" s="1"/>
      <c r="N737" s="1"/>
      <c r="O737" s="1"/>
      <c r="P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</row>
    <row r="738" spans="3:106" s="12" customFormat="1" x14ac:dyDescent="0.25">
      <c r="C738" s="14"/>
      <c r="D738" s="10"/>
      <c r="E738" s="10"/>
      <c r="F738" s="10"/>
      <c r="G738" s="10"/>
      <c r="H738" s="10"/>
      <c r="I738" s="10"/>
      <c r="J738" s="10"/>
      <c r="K738" s="10"/>
      <c r="L738" s="10"/>
      <c r="M738" s="1"/>
      <c r="N738" s="1"/>
      <c r="O738" s="1"/>
      <c r="P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</row>
    <row r="739" spans="3:106" s="12" customFormat="1" x14ac:dyDescent="0.25">
      <c r="C739" s="14"/>
      <c r="D739" s="10"/>
      <c r="E739" s="10"/>
      <c r="F739" s="10"/>
      <c r="G739" s="10"/>
      <c r="H739" s="10"/>
      <c r="I739" s="10"/>
      <c r="J739" s="10"/>
      <c r="K739" s="10"/>
      <c r="L739" s="10"/>
      <c r="M739" s="1"/>
      <c r="N739" s="1"/>
      <c r="O739" s="1"/>
      <c r="P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</row>
    <row r="740" spans="3:106" s="12" customFormat="1" x14ac:dyDescent="0.25">
      <c r="C740" s="14"/>
      <c r="D740" s="10"/>
      <c r="E740" s="10"/>
      <c r="F740" s="10"/>
      <c r="G740" s="10"/>
      <c r="H740" s="10"/>
      <c r="I740" s="10"/>
      <c r="J740" s="10"/>
      <c r="K740" s="10"/>
      <c r="L740" s="10"/>
      <c r="M740" s="1"/>
      <c r="N740" s="1"/>
      <c r="O740" s="1"/>
      <c r="P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</row>
    <row r="741" spans="3:106" s="12" customFormat="1" x14ac:dyDescent="0.25">
      <c r="C741" s="14"/>
      <c r="D741" s="10"/>
      <c r="E741" s="10"/>
      <c r="F741" s="10"/>
      <c r="G741" s="10"/>
      <c r="H741" s="10"/>
      <c r="I741" s="10"/>
      <c r="J741" s="10"/>
      <c r="K741" s="10"/>
      <c r="L741" s="10"/>
      <c r="M741" s="1"/>
      <c r="N741" s="1"/>
      <c r="O741" s="1"/>
      <c r="P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</row>
    <row r="742" spans="3:106" s="12" customFormat="1" x14ac:dyDescent="0.25">
      <c r="C742" s="14"/>
      <c r="D742" s="10"/>
      <c r="E742" s="10"/>
      <c r="F742" s="10"/>
      <c r="G742" s="10"/>
      <c r="H742" s="10"/>
      <c r="I742" s="10"/>
      <c r="J742" s="10"/>
      <c r="K742" s="10"/>
      <c r="L742" s="10"/>
      <c r="M742" s="1"/>
      <c r="N742" s="1"/>
      <c r="O742" s="1"/>
      <c r="P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</row>
    <row r="743" spans="3:106" s="12" customFormat="1" x14ac:dyDescent="0.25">
      <c r="C743" s="14"/>
      <c r="D743" s="10"/>
      <c r="E743" s="10"/>
      <c r="F743" s="10"/>
      <c r="G743" s="10"/>
      <c r="H743" s="10"/>
      <c r="I743" s="10"/>
      <c r="J743" s="10"/>
      <c r="K743" s="10"/>
      <c r="L743" s="10"/>
      <c r="M743" s="1"/>
      <c r="N743" s="1"/>
      <c r="O743" s="1"/>
      <c r="P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</row>
    <row r="744" spans="3:106" s="12" customFormat="1" x14ac:dyDescent="0.25">
      <c r="C744" s="14"/>
      <c r="D744" s="10"/>
      <c r="E744" s="10"/>
      <c r="F744" s="10"/>
      <c r="G744" s="10"/>
      <c r="H744" s="10"/>
      <c r="I744" s="10"/>
      <c r="J744" s="10"/>
      <c r="K744" s="10"/>
      <c r="L744" s="10"/>
      <c r="M744" s="1"/>
      <c r="N744" s="1"/>
      <c r="O744" s="1"/>
      <c r="P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</row>
    <row r="745" spans="3:106" s="12" customFormat="1" x14ac:dyDescent="0.25">
      <c r="C745" s="14"/>
      <c r="D745" s="10"/>
      <c r="E745" s="10"/>
      <c r="F745" s="10"/>
      <c r="G745" s="10"/>
      <c r="H745" s="10"/>
      <c r="I745" s="10"/>
      <c r="J745" s="10"/>
      <c r="K745" s="10"/>
      <c r="L745" s="10"/>
      <c r="M745" s="1"/>
      <c r="N745" s="1"/>
      <c r="O745" s="1"/>
      <c r="P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</row>
    <row r="746" spans="3:106" s="12" customFormat="1" x14ac:dyDescent="0.25">
      <c r="C746" s="14"/>
      <c r="D746" s="10"/>
      <c r="E746" s="10"/>
      <c r="F746" s="10"/>
      <c r="G746" s="10"/>
      <c r="H746" s="10"/>
      <c r="I746" s="10"/>
      <c r="J746" s="10"/>
      <c r="K746" s="10"/>
      <c r="L746" s="10"/>
      <c r="M746" s="1"/>
      <c r="N746" s="1"/>
      <c r="O746" s="1"/>
      <c r="P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</row>
    <row r="747" spans="3:106" s="12" customFormat="1" x14ac:dyDescent="0.25">
      <c r="C747" s="14"/>
      <c r="D747" s="10"/>
      <c r="E747" s="10"/>
      <c r="F747" s="10"/>
      <c r="G747" s="10"/>
      <c r="H747" s="10"/>
      <c r="I747" s="10"/>
      <c r="J747" s="10"/>
      <c r="K747" s="10"/>
      <c r="L747" s="10"/>
      <c r="M747" s="1"/>
      <c r="N747" s="1"/>
      <c r="O747" s="1"/>
      <c r="P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</row>
    <row r="748" spans="3:106" s="12" customFormat="1" x14ac:dyDescent="0.25">
      <c r="C748" s="14"/>
      <c r="D748" s="10"/>
      <c r="E748" s="10"/>
      <c r="F748" s="10"/>
      <c r="G748" s="10"/>
      <c r="H748" s="10"/>
      <c r="I748" s="10"/>
      <c r="J748" s="10"/>
      <c r="K748" s="10"/>
      <c r="L748" s="10"/>
      <c r="M748" s="1"/>
      <c r="N748" s="1"/>
      <c r="O748" s="1"/>
      <c r="P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</row>
    <row r="749" spans="3:106" s="12" customFormat="1" x14ac:dyDescent="0.25">
      <c r="C749" s="14"/>
      <c r="D749" s="10"/>
      <c r="E749" s="10"/>
      <c r="F749" s="10"/>
      <c r="G749" s="10"/>
      <c r="H749" s="10"/>
      <c r="I749" s="10"/>
      <c r="J749" s="10"/>
      <c r="K749" s="10"/>
      <c r="L749" s="10"/>
      <c r="M749" s="1"/>
      <c r="N749" s="1"/>
      <c r="O749" s="1"/>
      <c r="P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</row>
    <row r="750" spans="3:106" s="12" customFormat="1" x14ac:dyDescent="0.25">
      <c r="C750" s="14"/>
      <c r="D750" s="10"/>
      <c r="E750" s="10"/>
      <c r="F750" s="10"/>
      <c r="G750" s="10"/>
      <c r="H750" s="10"/>
      <c r="I750" s="10"/>
      <c r="J750" s="10"/>
      <c r="K750" s="10"/>
      <c r="L750" s="10"/>
      <c r="M750" s="1"/>
      <c r="N750" s="1"/>
      <c r="O750" s="1"/>
      <c r="P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</row>
    <row r="751" spans="3:106" s="12" customFormat="1" x14ac:dyDescent="0.25">
      <c r="C751" s="14"/>
      <c r="D751" s="10"/>
      <c r="E751" s="10"/>
      <c r="F751" s="10"/>
      <c r="G751" s="10"/>
      <c r="H751" s="10"/>
      <c r="I751" s="10"/>
      <c r="J751" s="10"/>
      <c r="K751" s="10"/>
      <c r="L751" s="10"/>
      <c r="M751" s="1"/>
      <c r="N751" s="1"/>
      <c r="O751" s="1"/>
      <c r="P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</row>
    <row r="752" spans="3:106" s="12" customFormat="1" x14ac:dyDescent="0.25">
      <c r="C752" s="14"/>
      <c r="D752" s="10"/>
      <c r="E752" s="10"/>
      <c r="F752" s="10"/>
      <c r="G752" s="10"/>
      <c r="H752" s="10"/>
      <c r="I752" s="10"/>
      <c r="J752" s="10"/>
      <c r="K752" s="10"/>
      <c r="L752" s="10"/>
      <c r="M752" s="1"/>
      <c r="N752" s="1"/>
      <c r="O752" s="1"/>
      <c r="P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</row>
    <row r="753" spans="3:106" s="12" customFormat="1" x14ac:dyDescent="0.25">
      <c r="C753" s="14"/>
      <c r="D753" s="10"/>
      <c r="E753" s="10"/>
      <c r="F753" s="10"/>
      <c r="G753" s="10"/>
      <c r="H753" s="10"/>
      <c r="I753" s="10"/>
      <c r="J753" s="10"/>
      <c r="K753" s="10"/>
      <c r="L753" s="10"/>
      <c r="M753" s="1"/>
      <c r="N753" s="1"/>
      <c r="O753" s="1"/>
      <c r="P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</row>
    <row r="754" spans="3:106" s="12" customFormat="1" x14ac:dyDescent="0.25">
      <c r="C754" s="14"/>
      <c r="D754" s="10"/>
      <c r="E754" s="10"/>
      <c r="F754" s="10"/>
      <c r="G754" s="10"/>
      <c r="H754" s="10"/>
      <c r="I754" s="10"/>
      <c r="J754" s="10"/>
      <c r="K754" s="10"/>
      <c r="L754" s="10"/>
      <c r="M754" s="1"/>
      <c r="N754" s="1"/>
      <c r="O754" s="1"/>
      <c r="P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</row>
    <row r="755" spans="3:106" s="12" customFormat="1" x14ac:dyDescent="0.25">
      <c r="C755" s="14"/>
      <c r="D755" s="10"/>
      <c r="E755" s="10"/>
      <c r="F755" s="10"/>
      <c r="G755" s="10"/>
      <c r="H755" s="10"/>
      <c r="I755" s="10"/>
      <c r="J755" s="10"/>
      <c r="K755" s="10"/>
      <c r="L755" s="10"/>
      <c r="M755" s="1"/>
      <c r="N755" s="1"/>
      <c r="O755" s="1"/>
      <c r="P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</row>
    <row r="756" spans="3:106" s="12" customFormat="1" x14ac:dyDescent="0.25">
      <c r="C756" s="14"/>
      <c r="D756" s="10"/>
      <c r="E756" s="10"/>
      <c r="F756" s="10"/>
      <c r="G756" s="10"/>
      <c r="H756" s="10"/>
      <c r="I756" s="10"/>
      <c r="J756" s="10"/>
      <c r="K756" s="10"/>
      <c r="L756" s="10"/>
      <c r="M756" s="1"/>
      <c r="N756" s="1"/>
      <c r="O756" s="1"/>
      <c r="P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</row>
    <row r="757" spans="3:106" s="12" customFormat="1" x14ac:dyDescent="0.25">
      <c r="C757" s="14"/>
      <c r="D757" s="10"/>
      <c r="E757" s="10"/>
      <c r="F757" s="10"/>
      <c r="G757" s="10"/>
      <c r="H757" s="10"/>
      <c r="I757" s="10"/>
      <c r="J757" s="10"/>
      <c r="K757" s="10"/>
      <c r="L757" s="10"/>
      <c r="M757" s="1"/>
      <c r="N757" s="1"/>
      <c r="O757" s="1"/>
      <c r="P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</row>
    <row r="758" spans="3:106" s="12" customFormat="1" x14ac:dyDescent="0.25">
      <c r="C758" s="14"/>
      <c r="D758" s="10"/>
      <c r="E758" s="10"/>
      <c r="F758" s="10"/>
      <c r="G758" s="10"/>
      <c r="H758" s="10"/>
      <c r="I758" s="10"/>
      <c r="J758" s="10"/>
      <c r="K758" s="10"/>
      <c r="L758" s="10"/>
      <c r="M758" s="1"/>
      <c r="N758" s="1"/>
      <c r="O758" s="1"/>
      <c r="P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</row>
    <row r="759" spans="3:106" s="12" customFormat="1" x14ac:dyDescent="0.25">
      <c r="C759" s="14"/>
      <c r="D759" s="10"/>
      <c r="E759" s="10"/>
      <c r="F759" s="10"/>
      <c r="G759" s="10"/>
      <c r="H759" s="10"/>
      <c r="I759" s="10"/>
      <c r="J759" s="10"/>
      <c r="K759" s="10"/>
      <c r="L759" s="10"/>
      <c r="M759" s="1"/>
      <c r="N759" s="1"/>
      <c r="O759" s="1"/>
      <c r="P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</row>
    <row r="760" spans="3:106" s="12" customFormat="1" x14ac:dyDescent="0.25">
      <c r="C760" s="14"/>
      <c r="D760" s="10"/>
      <c r="E760" s="10"/>
      <c r="F760" s="10"/>
      <c r="G760" s="10"/>
      <c r="H760" s="10"/>
      <c r="I760" s="10"/>
      <c r="J760" s="10"/>
      <c r="K760" s="10"/>
      <c r="L760" s="10"/>
      <c r="M760" s="1"/>
      <c r="N760" s="1"/>
      <c r="O760" s="1"/>
      <c r="P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</row>
    <row r="761" spans="3:106" s="12" customFormat="1" x14ac:dyDescent="0.25">
      <c r="C761" s="14"/>
      <c r="D761" s="10"/>
      <c r="E761" s="10"/>
      <c r="F761" s="10"/>
      <c r="G761" s="10"/>
      <c r="H761" s="10"/>
      <c r="I761" s="10"/>
      <c r="J761" s="10"/>
      <c r="K761" s="10"/>
      <c r="L761" s="10"/>
      <c r="M761" s="1"/>
      <c r="N761" s="1"/>
      <c r="O761" s="1"/>
      <c r="P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</row>
    <row r="762" spans="3:106" s="12" customFormat="1" x14ac:dyDescent="0.25">
      <c r="C762" s="14"/>
      <c r="D762" s="10"/>
      <c r="E762" s="10"/>
      <c r="F762" s="10"/>
      <c r="G762" s="10"/>
      <c r="H762" s="10"/>
      <c r="I762" s="10"/>
      <c r="J762" s="10"/>
      <c r="K762" s="10"/>
      <c r="L762" s="10"/>
      <c r="M762" s="1"/>
      <c r="N762" s="1"/>
      <c r="O762" s="1"/>
      <c r="P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</row>
    <row r="763" spans="3:106" s="12" customFormat="1" x14ac:dyDescent="0.25">
      <c r="C763" s="14"/>
      <c r="D763" s="10"/>
      <c r="E763" s="10"/>
      <c r="F763" s="10"/>
      <c r="G763" s="10"/>
      <c r="H763" s="10"/>
      <c r="I763" s="10"/>
      <c r="J763" s="10"/>
      <c r="K763" s="10"/>
      <c r="L763" s="10"/>
      <c r="M763" s="1"/>
      <c r="N763" s="1"/>
      <c r="O763" s="1"/>
      <c r="P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</row>
    <row r="764" spans="3:106" s="12" customFormat="1" x14ac:dyDescent="0.25">
      <c r="C764" s="14"/>
      <c r="D764" s="10"/>
      <c r="E764" s="10"/>
      <c r="F764" s="10"/>
      <c r="G764" s="10"/>
      <c r="H764" s="10"/>
      <c r="I764" s="10"/>
      <c r="J764" s="10"/>
      <c r="K764" s="10"/>
      <c r="L764" s="10"/>
      <c r="M764" s="1"/>
      <c r="N764" s="1"/>
      <c r="O764" s="1"/>
      <c r="P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</row>
    <row r="765" spans="3:106" s="12" customFormat="1" x14ac:dyDescent="0.25">
      <c r="C765" s="14"/>
      <c r="D765" s="10"/>
      <c r="E765" s="10"/>
      <c r="F765" s="10"/>
      <c r="G765" s="10"/>
      <c r="H765" s="10"/>
      <c r="I765" s="10"/>
      <c r="J765" s="10"/>
      <c r="K765" s="10"/>
      <c r="L765" s="10"/>
      <c r="M765" s="1"/>
      <c r="N765" s="1"/>
      <c r="O765" s="1"/>
      <c r="P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</row>
    <row r="766" spans="3:106" s="12" customFormat="1" x14ac:dyDescent="0.25">
      <c r="C766" s="14"/>
      <c r="D766" s="10"/>
      <c r="E766" s="10"/>
      <c r="F766" s="10"/>
      <c r="G766" s="10"/>
      <c r="H766" s="10"/>
      <c r="I766" s="10"/>
      <c r="J766" s="10"/>
      <c r="K766" s="10"/>
      <c r="L766" s="10"/>
      <c r="M766" s="1"/>
      <c r="N766" s="1"/>
      <c r="O766" s="1"/>
      <c r="P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</row>
    <row r="767" spans="3:106" s="12" customFormat="1" x14ac:dyDescent="0.25">
      <c r="C767" s="14"/>
      <c r="D767" s="10"/>
      <c r="E767" s="10"/>
      <c r="F767" s="10"/>
      <c r="G767" s="10"/>
      <c r="H767" s="10"/>
      <c r="I767" s="10"/>
      <c r="J767" s="10"/>
      <c r="K767" s="10"/>
      <c r="L767" s="10"/>
      <c r="M767" s="1"/>
      <c r="N767" s="1"/>
      <c r="O767" s="1"/>
      <c r="P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</row>
    <row r="768" spans="3:106" s="12" customFormat="1" x14ac:dyDescent="0.25">
      <c r="C768" s="14"/>
      <c r="D768" s="10"/>
      <c r="E768" s="10"/>
      <c r="F768" s="10"/>
      <c r="G768" s="10"/>
      <c r="H768" s="10"/>
      <c r="I768" s="10"/>
      <c r="J768" s="10"/>
      <c r="K768" s="10"/>
      <c r="L768" s="10"/>
      <c r="M768" s="1"/>
      <c r="N768" s="1"/>
      <c r="O768" s="1"/>
      <c r="P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</row>
    <row r="769" spans="3:106" s="12" customFormat="1" x14ac:dyDescent="0.25">
      <c r="C769" s="14"/>
      <c r="D769" s="10"/>
      <c r="E769" s="10"/>
      <c r="F769" s="10"/>
      <c r="G769" s="10"/>
      <c r="H769" s="10"/>
      <c r="I769" s="10"/>
      <c r="J769" s="10"/>
      <c r="K769" s="10"/>
      <c r="L769" s="10"/>
      <c r="M769" s="1"/>
      <c r="N769" s="1"/>
      <c r="O769" s="1"/>
      <c r="P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</row>
    <row r="770" spans="3:106" s="12" customFormat="1" x14ac:dyDescent="0.25">
      <c r="C770" s="14"/>
      <c r="D770" s="10"/>
      <c r="E770" s="10"/>
      <c r="F770" s="10"/>
      <c r="G770" s="10"/>
      <c r="H770" s="10"/>
      <c r="I770" s="10"/>
      <c r="J770" s="10"/>
      <c r="K770" s="10"/>
      <c r="L770" s="10"/>
      <c r="M770" s="1"/>
      <c r="N770" s="1"/>
      <c r="O770" s="1"/>
      <c r="P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</row>
    <row r="771" spans="3:106" s="12" customFormat="1" x14ac:dyDescent="0.25">
      <c r="C771" s="14"/>
      <c r="D771" s="10"/>
      <c r="E771" s="10"/>
      <c r="F771" s="10"/>
      <c r="G771" s="10"/>
      <c r="H771" s="10"/>
      <c r="I771" s="10"/>
      <c r="J771" s="10"/>
      <c r="K771" s="10"/>
      <c r="L771" s="10"/>
      <c r="M771" s="1"/>
      <c r="N771" s="1"/>
      <c r="O771" s="1"/>
      <c r="P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</row>
    <row r="772" spans="3:106" s="12" customFormat="1" x14ac:dyDescent="0.25">
      <c r="C772" s="14"/>
      <c r="D772" s="10"/>
      <c r="E772" s="10"/>
      <c r="F772" s="10"/>
      <c r="G772" s="10"/>
      <c r="H772" s="10"/>
      <c r="I772" s="10"/>
      <c r="J772" s="10"/>
      <c r="K772" s="10"/>
      <c r="L772" s="10"/>
      <c r="M772" s="1"/>
      <c r="N772" s="1"/>
      <c r="O772" s="1"/>
      <c r="P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</row>
    <row r="773" spans="3:106" s="12" customFormat="1" x14ac:dyDescent="0.25">
      <c r="C773" s="14"/>
      <c r="D773" s="10"/>
      <c r="E773" s="10"/>
      <c r="F773" s="10"/>
      <c r="G773" s="10"/>
      <c r="H773" s="10"/>
      <c r="I773" s="10"/>
      <c r="J773" s="10"/>
      <c r="K773" s="10"/>
      <c r="L773" s="10"/>
      <c r="M773" s="1"/>
      <c r="N773" s="1"/>
      <c r="O773" s="1"/>
      <c r="P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</row>
    <row r="774" spans="3:106" s="12" customFormat="1" x14ac:dyDescent="0.25">
      <c r="C774" s="14"/>
      <c r="D774" s="10"/>
      <c r="E774" s="10"/>
      <c r="F774" s="10"/>
      <c r="G774" s="10"/>
      <c r="H774" s="10"/>
      <c r="I774" s="10"/>
      <c r="J774" s="10"/>
      <c r="K774" s="10"/>
      <c r="L774" s="10"/>
      <c r="M774" s="1"/>
      <c r="N774" s="1"/>
      <c r="O774" s="1"/>
      <c r="P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</row>
    <row r="775" spans="3:106" s="12" customFormat="1" x14ac:dyDescent="0.25">
      <c r="C775" s="14"/>
      <c r="D775" s="10"/>
      <c r="E775" s="10"/>
      <c r="F775" s="10"/>
      <c r="G775" s="10"/>
      <c r="H775" s="10"/>
      <c r="I775" s="10"/>
      <c r="J775" s="10"/>
      <c r="K775" s="10"/>
      <c r="L775" s="10"/>
      <c r="M775" s="1"/>
      <c r="N775" s="1"/>
      <c r="O775" s="1"/>
      <c r="P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</row>
    <row r="776" spans="3:106" s="12" customFormat="1" x14ac:dyDescent="0.25">
      <c r="C776" s="14"/>
      <c r="D776" s="10"/>
      <c r="E776" s="10"/>
      <c r="F776" s="10"/>
      <c r="G776" s="10"/>
      <c r="H776" s="10"/>
      <c r="I776" s="10"/>
      <c r="J776" s="10"/>
      <c r="K776" s="10"/>
      <c r="L776" s="10"/>
      <c r="M776" s="1"/>
      <c r="N776" s="1"/>
      <c r="O776" s="1"/>
      <c r="P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</row>
    <row r="777" spans="3:106" s="12" customFormat="1" x14ac:dyDescent="0.25">
      <c r="C777" s="14"/>
      <c r="D777" s="10"/>
      <c r="E777" s="10"/>
      <c r="F777" s="10"/>
      <c r="G777" s="10"/>
      <c r="H777" s="10"/>
      <c r="I777" s="10"/>
      <c r="J777" s="10"/>
      <c r="K777" s="10"/>
      <c r="L777" s="10"/>
      <c r="M777" s="1"/>
      <c r="N777" s="1"/>
      <c r="O777" s="1"/>
      <c r="P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</row>
    <row r="778" spans="3:106" s="12" customFormat="1" x14ac:dyDescent="0.25">
      <c r="C778" s="14"/>
      <c r="D778" s="10"/>
      <c r="E778" s="10"/>
      <c r="F778" s="10"/>
      <c r="G778" s="10"/>
      <c r="H778" s="10"/>
      <c r="I778" s="10"/>
      <c r="J778" s="10"/>
      <c r="K778" s="10"/>
      <c r="L778" s="10"/>
      <c r="M778" s="1"/>
      <c r="N778" s="1"/>
      <c r="O778" s="1"/>
      <c r="P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</row>
    <row r="779" spans="3:106" s="12" customFormat="1" x14ac:dyDescent="0.25">
      <c r="C779" s="14"/>
      <c r="D779" s="10"/>
      <c r="E779" s="10"/>
      <c r="F779" s="10"/>
      <c r="G779" s="10"/>
      <c r="H779" s="10"/>
      <c r="I779" s="10"/>
      <c r="J779" s="10"/>
      <c r="K779" s="10"/>
      <c r="L779" s="10"/>
      <c r="M779" s="1"/>
      <c r="N779" s="1"/>
      <c r="O779" s="1"/>
      <c r="P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</row>
    <row r="780" spans="3:106" s="12" customFormat="1" x14ac:dyDescent="0.25">
      <c r="C780" s="14"/>
      <c r="D780" s="10"/>
      <c r="E780" s="10"/>
      <c r="F780" s="10"/>
      <c r="G780" s="10"/>
      <c r="H780" s="10"/>
      <c r="I780" s="10"/>
      <c r="J780" s="10"/>
      <c r="K780" s="10"/>
      <c r="L780" s="10"/>
      <c r="M780" s="1"/>
      <c r="N780" s="1"/>
      <c r="O780" s="1"/>
      <c r="P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</row>
    <row r="781" spans="3:106" s="12" customFormat="1" x14ac:dyDescent="0.25">
      <c r="C781" s="14"/>
      <c r="D781" s="10"/>
      <c r="E781" s="10"/>
      <c r="F781" s="10"/>
      <c r="G781" s="10"/>
      <c r="H781" s="10"/>
      <c r="I781" s="10"/>
      <c r="J781" s="10"/>
      <c r="K781" s="10"/>
      <c r="L781" s="10"/>
      <c r="M781" s="1"/>
      <c r="N781" s="1"/>
      <c r="O781" s="1"/>
      <c r="P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</row>
    <row r="782" spans="3:106" s="12" customFormat="1" x14ac:dyDescent="0.25">
      <c r="C782" s="14"/>
      <c r="D782" s="10"/>
      <c r="E782" s="10"/>
      <c r="F782" s="10"/>
      <c r="G782" s="10"/>
      <c r="H782" s="10"/>
      <c r="I782" s="10"/>
      <c r="J782" s="10"/>
      <c r="K782" s="10"/>
      <c r="L782" s="10"/>
      <c r="M782" s="1"/>
      <c r="N782" s="1"/>
      <c r="O782" s="1"/>
      <c r="P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</row>
    <row r="783" spans="3:106" s="12" customFormat="1" x14ac:dyDescent="0.25">
      <c r="C783" s="14"/>
      <c r="D783" s="10"/>
      <c r="E783" s="10"/>
      <c r="F783" s="10"/>
      <c r="G783" s="10"/>
      <c r="H783" s="10"/>
      <c r="I783" s="10"/>
      <c r="J783" s="10"/>
      <c r="K783" s="10"/>
      <c r="L783" s="10"/>
      <c r="M783" s="1"/>
      <c r="N783" s="1"/>
      <c r="O783" s="1"/>
      <c r="P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</row>
    <row r="784" spans="3:106" s="12" customFormat="1" x14ac:dyDescent="0.25">
      <c r="C784" s="14"/>
      <c r="D784" s="10"/>
      <c r="E784" s="10"/>
      <c r="F784" s="10"/>
      <c r="G784" s="10"/>
      <c r="H784" s="10"/>
      <c r="I784" s="10"/>
      <c r="J784" s="10"/>
      <c r="K784" s="10"/>
      <c r="L784" s="10"/>
      <c r="M784" s="1"/>
      <c r="N784" s="1"/>
      <c r="O784" s="1"/>
      <c r="P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</row>
    <row r="785" spans="3:106" s="12" customFormat="1" x14ac:dyDescent="0.25">
      <c r="C785" s="14"/>
      <c r="D785" s="10"/>
      <c r="E785" s="10"/>
      <c r="F785" s="10"/>
      <c r="G785" s="10"/>
      <c r="H785" s="10"/>
      <c r="I785" s="10"/>
      <c r="J785" s="10"/>
      <c r="K785" s="10"/>
      <c r="L785" s="10"/>
      <c r="M785" s="1"/>
      <c r="N785" s="1"/>
      <c r="O785" s="1"/>
      <c r="P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</row>
    <row r="786" spans="3:106" s="12" customFormat="1" x14ac:dyDescent="0.25">
      <c r="C786" s="14"/>
      <c r="D786" s="10"/>
      <c r="E786" s="10"/>
      <c r="F786" s="10"/>
      <c r="G786" s="10"/>
      <c r="H786" s="10"/>
      <c r="I786" s="10"/>
      <c r="J786" s="10"/>
      <c r="K786" s="10"/>
      <c r="L786" s="10"/>
      <c r="M786" s="1"/>
      <c r="N786" s="1"/>
      <c r="O786" s="1"/>
      <c r="P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</row>
    <row r="787" spans="3:106" s="12" customFormat="1" x14ac:dyDescent="0.25">
      <c r="C787" s="14"/>
      <c r="D787" s="10"/>
      <c r="E787" s="10"/>
      <c r="F787" s="10"/>
      <c r="G787" s="10"/>
      <c r="H787" s="10"/>
      <c r="I787" s="10"/>
      <c r="J787" s="10"/>
      <c r="K787" s="10"/>
      <c r="L787" s="10"/>
      <c r="M787" s="1"/>
      <c r="N787" s="1"/>
      <c r="O787" s="1"/>
      <c r="P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</row>
    <row r="788" spans="3:106" s="12" customFormat="1" x14ac:dyDescent="0.25">
      <c r="C788" s="14"/>
      <c r="D788" s="10"/>
      <c r="E788" s="10"/>
      <c r="F788" s="10"/>
      <c r="G788" s="10"/>
      <c r="H788" s="10"/>
      <c r="I788" s="10"/>
      <c r="J788" s="10"/>
      <c r="K788" s="10"/>
      <c r="L788" s="10"/>
      <c r="M788" s="1"/>
      <c r="N788" s="1"/>
      <c r="O788" s="1"/>
      <c r="P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</row>
    <row r="789" spans="3:106" s="12" customFormat="1" x14ac:dyDescent="0.25">
      <c r="C789" s="14"/>
      <c r="D789" s="10"/>
      <c r="E789" s="10"/>
      <c r="F789" s="10"/>
      <c r="G789" s="10"/>
      <c r="H789" s="10"/>
      <c r="I789" s="10"/>
      <c r="J789" s="10"/>
      <c r="K789" s="10"/>
      <c r="L789" s="10"/>
      <c r="M789" s="1"/>
      <c r="N789" s="1"/>
      <c r="O789" s="1"/>
      <c r="P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</row>
    <row r="790" spans="3:106" s="12" customFormat="1" x14ac:dyDescent="0.25">
      <c r="C790" s="14"/>
      <c r="D790" s="10"/>
      <c r="E790" s="10"/>
      <c r="F790" s="10"/>
      <c r="G790" s="10"/>
      <c r="H790" s="10"/>
      <c r="I790" s="10"/>
      <c r="J790" s="10"/>
      <c r="K790" s="10"/>
      <c r="L790" s="10"/>
      <c r="M790" s="1"/>
      <c r="N790" s="1"/>
      <c r="O790" s="1"/>
      <c r="P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</row>
    <row r="791" spans="3:106" s="12" customFormat="1" x14ac:dyDescent="0.25">
      <c r="C791" s="14"/>
      <c r="D791" s="10"/>
      <c r="E791" s="10"/>
      <c r="F791" s="10"/>
      <c r="G791" s="10"/>
      <c r="H791" s="10"/>
      <c r="I791" s="10"/>
      <c r="J791" s="10"/>
      <c r="K791" s="10"/>
      <c r="L791" s="10"/>
      <c r="M791" s="1"/>
      <c r="N791" s="1"/>
      <c r="O791" s="1"/>
      <c r="P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</row>
    <row r="792" spans="3:106" s="12" customFormat="1" x14ac:dyDescent="0.25">
      <c r="C792" s="14"/>
      <c r="D792" s="10"/>
      <c r="E792" s="10"/>
      <c r="F792" s="10"/>
      <c r="G792" s="10"/>
      <c r="H792" s="10"/>
      <c r="I792" s="10"/>
      <c r="J792" s="10"/>
      <c r="K792" s="10"/>
      <c r="L792" s="10"/>
      <c r="M792" s="1"/>
      <c r="N792" s="1"/>
      <c r="O792" s="1"/>
      <c r="P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</row>
    <row r="793" spans="3:106" s="12" customFormat="1" x14ac:dyDescent="0.25">
      <c r="C793" s="14"/>
      <c r="D793" s="10"/>
      <c r="E793" s="10"/>
      <c r="F793" s="10"/>
      <c r="G793" s="10"/>
      <c r="H793" s="10"/>
      <c r="I793" s="10"/>
      <c r="J793" s="10"/>
      <c r="K793" s="10"/>
      <c r="L793" s="10"/>
      <c r="M793" s="1"/>
      <c r="N793" s="1"/>
      <c r="O793" s="1"/>
      <c r="P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</row>
    <row r="794" spans="3:106" s="12" customFormat="1" x14ac:dyDescent="0.25">
      <c r="C794" s="14"/>
      <c r="D794" s="10"/>
      <c r="E794" s="10"/>
      <c r="F794" s="10"/>
      <c r="G794" s="10"/>
      <c r="H794" s="10"/>
      <c r="I794" s="10"/>
      <c r="J794" s="10"/>
      <c r="K794" s="10"/>
      <c r="L794" s="10"/>
      <c r="M794" s="1"/>
      <c r="N794" s="1"/>
      <c r="O794" s="1"/>
      <c r="P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</row>
    <row r="795" spans="3:106" s="12" customFormat="1" x14ac:dyDescent="0.25">
      <c r="C795" s="14"/>
      <c r="D795" s="10"/>
      <c r="E795" s="10"/>
      <c r="F795" s="10"/>
      <c r="G795" s="10"/>
      <c r="H795" s="10"/>
      <c r="I795" s="10"/>
      <c r="J795" s="10"/>
      <c r="K795" s="10"/>
      <c r="L795" s="10"/>
      <c r="M795" s="1"/>
      <c r="N795" s="1"/>
      <c r="O795" s="1"/>
      <c r="P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</row>
    <row r="796" spans="3:106" s="12" customFormat="1" x14ac:dyDescent="0.25">
      <c r="C796" s="14"/>
      <c r="D796" s="10"/>
      <c r="E796" s="10"/>
      <c r="F796" s="10"/>
      <c r="G796" s="10"/>
      <c r="H796" s="10"/>
      <c r="I796" s="10"/>
      <c r="J796" s="10"/>
      <c r="K796" s="10"/>
      <c r="L796" s="10"/>
      <c r="M796" s="1"/>
      <c r="N796" s="1"/>
      <c r="O796" s="1"/>
      <c r="P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</row>
    <row r="797" spans="3:106" s="12" customFormat="1" x14ac:dyDescent="0.25">
      <c r="C797" s="14"/>
      <c r="D797" s="10"/>
      <c r="E797" s="10"/>
      <c r="F797" s="10"/>
      <c r="G797" s="10"/>
      <c r="H797" s="10"/>
      <c r="I797" s="10"/>
      <c r="J797" s="10"/>
      <c r="K797" s="10"/>
      <c r="L797" s="10"/>
      <c r="M797" s="1"/>
      <c r="N797" s="1"/>
      <c r="O797" s="1"/>
      <c r="P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</row>
    <row r="798" spans="3:106" s="12" customFormat="1" x14ac:dyDescent="0.25">
      <c r="C798" s="14"/>
      <c r="D798" s="10"/>
      <c r="E798" s="10"/>
      <c r="F798" s="10"/>
      <c r="G798" s="10"/>
      <c r="H798" s="10"/>
      <c r="I798" s="10"/>
      <c r="J798" s="10"/>
      <c r="K798" s="10"/>
      <c r="L798" s="10"/>
      <c r="M798" s="1"/>
      <c r="N798" s="1"/>
      <c r="O798" s="1"/>
      <c r="P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</row>
    <row r="799" spans="3:106" s="12" customFormat="1" x14ac:dyDescent="0.25">
      <c r="C799" s="14"/>
      <c r="D799" s="10"/>
      <c r="E799" s="10"/>
      <c r="F799" s="10"/>
      <c r="G799" s="10"/>
      <c r="H799" s="10"/>
      <c r="I799" s="10"/>
      <c r="J799" s="10"/>
      <c r="K799" s="10"/>
      <c r="L799" s="10"/>
      <c r="M799" s="1"/>
      <c r="N799" s="1"/>
      <c r="O799" s="1"/>
      <c r="P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</row>
    <row r="800" spans="3:106" s="12" customFormat="1" x14ac:dyDescent="0.25">
      <c r="C800" s="14"/>
      <c r="D800" s="10"/>
      <c r="E800" s="10"/>
      <c r="F800" s="10"/>
      <c r="G800" s="10"/>
      <c r="H800" s="10"/>
      <c r="I800" s="10"/>
      <c r="J800" s="10"/>
      <c r="K800" s="10"/>
      <c r="L800" s="10"/>
      <c r="M800" s="1"/>
      <c r="N800" s="1"/>
      <c r="O800" s="1"/>
      <c r="P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</row>
    <row r="801" spans="3:106" s="12" customFormat="1" x14ac:dyDescent="0.25">
      <c r="C801" s="14"/>
      <c r="D801" s="10"/>
      <c r="E801" s="10"/>
      <c r="F801" s="10"/>
      <c r="G801" s="10"/>
      <c r="H801" s="10"/>
      <c r="I801" s="10"/>
      <c r="J801" s="10"/>
      <c r="K801" s="10"/>
      <c r="L801" s="10"/>
      <c r="M801" s="1"/>
      <c r="N801" s="1"/>
      <c r="O801" s="1"/>
      <c r="P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</row>
    <row r="802" spans="3:106" s="12" customFormat="1" x14ac:dyDescent="0.25">
      <c r="C802" s="14"/>
      <c r="D802" s="10"/>
      <c r="E802" s="10"/>
      <c r="F802" s="10"/>
      <c r="G802" s="10"/>
      <c r="H802" s="10"/>
      <c r="I802" s="10"/>
      <c r="J802" s="10"/>
      <c r="K802" s="10"/>
      <c r="L802" s="10"/>
      <c r="M802" s="1"/>
      <c r="N802" s="1"/>
      <c r="O802" s="1"/>
      <c r="P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</row>
    <row r="803" spans="3:106" s="12" customFormat="1" x14ac:dyDescent="0.25">
      <c r="C803" s="14"/>
      <c r="D803" s="10"/>
      <c r="E803" s="10"/>
      <c r="F803" s="10"/>
      <c r="G803" s="10"/>
      <c r="H803" s="10"/>
      <c r="I803" s="10"/>
      <c r="J803" s="10"/>
      <c r="K803" s="10"/>
      <c r="L803" s="10"/>
      <c r="M803" s="1"/>
      <c r="N803" s="1"/>
      <c r="O803" s="1"/>
      <c r="P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</row>
    <row r="804" spans="3:106" s="12" customFormat="1" x14ac:dyDescent="0.25">
      <c r="C804" s="14"/>
      <c r="D804" s="10"/>
      <c r="E804" s="10"/>
      <c r="F804" s="10"/>
      <c r="G804" s="10"/>
      <c r="H804" s="10"/>
      <c r="I804" s="10"/>
      <c r="J804" s="10"/>
      <c r="K804" s="10"/>
      <c r="L804" s="10"/>
      <c r="M804" s="1"/>
      <c r="N804" s="1"/>
      <c r="O804" s="1"/>
      <c r="P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</row>
    <row r="805" spans="3:106" s="12" customFormat="1" x14ac:dyDescent="0.25">
      <c r="C805" s="14"/>
      <c r="D805" s="10"/>
      <c r="E805" s="10"/>
      <c r="F805" s="10"/>
      <c r="G805" s="10"/>
      <c r="H805" s="10"/>
      <c r="I805" s="10"/>
      <c r="J805" s="10"/>
      <c r="K805" s="10"/>
      <c r="L805" s="10"/>
      <c r="M805" s="1"/>
      <c r="N805" s="1"/>
      <c r="O805" s="1"/>
      <c r="P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</row>
    <row r="806" spans="3:106" s="12" customFormat="1" x14ac:dyDescent="0.25">
      <c r="C806" s="14"/>
      <c r="D806" s="10"/>
      <c r="E806" s="10"/>
      <c r="F806" s="10"/>
      <c r="G806" s="10"/>
      <c r="H806" s="10"/>
      <c r="I806" s="10"/>
      <c r="J806" s="10"/>
      <c r="K806" s="10"/>
      <c r="L806" s="10"/>
      <c r="M806" s="1"/>
      <c r="N806" s="1"/>
      <c r="O806" s="1"/>
      <c r="P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</row>
    <row r="807" spans="3:106" s="12" customFormat="1" x14ac:dyDescent="0.25">
      <c r="C807" s="14"/>
      <c r="D807" s="10"/>
      <c r="E807" s="10"/>
      <c r="F807" s="10"/>
      <c r="G807" s="10"/>
      <c r="H807" s="10"/>
      <c r="I807" s="10"/>
      <c r="J807" s="10"/>
      <c r="K807" s="10"/>
      <c r="L807" s="10"/>
      <c r="M807" s="1"/>
      <c r="N807" s="1"/>
      <c r="O807" s="1"/>
      <c r="P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</row>
  </sheetData>
  <mergeCells count="1">
    <mergeCell ref="D451:I451"/>
  </mergeCells>
  <conditionalFormatting sqref="B37:B41">
    <cfRule type="cellIs" dxfId="3" priority="1" stopIfTrue="1" operator="lessThan">
      <formula>0</formula>
    </cfRule>
  </conditionalFormatting>
  <dataValidations count="1">
    <dataValidation type="list" allowBlank="1" showInputMessage="1" showErrorMessage="1" sqref="B422:B432" xr:uid="{28903EF0-DCDE-423D-A1DD-0BF9B24C2F46}">
      <formula1>LOCALAUTHNORTHI</formula1>
    </dataValidation>
  </dataValidations>
  <hyperlinks>
    <hyperlink ref="CV44" r:id="rId1" display="This met my needs, please produce it next year" xr:uid="{BCCF4339-844A-432B-9ED6-06221E2DC1C3}"/>
    <hyperlink ref="CV45" r:id="rId2" display="I need something slightly different (please specify)" xr:uid="{C0E21C78-A3D2-4C6D-B5D8-879BFEE98EB5}"/>
    <hyperlink ref="CV46" r:id="rId3" display="This is not what I need all all (please specify)" xr:uid="{F08FECB7-817F-45D5-B952-001BDA2DF551}"/>
    <hyperlink ref="I44" r:id="rId4" display="This met my needs, please produce it next year" xr:uid="{48BF1DD1-A01E-4549-BBB9-F2771CB7ADF1}"/>
    <hyperlink ref="I45" r:id="rId5" display="I need something slightly different (please specify)" xr:uid="{E9A79903-CA46-41AE-9CF3-A952B4D6FADE}"/>
    <hyperlink ref="I46" r:id="rId6" display="This is not what I need all all (please specify)" xr:uid="{A870B31C-460C-4352-9BCD-B71A27989602}"/>
    <hyperlink ref="CV11" r:id="rId7" display="This met my needs, please produce it next year" xr:uid="{F0270F3A-D08B-4AA2-B4E3-9D7DF69FB76F}"/>
    <hyperlink ref="CV12" r:id="rId8" display="I need something slightly different (please specify)" xr:uid="{3B399FAC-5688-48C3-B75A-660F0EE25298}"/>
    <hyperlink ref="CV13" r:id="rId9" display="This is not what I need all all (please specify)" xr:uid="{224E83A3-CE48-4197-9CF4-4D412281E29D}"/>
    <hyperlink ref="I11" r:id="rId10" display="This met my needs, please produce it next year" xr:uid="{C3459F28-7924-4B29-A593-8CF5770E382D}"/>
  </hyperlinks>
  <pageMargins left="0.70866141732283472" right="0.70866141732283472" top="0.74803149606299213" bottom="0.74803149606299213" header="0.31496062992125984" footer="0.31496062992125984"/>
  <pageSetup paperSize="9" scale="50" orientation="landscape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P77"/>
  <sheetViews>
    <sheetView showGridLines="0" zoomScale="80" zoomScaleNormal="80" workbookViewId="0"/>
  </sheetViews>
  <sheetFormatPr defaultColWidth="9.21875" defaultRowHeight="13.2" x14ac:dyDescent="0.25"/>
  <cols>
    <col min="1" max="1" width="49.21875" style="3" customWidth="1"/>
    <col min="2" max="2" width="15.21875" style="3" customWidth="1"/>
    <col min="3" max="3" width="17" style="3" customWidth="1"/>
    <col min="4" max="4" width="13" style="3" customWidth="1"/>
    <col min="5" max="5" width="12" style="3" customWidth="1"/>
    <col min="6" max="7" width="12.21875" style="3" customWidth="1"/>
    <col min="8" max="8" width="14.44140625" style="3" customWidth="1"/>
    <col min="9" max="9" width="15.5546875" style="3" customWidth="1"/>
    <col min="10" max="10" width="12.5546875" style="3" customWidth="1"/>
    <col min="11" max="11" width="14" style="3" customWidth="1"/>
    <col min="12" max="13" width="12.44140625" style="3" customWidth="1"/>
    <col min="14" max="15" width="12.21875" style="3" customWidth="1"/>
    <col min="16" max="16" width="2.21875" style="3" customWidth="1"/>
    <col min="17" max="17" width="9.44140625" style="3" customWidth="1"/>
    <col min="18" max="16384" width="9.21875" style="3"/>
  </cols>
  <sheetData>
    <row r="1" spans="1:16" ht="30" customHeight="1" x14ac:dyDescent="0.4">
      <c r="A1" s="496" t="str">
        <f>'Adult Population &amp; treatments'!A1</f>
        <v>Deuruxolitinib for treating severe alopecia areata</v>
      </c>
      <c r="B1" s="119"/>
      <c r="C1" s="105"/>
      <c r="D1" s="105"/>
      <c r="E1" s="105"/>
      <c r="F1" s="105"/>
      <c r="G1" s="105"/>
      <c r="H1" s="105" t="s">
        <v>611</v>
      </c>
      <c r="I1" s="105" t="s">
        <v>611</v>
      </c>
      <c r="J1" s="105" t="s">
        <v>611</v>
      </c>
      <c r="K1" s="124"/>
      <c r="L1" s="124"/>
      <c r="M1" s="124"/>
      <c r="N1" s="146"/>
      <c r="O1" s="146"/>
      <c r="P1" s="146"/>
    </row>
    <row r="2" spans="1:16" ht="26.25" customHeight="1" x14ac:dyDescent="0.25">
      <c r="A2" s="612" t="s">
        <v>7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</row>
    <row r="3" spans="1:16" ht="14.7" customHeight="1" x14ac:dyDescent="0.4">
      <c r="A3" s="103"/>
      <c r="B3" s="119"/>
      <c r="C3" s="105"/>
      <c r="D3" s="105"/>
      <c r="E3" s="105"/>
      <c r="F3" s="105" t="s">
        <v>611</v>
      </c>
      <c r="G3" s="105" t="s">
        <v>611</v>
      </c>
      <c r="H3" s="106" t="s">
        <v>611</v>
      </c>
      <c r="I3" s="106"/>
      <c r="J3" s="106"/>
      <c r="K3" s="106"/>
      <c r="L3" s="106"/>
      <c r="M3" s="106"/>
      <c r="N3" s="146"/>
      <c r="O3" s="146"/>
      <c r="P3" s="146"/>
    </row>
    <row r="4" spans="1:16" ht="14.7" customHeight="1" x14ac:dyDescent="0.4">
      <c r="A4" s="534" t="s">
        <v>688</v>
      </c>
      <c r="B4" s="430"/>
      <c r="C4" s="400"/>
      <c r="D4" s="400"/>
      <c r="E4" s="400"/>
      <c r="F4" s="400"/>
      <c r="G4" s="400"/>
      <c r="H4" s="431"/>
      <c r="I4" s="106"/>
      <c r="J4" s="106"/>
      <c r="K4" s="106"/>
      <c r="L4" s="106"/>
      <c r="M4" s="106"/>
      <c r="N4" s="146"/>
      <c r="O4" s="146"/>
      <c r="P4" s="146"/>
    </row>
    <row r="5" spans="1:16" ht="17.25" customHeight="1" x14ac:dyDescent="0.4">
      <c r="A5" s="175" t="s">
        <v>906</v>
      </c>
      <c r="B5" s="642"/>
      <c r="C5" s="400"/>
      <c r="D5" s="400"/>
      <c r="E5" s="400"/>
      <c r="F5" s="430"/>
      <c r="G5" s="400"/>
      <c r="H5" s="431"/>
      <c r="I5" s="106"/>
      <c r="J5" s="106"/>
      <c r="K5" s="106"/>
      <c r="L5" s="106"/>
      <c r="M5" s="106"/>
      <c r="N5" s="146"/>
      <c r="O5" s="146"/>
      <c r="P5" s="146"/>
    </row>
    <row r="6" spans="1:16" ht="17.25" customHeight="1" x14ac:dyDescent="0.4">
      <c r="A6" s="175" t="s">
        <v>689</v>
      </c>
      <c r="B6" s="642"/>
      <c r="C6" s="400"/>
      <c r="D6" s="400"/>
      <c r="E6" s="400"/>
      <c r="F6" s="430"/>
      <c r="G6" s="400"/>
      <c r="H6" s="431"/>
      <c r="I6" s="106"/>
      <c r="J6" s="106"/>
      <c r="K6" s="106"/>
      <c r="L6" s="106"/>
      <c r="M6" s="106"/>
      <c r="N6" s="146"/>
      <c r="O6" s="146"/>
      <c r="P6" s="146"/>
    </row>
    <row r="7" spans="1:16" ht="16.5" customHeight="1" x14ac:dyDescent="0.4">
      <c r="A7" s="175" t="s">
        <v>690</v>
      </c>
      <c r="B7" s="642"/>
      <c r="C7" s="400"/>
      <c r="D7" s="400"/>
      <c r="E7" s="400"/>
      <c r="F7" s="430"/>
      <c r="G7" s="400"/>
      <c r="H7" s="431"/>
      <c r="I7" s="106"/>
      <c r="J7" s="106"/>
      <c r="K7" s="106"/>
      <c r="L7" s="106"/>
      <c r="M7" s="106"/>
      <c r="N7" s="146"/>
      <c r="O7" s="146"/>
      <c r="P7" s="146"/>
    </row>
    <row r="8" spans="1:16" ht="14.25" customHeight="1" x14ac:dyDescent="0.4">
      <c r="A8" s="146"/>
      <c r="B8" s="119"/>
      <c r="C8" s="105"/>
      <c r="D8" s="105"/>
      <c r="E8" s="105"/>
      <c r="F8" s="105"/>
      <c r="G8" s="105"/>
      <c r="H8" s="106"/>
      <c r="I8" s="105"/>
      <c r="J8" s="106"/>
      <c r="K8" s="106"/>
      <c r="L8" s="106"/>
      <c r="M8" s="106"/>
      <c r="N8" s="106"/>
      <c r="O8" s="106"/>
      <c r="P8" s="106"/>
    </row>
    <row r="9" spans="1:16" ht="14.25" customHeight="1" x14ac:dyDescent="0.4">
      <c r="A9" s="465"/>
      <c r="B9" s="119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6"/>
      <c r="P9" s="106"/>
    </row>
    <row r="10" spans="1:16" ht="14.25" customHeight="1" x14ac:dyDescent="0.4">
      <c r="A10" s="465"/>
      <c r="B10" s="119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6"/>
      <c r="P10" s="106"/>
    </row>
    <row r="11" spans="1:16" ht="14.25" customHeight="1" x14ac:dyDescent="0.3">
      <c r="A11" s="175" t="s">
        <v>691</v>
      </c>
      <c r="B11" s="143"/>
      <c r="C11" s="143"/>
      <c r="D11" s="550"/>
      <c r="E11" s="105"/>
      <c r="F11" s="105"/>
      <c r="G11" s="105"/>
      <c r="H11" s="105"/>
      <c r="I11" s="106"/>
      <c r="J11" s="106"/>
      <c r="K11" s="106"/>
      <c r="L11" s="106"/>
      <c r="M11" s="106"/>
      <c r="N11" s="106"/>
      <c r="O11" s="106"/>
      <c r="P11" s="106"/>
    </row>
    <row r="12" spans="1:16" ht="51.75" customHeight="1" x14ac:dyDescent="0.3">
      <c r="A12" s="537" t="s">
        <v>619</v>
      </c>
      <c r="B12" s="605" t="s">
        <v>692</v>
      </c>
      <c r="C12" s="605" t="s">
        <v>693</v>
      </c>
      <c r="D12" s="605" t="s">
        <v>694</v>
      </c>
      <c r="E12" s="105"/>
      <c r="F12" s="105"/>
      <c r="G12" s="105"/>
      <c r="H12" s="105"/>
      <c r="I12" s="106"/>
      <c r="J12" s="106"/>
      <c r="K12" s="106"/>
      <c r="L12" s="106"/>
      <c r="M12" s="106"/>
      <c r="N12" s="106"/>
      <c r="O12" s="106"/>
      <c r="P12" s="106"/>
    </row>
    <row r="13" spans="1:16" ht="14.4" x14ac:dyDescent="0.3">
      <c r="A13" s="121" t="s">
        <v>901</v>
      </c>
      <c r="B13" s="535">
        <f>O36</f>
        <v>0</v>
      </c>
      <c r="C13" s="636"/>
      <c r="D13" s="636"/>
      <c r="E13" s="105"/>
      <c r="F13" s="105"/>
      <c r="G13" s="105"/>
      <c r="H13" s="105"/>
      <c r="I13" s="106"/>
      <c r="J13" s="106"/>
      <c r="K13" s="106"/>
      <c r="L13" s="106"/>
      <c r="M13" s="106"/>
      <c r="N13" s="106"/>
      <c r="O13" s="106"/>
      <c r="P13" s="106"/>
    </row>
    <row r="14" spans="1:16" ht="14.4" x14ac:dyDescent="0.3">
      <c r="A14" s="121" t="s">
        <v>902</v>
      </c>
      <c r="B14" s="535">
        <f>O38</f>
        <v>0</v>
      </c>
      <c r="C14" s="535">
        <f>B14</f>
        <v>0</v>
      </c>
      <c r="D14" s="535">
        <f>C14</f>
        <v>0</v>
      </c>
      <c r="E14" s="105"/>
      <c r="F14" s="105"/>
      <c r="G14" s="105"/>
      <c r="H14" s="105"/>
      <c r="I14" s="106"/>
      <c r="J14" s="106"/>
      <c r="K14" s="106"/>
      <c r="L14" s="106"/>
      <c r="M14" s="106"/>
      <c r="N14" s="106"/>
      <c r="O14" s="106"/>
      <c r="P14" s="106"/>
    </row>
    <row r="15" spans="1:16" ht="14.4" x14ac:dyDescent="0.3">
      <c r="A15" s="121" t="s">
        <v>903</v>
      </c>
      <c r="B15" s="535">
        <f>O53</f>
        <v>0</v>
      </c>
      <c r="C15" s="636"/>
      <c r="D15" s="636"/>
      <c r="E15" s="105"/>
      <c r="F15" s="105"/>
      <c r="G15" s="105"/>
      <c r="H15" s="105"/>
      <c r="I15" s="106"/>
      <c r="J15" s="106"/>
      <c r="K15" s="106"/>
      <c r="L15" s="106"/>
      <c r="M15" s="106"/>
      <c r="N15" s="106"/>
      <c r="O15" s="106"/>
      <c r="P15" s="106"/>
    </row>
    <row r="16" spans="1:16" ht="14.4" x14ac:dyDescent="0.3">
      <c r="A16" s="121" t="s">
        <v>904</v>
      </c>
      <c r="B16" s="535">
        <f>O55</f>
        <v>0</v>
      </c>
      <c r="C16" s="535">
        <f>B16</f>
        <v>0</v>
      </c>
      <c r="D16" s="535">
        <f>B16</f>
        <v>0</v>
      </c>
      <c r="E16" s="105"/>
      <c r="F16" s="105"/>
      <c r="G16" s="105"/>
      <c r="H16" s="105"/>
      <c r="I16" s="106"/>
      <c r="J16" s="106"/>
      <c r="K16" s="106"/>
      <c r="L16" s="106"/>
      <c r="M16" s="106"/>
      <c r="N16" s="106"/>
      <c r="O16" s="106"/>
      <c r="P16" s="106"/>
    </row>
    <row r="17" spans="1:16" ht="14.4" x14ac:dyDescent="0.3">
      <c r="A17"/>
      <c r="B17" s="603"/>
      <c r="C17" s="798"/>
      <c r="D17" s="798"/>
      <c r="E17" s="105"/>
      <c r="F17" s="105"/>
      <c r="G17" s="105"/>
      <c r="H17" s="105"/>
      <c r="I17" s="106"/>
      <c r="J17" s="106"/>
      <c r="K17" s="106"/>
      <c r="L17" s="106"/>
      <c r="M17" s="106"/>
      <c r="N17" s="106"/>
      <c r="O17" s="106"/>
      <c r="P17" s="106"/>
    </row>
    <row r="18" spans="1:16" ht="14.4" x14ac:dyDescent="0.3">
      <c r="A18"/>
      <c r="B18" s="603"/>
      <c r="C18" s="536"/>
      <c r="D18" s="536"/>
      <c r="E18" s="105"/>
      <c r="F18" s="105"/>
      <c r="G18" s="105"/>
      <c r="H18" s="105"/>
      <c r="I18" s="106"/>
      <c r="J18" s="106"/>
      <c r="K18" s="106"/>
      <c r="L18" s="106"/>
      <c r="M18" s="106"/>
      <c r="N18" s="106"/>
      <c r="O18" s="106"/>
      <c r="P18" s="106"/>
    </row>
    <row r="19" spans="1:16" ht="14.4" x14ac:dyDescent="0.3">
      <c r="A19" s="175" t="s">
        <v>905</v>
      </c>
      <c r="B19" s="143"/>
      <c r="C19" s="143"/>
      <c r="D19" s="550"/>
      <c r="E19" s="105"/>
      <c r="F19" s="105"/>
      <c r="G19" s="105"/>
      <c r="H19" s="105"/>
      <c r="I19" s="106"/>
      <c r="J19" s="106"/>
      <c r="K19" s="106"/>
      <c r="L19" s="106"/>
      <c r="M19" s="106"/>
      <c r="N19" s="106"/>
      <c r="O19" s="106"/>
      <c r="P19" s="106"/>
    </row>
    <row r="20" spans="1:16" ht="28.8" x14ac:dyDescent="0.3">
      <c r="A20" s="537" t="s">
        <v>619</v>
      </c>
      <c r="B20" s="605" t="s">
        <v>692</v>
      </c>
      <c r="C20" s="605" t="s">
        <v>693</v>
      </c>
      <c r="D20" s="605" t="s">
        <v>694</v>
      </c>
      <c r="E20" s="105"/>
      <c r="F20" s="105"/>
      <c r="G20" s="105"/>
      <c r="H20" s="105"/>
      <c r="I20" s="106"/>
      <c r="J20" s="106"/>
      <c r="K20" s="106"/>
      <c r="L20" s="106"/>
      <c r="M20" s="106"/>
      <c r="N20" s="106"/>
      <c r="O20" s="106"/>
      <c r="P20" s="106"/>
    </row>
    <row r="21" spans="1:16" ht="14.4" x14ac:dyDescent="0.3">
      <c r="A21" s="121" t="s">
        <v>901</v>
      </c>
      <c r="B21" s="535">
        <f>O44</f>
        <v>300</v>
      </c>
      <c r="C21" s="636"/>
      <c r="D21" s="636"/>
      <c r="E21" s="105"/>
      <c r="F21" s="105"/>
      <c r="G21" s="105"/>
      <c r="H21" s="105"/>
      <c r="I21" s="106"/>
      <c r="J21" s="106"/>
      <c r="K21" s="106"/>
      <c r="L21" s="106"/>
      <c r="M21" s="106"/>
      <c r="N21" s="106"/>
      <c r="O21" s="106"/>
      <c r="P21" s="106"/>
    </row>
    <row r="22" spans="1:16" ht="14.4" x14ac:dyDescent="0.3">
      <c r="A22" s="121" t="s">
        <v>902</v>
      </c>
      <c r="B22" s="535">
        <f>O46</f>
        <v>600</v>
      </c>
      <c r="C22" s="535">
        <f>B22</f>
        <v>600</v>
      </c>
      <c r="D22" s="535">
        <f>C22</f>
        <v>600</v>
      </c>
      <c r="E22" s="105"/>
      <c r="F22" s="105"/>
      <c r="G22" s="105"/>
      <c r="H22" s="105"/>
      <c r="I22" s="106"/>
      <c r="J22" s="106"/>
      <c r="K22" s="106"/>
      <c r="L22" s="106"/>
      <c r="M22" s="106"/>
      <c r="N22" s="106"/>
      <c r="O22" s="106"/>
      <c r="P22" s="106"/>
    </row>
    <row r="23" spans="1:16" ht="14.4" x14ac:dyDescent="0.3">
      <c r="A23" s="121" t="s">
        <v>903</v>
      </c>
      <c r="B23" s="535">
        <f>O61</f>
        <v>300</v>
      </c>
      <c r="C23" s="636"/>
      <c r="D23" s="636"/>
      <c r="E23" s="105"/>
      <c r="F23" s="105"/>
      <c r="G23" s="105"/>
      <c r="H23" s="105"/>
      <c r="I23" s="106"/>
      <c r="J23" s="106"/>
      <c r="K23" s="106"/>
      <c r="L23" s="106"/>
      <c r="M23" s="106"/>
      <c r="N23" s="106"/>
      <c r="O23" s="106"/>
      <c r="P23" s="106"/>
    </row>
    <row r="24" spans="1:16" ht="14.4" x14ac:dyDescent="0.3">
      <c r="A24" s="121" t="s">
        <v>930</v>
      </c>
      <c r="B24" s="535">
        <f>O63</f>
        <v>600</v>
      </c>
      <c r="C24" s="799">
        <f>B24</f>
        <v>600</v>
      </c>
      <c r="D24" s="799">
        <f>B24</f>
        <v>600</v>
      </c>
      <c r="E24" s="105"/>
      <c r="F24" s="106"/>
      <c r="G24" s="105"/>
      <c r="H24" s="106"/>
      <c r="I24" s="106"/>
      <c r="J24" s="106"/>
      <c r="K24" s="106"/>
      <c r="L24" s="106"/>
      <c r="M24" s="106"/>
      <c r="N24" s="106"/>
      <c r="O24" s="106"/>
      <c r="P24" s="106"/>
    </row>
    <row r="25" spans="1:16" ht="14.4" x14ac:dyDescent="0.3">
      <c r="A25"/>
      <c r="B25" s="603"/>
      <c r="C25" s="603"/>
      <c r="D25" s="536"/>
      <c r="E25" s="536"/>
      <c r="F25" s="105"/>
      <c r="G25" s="105"/>
      <c r="H25" s="106"/>
      <c r="I25" s="105"/>
      <c r="J25" s="106"/>
      <c r="K25" s="106"/>
      <c r="L25" s="106"/>
      <c r="M25" s="106"/>
      <c r="N25" s="106"/>
      <c r="O25" s="106"/>
      <c r="P25" s="106"/>
    </row>
    <row r="26" spans="1:16" ht="29.55" customHeight="1" x14ac:dyDescent="0.3">
      <c r="A26" s="262" t="s">
        <v>695</v>
      </c>
      <c r="B26" s="262" t="s">
        <v>696</v>
      </c>
      <c r="C26" s="262" t="s">
        <v>697</v>
      </c>
      <c r="D26" s="502" t="s">
        <v>698</v>
      </c>
      <c r="E26" s="172" t="s">
        <v>699</v>
      </c>
      <c r="F26" s="172" t="s">
        <v>700</v>
      </c>
      <c r="G26" s="502" t="s">
        <v>701</v>
      </c>
      <c r="H26" s="169" t="s">
        <v>702</v>
      </c>
      <c r="I26" s="172" t="s">
        <v>703</v>
      </c>
      <c r="J26" s="106"/>
      <c r="K26" s="106"/>
      <c r="L26" s="106"/>
      <c r="M26" s="106"/>
      <c r="N26" s="106"/>
      <c r="O26" s="106"/>
      <c r="P26" s="106"/>
    </row>
    <row r="27" spans="1:16" ht="15.6" x14ac:dyDescent="0.3">
      <c r="A27" s="543" t="s">
        <v>851</v>
      </c>
      <c r="B27" s="538" t="s">
        <v>704</v>
      </c>
      <c r="C27" s="544" t="s">
        <v>705</v>
      </c>
      <c r="D27" s="539">
        <v>8</v>
      </c>
      <c r="E27" s="540">
        <v>60</v>
      </c>
      <c r="F27" s="541">
        <f>D27*E27</f>
        <v>480</v>
      </c>
      <c r="G27" s="437"/>
      <c r="H27" s="542">
        <v>0</v>
      </c>
      <c r="I27" s="279"/>
      <c r="J27" s="791"/>
      <c r="K27" s="106"/>
      <c r="L27" s="106"/>
      <c r="M27" s="106"/>
      <c r="N27" s="106"/>
      <c r="O27" s="106"/>
      <c r="P27" s="106"/>
    </row>
    <row r="28" spans="1:16" ht="14.4" x14ac:dyDescent="0.3">
      <c r="A28" s="543" t="s">
        <v>852</v>
      </c>
      <c r="B28" s="538" t="s">
        <v>704</v>
      </c>
      <c r="C28" s="545" t="s">
        <v>705</v>
      </c>
      <c r="D28" s="539">
        <v>50</v>
      </c>
      <c r="E28" s="540">
        <v>30</v>
      </c>
      <c r="F28" s="541">
        <f t="shared" ref="F28" si="0">D28*E28</f>
        <v>1500</v>
      </c>
      <c r="G28" s="437"/>
      <c r="H28" s="542">
        <v>0</v>
      </c>
      <c r="I28" s="279"/>
      <c r="J28" s="106"/>
      <c r="K28" s="106"/>
      <c r="L28" s="106"/>
      <c r="M28" s="106"/>
      <c r="N28" s="106"/>
      <c r="O28" s="106"/>
      <c r="P28" s="106"/>
    </row>
    <row r="29" spans="1:16" ht="14.4" x14ac:dyDescent="0.3">
      <c r="A29" s="294"/>
      <c r="B29" s="106"/>
      <c r="C29" s="546"/>
      <c r="D29" s="547"/>
      <c r="E29" s="399"/>
      <c r="F29" s="276"/>
      <c r="G29" s="548"/>
      <c r="H29" s="549"/>
      <c r="I29" s="399"/>
      <c r="J29" s="106"/>
      <c r="K29" s="106"/>
      <c r="L29" s="106"/>
      <c r="M29" s="106"/>
      <c r="N29" s="106"/>
      <c r="O29" s="106"/>
      <c r="P29" s="106"/>
    </row>
    <row r="30" spans="1:16" ht="14.7" customHeight="1" x14ac:dyDescent="0.4">
      <c r="A30" s="399"/>
      <c r="B30" s="119"/>
      <c r="C30" s="105"/>
      <c r="D30" s="105"/>
      <c r="E30" s="105"/>
      <c r="F30" s="105"/>
      <c r="G30" s="105"/>
      <c r="H30" s="106"/>
      <c r="I30" s="105"/>
      <c r="J30" s="106"/>
      <c r="K30" s="106"/>
      <c r="L30" s="106"/>
      <c r="M30" s="106"/>
      <c r="N30" s="106"/>
      <c r="O30" s="106"/>
      <c r="P30" s="106"/>
    </row>
    <row r="31" spans="1:16" ht="17.25" customHeight="1" x14ac:dyDescent="0.4">
      <c r="A31" s="429" t="str">
        <f>A13</f>
        <v>Deuruxolitinib - 24 weeks treatment</v>
      </c>
      <c r="B31" s="430"/>
      <c r="C31" s="400"/>
      <c r="D31" s="400"/>
      <c r="E31" s="400"/>
      <c r="F31" s="400"/>
      <c r="G31" s="400"/>
      <c r="H31" s="400"/>
      <c r="I31" s="400"/>
      <c r="J31" s="400"/>
      <c r="K31" s="400"/>
      <c r="L31" s="400"/>
      <c r="M31" s="400"/>
      <c r="N31" s="400"/>
      <c r="O31" s="431"/>
      <c r="P31" s="106"/>
    </row>
    <row r="32" spans="1:16" ht="14.7" customHeight="1" x14ac:dyDescent="0.4">
      <c r="A32" s="119"/>
      <c r="B32" s="119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441"/>
      <c r="P32" s="106"/>
    </row>
    <row r="33" spans="1:16" s="168" customFormat="1" ht="14.4" x14ac:dyDescent="0.3">
      <c r="A33" s="442" t="s">
        <v>706</v>
      </c>
      <c r="B33" s="771" t="s">
        <v>707</v>
      </c>
      <c r="C33" s="772"/>
      <c r="D33" s="772"/>
      <c r="E33" s="772"/>
      <c r="F33" s="773"/>
      <c r="G33" s="771" t="s">
        <v>708</v>
      </c>
      <c r="H33" s="772"/>
      <c r="I33" s="772"/>
      <c r="J33" s="772"/>
      <c r="K33" s="772"/>
      <c r="L33" s="772"/>
      <c r="M33" s="772"/>
      <c r="N33" s="772"/>
      <c r="O33" s="773"/>
      <c r="P33" s="106"/>
    </row>
    <row r="34" spans="1:16" s="168" customFormat="1" ht="66" customHeight="1" x14ac:dyDescent="0.3">
      <c r="A34" s="169" t="s">
        <v>874</v>
      </c>
      <c r="B34" s="172" t="s">
        <v>710</v>
      </c>
      <c r="C34" s="172" t="s">
        <v>697</v>
      </c>
      <c r="D34" s="172" t="s">
        <v>711</v>
      </c>
      <c r="E34" s="172" t="s">
        <v>712</v>
      </c>
      <c r="F34" s="172" t="s">
        <v>713</v>
      </c>
      <c r="G34" s="172" t="s">
        <v>714</v>
      </c>
      <c r="H34" s="172" t="s">
        <v>715</v>
      </c>
      <c r="I34" s="172" t="s">
        <v>716</v>
      </c>
      <c r="J34" s="172" t="s">
        <v>717</v>
      </c>
      <c r="K34" s="172" t="s">
        <v>718</v>
      </c>
      <c r="L34" s="172" t="s">
        <v>719</v>
      </c>
      <c r="M34" s="169" t="s">
        <v>702</v>
      </c>
      <c r="N34" s="172" t="s">
        <v>720</v>
      </c>
      <c r="O34" s="172" t="s">
        <v>721</v>
      </c>
      <c r="P34" s="106"/>
    </row>
    <row r="35" spans="1:16" s="168" customFormat="1" ht="14.4" x14ac:dyDescent="0.3">
      <c r="A35" s="169" t="s">
        <v>870</v>
      </c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69"/>
      <c r="N35" s="172"/>
      <c r="O35" s="172"/>
      <c r="P35" s="106"/>
    </row>
    <row r="36" spans="1:16" s="168" customFormat="1" ht="14.4" x14ac:dyDescent="0.3">
      <c r="A36" s="288" t="s">
        <v>869</v>
      </c>
      <c r="B36" s="551" t="str">
        <f>B27</f>
        <v>Oral</v>
      </c>
      <c r="C36" s="554" t="str">
        <f>C27</f>
        <v>tablet</v>
      </c>
      <c r="D36" s="793">
        <f>D27</f>
        <v>8</v>
      </c>
      <c r="E36" s="793">
        <f>E27</f>
        <v>60</v>
      </c>
      <c r="F36" s="793">
        <f>F27</f>
        <v>480</v>
      </c>
      <c r="G36" s="464">
        <v>16</v>
      </c>
      <c r="H36" s="457">
        <v>30</v>
      </c>
      <c r="I36" s="458">
        <f>365/2/H36</f>
        <v>6.083333333333333</v>
      </c>
      <c r="J36" s="552">
        <f>I36*H36*G36</f>
        <v>2920</v>
      </c>
      <c r="K36" s="561">
        <f>IF(J36=0,0,J36/F36)</f>
        <v>6.083333333333333</v>
      </c>
      <c r="L36" s="556">
        <f>G27</f>
        <v>0</v>
      </c>
      <c r="M36" s="557">
        <f>H27</f>
        <v>0</v>
      </c>
      <c r="N36" s="558">
        <v>1</v>
      </c>
      <c r="O36" s="553">
        <f>K36*L36*(1+M36)*N36</f>
        <v>0</v>
      </c>
      <c r="P36" s="106"/>
    </row>
    <row r="37" spans="1:16" ht="14.4" x14ac:dyDescent="0.3">
      <c r="A37" s="792" t="s">
        <v>871</v>
      </c>
      <c r="D37" s="794"/>
      <c r="E37" s="794"/>
      <c r="F37" s="794"/>
      <c r="P37" s="146"/>
    </row>
    <row r="38" spans="1:16" s="168" customFormat="1" ht="14.4" x14ac:dyDescent="0.3">
      <c r="A38" s="288" t="s">
        <v>869</v>
      </c>
      <c r="B38" s="551" t="str">
        <f>B27</f>
        <v>Oral</v>
      </c>
      <c r="C38" s="551" t="str">
        <f t="shared" ref="C38:F38" si="1">C27</f>
        <v>tablet</v>
      </c>
      <c r="D38" s="795">
        <f t="shared" si="1"/>
        <v>8</v>
      </c>
      <c r="E38" s="795">
        <f t="shared" si="1"/>
        <v>60</v>
      </c>
      <c r="F38" s="795">
        <f t="shared" si="1"/>
        <v>480</v>
      </c>
      <c r="G38" s="476">
        <v>16</v>
      </c>
      <c r="H38" s="477">
        <v>30</v>
      </c>
      <c r="I38" s="478">
        <f>365/30</f>
        <v>12.166666666666666</v>
      </c>
      <c r="J38" s="552">
        <f t="shared" ref="J38" si="2">I38*H38*G38</f>
        <v>5840</v>
      </c>
      <c r="K38" s="561">
        <f t="shared" ref="K38" si="3">IF(J38=0,0,J38/F38)</f>
        <v>12.166666666666666</v>
      </c>
      <c r="L38" s="556">
        <f>G27</f>
        <v>0</v>
      </c>
      <c r="M38" s="557">
        <f>H27</f>
        <v>0</v>
      </c>
      <c r="N38" s="558">
        <v>1</v>
      </c>
      <c r="O38" s="553">
        <f t="shared" ref="O38" si="4">K38*L38*(1+M38)*N38</f>
        <v>0</v>
      </c>
      <c r="P38" s="106"/>
    </row>
    <row r="39" spans="1:16" s="168" customFormat="1" ht="14.4" x14ac:dyDescent="0.3">
      <c r="A39" s="563"/>
      <c r="B39" s="538"/>
      <c r="C39" s="538"/>
      <c r="D39" s="476"/>
      <c r="E39" s="555"/>
      <c r="F39" s="479"/>
      <c r="G39" s="476"/>
      <c r="H39" s="477"/>
      <c r="I39" s="478"/>
      <c r="J39" s="552"/>
      <c r="K39" s="561"/>
      <c r="L39" s="556"/>
      <c r="M39" s="557"/>
      <c r="N39" s="558"/>
      <c r="O39" s="553"/>
      <c r="P39" s="106"/>
    </row>
    <row r="40" spans="1:16" s="168" customFormat="1" ht="14.4" x14ac:dyDescent="0.3">
      <c r="A40" s="170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401"/>
      <c r="P40" s="106"/>
    </row>
    <row r="41" spans="1:16" s="168" customFormat="1" ht="14.4" x14ac:dyDescent="0.3">
      <c r="A41" s="511" t="s">
        <v>875</v>
      </c>
      <c r="B41" s="170"/>
      <c r="C41" s="138"/>
      <c r="D41" s="91"/>
      <c r="E41" s="139"/>
      <c r="F41" s="140"/>
      <c r="G41" s="5"/>
      <c r="H41" s="140"/>
      <c r="I41" s="140"/>
      <c r="J41" s="140"/>
      <c r="K41" s="140"/>
      <c r="L41" s="170"/>
      <c r="M41" s="170"/>
      <c r="N41" s="170"/>
      <c r="O41" s="401"/>
      <c r="P41" s="106"/>
    </row>
    <row r="42" spans="1:16" s="168" customFormat="1" ht="28.8" x14ac:dyDescent="0.3">
      <c r="A42" s="449" t="s">
        <v>722</v>
      </c>
      <c r="B42" s="171" t="s">
        <v>723</v>
      </c>
      <c r="C42" s="173" t="s">
        <v>724</v>
      </c>
      <c r="D42" s="205"/>
      <c r="E42" s="206"/>
      <c r="F42" s="206"/>
      <c r="G42" s="206"/>
      <c r="H42" s="206"/>
      <c r="I42" s="207"/>
      <c r="J42" s="206"/>
      <c r="K42" s="206"/>
      <c r="L42" s="172" t="s">
        <v>725</v>
      </c>
      <c r="M42" s="172" t="s">
        <v>726</v>
      </c>
      <c r="N42" s="169" t="s">
        <v>727</v>
      </c>
      <c r="O42" s="172" t="s">
        <v>721</v>
      </c>
      <c r="P42" s="106"/>
    </row>
    <row r="43" spans="1:16" s="168" customFormat="1" ht="14.4" x14ac:dyDescent="0.3">
      <c r="A43" s="169" t="s">
        <v>870</v>
      </c>
      <c r="B43" s="171"/>
      <c r="C43" s="173"/>
      <c r="D43" s="205"/>
      <c r="E43" s="206"/>
      <c r="F43" s="206"/>
      <c r="G43" s="206"/>
      <c r="H43" s="206"/>
      <c r="I43" s="207"/>
      <c r="J43" s="206"/>
      <c r="K43" s="206"/>
      <c r="L43" s="172"/>
      <c r="M43" s="172"/>
      <c r="N43" s="169"/>
      <c r="O43" s="172"/>
      <c r="P43" s="106"/>
    </row>
    <row r="44" spans="1:16" s="168" customFormat="1" ht="14.4" x14ac:dyDescent="0.3">
      <c r="A44" s="290" t="str">
        <f>A31</f>
        <v>Deuruxolitinib - 24 weeks treatment</v>
      </c>
      <c r="B44" s="402" t="s">
        <v>872</v>
      </c>
      <c r="C44" s="281" t="s">
        <v>873</v>
      </c>
      <c r="D44" s="282"/>
      <c r="E44" s="283"/>
      <c r="F44" s="284"/>
      <c r="G44" s="284"/>
      <c r="H44" s="284"/>
      <c r="I44" s="283"/>
      <c r="J44" s="283"/>
      <c r="K44" s="283"/>
      <c r="L44" s="280">
        <v>6</v>
      </c>
      <c r="M44" s="673">
        <f>L44</f>
        <v>6</v>
      </c>
      <c r="N44" s="286">
        <v>50</v>
      </c>
      <c r="O44" s="559">
        <f>M44*N44</f>
        <v>300</v>
      </c>
      <c r="P44" s="106"/>
    </row>
    <row r="45" spans="1:16" s="168" customFormat="1" ht="14.4" x14ac:dyDescent="0.3">
      <c r="A45" s="792" t="s">
        <v>871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106"/>
    </row>
    <row r="46" spans="1:16" s="168" customFormat="1" ht="14.4" x14ac:dyDescent="0.3">
      <c r="A46" s="290" t="str">
        <f>A33</f>
        <v>Drug cost</v>
      </c>
      <c r="B46" s="402" t="s">
        <v>872</v>
      </c>
      <c r="C46" s="281" t="s">
        <v>873</v>
      </c>
      <c r="D46" s="282"/>
      <c r="E46" s="283"/>
      <c r="F46" s="284"/>
      <c r="G46" s="284"/>
      <c r="H46" s="284"/>
      <c r="I46" s="283"/>
      <c r="J46" s="283"/>
      <c r="K46" s="283"/>
      <c r="L46" s="280">
        <v>12</v>
      </c>
      <c r="M46" s="673">
        <f>L46</f>
        <v>12</v>
      </c>
      <c r="N46" s="286">
        <v>50</v>
      </c>
      <c r="O46" s="559">
        <f>M46*N46</f>
        <v>600</v>
      </c>
      <c r="P46" s="106"/>
    </row>
    <row r="47" spans="1:16" s="168" customFormat="1" ht="14.4" x14ac:dyDescent="0.3">
      <c r="A47" s="147"/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</row>
    <row r="48" spans="1:16" s="168" customFormat="1" ht="14.7" customHeight="1" x14ac:dyDescent="0.3">
      <c r="A48" s="429" t="str">
        <f>A15</f>
        <v>Ritlecitinib - 24 weeks treatment</v>
      </c>
      <c r="B48" s="143"/>
      <c r="C48" s="560"/>
      <c r="D48" s="560"/>
      <c r="E48" s="560"/>
      <c r="F48" s="560"/>
      <c r="G48" s="560"/>
      <c r="H48" s="560"/>
      <c r="I48" s="560"/>
      <c r="J48" s="560"/>
      <c r="K48" s="560"/>
      <c r="L48" s="560"/>
      <c r="M48" s="560"/>
      <c r="N48" s="560"/>
      <c r="O48" s="550"/>
      <c r="P48" s="170"/>
    </row>
    <row r="49" spans="1:16" s="168" customFormat="1" ht="14.7" customHeight="1" x14ac:dyDescent="0.3">
      <c r="A49" s="774"/>
      <c r="B49" s="774"/>
      <c r="C49" s="775"/>
      <c r="D49" s="775"/>
      <c r="E49" s="775"/>
      <c r="F49" s="775"/>
      <c r="G49" s="775"/>
      <c r="H49" s="775"/>
      <c r="I49" s="775"/>
      <c r="J49" s="775"/>
      <c r="K49" s="775"/>
      <c r="L49" s="775"/>
      <c r="M49" s="775"/>
      <c r="N49" s="775"/>
      <c r="O49" s="776"/>
      <c r="P49" s="170"/>
    </row>
    <row r="50" spans="1:16" s="168" customFormat="1" ht="14.4" x14ac:dyDescent="0.3">
      <c r="A50" s="564" t="s">
        <v>706</v>
      </c>
      <c r="B50" s="777" t="s">
        <v>707</v>
      </c>
      <c r="C50" s="772"/>
      <c r="D50" s="772"/>
      <c r="E50" s="772"/>
      <c r="F50" s="773"/>
      <c r="G50" s="771" t="s">
        <v>708</v>
      </c>
      <c r="H50" s="772"/>
      <c r="I50" s="772"/>
      <c r="J50" s="772"/>
      <c r="K50" s="772"/>
      <c r="L50" s="772"/>
      <c r="M50" s="772"/>
      <c r="N50" s="772"/>
      <c r="O50" s="773"/>
      <c r="P50" s="170"/>
    </row>
    <row r="51" spans="1:16" s="168" customFormat="1" ht="66" customHeight="1" x14ac:dyDescent="0.3">
      <c r="A51" s="169" t="s">
        <v>709</v>
      </c>
      <c r="B51" s="172" t="s">
        <v>710</v>
      </c>
      <c r="C51" s="172" t="s">
        <v>697</v>
      </c>
      <c r="D51" s="172" t="s">
        <v>711</v>
      </c>
      <c r="E51" s="172" t="s">
        <v>712</v>
      </c>
      <c r="F51" s="172" t="s">
        <v>713</v>
      </c>
      <c r="G51" s="172" t="s">
        <v>714</v>
      </c>
      <c r="H51" s="172" t="s">
        <v>728</v>
      </c>
      <c r="I51" s="172" t="s">
        <v>716</v>
      </c>
      <c r="J51" s="172" t="s">
        <v>717</v>
      </c>
      <c r="K51" s="172" t="s">
        <v>718</v>
      </c>
      <c r="L51" s="172" t="s">
        <v>719</v>
      </c>
      <c r="M51" s="169" t="s">
        <v>702</v>
      </c>
      <c r="N51" s="172" t="s">
        <v>720</v>
      </c>
      <c r="O51" s="172" t="s">
        <v>721</v>
      </c>
      <c r="P51" s="170"/>
    </row>
    <row r="52" spans="1:16" s="168" customFormat="1" ht="14.4" x14ac:dyDescent="0.3">
      <c r="A52" s="169" t="s">
        <v>870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69"/>
      <c r="N52" s="172"/>
      <c r="O52" s="172"/>
      <c r="P52" s="106"/>
    </row>
    <row r="53" spans="1:16" s="168" customFormat="1" ht="14.4" x14ac:dyDescent="0.3">
      <c r="A53" s="288" t="s">
        <v>869</v>
      </c>
      <c r="B53" s="551" t="str">
        <f>B28</f>
        <v>Oral</v>
      </c>
      <c r="C53" s="551" t="str">
        <f t="shared" ref="C53:F53" si="5">C28</f>
        <v>tablet</v>
      </c>
      <c r="D53" s="479">
        <f t="shared" si="5"/>
        <v>50</v>
      </c>
      <c r="E53" s="479">
        <f t="shared" si="5"/>
        <v>30</v>
      </c>
      <c r="F53" s="479">
        <f t="shared" si="5"/>
        <v>1500</v>
      </c>
      <c r="G53" s="464">
        <v>50</v>
      </c>
      <c r="H53" s="457">
        <v>30</v>
      </c>
      <c r="I53" s="458">
        <f>365/2/H53</f>
        <v>6.083333333333333</v>
      </c>
      <c r="J53" s="552">
        <f>I53*H53*G53</f>
        <v>9125</v>
      </c>
      <c r="K53" s="561">
        <f>IF(J53=0,0,J53/F53)</f>
        <v>6.083333333333333</v>
      </c>
      <c r="L53" s="556">
        <f>G28</f>
        <v>0</v>
      </c>
      <c r="M53" s="557">
        <f>H28</f>
        <v>0</v>
      </c>
      <c r="N53" s="558">
        <v>1</v>
      </c>
      <c r="O53" s="553">
        <f>K53*L53*(1+M53)*N53</f>
        <v>0</v>
      </c>
      <c r="P53" s="106"/>
    </row>
    <row r="54" spans="1:16" ht="14.4" x14ac:dyDescent="0.3">
      <c r="A54" s="792" t="s">
        <v>871</v>
      </c>
      <c r="D54" s="796"/>
      <c r="E54" s="796"/>
      <c r="F54" s="796"/>
      <c r="P54" s="146"/>
    </row>
    <row r="55" spans="1:16" s="168" customFormat="1" ht="14.4" x14ac:dyDescent="0.3">
      <c r="A55" s="288" t="s">
        <v>869</v>
      </c>
      <c r="B55" s="551" t="str">
        <f>B28</f>
        <v>Oral</v>
      </c>
      <c r="C55" s="551" t="str">
        <f t="shared" ref="C55:F55" si="6">C28</f>
        <v>tablet</v>
      </c>
      <c r="D55" s="479">
        <f t="shared" si="6"/>
        <v>50</v>
      </c>
      <c r="E55" s="479">
        <f t="shared" si="6"/>
        <v>30</v>
      </c>
      <c r="F55" s="479">
        <f t="shared" si="6"/>
        <v>1500</v>
      </c>
      <c r="G55" s="476">
        <v>50</v>
      </c>
      <c r="H55" s="477">
        <v>30</v>
      </c>
      <c r="I55" s="478">
        <f>365/30</f>
        <v>12.166666666666666</v>
      </c>
      <c r="J55" s="552">
        <f t="shared" ref="J55" si="7">I55*H55*G55</f>
        <v>18250</v>
      </c>
      <c r="K55" s="561">
        <f t="shared" ref="K55" si="8">IF(J55=0,0,J55/F55)</f>
        <v>12.166666666666666</v>
      </c>
      <c r="L55" s="556">
        <f>G28</f>
        <v>0</v>
      </c>
      <c r="M55" s="557">
        <f>H28</f>
        <v>0</v>
      </c>
      <c r="N55" s="558">
        <v>1</v>
      </c>
      <c r="O55" s="553">
        <f t="shared" ref="O55" si="9">K55*L55*(1+M55)*N55</f>
        <v>0</v>
      </c>
      <c r="P55" s="106"/>
    </row>
    <row r="56" spans="1:16" s="168" customFormat="1" ht="14.4" x14ac:dyDescent="0.3">
      <c r="A56" s="563"/>
      <c r="B56" s="538"/>
      <c r="C56" s="538"/>
      <c r="D56" s="476"/>
      <c r="E56" s="555"/>
      <c r="F56" s="479"/>
      <c r="G56" s="476"/>
      <c r="H56" s="477"/>
      <c r="I56" s="478"/>
      <c r="J56" s="552"/>
      <c r="K56" s="561"/>
      <c r="L56" s="556"/>
      <c r="M56" s="557"/>
      <c r="N56" s="558"/>
      <c r="O56" s="553"/>
      <c r="P56" s="106"/>
    </row>
    <row r="57" spans="1:16" s="168" customFormat="1" ht="14.4" x14ac:dyDescent="0.3">
      <c r="A57" s="170"/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401"/>
      <c r="P57" s="106"/>
    </row>
    <row r="58" spans="1:16" s="168" customFormat="1" ht="14.4" x14ac:dyDescent="0.3">
      <c r="A58" s="511" t="s">
        <v>875</v>
      </c>
      <c r="B58" s="170"/>
      <c r="C58" s="138"/>
      <c r="D58" s="91"/>
      <c r="E58" s="139"/>
      <c r="F58" s="140"/>
      <c r="G58" s="5"/>
      <c r="H58" s="140"/>
      <c r="I58" s="140"/>
      <c r="J58" s="140"/>
      <c r="K58" s="140"/>
      <c r="L58" s="170"/>
      <c r="M58" s="170"/>
      <c r="N58" s="170"/>
      <c r="O58" s="401"/>
      <c r="P58" s="106"/>
    </row>
    <row r="59" spans="1:16" s="168" customFormat="1" ht="28.8" x14ac:dyDescent="0.3">
      <c r="A59" s="449" t="s">
        <v>722</v>
      </c>
      <c r="B59" s="171" t="s">
        <v>723</v>
      </c>
      <c r="C59" s="173" t="s">
        <v>724</v>
      </c>
      <c r="D59" s="205"/>
      <c r="E59" s="206"/>
      <c r="F59" s="206"/>
      <c r="G59" s="206"/>
      <c r="H59" s="206"/>
      <c r="I59" s="207"/>
      <c r="J59" s="206"/>
      <c r="K59" s="206"/>
      <c r="L59" s="172" t="s">
        <v>725</v>
      </c>
      <c r="M59" s="172" t="s">
        <v>726</v>
      </c>
      <c r="N59" s="169" t="s">
        <v>727</v>
      </c>
      <c r="O59" s="172" t="s">
        <v>721</v>
      </c>
      <c r="P59" s="106"/>
    </row>
    <row r="60" spans="1:16" s="168" customFormat="1" ht="14.4" x14ac:dyDescent="0.3">
      <c r="A60" s="169" t="s">
        <v>870</v>
      </c>
      <c r="B60" s="171"/>
      <c r="C60" s="173"/>
      <c r="D60" s="205"/>
      <c r="E60" s="206"/>
      <c r="F60" s="206"/>
      <c r="G60" s="206"/>
      <c r="H60" s="206"/>
      <c r="I60" s="207"/>
      <c r="J60" s="206"/>
      <c r="K60" s="206"/>
      <c r="L60" s="172"/>
      <c r="M60" s="172"/>
      <c r="N60" s="169"/>
      <c r="O60" s="172"/>
      <c r="P60" s="106"/>
    </row>
    <row r="61" spans="1:16" s="168" customFormat="1" ht="14.4" x14ac:dyDescent="0.3">
      <c r="A61" s="290" t="str">
        <f>A48</f>
        <v>Ritlecitinib - 24 weeks treatment</v>
      </c>
      <c r="B61" s="402" t="s">
        <v>872</v>
      </c>
      <c r="C61" s="281" t="s">
        <v>873</v>
      </c>
      <c r="D61" s="282"/>
      <c r="E61" s="283"/>
      <c r="F61" s="284"/>
      <c r="G61" s="284"/>
      <c r="H61" s="284"/>
      <c r="I61" s="283"/>
      <c r="J61" s="283"/>
      <c r="K61" s="283"/>
      <c r="L61" s="280">
        <v>6</v>
      </c>
      <c r="M61" s="673">
        <f>L61</f>
        <v>6</v>
      </c>
      <c r="N61" s="286">
        <v>50</v>
      </c>
      <c r="O61" s="559">
        <f>M61*N61</f>
        <v>300</v>
      </c>
      <c r="P61" s="106"/>
    </row>
    <row r="62" spans="1:16" s="168" customFormat="1" ht="14.4" x14ac:dyDescent="0.3">
      <c r="A62" s="792" t="s">
        <v>871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106"/>
    </row>
    <row r="63" spans="1:16" s="168" customFormat="1" ht="14.4" x14ac:dyDescent="0.3">
      <c r="A63" s="290" t="str">
        <f>A50</f>
        <v>Drug cost</v>
      </c>
      <c r="B63" s="402" t="s">
        <v>872</v>
      </c>
      <c r="C63" s="281" t="s">
        <v>873</v>
      </c>
      <c r="D63" s="282"/>
      <c r="E63" s="283"/>
      <c r="F63" s="284"/>
      <c r="G63" s="284"/>
      <c r="H63" s="284"/>
      <c r="I63" s="283"/>
      <c r="J63" s="283"/>
      <c r="K63" s="283"/>
      <c r="L63" s="280">
        <v>12</v>
      </c>
      <c r="M63" s="673">
        <f>L63</f>
        <v>12</v>
      </c>
      <c r="N63" s="286">
        <v>50</v>
      </c>
      <c r="O63" s="559">
        <f>M63*N63</f>
        <v>600</v>
      </c>
      <c r="P63" s="106"/>
    </row>
    <row r="64" spans="1:16" s="168" customFormat="1" ht="14.4" x14ac:dyDescent="0.3">
      <c r="A64" s="631"/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</row>
    <row r="65" spans="1:16" s="168" customFormat="1" ht="14.4" x14ac:dyDescent="0.3">
      <c r="A65" s="604"/>
      <c r="B65" s="170"/>
      <c r="C65" s="170"/>
      <c r="D65" s="170"/>
      <c r="E65" s="170"/>
      <c r="F65" s="170"/>
      <c r="G65" s="170"/>
      <c r="H65" s="170"/>
      <c r="I65" s="170"/>
      <c r="J65" s="170"/>
      <c r="K65" s="276"/>
      <c r="L65" s="276"/>
      <c r="M65" s="276"/>
      <c r="N65" s="170"/>
      <c r="O65" s="170"/>
      <c r="P65" s="170"/>
    </row>
    <row r="66" spans="1:16" s="168" customFormat="1" ht="14.4" x14ac:dyDescent="0.3">
      <c r="A66" s="170"/>
      <c r="B66" s="170"/>
      <c r="C66" s="170"/>
      <c r="D66" s="170"/>
      <c r="E66" s="170"/>
      <c r="F66" s="170"/>
      <c r="G66" s="170"/>
      <c r="H66" s="170"/>
      <c r="I66" s="170"/>
      <c r="J66" s="170"/>
      <c r="K66" s="276"/>
      <c r="L66" s="276"/>
      <c r="M66" s="276"/>
      <c r="N66" s="170"/>
      <c r="O66" s="170"/>
      <c r="P66" s="170"/>
    </row>
    <row r="67" spans="1:16" s="4" customFormat="1" ht="13.8" x14ac:dyDescent="0.25">
      <c r="A67" s="138"/>
      <c r="B67" s="138"/>
      <c r="C67" s="138"/>
      <c r="D67" s="91"/>
      <c r="E67" s="139"/>
      <c r="F67" s="140"/>
      <c r="G67" s="5"/>
      <c r="H67" s="140"/>
      <c r="I67" s="140"/>
      <c r="J67" s="140"/>
      <c r="K67" s="140"/>
      <c r="L67" s="140"/>
      <c r="M67" s="140"/>
      <c r="N67" s="140"/>
      <c r="O67" s="140"/>
      <c r="P67" s="141"/>
    </row>
    <row r="68" spans="1:16" s="4" customFormat="1" ht="14.4" x14ac:dyDescent="0.3">
      <c r="A68" s="208" t="s">
        <v>729</v>
      </c>
      <c r="B68" s="171" t="s">
        <v>723</v>
      </c>
      <c r="C68" s="173" t="s">
        <v>724</v>
      </c>
      <c r="D68" s="204"/>
      <c r="E68" s="205"/>
      <c r="F68" s="206"/>
      <c r="G68" s="207"/>
      <c r="H68" s="206"/>
      <c r="I68" s="207"/>
      <c r="J68" s="206"/>
      <c r="K68" s="209" t="s">
        <v>727</v>
      </c>
      <c r="L68" s="140"/>
      <c r="M68" s="140"/>
      <c r="N68" s="140"/>
      <c r="O68" s="140"/>
      <c r="P68" s="141"/>
    </row>
    <row r="69" spans="1:16" s="4" customFormat="1" ht="14.4" x14ac:dyDescent="0.3">
      <c r="A69" s="279" t="s">
        <v>730</v>
      </c>
      <c r="B69" s="562" t="s">
        <v>731</v>
      </c>
      <c r="C69" s="779" t="s">
        <v>890</v>
      </c>
      <c r="D69" s="660"/>
      <c r="E69" s="661"/>
      <c r="F69" s="662"/>
      <c r="G69" s="663"/>
      <c r="H69" s="663"/>
      <c r="I69" s="662"/>
      <c r="J69" s="664"/>
      <c r="K69" s="286">
        <v>107</v>
      </c>
      <c r="L69" s="140"/>
      <c r="M69" s="140"/>
      <c r="N69" s="140"/>
      <c r="O69" s="140"/>
      <c r="P69" s="141"/>
    </row>
    <row r="70" spans="1:16" s="4" customFormat="1" ht="14.4" x14ac:dyDescent="0.3">
      <c r="A70" s="668" t="s">
        <v>732</v>
      </c>
      <c r="B70" s="669" t="s">
        <v>731</v>
      </c>
      <c r="C70" s="779" t="s">
        <v>907</v>
      </c>
      <c r="D70" s="660"/>
      <c r="E70" s="661"/>
      <c r="F70" s="665"/>
      <c r="G70" s="666"/>
      <c r="H70" s="666"/>
      <c r="I70" s="665"/>
      <c r="J70" s="667"/>
      <c r="K70" s="659"/>
      <c r="L70" s="140"/>
      <c r="M70" s="140"/>
      <c r="N70" s="140"/>
      <c r="O70" s="140"/>
      <c r="P70" s="141"/>
    </row>
    <row r="71" spans="1:16" s="4" customFormat="1" ht="14.4" x14ac:dyDescent="0.25">
      <c r="A71" s="604" t="s">
        <v>891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140"/>
      <c r="M71" s="140"/>
      <c r="N71" s="140"/>
      <c r="O71" s="140"/>
      <c r="P71" s="141"/>
    </row>
    <row r="72" spans="1:16" s="4" customFormat="1" ht="14.4" x14ac:dyDescent="0.3">
      <c r="A72" s="147"/>
      <c r="B72" s="5"/>
      <c r="C72" s="138"/>
      <c r="D72" s="91"/>
      <c r="E72" s="139"/>
      <c r="F72" s="140"/>
      <c r="G72" s="5"/>
      <c r="H72" s="140"/>
      <c r="I72" s="140"/>
      <c r="J72" s="140"/>
      <c r="K72" s="140"/>
      <c r="L72" s="140"/>
      <c r="M72" s="140"/>
      <c r="N72" s="140"/>
      <c r="O72" s="140"/>
      <c r="P72" s="141"/>
    </row>
    <row r="73" spans="1:16" s="4" customFormat="1" ht="13.8" x14ac:dyDescent="0.25">
      <c r="A73" s="138"/>
      <c r="B73" s="138"/>
      <c r="C73" s="138"/>
      <c r="D73" s="91"/>
      <c r="E73" s="139"/>
      <c r="F73" s="140"/>
      <c r="G73" s="5"/>
      <c r="H73" s="140"/>
      <c r="I73" s="140"/>
      <c r="J73" s="140"/>
      <c r="K73" s="140"/>
      <c r="L73" s="140"/>
      <c r="M73" s="140"/>
      <c r="N73" s="140"/>
      <c r="O73" s="140"/>
      <c r="P73" s="141"/>
    </row>
    <row r="74" spans="1:16" s="4" customFormat="1" ht="14.4" x14ac:dyDescent="0.3">
      <c r="A74" s="208" t="s">
        <v>733</v>
      </c>
      <c r="B74" s="171"/>
      <c r="C74" s="173" t="s">
        <v>893</v>
      </c>
      <c r="D74" s="204"/>
      <c r="E74" s="205"/>
      <c r="F74" s="206"/>
      <c r="G74" s="207"/>
      <c r="H74" s="565"/>
      <c r="I74" s="207"/>
      <c r="J74" s="206"/>
      <c r="K74" s="209" t="s">
        <v>727</v>
      </c>
      <c r="L74" s="140"/>
      <c r="M74" s="140"/>
      <c r="N74" s="140"/>
      <c r="O74" s="140"/>
      <c r="P74" s="141"/>
    </row>
    <row r="75" spans="1:16" s="4" customFormat="1" ht="14.4" x14ac:dyDescent="0.3">
      <c r="A75" s="290" t="s">
        <v>894</v>
      </c>
      <c r="B75" s="562"/>
      <c r="C75" s="281" t="s">
        <v>894</v>
      </c>
      <c r="D75" s="287"/>
      <c r="E75" s="282"/>
      <c r="F75" s="283"/>
      <c r="G75" s="284"/>
      <c r="H75" s="566"/>
      <c r="I75" s="283"/>
      <c r="J75" s="285"/>
      <c r="K75" s="437">
        <v>0</v>
      </c>
      <c r="L75" s="140"/>
      <c r="M75" s="140"/>
      <c r="N75" s="140"/>
      <c r="O75" s="140"/>
      <c r="P75" s="141"/>
    </row>
    <row r="76" spans="1:16" s="4" customFormat="1" ht="14.4" x14ac:dyDescent="0.3">
      <c r="A76" s="193"/>
      <c r="B76" s="5"/>
      <c r="C76" s="138"/>
      <c r="D76" s="91"/>
      <c r="E76" s="139"/>
      <c r="F76" s="140"/>
      <c r="G76" s="5"/>
      <c r="H76" s="140"/>
      <c r="I76" s="140"/>
      <c r="J76" s="140"/>
      <c r="K76" s="140"/>
      <c r="L76" s="140"/>
      <c r="M76" s="140"/>
      <c r="N76" s="140"/>
      <c r="O76" s="140"/>
      <c r="P76" s="141"/>
    </row>
    <row r="77" spans="1:16" s="4" customFormat="1" ht="14.4" x14ac:dyDescent="0.3">
      <c r="A77" s="193"/>
      <c r="B77" s="5"/>
      <c r="C77" s="138"/>
      <c r="D77" s="91"/>
      <c r="E77" s="139"/>
      <c r="F77" s="140"/>
      <c r="G77" s="5"/>
      <c r="H77" s="140"/>
      <c r="I77" s="140"/>
      <c r="J77" s="140"/>
      <c r="K77" s="140"/>
      <c r="L77" s="140"/>
      <c r="M77" s="140"/>
      <c r="N77" s="140"/>
      <c r="O77" s="140"/>
      <c r="P77" s="141"/>
    </row>
  </sheetData>
  <sheetProtection algorithmName="SHA-512" hashValue="Yx1wD9Zj7d5etjocKZc+mMQL1J04Uqtty3rxp3+A99XZ/fA5uNuS8JduRWtujXbtFLRcYV/gzE7//lpGV9eO+g==" saltValue="0bfw9MtfO1jjUD/jm84yFQ==" spinCount="100000" sheet="1" objects="1" scenarios="1"/>
  <protectedRanges>
    <protectedRange sqref="A64" name="Range7"/>
  </protectedRanges>
  <phoneticPr fontId="43" type="noConversion"/>
  <hyperlinks>
    <hyperlink ref="A71" r:id="rId1" xr:uid="{FD87E253-06EE-4FE4-AFA6-3074BB45CC18}"/>
  </hyperlinks>
  <pageMargins left="0.70866141732283472" right="0.70866141732283472" top="0.74803149606299213" bottom="0.74803149606299213" header="0.31496062992125984" footer="0.31496062992125984"/>
  <pageSetup paperSize="9" scale="35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L58"/>
  <sheetViews>
    <sheetView showGridLines="0" zoomScale="80" zoomScaleNormal="80" workbookViewId="0"/>
  </sheetViews>
  <sheetFormatPr defaultRowHeight="14.4" x14ac:dyDescent="0.3"/>
  <cols>
    <col min="1" max="1" width="49.5546875" customWidth="1"/>
    <col min="2" max="2" width="62.77734375" customWidth="1"/>
    <col min="3" max="7" width="12.21875" customWidth="1"/>
    <col min="8" max="8" width="15.21875" customWidth="1"/>
    <col min="9" max="9" width="11.21875" customWidth="1"/>
    <col min="10" max="12" width="11.77734375" customWidth="1"/>
  </cols>
  <sheetData>
    <row r="1" spans="1:12" ht="30" customHeight="1" x14ac:dyDescent="0.3">
      <c r="A1" s="496" t="str">
        <f>'Adult Population &amp; treatments'!A1</f>
        <v>Deuruxolitinib for treating severe alopecia areata</v>
      </c>
    </row>
    <row r="2" spans="1:12" ht="30" customHeight="1" x14ac:dyDescent="0.3">
      <c r="A2" s="495" t="s">
        <v>597</v>
      </c>
      <c r="B2" s="125"/>
      <c r="C2" s="137"/>
      <c r="D2" s="137"/>
      <c r="E2" s="137"/>
      <c r="F2" s="137"/>
      <c r="G2" s="125"/>
      <c r="H2" s="125"/>
      <c r="I2" s="125"/>
      <c r="J2" s="125"/>
      <c r="K2" s="125"/>
      <c r="L2" s="125"/>
    </row>
    <row r="4" spans="1:12" x14ac:dyDescent="0.3">
      <c r="A4" s="534" t="s">
        <v>735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524"/>
    </row>
    <row r="6" spans="1:12" x14ac:dyDescent="0.3">
      <c r="A6" s="742" t="s">
        <v>908</v>
      </c>
      <c r="B6" s="753"/>
      <c r="C6" s="675"/>
      <c r="D6" s="778"/>
      <c r="E6" s="675"/>
      <c r="F6" s="675"/>
      <c r="G6" s="675"/>
      <c r="H6" s="675"/>
      <c r="I6" s="675"/>
      <c r="J6" s="675"/>
      <c r="K6" s="675"/>
      <c r="L6" s="743"/>
    </row>
    <row r="7" spans="1:12" x14ac:dyDescent="0.3">
      <c r="A7" s="129" t="s">
        <v>909</v>
      </c>
      <c r="B7" s="123"/>
      <c r="D7" s="170"/>
      <c r="L7" s="128"/>
    </row>
    <row r="8" spans="1:12" x14ac:dyDescent="0.3">
      <c r="A8" s="512"/>
      <c r="B8" s="133"/>
      <c r="C8" s="131"/>
      <c r="D8" s="131"/>
      <c r="E8" s="131"/>
      <c r="F8" s="131"/>
      <c r="G8" s="131"/>
      <c r="H8" s="131"/>
      <c r="I8" s="131"/>
      <c r="J8" s="131"/>
      <c r="K8" s="131"/>
      <c r="L8" s="132"/>
    </row>
    <row r="9" spans="1:12" x14ac:dyDescent="0.3">
      <c r="A9" s="514"/>
      <c r="B9" s="156"/>
      <c r="C9" s="156"/>
      <c r="D9" s="156"/>
      <c r="E9" s="156"/>
      <c r="F9" s="156"/>
      <c r="G9" s="156"/>
    </row>
    <row r="10" spans="1:12" ht="43.2" x14ac:dyDescent="0.3">
      <c r="A10" s="513" t="s">
        <v>736</v>
      </c>
      <c r="B10" s="467" t="s">
        <v>737</v>
      </c>
      <c r="C10" s="672" t="s">
        <v>738</v>
      </c>
      <c r="D10" s="468" t="str">
        <f>'Unit costs'!A13</f>
        <v>Deuruxolitinib - 24 weeks treatment</v>
      </c>
      <c r="E10" s="468" t="str">
        <f>'Unit costs'!A15</f>
        <v>Ritlecitinib - 24 weeks treatment</v>
      </c>
      <c r="F10" s="156"/>
      <c r="G10" s="156"/>
    </row>
    <row r="11" spans="1:12" x14ac:dyDescent="0.3">
      <c r="A11" s="607" t="s">
        <v>882</v>
      </c>
      <c r="B11" s="640" t="s">
        <v>883</v>
      </c>
      <c r="C11" s="121"/>
      <c r="D11" s="543">
        <v>3</v>
      </c>
      <c r="E11" s="543">
        <v>3</v>
      </c>
      <c r="F11" s="156"/>
      <c r="G11" s="156"/>
    </row>
    <row r="12" spans="1:12" x14ac:dyDescent="0.3">
      <c r="A12" s="607" t="s">
        <v>910</v>
      </c>
      <c r="B12" s="640" t="s">
        <v>911</v>
      </c>
      <c r="C12" s="121"/>
      <c r="D12" s="543">
        <v>20</v>
      </c>
      <c r="E12" s="543">
        <v>20</v>
      </c>
      <c r="F12" s="156"/>
      <c r="G12" s="156"/>
    </row>
    <row r="13" spans="1:12" x14ac:dyDescent="0.3">
      <c r="A13" s="608" t="s">
        <v>739</v>
      </c>
      <c r="B13" s="639" t="s">
        <v>740</v>
      </c>
      <c r="C13" s="121"/>
      <c r="D13" s="543"/>
      <c r="E13" s="543"/>
      <c r="F13" s="156"/>
      <c r="G13" s="156"/>
    </row>
    <row r="14" spans="1:12" x14ac:dyDescent="0.3">
      <c r="A14" s="608" t="s">
        <v>741</v>
      </c>
      <c r="B14" s="639" t="s">
        <v>742</v>
      </c>
      <c r="C14" s="121"/>
      <c r="D14" s="543"/>
      <c r="E14" s="543"/>
      <c r="F14" s="156"/>
      <c r="G14" s="156"/>
    </row>
    <row r="15" spans="1:12" x14ac:dyDescent="0.3">
      <c r="A15" s="609" t="s">
        <v>743</v>
      </c>
      <c r="B15" s="638" t="s">
        <v>740</v>
      </c>
      <c r="C15" s="121"/>
      <c r="D15" s="543"/>
      <c r="E15" s="543"/>
      <c r="F15" s="156"/>
      <c r="G15" s="156"/>
    </row>
    <row r="16" spans="1:12" x14ac:dyDescent="0.3">
      <c r="A16" s="609" t="s">
        <v>744</v>
      </c>
      <c r="B16" s="638" t="s">
        <v>745</v>
      </c>
      <c r="C16" s="121"/>
      <c r="D16" s="543"/>
      <c r="E16" s="543"/>
      <c r="F16" s="156"/>
      <c r="G16" s="156"/>
    </row>
    <row r="17" spans="1:12" x14ac:dyDescent="0.3">
      <c r="A17" s="609" t="s">
        <v>746</v>
      </c>
      <c r="B17" s="638" t="s">
        <v>885</v>
      </c>
      <c r="C17" s="121"/>
      <c r="D17" s="543"/>
      <c r="E17" s="543"/>
      <c r="F17" s="156"/>
      <c r="G17" s="156"/>
    </row>
    <row r="18" spans="1:12" x14ac:dyDescent="0.3">
      <c r="A18" s="499" t="s">
        <v>886</v>
      </c>
      <c r="B18" s="641" t="s">
        <v>887</v>
      </c>
      <c r="C18" s="121"/>
      <c r="D18" s="543">
        <v>1</v>
      </c>
      <c r="E18" s="543"/>
      <c r="F18" s="156"/>
      <c r="G18" s="156"/>
    </row>
    <row r="19" spans="1:12" x14ac:dyDescent="0.3">
      <c r="A19" s="606"/>
      <c r="B19" s="156"/>
      <c r="C19" s="156"/>
      <c r="D19" s="156"/>
      <c r="E19" s="156"/>
    </row>
    <row r="20" spans="1:12" x14ac:dyDescent="0.3">
      <c r="A20" s="131"/>
      <c r="B20" s="133"/>
      <c r="C20" s="133"/>
      <c r="D20" s="133"/>
      <c r="E20" s="133"/>
      <c r="F20" s="133"/>
    </row>
    <row r="21" spans="1:12" ht="61.5" customHeight="1" x14ac:dyDescent="0.3">
      <c r="A21" s="610" t="s">
        <v>748</v>
      </c>
      <c r="B21" s="611"/>
      <c r="C21" s="532" t="s">
        <v>613</v>
      </c>
      <c r="D21" s="444" t="s">
        <v>614</v>
      </c>
      <c r="E21" s="444" t="s">
        <v>615</v>
      </c>
      <c r="F21" s="444" t="s">
        <v>616</v>
      </c>
      <c r="H21" s="203"/>
      <c r="I21" s="440"/>
      <c r="J21" s="605"/>
      <c r="K21" s="605"/>
      <c r="L21" s="605"/>
    </row>
    <row r="22" spans="1:12" x14ac:dyDescent="0.3">
      <c r="A22" s="647" t="str">
        <f>'Adult Population &amp; treatments'!B55</f>
        <v>People having deuruxolitinib - year 1 of treatment for 24 weeks</v>
      </c>
      <c r="B22" s="135"/>
      <c r="C22" s="459">
        <f>'Adult Population &amp; treatments'!I55</f>
        <v>0</v>
      </c>
      <c r="D22" s="459">
        <f>'Adult Population &amp; treatments'!J55</f>
        <v>263.20677408259002</v>
      </c>
      <c r="E22" s="459">
        <f>'Adult Population &amp; treatments'!K55</f>
        <v>197.4050805619425</v>
      </c>
      <c r="F22" s="459">
        <f>'Adult Population &amp; treatments'!L55</f>
        <v>65.801693520647504</v>
      </c>
      <c r="H22" s="645"/>
      <c r="I22" s="459"/>
      <c r="J22" s="459"/>
      <c r="K22" s="459"/>
      <c r="L22" s="459"/>
    </row>
    <row r="23" spans="1:12" x14ac:dyDescent="0.3">
      <c r="A23" s="647" t="str">
        <f>'Adult Population &amp; treatments'!B56</f>
        <v>People having deuruxolitinib - year 1 of treatment for 52 weeks</v>
      </c>
      <c r="B23" s="135"/>
      <c r="C23" s="459">
        <f>'Adult Population &amp; treatments'!I56</f>
        <v>0</v>
      </c>
      <c r="D23" s="459">
        <f>'Adult Population &amp; treatments'!J56</f>
        <v>2368.8609667433097</v>
      </c>
      <c r="E23" s="459">
        <f>'Adult Population &amp; treatments'!K56</f>
        <v>3224.2829825117269</v>
      </c>
      <c r="F23" s="459">
        <f>'Adult Population &amp; treatments'!L56</f>
        <v>2520.2048618407989</v>
      </c>
      <c r="H23" s="645"/>
      <c r="I23" s="459"/>
      <c r="J23" s="459"/>
      <c r="K23" s="459"/>
      <c r="L23" s="459"/>
    </row>
    <row r="24" spans="1:12" x14ac:dyDescent="0.3">
      <c r="A24" s="647" t="str">
        <f>'Adult Population &amp; treatments'!B57</f>
        <v>People having deuruxolitinib - year 2 of treatment</v>
      </c>
      <c r="B24" s="135"/>
      <c r="C24" s="459">
        <f>'Adult Population &amp; treatments'!I57</f>
        <v>0</v>
      </c>
      <c r="D24" s="459">
        <f>'Adult Population &amp; treatments'!J57</f>
        <v>0</v>
      </c>
      <c r="E24" s="459">
        <f>'Adult Population &amp; treatments'!K57</f>
        <v>1184.4304833716549</v>
      </c>
      <c r="F24" s="459">
        <f>'Adult Population &amp; treatments'!L57</f>
        <v>1612.1414912558635</v>
      </c>
      <c r="H24" s="645"/>
      <c r="I24" s="459"/>
      <c r="J24" s="459"/>
      <c r="K24" s="459"/>
      <c r="L24" s="459"/>
    </row>
    <row r="25" spans="1:12" x14ac:dyDescent="0.3">
      <c r="A25" s="647" t="str">
        <f>'Adult Population &amp; treatments'!B58</f>
        <v>People having deuruxolitinib - year 3 of treatment</v>
      </c>
      <c r="B25" s="135"/>
      <c r="C25" s="459">
        <f>'Adult Population &amp; treatments'!I58</f>
        <v>0</v>
      </c>
      <c r="D25" s="459">
        <f>'Adult Population &amp; treatments'!J58</f>
        <v>0</v>
      </c>
      <c r="E25" s="459">
        <f>'Adult Population &amp; treatments'!K58</f>
        <v>0</v>
      </c>
      <c r="F25" s="459">
        <f>'Adult Population &amp; treatments'!L58</f>
        <v>1065.9874350344894</v>
      </c>
      <c r="H25" s="645"/>
      <c r="I25" s="459"/>
      <c r="J25" s="459"/>
      <c r="K25" s="459"/>
      <c r="L25" s="459"/>
    </row>
    <row r="26" spans="1:12" x14ac:dyDescent="0.3">
      <c r="A26" s="647" t="str">
        <f>'Adult Population &amp; treatments'!B59</f>
        <v>People having ritlecitinib - year 1 of treatment for 24 weeks</v>
      </c>
      <c r="B26" s="135"/>
      <c r="C26" s="459">
        <f>'Adult Population &amp; treatments'!I59+'Adolescent population &amp; treatmt'!I54</f>
        <v>158.15949149430463</v>
      </c>
      <c r="D26" s="459">
        <f>'Adult Population &amp; treatments'!J59+'Adolescent population &amp; treatmt'!J54</f>
        <v>113.64460937917585</v>
      </c>
      <c r="E26" s="459">
        <f>'Adult Population &amp; treatments'!K59+'Adolescent population &amp; treatmt'!K54</f>
        <v>211.91443285902278</v>
      </c>
      <c r="F26" s="459">
        <f>'Adult Population &amp; treatments'!L59+'Adolescent population &amp; treatmt'!L54</f>
        <v>234.55824872020946</v>
      </c>
      <c r="H26" s="645"/>
      <c r="I26" s="459"/>
      <c r="J26" s="459"/>
      <c r="K26" s="459"/>
      <c r="L26" s="459"/>
    </row>
    <row r="27" spans="1:12" x14ac:dyDescent="0.3">
      <c r="A27" s="647" t="str">
        <f>'Adult Population &amp; treatments'!B60</f>
        <v>People having ritlecitinib - year 1 of treatment for 52 weeks</v>
      </c>
      <c r="B27" s="135"/>
      <c r="C27" s="459">
        <f>'Adult Population &amp; treatments'!I60+'Adolescent population &amp; treatmt'!I55</f>
        <v>1427.4392301973528</v>
      </c>
      <c r="D27" s="459">
        <f>'Adult Population &amp; treatments'!J60+'Adolescent population &amp; treatmt'!J55</f>
        <v>1022.8014844125823</v>
      </c>
      <c r="E27" s="459">
        <f>'Adult Population &amp; treatments'!K60+'Adolescent population &amp; treatmt'!K55</f>
        <v>1907.2298957312048</v>
      </c>
      <c r="F27" s="459">
        <f>'Adult Population &amp; treatments'!L60+'Adolescent population &amp; treatmt'!L55</f>
        <v>2111.0242384818857</v>
      </c>
      <c r="H27" s="645"/>
      <c r="I27" s="459"/>
      <c r="J27" s="459"/>
      <c r="K27" s="459"/>
      <c r="L27" s="459"/>
    </row>
    <row r="28" spans="1:12" x14ac:dyDescent="0.3">
      <c r="A28" s="647" t="str">
        <f>'Adult Population &amp; treatments'!B61</f>
        <v>People having ritlecitinib - year 2 of treatment</v>
      </c>
      <c r="B28" s="135"/>
      <c r="C28" s="459">
        <f>'Adult Population &amp; treatments'!I61+'Adolescent population &amp; treatmt'!I56</f>
        <v>704.71104991430195</v>
      </c>
      <c r="D28" s="459">
        <f>'Adult Population &amp; treatments'!J61+'Adolescent population &amp; treatmt'!J56</f>
        <v>713.7196150986764</v>
      </c>
      <c r="E28" s="459">
        <f>'Adult Population &amp; treatments'!K61+'Adolescent population &amp; treatmt'!K56</f>
        <v>511.40074220629117</v>
      </c>
      <c r="F28" s="459">
        <f>'Adult Population &amp; treatments'!L61+'Adolescent population &amp; treatmt'!L56</f>
        <v>953.6149478656024</v>
      </c>
      <c r="H28" s="645"/>
      <c r="I28" s="459"/>
      <c r="J28" s="459"/>
      <c r="K28" s="459"/>
      <c r="L28" s="459"/>
    </row>
    <row r="29" spans="1:12" x14ac:dyDescent="0.3">
      <c r="A29" s="647" t="str">
        <f>'Adult Population &amp; treatments'!B62</f>
        <v>People having ritlecitinib - year 3 of treatment</v>
      </c>
      <c r="B29" s="135"/>
      <c r="C29" s="459">
        <f>'Adult Population &amp; treatments'!I62+'Adolescent population &amp; treatmt'!I57</f>
        <v>1256.6317039944249</v>
      </c>
      <c r="D29" s="459">
        <f>'Adult Population &amp; treatments'!J62+'Adolescent population &amp; treatmt'!J57</f>
        <v>634.23994492287181</v>
      </c>
      <c r="E29" s="459">
        <f>'Adult Population &amp; treatments'!K62+'Adolescent population &amp; treatmt'!K57</f>
        <v>642.34765358880884</v>
      </c>
      <c r="F29" s="459">
        <f>'Adult Population &amp; treatments'!L62+'Adolescent population &amp; treatmt'!L57</f>
        <v>774.32897857806074</v>
      </c>
      <c r="H29" s="645"/>
      <c r="I29" s="459"/>
      <c r="J29" s="459"/>
      <c r="K29" s="459"/>
      <c r="L29" s="459"/>
    </row>
    <row r="30" spans="1:12" x14ac:dyDescent="0.3">
      <c r="A30" s="647" t="str">
        <f>'Adult Population &amp; treatments'!B63</f>
        <v>People having best supportive care</v>
      </c>
      <c r="B30" s="135"/>
      <c r="C30" s="459">
        <f>'Adult Population &amp; treatments'!I63</f>
        <v>10133.460802179714</v>
      </c>
      <c r="D30" s="459">
        <f>'Adult Population &amp; treatments'!J63</f>
        <v>8685.8235447254701</v>
      </c>
      <c r="E30" s="459">
        <f>'Adult Population &amp; treatments'!K63</f>
        <v>6185.3591909408642</v>
      </c>
      <c r="F30" s="459">
        <f>'Adult Population &amp; treatments'!L63</f>
        <v>4869.3253205279143</v>
      </c>
      <c r="H30" s="645"/>
      <c r="I30" s="459"/>
      <c r="J30" s="459"/>
      <c r="K30" s="459"/>
      <c r="L30" s="459"/>
    </row>
    <row r="31" spans="1:12" x14ac:dyDescent="0.3">
      <c r="A31" s="504" t="s">
        <v>753</v>
      </c>
      <c r="B31" s="135"/>
      <c r="C31" s="142">
        <f>SUM(C22:C30)</f>
        <v>13680.402277780098</v>
      </c>
      <c r="D31" s="142">
        <f t="shared" ref="D31:F31" si="0">SUM(D22:D30)</f>
        <v>13802.296939364676</v>
      </c>
      <c r="E31" s="142">
        <f t="shared" si="0"/>
        <v>14064.370461771516</v>
      </c>
      <c r="F31" s="142">
        <f t="shared" si="0"/>
        <v>14206.987215825473</v>
      </c>
      <c r="I31" s="142"/>
      <c r="J31" s="142"/>
      <c r="K31" s="142"/>
      <c r="L31" s="142"/>
    </row>
    <row r="34" spans="1:12" ht="72" x14ac:dyDescent="0.3">
      <c r="A34" s="516" t="s">
        <v>884</v>
      </c>
      <c r="B34" s="517"/>
      <c r="C34" s="532" t="s">
        <v>613</v>
      </c>
      <c r="D34" s="444" t="s">
        <v>614</v>
      </c>
      <c r="E34" s="444" t="s">
        <v>615</v>
      </c>
      <c r="F34" s="444" t="s">
        <v>616</v>
      </c>
      <c r="H34" s="643" t="s">
        <v>754</v>
      </c>
      <c r="I34" s="440" t="s">
        <v>749</v>
      </c>
      <c r="J34" s="605" t="s">
        <v>750</v>
      </c>
      <c r="K34" s="605" t="s">
        <v>751</v>
      </c>
      <c r="L34" s="605" t="s">
        <v>752</v>
      </c>
    </row>
    <row r="35" spans="1:12" x14ac:dyDescent="0.3">
      <c r="A35" s="515" t="str">
        <f>'Adult Population &amp; treatments'!B51</f>
        <v>Deuruxolitinib</v>
      </c>
      <c r="B35" s="132"/>
      <c r="C35" s="102">
        <f>SUM(C$22:C$23)*$D$11</f>
        <v>0</v>
      </c>
      <c r="D35" s="102">
        <f t="shared" ref="D35:F35" si="1">SUM(D$22:D$23)*$D$11</f>
        <v>7896.2032224776995</v>
      </c>
      <c r="E35" s="102">
        <f t="shared" si="1"/>
        <v>10265.064189221008</v>
      </c>
      <c r="F35" s="102">
        <f t="shared" si="1"/>
        <v>7758.0196660843394</v>
      </c>
      <c r="H35" s="102">
        <f>$D$12</f>
        <v>20</v>
      </c>
      <c r="I35" s="102">
        <f>C35*$H35/60</f>
        <v>0</v>
      </c>
      <c r="J35" s="102">
        <f t="shared" ref="J35:L35" si="2">D35*$H35/60</f>
        <v>2632.0677408258998</v>
      </c>
      <c r="K35" s="102">
        <f t="shared" si="2"/>
        <v>3421.6880630736696</v>
      </c>
      <c r="L35" s="102">
        <f t="shared" si="2"/>
        <v>2586.0065553614463</v>
      </c>
    </row>
    <row r="36" spans="1:12" x14ac:dyDescent="0.3">
      <c r="A36" s="515" t="str">
        <f>'Adult Population &amp; treatments'!B52</f>
        <v>Ritlecitinib</v>
      </c>
      <c r="B36" s="135"/>
      <c r="C36" s="102">
        <f>SUM(C$26:C$27)*$E$11</f>
        <v>4756.7961650749721</v>
      </c>
      <c r="D36" s="102">
        <f>SUM(D$26:D$27)*$E$11</f>
        <v>3409.3382813752742</v>
      </c>
      <c r="E36" s="102">
        <f>SUM(E$26:E$27)*$E$11</f>
        <v>6357.4329857706834</v>
      </c>
      <c r="F36" s="102">
        <f>SUM(F$26:F$27)*$E$11</f>
        <v>7036.7474616062864</v>
      </c>
      <c r="H36" s="102">
        <f>$E$12</f>
        <v>20</v>
      </c>
      <c r="I36" s="102">
        <f t="shared" ref="I36" si="3">C36*$H36/60</f>
        <v>1585.5987216916574</v>
      </c>
      <c r="J36" s="102">
        <f t="shared" ref="J36" si="4">D36*$H36/60</f>
        <v>1136.4460937917581</v>
      </c>
      <c r="K36" s="102">
        <f t="shared" ref="K36" si="5">E36*$H36/60</f>
        <v>2119.1443285902278</v>
      </c>
      <c r="L36" s="102">
        <f t="shared" ref="L36" si="6">F36*$H36/60</f>
        <v>2345.5824872020953</v>
      </c>
    </row>
    <row r="37" spans="1:12" x14ac:dyDescent="0.3">
      <c r="A37" s="504" t="s">
        <v>755</v>
      </c>
      <c r="B37" s="135"/>
      <c r="C37" s="142">
        <f>SUM(C35:C36)</f>
        <v>4756.7961650749721</v>
      </c>
      <c r="D37" s="142">
        <f>SUM(D35:D36)</f>
        <v>11305.541503852974</v>
      </c>
      <c r="E37" s="142">
        <f>SUM(E35:E36)</f>
        <v>16622.497174991691</v>
      </c>
      <c r="F37" s="142">
        <f>SUM(F35:F36)</f>
        <v>14794.767127690626</v>
      </c>
      <c r="I37" s="142">
        <f>SUM(I35:I36)</f>
        <v>1585.5987216916574</v>
      </c>
      <c r="J37" s="142">
        <f>SUM(J35:J36)</f>
        <v>3768.5138346176582</v>
      </c>
      <c r="K37" s="142">
        <f>SUM(K35:K36)</f>
        <v>5540.8323916638974</v>
      </c>
      <c r="L37" s="142">
        <f>SUM(L35:L36)</f>
        <v>4931.5890425635416</v>
      </c>
    </row>
    <row r="39" spans="1:12" ht="72" x14ac:dyDescent="0.3">
      <c r="A39" s="471" t="s">
        <v>756</v>
      </c>
      <c r="B39" s="472"/>
      <c r="C39" s="532" t="s">
        <v>613</v>
      </c>
      <c r="D39" s="444" t="s">
        <v>614</v>
      </c>
      <c r="E39" s="444" t="s">
        <v>615</v>
      </c>
      <c r="F39" s="444" t="s">
        <v>616</v>
      </c>
      <c r="H39" s="643" t="s">
        <v>754</v>
      </c>
      <c r="I39" s="440" t="s">
        <v>749</v>
      </c>
      <c r="J39" s="605" t="s">
        <v>750</v>
      </c>
      <c r="K39" s="605" t="s">
        <v>751</v>
      </c>
      <c r="L39" s="605" t="s">
        <v>752</v>
      </c>
    </row>
    <row r="40" spans="1:12" x14ac:dyDescent="0.3">
      <c r="A40" s="503" t="str">
        <f>A35</f>
        <v>Deuruxolitinib</v>
      </c>
      <c r="B40" s="135"/>
      <c r="C40" s="102">
        <f>SUM(C$22:C$23)*$D13</f>
        <v>0</v>
      </c>
      <c r="D40" s="102">
        <f t="shared" ref="D40:F40" si="7">SUM(D$22:D$23)*$D13</f>
        <v>0</v>
      </c>
      <c r="E40" s="102">
        <f t="shared" si="7"/>
        <v>0</v>
      </c>
      <c r="F40" s="102">
        <f t="shared" si="7"/>
        <v>0</v>
      </c>
      <c r="H40" s="102">
        <f>$D$14</f>
        <v>0</v>
      </c>
      <c r="I40" s="121">
        <f>C45*$H40/60</f>
        <v>0</v>
      </c>
      <c r="J40" s="121">
        <f t="shared" ref="J40:J41" si="8">D40*$H40/60</f>
        <v>0</v>
      </c>
      <c r="K40" s="121">
        <f t="shared" ref="K40:K41" si="9">E40*$H40/60</f>
        <v>0</v>
      </c>
      <c r="L40" s="121">
        <f t="shared" ref="L40:L41" si="10">F40*$H40/60</f>
        <v>0</v>
      </c>
    </row>
    <row r="41" spans="1:12" x14ac:dyDescent="0.3">
      <c r="A41" s="503" t="str">
        <f>A36</f>
        <v>Ritlecitinib</v>
      </c>
      <c r="B41" s="135"/>
      <c r="C41" s="102">
        <f>SUM(C$26:C$27)*$E$13</f>
        <v>0</v>
      </c>
      <c r="D41" s="102">
        <f>SUM(D$26:D$27)*$E$13</f>
        <v>0</v>
      </c>
      <c r="E41" s="102">
        <f>SUM(E$26:E$27)*$E$13</f>
        <v>0</v>
      </c>
      <c r="F41" s="102">
        <f>SUM(F$26:F$27)*$E$13</f>
        <v>0</v>
      </c>
      <c r="H41" s="102">
        <f>$E$14</f>
        <v>0</v>
      </c>
      <c r="I41" s="121">
        <f t="shared" ref="I41" si="11">C41*$H41/60</f>
        <v>0</v>
      </c>
      <c r="J41" s="121">
        <f t="shared" si="8"/>
        <v>0</v>
      </c>
      <c r="K41" s="121">
        <f t="shared" si="9"/>
        <v>0</v>
      </c>
      <c r="L41" s="121">
        <f t="shared" si="10"/>
        <v>0</v>
      </c>
    </row>
    <row r="42" spans="1:12" x14ac:dyDescent="0.3">
      <c r="A42" s="504" t="s">
        <v>755</v>
      </c>
      <c r="B42" s="135"/>
      <c r="C42" s="142">
        <f>SUM(C40:C41)</f>
        <v>0</v>
      </c>
      <c r="D42" s="142">
        <f>SUM(D40:D41)</f>
        <v>0</v>
      </c>
      <c r="E42" s="142">
        <f>SUM(E40:E41)</f>
        <v>0</v>
      </c>
      <c r="F42" s="142">
        <f>SUM(F40:F41)</f>
        <v>0</v>
      </c>
      <c r="I42" s="644">
        <f>SUM(I40:I41)</f>
        <v>0</v>
      </c>
      <c r="J42" s="644">
        <f>SUM(J40:J41)</f>
        <v>0</v>
      </c>
      <c r="K42" s="644">
        <f>SUM(K40:K41)</f>
        <v>0</v>
      </c>
      <c r="L42" s="644">
        <f>SUM(L40:L41)</f>
        <v>0</v>
      </c>
    </row>
    <row r="44" spans="1:12" ht="72" x14ac:dyDescent="0.3">
      <c r="A44" s="473" t="s">
        <v>758</v>
      </c>
      <c r="B44" s="474"/>
      <c r="C44" s="532" t="s">
        <v>613</v>
      </c>
      <c r="D44" s="444" t="s">
        <v>614</v>
      </c>
      <c r="E44" s="444" t="s">
        <v>615</v>
      </c>
      <c r="F44" s="444" t="s">
        <v>616</v>
      </c>
      <c r="H44" s="643" t="s">
        <v>754</v>
      </c>
      <c r="I44" s="440" t="s">
        <v>749</v>
      </c>
      <c r="J44" s="605" t="s">
        <v>750</v>
      </c>
      <c r="K44" s="605" t="s">
        <v>751</v>
      </c>
      <c r="L44" s="605" t="s">
        <v>752</v>
      </c>
    </row>
    <row r="45" spans="1:12" x14ac:dyDescent="0.3">
      <c r="A45" s="503" t="str">
        <f>A40</f>
        <v>Deuruxolitinib</v>
      </c>
      <c r="B45" s="135"/>
      <c r="C45" s="102">
        <f>SUM(C$22:C$23)*$D15</f>
        <v>0</v>
      </c>
      <c r="D45" s="102">
        <f t="shared" ref="D45:F45" si="12">SUM(D$22:D$23)*$D15</f>
        <v>0</v>
      </c>
      <c r="E45" s="102">
        <f t="shared" si="12"/>
        <v>0</v>
      </c>
      <c r="F45" s="102">
        <f t="shared" si="12"/>
        <v>0</v>
      </c>
      <c r="H45" s="102">
        <f>$D$16</f>
        <v>0</v>
      </c>
      <c r="I45" s="102">
        <f t="shared" ref="I45:I46" si="13">C45*$H45/60</f>
        <v>0</v>
      </c>
      <c r="J45" s="102">
        <f t="shared" ref="J45:J46" si="14">D45*$H45/60</f>
        <v>0</v>
      </c>
      <c r="K45" s="102">
        <f t="shared" ref="K45:K46" si="15">E45*$H45/60</f>
        <v>0</v>
      </c>
      <c r="L45" s="102">
        <f t="shared" ref="L45:L46" si="16">F45*$H45/60</f>
        <v>0</v>
      </c>
    </row>
    <row r="46" spans="1:12" x14ac:dyDescent="0.3">
      <c r="A46" s="503" t="str">
        <f>A41</f>
        <v>Ritlecitinib</v>
      </c>
      <c r="B46" s="135"/>
      <c r="C46" s="102">
        <f>SUM(C$26:C$27)*$E$15</f>
        <v>0</v>
      </c>
      <c r="D46" s="102">
        <f>SUM(D$26:D$27)*$E$15</f>
        <v>0</v>
      </c>
      <c r="E46" s="102">
        <f>SUM(E$26:E$27)*$E$15</f>
        <v>0</v>
      </c>
      <c r="F46" s="102">
        <f>SUM(F$26:F$27)*$E$15</f>
        <v>0</v>
      </c>
      <c r="H46" s="102">
        <f>$E$16</f>
        <v>0</v>
      </c>
      <c r="I46" s="102">
        <f t="shared" si="13"/>
        <v>0</v>
      </c>
      <c r="J46" s="102">
        <f t="shared" si="14"/>
        <v>0</v>
      </c>
      <c r="K46" s="102">
        <f t="shared" si="15"/>
        <v>0</v>
      </c>
      <c r="L46" s="102">
        <f t="shared" si="16"/>
        <v>0</v>
      </c>
    </row>
    <row r="47" spans="1:12" x14ac:dyDescent="0.3">
      <c r="A47" s="504" t="s">
        <v>755</v>
      </c>
      <c r="B47" s="135"/>
      <c r="C47" s="142">
        <f>SUM(C45:C46)</f>
        <v>0</v>
      </c>
      <c r="D47" s="142">
        <f>SUM(D45:D46)</f>
        <v>0</v>
      </c>
      <c r="E47" s="142">
        <f>SUM(E45:E46)</f>
        <v>0</v>
      </c>
      <c r="F47" s="142">
        <f>SUM(F45:F46)</f>
        <v>0</v>
      </c>
      <c r="I47" s="644">
        <f>SUM(I45:I46)</f>
        <v>0</v>
      </c>
      <c r="J47" s="644">
        <f>SUM(J45:J46)</f>
        <v>0</v>
      </c>
      <c r="K47" s="644">
        <f>SUM(K45:K46)</f>
        <v>0</v>
      </c>
      <c r="L47" s="644">
        <f>SUM(L45:L46)</f>
        <v>0</v>
      </c>
    </row>
    <row r="49" spans="1:12" ht="72" x14ac:dyDescent="0.3">
      <c r="A49" s="473" t="s">
        <v>759</v>
      </c>
      <c r="B49" s="474"/>
      <c r="C49" s="532" t="s">
        <v>613</v>
      </c>
      <c r="D49" s="444" t="s">
        <v>614</v>
      </c>
      <c r="E49" s="444" t="s">
        <v>615</v>
      </c>
      <c r="F49" s="444" t="s">
        <v>616</v>
      </c>
      <c r="H49" s="643" t="s">
        <v>757</v>
      </c>
      <c r="I49" s="440" t="s">
        <v>749</v>
      </c>
      <c r="J49" s="605" t="s">
        <v>750</v>
      </c>
      <c r="K49" s="605" t="s">
        <v>751</v>
      </c>
      <c r="L49" s="605" t="s">
        <v>752</v>
      </c>
    </row>
    <row r="50" spans="1:12" x14ac:dyDescent="0.3">
      <c r="A50" s="503" t="str">
        <f>A45</f>
        <v>Deuruxolitinib</v>
      </c>
      <c r="B50" s="135"/>
      <c r="C50" s="102">
        <f>SUM(C$22:C$25)</f>
        <v>0</v>
      </c>
      <c r="D50" s="102">
        <f t="shared" ref="D50:F50" si="17">SUM(D$22:D$25)</f>
        <v>2632.0677408258998</v>
      </c>
      <c r="E50" s="102">
        <f t="shared" si="17"/>
        <v>4606.1185464453247</v>
      </c>
      <c r="F50" s="102">
        <f t="shared" si="17"/>
        <v>5264.1354816517996</v>
      </c>
      <c r="H50" s="102">
        <f>$D$17</f>
        <v>0</v>
      </c>
      <c r="I50" s="102">
        <f>C50*$H50/60</f>
        <v>0</v>
      </c>
      <c r="J50" s="102">
        <f t="shared" ref="J50:J51" si="18">D50*$H50/60</f>
        <v>0</v>
      </c>
      <c r="K50" s="102">
        <f t="shared" ref="K50:K51" si="19">E50*$H50/60</f>
        <v>0</v>
      </c>
      <c r="L50" s="102">
        <f t="shared" ref="L50:L51" si="20">F50*$H50/60</f>
        <v>0</v>
      </c>
    </row>
    <row r="51" spans="1:12" x14ac:dyDescent="0.3">
      <c r="A51" s="503" t="str">
        <f>A46</f>
        <v>Ritlecitinib</v>
      </c>
      <c r="B51" s="135"/>
      <c r="C51" s="102">
        <f>SUM(C$26:C$29)</f>
        <v>3546.9414756003844</v>
      </c>
      <c r="D51" s="102">
        <f t="shared" ref="D51:F51" si="21">SUM(D$26:D$29)</f>
        <v>2484.4056538133063</v>
      </c>
      <c r="E51" s="102">
        <f t="shared" si="21"/>
        <v>3272.8927243853282</v>
      </c>
      <c r="F51" s="102">
        <f t="shared" si="21"/>
        <v>4073.5264136457586</v>
      </c>
      <c r="H51" s="102">
        <f>$E$17</f>
        <v>0</v>
      </c>
      <c r="I51" s="102">
        <f t="shared" ref="I51" si="22">C51*$H51/60</f>
        <v>0</v>
      </c>
      <c r="J51" s="102">
        <f t="shared" si="18"/>
        <v>0</v>
      </c>
      <c r="K51" s="102">
        <f t="shared" si="19"/>
        <v>0</v>
      </c>
      <c r="L51" s="102">
        <f t="shared" si="20"/>
        <v>0</v>
      </c>
    </row>
    <row r="52" spans="1:12" x14ac:dyDescent="0.3">
      <c r="A52" s="504" t="s">
        <v>760</v>
      </c>
      <c r="B52" s="135"/>
      <c r="C52" s="142">
        <f>SUM(C50:C51)</f>
        <v>3546.9414756003844</v>
      </c>
      <c r="D52" s="142">
        <f>SUM(D50:D51)</f>
        <v>5116.4733946392062</v>
      </c>
      <c r="E52" s="142">
        <f>SUM(E50:E51)</f>
        <v>7879.0112708306533</v>
      </c>
      <c r="F52" s="142">
        <f>SUM(F50:F51)</f>
        <v>9337.6618952975587</v>
      </c>
      <c r="I52" s="142">
        <f>SUM(I50:I51)</f>
        <v>0</v>
      </c>
      <c r="J52" s="142">
        <f>SUM(J50:J51)</f>
        <v>0</v>
      </c>
      <c r="K52" s="142">
        <f>SUM(K50:K51)</f>
        <v>0</v>
      </c>
      <c r="L52" s="142">
        <f>SUM(L50:L51)</f>
        <v>0</v>
      </c>
    </row>
    <row r="54" spans="1:12" ht="72" x14ac:dyDescent="0.3">
      <c r="A54" s="469" t="s">
        <v>747</v>
      </c>
      <c r="B54" s="470"/>
      <c r="C54" s="532" t="s">
        <v>613</v>
      </c>
      <c r="D54" s="444" t="s">
        <v>614</v>
      </c>
      <c r="E54" s="444" t="s">
        <v>615</v>
      </c>
      <c r="F54" s="444" t="s">
        <v>616</v>
      </c>
      <c r="H54" s="643" t="s">
        <v>761</v>
      </c>
      <c r="I54" s="648" t="s">
        <v>749</v>
      </c>
      <c r="J54" s="649" t="s">
        <v>750</v>
      </c>
      <c r="K54" s="649" t="s">
        <v>751</v>
      </c>
      <c r="L54" s="649" t="s">
        <v>752</v>
      </c>
    </row>
    <row r="55" spans="1:12" x14ac:dyDescent="0.3">
      <c r="A55" s="503" t="str">
        <f>A45</f>
        <v>Deuruxolitinib</v>
      </c>
      <c r="B55" s="135"/>
      <c r="C55" s="102">
        <f>SUM(C$22:C$23)*$D$18</f>
        <v>0</v>
      </c>
      <c r="D55" s="102">
        <f t="shared" ref="D55:F55" si="23">SUM(D$22:D$23)*$D$18</f>
        <v>2632.0677408258998</v>
      </c>
      <c r="E55" s="102">
        <f t="shared" si="23"/>
        <v>3421.6880630736696</v>
      </c>
      <c r="F55" s="102">
        <f t="shared" si="23"/>
        <v>2586.0065553614463</v>
      </c>
      <c r="H55" s="102">
        <f>$D$18</f>
        <v>1</v>
      </c>
      <c r="I55" s="102">
        <f>C55*$H55</f>
        <v>0</v>
      </c>
      <c r="J55" s="102">
        <f t="shared" ref="J55:L55" si="24">D55*$H55</f>
        <v>2632.0677408258998</v>
      </c>
      <c r="K55" s="102">
        <f t="shared" si="24"/>
        <v>3421.6880630736696</v>
      </c>
      <c r="L55" s="102">
        <f t="shared" si="24"/>
        <v>2586.0065553614463</v>
      </c>
    </row>
    <row r="56" spans="1:12" x14ac:dyDescent="0.3">
      <c r="A56" s="503" t="str">
        <f>A46</f>
        <v>Ritlecitinib</v>
      </c>
      <c r="B56" s="135"/>
      <c r="C56" s="102"/>
      <c r="D56" s="102"/>
      <c r="E56" s="102"/>
      <c r="F56" s="102"/>
      <c r="H56" s="102">
        <f>$E$18</f>
        <v>0</v>
      </c>
      <c r="I56" s="102">
        <f t="shared" ref="I56" si="25">C56*$H56/60</f>
        <v>0</v>
      </c>
      <c r="J56" s="102">
        <f t="shared" ref="J56" si="26">D56*$H56/60</f>
        <v>0</v>
      </c>
      <c r="K56" s="102">
        <f t="shared" ref="K56" si="27">E56*$H56/60</f>
        <v>0</v>
      </c>
      <c r="L56" s="102">
        <f t="shared" ref="L56" si="28">F56*$H56/60</f>
        <v>0</v>
      </c>
    </row>
    <row r="57" spans="1:12" x14ac:dyDescent="0.3">
      <c r="A57" s="504" t="s">
        <v>762</v>
      </c>
      <c r="B57" s="135"/>
      <c r="C57" s="142">
        <f>SUM(C55:C56)</f>
        <v>0</v>
      </c>
      <c r="D57" s="142">
        <f>SUM(D55:D56)</f>
        <v>2632.0677408258998</v>
      </c>
      <c r="E57" s="142">
        <f>SUM(E55:E56)</f>
        <v>3421.6880630736696</v>
      </c>
      <c r="F57" s="142">
        <f>SUM(F55:F56)</f>
        <v>2586.0065553614463</v>
      </c>
      <c r="I57" s="142">
        <f>SUM(I55:I56)</f>
        <v>0</v>
      </c>
      <c r="J57" s="142">
        <f>SUM(J55:J56)</f>
        <v>2632.0677408258998</v>
      </c>
      <c r="K57" s="142">
        <f>SUM(K55:K56)</f>
        <v>3421.6880630736696</v>
      </c>
      <c r="L57" s="142">
        <f>SUM(L55:L56)</f>
        <v>2586.0065553614463</v>
      </c>
    </row>
    <row r="58" spans="1:12" x14ac:dyDescent="0.3">
      <c r="I58" s="576"/>
      <c r="J58" s="576"/>
      <c r="K58" s="576"/>
      <c r="L58" s="576"/>
    </row>
  </sheetData>
  <sheetProtection algorithmName="SHA-512" hashValue="YgOWIBRkYK4j0G67RK99hI5E/Ok/4uCh3HXejEwL70hHMPrNA5q+OabPIeeGoy6BCvJL6kOWEwYhQrYZiSi+bA==" saltValue="LDfjAyOB2zCHBxzPhJNVfQ==" spinCount="100000" sheet="1" objects="1" scenarios="1"/>
  <protectedRanges>
    <protectedRange sqref="G19:G21 D11:E18" name="Range1"/>
    <protectedRange sqref="A31 A37 A57 A52 A42 A47" name="Range1_1_1"/>
  </protectedRanges>
  <phoneticPr fontId="43" type="noConversion"/>
  <pageMargins left="0.7" right="0.7" top="0.75" bottom="0.75" header="0.3" footer="0.3"/>
  <pageSetup paperSize="9" scale="3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8" tint="0.59999389629810485"/>
    <pageSetUpPr fitToPage="1"/>
  </sheetPr>
  <dimension ref="A1:R108"/>
  <sheetViews>
    <sheetView showGridLines="0" zoomScale="80" zoomScaleNormal="80" workbookViewId="0"/>
  </sheetViews>
  <sheetFormatPr defaultColWidth="8.5546875" defaultRowHeight="14.4" x14ac:dyDescent="0.3"/>
  <cols>
    <col min="1" max="1" width="13.5546875" customWidth="1"/>
    <col min="2" max="2" width="32.5546875" customWidth="1"/>
    <col min="3" max="3" width="12.77734375" customWidth="1"/>
    <col min="4" max="4" width="11.77734375" customWidth="1"/>
    <col min="5" max="5" width="10.44140625" style="218" customWidth="1"/>
    <col min="6" max="6" width="11.77734375" customWidth="1"/>
    <col min="7" max="7" width="12.5546875" customWidth="1"/>
    <col min="8" max="8" width="12.21875" customWidth="1"/>
    <col min="9" max="10" width="15.21875" customWidth="1"/>
    <col min="11" max="11" width="11.21875" customWidth="1"/>
    <col min="12" max="12" width="3.21875" customWidth="1"/>
    <col min="13" max="14" width="12.21875" customWidth="1"/>
    <col min="15" max="15" width="3.21875" customWidth="1"/>
    <col min="16" max="16" width="47.21875" bestFit="1" customWidth="1"/>
    <col min="17" max="17" width="10" customWidth="1"/>
    <col min="18" max="18" width="3" customWidth="1"/>
    <col min="19" max="19" width="5.5546875" customWidth="1"/>
  </cols>
  <sheetData>
    <row r="1" spans="1:18" ht="30" customHeight="1" x14ac:dyDescent="0.3">
      <c r="A1" s="496" t="str">
        <f>'Adult Population &amp; treatments'!A1</f>
        <v>Deuruxolitinib for treating severe alopecia areata</v>
      </c>
    </row>
    <row r="2" spans="1:18" ht="21" customHeight="1" x14ac:dyDescent="0.3">
      <c r="A2" s="298" t="s">
        <v>598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752"/>
    </row>
    <row r="3" spans="1:18" ht="14.7" customHeight="1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</row>
    <row r="4" spans="1:18" ht="14.55" customHeight="1" x14ac:dyDescent="0.3">
      <c r="A4" s="567" t="s">
        <v>763</v>
      </c>
      <c r="B4" s="568"/>
      <c r="C4" s="568"/>
      <c r="D4" s="568"/>
      <c r="E4" s="568"/>
      <c r="F4" s="568"/>
      <c r="G4" s="568"/>
      <c r="H4" s="568"/>
      <c r="I4" s="568"/>
      <c r="J4" s="637"/>
      <c r="K4" s="103"/>
      <c r="M4" s="103"/>
      <c r="N4" s="103"/>
      <c r="O4" s="103"/>
    </row>
    <row r="5" spans="1:18" ht="14.55" customHeight="1" x14ac:dyDescent="0.3">
      <c r="A5" s="567" t="s">
        <v>764</v>
      </c>
      <c r="B5" s="568"/>
      <c r="C5" s="568"/>
      <c r="D5" s="568"/>
      <c r="E5" s="568"/>
      <c r="F5" s="568"/>
      <c r="G5" s="568"/>
      <c r="H5" s="568"/>
      <c r="I5" s="568"/>
      <c r="J5" s="637"/>
      <c r="K5" s="103"/>
      <c r="M5" s="103"/>
      <c r="N5" s="103"/>
      <c r="O5" s="103"/>
    </row>
    <row r="6" spans="1:18" ht="14.55" customHeight="1" x14ac:dyDescent="0.3">
      <c r="A6" s="567" t="s">
        <v>765</v>
      </c>
      <c r="B6" s="568"/>
      <c r="C6" s="568"/>
      <c r="D6" s="568"/>
      <c r="E6" s="568"/>
      <c r="F6" s="568"/>
      <c r="G6" s="568"/>
      <c r="H6" s="568"/>
      <c r="I6" s="568"/>
      <c r="J6" s="637"/>
      <c r="K6" s="103"/>
      <c r="M6" s="103"/>
      <c r="N6" s="103"/>
      <c r="O6" s="103"/>
    </row>
    <row r="7" spans="1:18" ht="14.55" customHeight="1" x14ac:dyDescent="0.3">
      <c r="A7" s="567" t="s">
        <v>766</v>
      </c>
      <c r="B7" s="568"/>
      <c r="C7" s="568"/>
      <c r="D7" s="568"/>
      <c r="E7" s="568"/>
      <c r="F7" s="568"/>
      <c r="G7" s="568"/>
      <c r="H7" s="568"/>
      <c r="I7" s="568"/>
      <c r="J7" s="637"/>
      <c r="K7" s="103"/>
      <c r="M7" s="103"/>
      <c r="N7" s="103"/>
      <c r="O7" s="103"/>
    </row>
    <row r="8" spans="1:18" ht="14.55" customHeight="1" x14ac:dyDescent="0.3">
      <c r="A8" s="567" t="s">
        <v>767</v>
      </c>
      <c r="B8" s="568"/>
      <c r="C8" s="568"/>
      <c r="D8" s="568"/>
      <c r="E8" s="568"/>
      <c r="F8" s="568"/>
      <c r="G8" s="568"/>
      <c r="H8" s="568"/>
      <c r="I8" s="568"/>
      <c r="J8" s="637"/>
      <c r="K8" s="103"/>
      <c r="M8" s="103"/>
      <c r="N8" s="103"/>
      <c r="O8" s="103"/>
    </row>
    <row r="9" spans="1:18" ht="14.7" customHeight="1" thickBot="1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</row>
    <row r="10" spans="1:18" ht="14.7" customHeight="1" x14ac:dyDescent="0.3">
      <c r="A10" s="103"/>
      <c r="B10" s="299" t="s">
        <v>6</v>
      </c>
      <c r="C10" s="300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</row>
    <row r="11" spans="1:18" ht="14.7" customHeight="1" x14ac:dyDescent="0.3">
      <c r="A11" s="103"/>
      <c r="B11" s="301" t="s">
        <v>768</v>
      </c>
      <c r="C11" s="317" t="s">
        <v>769</v>
      </c>
      <c r="D11" s="302" t="s">
        <v>770</v>
      </c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</row>
    <row r="12" spans="1:18" ht="14.7" customHeight="1" x14ac:dyDescent="0.3">
      <c r="A12" s="103"/>
      <c r="B12" s="301" t="s">
        <v>771</v>
      </c>
      <c r="C12" s="318">
        <v>5000</v>
      </c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</row>
    <row r="13" spans="1:18" ht="14.7" customHeight="1" x14ac:dyDescent="0.3">
      <c r="A13" s="103"/>
      <c r="B13" s="301" t="s">
        <v>772</v>
      </c>
      <c r="C13" s="319">
        <v>0.15</v>
      </c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</row>
    <row r="14" spans="1:18" ht="14.7" customHeight="1" x14ac:dyDescent="0.3">
      <c r="A14" s="103"/>
      <c r="B14" s="301" t="s">
        <v>773</v>
      </c>
      <c r="C14" s="319">
        <v>0.23780000000000001</v>
      </c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1:18" ht="14.7" customHeight="1" thickBot="1" x14ac:dyDescent="0.35">
      <c r="A15" s="103"/>
      <c r="B15" s="303" t="s">
        <v>774</v>
      </c>
      <c r="C15" s="320">
        <v>5.0000000000000001E-3</v>
      </c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1:18" ht="15" thickBot="1" x14ac:dyDescent="0.35">
      <c r="M16" s="581" t="s">
        <v>775</v>
      </c>
      <c r="N16" s="582"/>
    </row>
    <row r="17" spans="1:18" ht="109.5" customHeight="1" thickBot="1" x14ac:dyDescent="0.35">
      <c r="A17" s="304" t="s">
        <v>776</v>
      </c>
      <c r="B17" s="305" t="s">
        <v>777</v>
      </c>
      <c r="C17" s="306" t="s">
        <v>778</v>
      </c>
      <c r="D17" s="306" t="s">
        <v>779</v>
      </c>
      <c r="E17" s="307" t="s">
        <v>780</v>
      </c>
      <c r="F17" s="306" t="s">
        <v>781</v>
      </c>
      <c r="G17" s="308" t="s">
        <v>782</v>
      </c>
      <c r="H17" s="309" t="s">
        <v>783</v>
      </c>
      <c r="I17" s="569" t="s">
        <v>784</v>
      </c>
      <c r="J17" s="569" t="s">
        <v>785</v>
      </c>
      <c r="K17" s="587" t="s">
        <v>786</v>
      </c>
      <c r="M17" s="309" t="s">
        <v>787</v>
      </c>
      <c r="N17" s="310" t="s">
        <v>788</v>
      </c>
      <c r="P17" s="571" t="s">
        <v>789</v>
      </c>
      <c r="Q17" s="572"/>
      <c r="R17" s="573"/>
    </row>
    <row r="18" spans="1:18" x14ac:dyDescent="0.3">
      <c r="A18" s="595">
        <v>2</v>
      </c>
      <c r="B18" s="596" t="s">
        <v>790</v>
      </c>
      <c r="C18" s="632">
        <v>25272</v>
      </c>
      <c r="D18" s="597">
        <f t="shared" ref="D18:D53" si="0">(C18-$C$12)*$C$13</f>
        <v>3040.7999999999997</v>
      </c>
      <c r="E18" s="598">
        <f>C18*$C$15</f>
        <v>126.36</v>
      </c>
      <c r="F18" s="597">
        <f>C18*$C$14</f>
        <v>6009.6815999999999</v>
      </c>
      <c r="G18" s="599">
        <f>SUM(C18:F18)</f>
        <v>34448.8416</v>
      </c>
      <c r="H18" s="588">
        <f t="shared" ref="H18:H47" si="1">Q$25</f>
        <v>1560</v>
      </c>
      <c r="I18" s="570">
        <v>1</v>
      </c>
      <c r="J18" s="580">
        <f>H18*I18</f>
        <v>1560</v>
      </c>
      <c r="K18" s="589">
        <f>ROUND(G18/H18,2)</f>
        <v>22.08</v>
      </c>
      <c r="M18" s="583">
        <v>0.41</v>
      </c>
      <c r="N18" s="314">
        <v>0.83</v>
      </c>
      <c r="P18" s="742"/>
      <c r="Q18" s="675"/>
      <c r="R18" s="743"/>
    </row>
    <row r="19" spans="1:18" x14ac:dyDescent="0.3">
      <c r="A19" s="222">
        <v>2</v>
      </c>
      <c r="B19" s="219" t="s">
        <v>791</v>
      </c>
      <c r="C19" s="633">
        <v>25272</v>
      </c>
      <c r="D19" s="311">
        <f t="shared" si="0"/>
        <v>3040.7999999999997</v>
      </c>
      <c r="E19" s="312">
        <f t="shared" ref="E19:E53" si="2">C19*$C$15</f>
        <v>126.36</v>
      </c>
      <c r="F19" s="311">
        <f t="shared" ref="F19:F53" si="3">C19*$C$14</f>
        <v>6009.6815999999999</v>
      </c>
      <c r="G19" s="313">
        <f t="shared" ref="G19:G53" si="4">SUM(C19:F19)</f>
        <v>34448.8416</v>
      </c>
      <c r="H19" s="588">
        <f t="shared" si="1"/>
        <v>1560</v>
      </c>
      <c r="I19" s="570">
        <v>1</v>
      </c>
      <c r="J19" s="580">
        <f t="shared" ref="J19:J53" si="5">H19*I19</f>
        <v>1560</v>
      </c>
      <c r="K19" s="589">
        <f t="shared" ref="K19:K53" si="6">ROUND(G19/H19,2)</f>
        <v>22.08</v>
      </c>
      <c r="M19" s="584">
        <v>0.41</v>
      </c>
      <c r="N19" s="295">
        <v>0.83</v>
      </c>
      <c r="P19" s="574" t="s">
        <v>792</v>
      </c>
      <c r="Q19" s="157"/>
      <c r="R19" s="128"/>
    </row>
    <row r="20" spans="1:18" x14ac:dyDescent="0.3">
      <c r="A20" s="222">
        <v>3</v>
      </c>
      <c r="B20" s="219" t="s">
        <v>793</v>
      </c>
      <c r="C20" s="633">
        <v>25760</v>
      </c>
      <c r="D20" s="311">
        <f t="shared" si="0"/>
        <v>3114</v>
      </c>
      <c r="E20" s="312">
        <f t="shared" si="2"/>
        <v>128.80000000000001</v>
      </c>
      <c r="F20" s="311">
        <f t="shared" si="3"/>
        <v>6125.7280000000001</v>
      </c>
      <c r="G20" s="313">
        <f t="shared" si="4"/>
        <v>35128.527999999998</v>
      </c>
      <c r="H20" s="588">
        <f t="shared" si="1"/>
        <v>1560</v>
      </c>
      <c r="I20" s="570">
        <v>1</v>
      </c>
      <c r="J20" s="580">
        <f t="shared" si="5"/>
        <v>1560</v>
      </c>
      <c r="K20" s="589">
        <f t="shared" si="6"/>
        <v>22.52</v>
      </c>
      <c r="M20" s="584">
        <v>0.35</v>
      </c>
      <c r="N20" s="295">
        <v>0.69</v>
      </c>
      <c r="P20" s="240" t="s">
        <v>794</v>
      </c>
      <c r="Q20" s="575">
        <v>260</v>
      </c>
      <c r="R20" s="128"/>
    </row>
    <row r="21" spans="1:18" x14ac:dyDescent="0.3">
      <c r="A21" s="222">
        <v>3</v>
      </c>
      <c r="B21" s="219" t="s">
        <v>795</v>
      </c>
      <c r="C21" s="633">
        <v>27476</v>
      </c>
      <c r="D21" s="311">
        <f t="shared" si="0"/>
        <v>3371.4</v>
      </c>
      <c r="E21" s="312">
        <f t="shared" si="2"/>
        <v>137.38</v>
      </c>
      <c r="F21" s="311">
        <f t="shared" si="3"/>
        <v>6533.7928000000002</v>
      </c>
      <c r="G21" s="313">
        <f t="shared" si="4"/>
        <v>37518.572800000002</v>
      </c>
      <c r="H21" s="588">
        <f t="shared" si="1"/>
        <v>1560</v>
      </c>
      <c r="I21" s="570">
        <v>1</v>
      </c>
      <c r="J21" s="580">
        <f t="shared" si="5"/>
        <v>1560</v>
      </c>
      <c r="K21" s="589">
        <f t="shared" si="6"/>
        <v>24.05</v>
      </c>
      <c r="M21" s="584">
        <v>0.35</v>
      </c>
      <c r="N21" s="295">
        <v>0.69</v>
      </c>
      <c r="P21" s="240" t="s">
        <v>796</v>
      </c>
      <c r="Q21" s="575">
        <v>-40</v>
      </c>
      <c r="R21" s="128"/>
    </row>
    <row r="22" spans="1:18" x14ac:dyDescent="0.3">
      <c r="A22" s="222">
        <v>4</v>
      </c>
      <c r="B22" s="219" t="s">
        <v>797</v>
      </c>
      <c r="C22" s="633">
        <v>28392</v>
      </c>
      <c r="D22" s="311">
        <f t="shared" si="0"/>
        <v>3508.7999999999997</v>
      </c>
      <c r="E22" s="312">
        <f t="shared" si="2"/>
        <v>141.96</v>
      </c>
      <c r="F22" s="311">
        <f t="shared" si="3"/>
        <v>6751.6176000000005</v>
      </c>
      <c r="G22" s="313">
        <f t="shared" si="4"/>
        <v>38794.3776</v>
      </c>
      <c r="H22" s="588">
        <f t="shared" si="1"/>
        <v>1560</v>
      </c>
      <c r="I22" s="570">
        <v>1</v>
      </c>
      <c r="J22" s="580">
        <f t="shared" si="5"/>
        <v>1560</v>
      </c>
      <c r="K22" s="589">
        <f t="shared" si="6"/>
        <v>24.87</v>
      </c>
      <c r="M22" s="584">
        <v>0.3</v>
      </c>
      <c r="N22" s="295">
        <v>0.6</v>
      </c>
      <c r="P22" s="240" t="s">
        <v>798</v>
      </c>
      <c r="Q22" s="575">
        <v>-2</v>
      </c>
      <c r="R22" s="128"/>
    </row>
    <row r="23" spans="1:18" x14ac:dyDescent="0.3">
      <c r="A23" s="222">
        <v>4</v>
      </c>
      <c r="B23" s="219" t="s">
        <v>799</v>
      </c>
      <c r="C23" s="633">
        <v>31157</v>
      </c>
      <c r="D23" s="311">
        <f t="shared" si="0"/>
        <v>3923.5499999999997</v>
      </c>
      <c r="E23" s="312">
        <f t="shared" si="2"/>
        <v>155.785</v>
      </c>
      <c r="F23" s="311">
        <f t="shared" si="3"/>
        <v>7409.1346000000003</v>
      </c>
      <c r="G23" s="313">
        <f t="shared" si="4"/>
        <v>42645.469600000004</v>
      </c>
      <c r="H23" s="588">
        <f t="shared" si="1"/>
        <v>1560</v>
      </c>
      <c r="I23" s="570">
        <v>1</v>
      </c>
      <c r="J23" s="580">
        <f t="shared" si="5"/>
        <v>1560</v>
      </c>
      <c r="K23" s="589">
        <f t="shared" si="6"/>
        <v>27.34</v>
      </c>
      <c r="M23" s="584">
        <v>0.3</v>
      </c>
      <c r="N23" s="295">
        <v>0.6</v>
      </c>
      <c r="P23" s="240" t="s">
        <v>800</v>
      </c>
      <c r="Q23" s="575">
        <v>-10</v>
      </c>
      <c r="R23" s="128"/>
    </row>
    <row r="24" spans="1:18" x14ac:dyDescent="0.3">
      <c r="A24" s="222">
        <v>5</v>
      </c>
      <c r="B24" s="219" t="s">
        <v>801</v>
      </c>
      <c r="C24" s="633">
        <v>32073</v>
      </c>
      <c r="D24" s="311">
        <f t="shared" si="0"/>
        <v>4060.95</v>
      </c>
      <c r="E24" s="312">
        <f t="shared" si="2"/>
        <v>160.36500000000001</v>
      </c>
      <c r="F24" s="311">
        <f t="shared" si="3"/>
        <v>7626.9594000000006</v>
      </c>
      <c r="G24" s="313">
        <f t="shared" si="4"/>
        <v>43921.274399999995</v>
      </c>
      <c r="H24" s="588">
        <f t="shared" si="1"/>
        <v>1560</v>
      </c>
      <c r="I24" s="570">
        <v>1</v>
      </c>
      <c r="J24" s="580">
        <f t="shared" si="5"/>
        <v>1560</v>
      </c>
      <c r="K24" s="589">
        <f t="shared" si="6"/>
        <v>28.15</v>
      </c>
      <c r="M24" s="584">
        <v>0.3</v>
      </c>
      <c r="N24" s="295">
        <v>0.6</v>
      </c>
      <c r="P24" s="240"/>
      <c r="Q24" s="780">
        <f>SUM(Q20:Q23)</f>
        <v>208</v>
      </c>
      <c r="R24" s="128"/>
    </row>
    <row r="25" spans="1:18" x14ac:dyDescent="0.3">
      <c r="A25" s="222">
        <v>5</v>
      </c>
      <c r="B25" s="219" t="s">
        <v>802</v>
      </c>
      <c r="C25" s="633">
        <v>34592</v>
      </c>
      <c r="D25" s="311">
        <f t="shared" si="0"/>
        <v>4438.8</v>
      </c>
      <c r="E25" s="312">
        <f t="shared" si="2"/>
        <v>172.96</v>
      </c>
      <c r="F25" s="311">
        <f t="shared" si="3"/>
        <v>8225.9776000000002</v>
      </c>
      <c r="G25" s="313">
        <f t="shared" si="4"/>
        <v>47429.7376</v>
      </c>
      <c r="H25" s="588">
        <f t="shared" si="1"/>
        <v>1560</v>
      </c>
      <c r="I25" s="570">
        <v>1</v>
      </c>
      <c r="J25" s="580">
        <f t="shared" si="5"/>
        <v>1560</v>
      </c>
      <c r="K25" s="589">
        <f t="shared" si="6"/>
        <v>30.4</v>
      </c>
      <c r="M25" s="584">
        <v>0.3</v>
      </c>
      <c r="N25" s="295">
        <v>0.6</v>
      </c>
      <c r="P25" s="239" t="s">
        <v>803</v>
      </c>
      <c r="Q25" s="194">
        <f>7.5*Q24</f>
        <v>1560</v>
      </c>
      <c r="R25" s="128"/>
    </row>
    <row r="26" spans="1:18" x14ac:dyDescent="0.3">
      <c r="A26" s="222">
        <v>5</v>
      </c>
      <c r="B26" s="219" t="s">
        <v>641</v>
      </c>
      <c r="C26" s="633">
        <v>39043</v>
      </c>
      <c r="D26" s="311">
        <f t="shared" si="0"/>
        <v>5106.45</v>
      </c>
      <c r="E26" s="312">
        <f t="shared" si="2"/>
        <v>195.215</v>
      </c>
      <c r="F26" s="311">
        <f t="shared" si="3"/>
        <v>9284.4254000000001</v>
      </c>
      <c r="G26" s="313">
        <f t="shared" si="4"/>
        <v>53629.090399999994</v>
      </c>
      <c r="H26" s="588">
        <f t="shared" si="1"/>
        <v>1560</v>
      </c>
      <c r="I26" s="570">
        <v>1</v>
      </c>
      <c r="J26" s="580">
        <f t="shared" si="5"/>
        <v>1560</v>
      </c>
      <c r="K26" s="589">
        <f t="shared" si="6"/>
        <v>34.380000000000003</v>
      </c>
      <c r="M26" s="584">
        <v>0.3</v>
      </c>
      <c r="N26" s="295">
        <v>0.6</v>
      </c>
      <c r="P26" s="129"/>
      <c r="R26" s="128"/>
    </row>
    <row r="27" spans="1:18" x14ac:dyDescent="0.3">
      <c r="A27" s="222">
        <v>6</v>
      </c>
      <c r="B27" s="219" t="s">
        <v>804</v>
      </c>
      <c r="C27" s="633">
        <v>39959</v>
      </c>
      <c r="D27" s="311">
        <f t="shared" si="0"/>
        <v>5243.8499999999995</v>
      </c>
      <c r="E27" s="312">
        <f t="shared" si="2"/>
        <v>199.79500000000002</v>
      </c>
      <c r="F27" s="311">
        <f t="shared" si="3"/>
        <v>9502.2502000000004</v>
      </c>
      <c r="G27" s="313">
        <f t="shared" si="4"/>
        <v>54904.895199999999</v>
      </c>
      <c r="H27" s="588">
        <f t="shared" si="1"/>
        <v>1560</v>
      </c>
      <c r="I27" s="570">
        <v>1</v>
      </c>
      <c r="J27" s="580">
        <f t="shared" si="5"/>
        <v>1560</v>
      </c>
      <c r="K27" s="589">
        <f t="shared" si="6"/>
        <v>35.200000000000003</v>
      </c>
      <c r="M27" s="584">
        <v>0.3</v>
      </c>
      <c r="N27" s="295">
        <v>0.6</v>
      </c>
      <c r="P27" s="240"/>
      <c r="R27" s="128"/>
    </row>
    <row r="28" spans="1:18" x14ac:dyDescent="0.3">
      <c r="A28" s="222">
        <v>6</v>
      </c>
      <c r="B28" s="219" t="s">
        <v>644</v>
      </c>
      <c r="C28" s="633">
        <v>42170</v>
      </c>
      <c r="D28" s="311">
        <f t="shared" si="0"/>
        <v>5575.5</v>
      </c>
      <c r="E28" s="312">
        <f t="shared" si="2"/>
        <v>210.85</v>
      </c>
      <c r="F28" s="311">
        <f t="shared" si="3"/>
        <v>10028.026</v>
      </c>
      <c r="G28" s="313">
        <f t="shared" si="4"/>
        <v>57984.375999999997</v>
      </c>
      <c r="H28" s="588">
        <f t="shared" si="1"/>
        <v>1560</v>
      </c>
      <c r="I28" s="570">
        <v>1</v>
      </c>
      <c r="J28" s="580">
        <f t="shared" si="5"/>
        <v>1560</v>
      </c>
      <c r="K28" s="589">
        <f t="shared" si="6"/>
        <v>37.17</v>
      </c>
      <c r="M28" s="584">
        <v>0.3</v>
      </c>
      <c r="N28" s="295">
        <v>0.6</v>
      </c>
      <c r="P28" s="574" t="s">
        <v>805</v>
      </c>
      <c r="Q28" s="157"/>
      <c r="R28" s="128"/>
    </row>
    <row r="29" spans="1:18" x14ac:dyDescent="0.3">
      <c r="A29" s="222">
        <v>6</v>
      </c>
      <c r="B29" s="219" t="s">
        <v>806</v>
      </c>
      <c r="C29" s="633">
        <v>48117</v>
      </c>
      <c r="D29" s="311">
        <f t="shared" si="0"/>
        <v>6467.55</v>
      </c>
      <c r="E29" s="312">
        <f t="shared" si="2"/>
        <v>240.58500000000001</v>
      </c>
      <c r="F29" s="311">
        <f t="shared" si="3"/>
        <v>11442.222600000001</v>
      </c>
      <c r="G29" s="313">
        <f t="shared" si="4"/>
        <v>66267.357600000003</v>
      </c>
      <c r="H29" s="588">
        <f t="shared" si="1"/>
        <v>1560</v>
      </c>
      <c r="I29" s="570">
        <v>1</v>
      </c>
      <c r="J29" s="580">
        <f t="shared" si="5"/>
        <v>1560</v>
      </c>
      <c r="K29" s="589">
        <f t="shared" si="6"/>
        <v>42.48</v>
      </c>
      <c r="M29" s="584">
        <v>0.3</v>
      </c>
      <c r="N29" s="295">
        <v>0.6</v>
      </c>
      <c r="P29" s="240" t="s">
        <v>807</v>
      </c>
      <c r="Q29" s="575">
        <v>43</v>
      </c>
      <c r="R29" s="128"/>
    </row>
    <row r="30" spans="1:18" x14ac:dyDescent="0.3">
      <c r="A30" s="222">
        <v>7</v>
      </c>
      <c r="B30" s="219" t="s">
        <v>808</v>
      </c>
      <c r="C30" s="633">
        <v>49387</v>
      </c>
      <c r="D30" s="311">
        <f t="shared" si="0"/>
        <v>6658.05</v>
      </c>
      <c r="E30" s="312">
        <f t="shared" si="2"/>
        <v>246.935</v>
      </c>
      <c r="F30" s="311">
        <f t="shared" si="3"/>
        <v>11744.2286</v>
      </c>
      <c r="G30" s="313">
        <f t="shared" si="4"/>
        <v>68036.213600000003</v>
      </c>
      <c r="H30" s="588">
        <f t="shared" si="1"/>
        <v>1560</v>
      </c>
      <c r="I30" s="570">
        <v>1</v>
      </c>
      <c r="J30" s="580">
        <f t="shared" si="5"/>
        <v>1560</v>
      </c>
      <c r="K30" s="589">
        <f t="shared" si="6"/>
        <v>43.61</v>
      </c>
      <c r="M30" s="584">
        <v>0.3</v>
      </c>
      <c r="N30" s="295">
        <v>0.6</v>
      </c>
      <c r="P30" s="240" t="s">
        <v>809</v>
      </c>
      <c r="Q30" s="575">
        <v>10</v>
      </c>
      <c r="R30" s="128"/>
    </row>
    <row r="31" spans="1:18" x14ac:dyDescent="0.3">
      <c r="A31" s="222">
        <v>7</v>
      </c>
      <c r="B31" s="219" t="s">
        <v>810</v>
      </c>
      <c r="C31" s="633">
        <v>51932</v>
      </c>
      <c r="D31" s="311">
        <f t="shared" si="0"/>
        <v>7039.8</v>
      </c>
      <c r="E31" s="312">
        <f t="shared" si="2"/>
        <v>259.66000000000003</v>
      </c>
      <c r="F31" s="311">
        <f t="shared" si="3"/>
        <v>12349.429600000001</v>
      </c>
      <c r="G31" s="313">
        <f t="shared" si="4"/>
        <v>71580.88960000001</v>
      </c>
      <c r="H31" s="588">
        <f t="shared" si="1"/>
        <v>1560</v>
      </c>
      <c r="I31" s="570">
        <v>1</v>
      </c>
      <c r="J31" s="580">
        <f t="shared" si="5"/>
        <v>1560</v>
      </c>
      <c r="K31" s="589">
        <f t="shared" si="6"/>
        <v>45.89</v>
      </c>
      <c r="M31" s="584">
        <v>0.3</v>
      </c>
      <c r="N31" s="295">
        <v>0.6</v>
      </c>
      <c r="P31" s="240" t="s">
        <v>811</v>
      </c>
      <c r="Q31" s="575">
        <v>-2</v>
      </c>
      <c r="R31" s="128"/>
    </row>
    <row r="32" spans="1:18" x14ac:dyDescent="0.3">
      <c r="A32" s="222">
        <v>7</v>
      </c>
      <c r="B32" s="219" t="s">
        <v>812</v>
      </c>
      <c r="C32" s="633">
        <v>56515</v>
      </c>
      <c r="D32" s="311">
        <f t="shared" si="0"/>
        <v>7727.25</v>
      </c>
      <c r="E32" s="312">
        <f t="shared" si="2"/>
        <v>282.57499999999999</v>
      </c>
      <c r="F32" s="311">
        <f t="shared" si="3"/>
        <v>13439.267</v>
      </c>
      <c r="G32" s="313">
        <f t="shared" si="4"/>
        <v>77964.092000000004</v>
      </c>
      <c r="H32" s="588">
        <f t="shared" si="1"/>
        <v>1560</v>
      </c>
      <c r="I32" s="570">
        <v>1</v>
      </c>
      <c r="J32" s="580">
        <f t="shared" si="5"/>
        <v>1560</v>
      </c>
      <c r="K32" s="589">
        <f t="shared" si="6"/>
        <v>49.98</v>
      </c>
      <c r="M32" s="584">
        <v>0.3</v>
      </c>
      <c r="N32" s="295">
        <v>0.6</v>
      </c>
      <c r="P32" s="240"/>
      <c r="Q32" s="675">
        <v>8</v>
      </c>
      <c r="R32" s="128"/>
    </row>
    <row r="33" spans="1:18" x14ac:dyDescent="0.3">
      <c r="A33" s="222" t="s">
        <v>813</v>
      </c>
      <c r="B33" s="219" t="s">
        <v>814</v>
      </c>
      <c r="C33" s="633">
        <v>57528</v>
      </c>
      <c r="D33" s="311">
        <f t="shared" si="0"/>
        <v>7879.2</v>
      </c>
      <c r="E33" s="312">
        <f t="shared" si="2"/>
        <v>287.64</v>
      </c>
      <c r="F33" s="311">
        <f t="shared" si="3"/>
        <v>13680.1584</v>
      </c>
      <c r="G33" s="313">
        <f t="shared" si="4"/>
        <v>79374.998399999997</v>
      </c>
      <c r="H33" s="588">
        <f t="shared" si="1"/>
        <v>1560</v>
      </c>
      <c r="I33" s="570">
        <v>1</v>
      </c>
      <c r="J33" s="580">
        <f t="shared" si="5"/>
        <v>1560</v>
      </c>
      <c r="K33" s="589">
        <f t="shared" si="6"/>
        <v>50.88</v>
      </c>
      <c r="M33" s="584">
        <v>0.3</v>
      </c>
      <c r="N33" s="295">
        <v>0.6</v>
      </c>
      <c r="P33" s="240" t="s">
        <v>815</v>
      </c>
      <c r="Q33">
        <f>Q29*Q32*4</f>
        <v>1376</v>
      </c>
      <c r="R33" s="128"/>
    </row>
    <row r="34" spans="1:18" x14ac:dyDescent="0.3">
      <c r="A34" s="222" t="s">
        <v>813</v>
      </c>
      <c r="B34" s="219" t="s">
        <v>816</v>
      </c>
      <c r="C34" s="633">
        <v>60417</v>
      </c>
      <c r="D34" s="311">
        <f t="shared" si="0"/>
        <v>8312.5499999999993</v>
      </c>
      <c r="E34" s="312">
        <f t="shared" si="2"/>
        <v>302.08499999999998</v>
      </c>
      <c r="F34" s="311">
        <f t="shared" si="3"/>
        <v>14367.162600000001</v>
      </c>
      <c r="G34" s="313">
        <f t="shared" si="4"/>
        <v>83398.797600000005</v>
      </c>
      <c r="H34" s="588">
        <f t="shared" si="1"/>
        <v>1560</v>
      </c>
      <c r="I34" s="570">
        <v>1</v>
      </c>
      <c r="J34" s="580">
        <f t="shared" si="5"/>
        <v>1560</v>
      </c>
      <c r="K34" s="589">
        <f t="shared" si="6"/>
        <v>53.46</v>
      </c>
      <c r="M34" s="584">
        <v>0.3</v>
      </c>
      <c r="N34" s="295">
        <v>0.6</v>
      </c>
      <c r="P34" s="240"/>
      <c r="Q34" s="575"/>
      <c r="R34" s="128"/>
    </row>
    <row r="35" spans="1:18" x14ac:dyDescent="0.3">
      <c r="A35" s="222" t="s">
        <v>813</v>
      </c>
      <c r="B35" s="219" t="s">
        <v>640</v>
      </c>
      <c r="C35" s="633">
        <v>64750</v>
      </c>
      <c r="D35" s="311">
        <f t="shared" si="0"/>
        <v>8962.5</v>
      </c>
      <c r="E35" s="312">
        <f t="shared" si="2"/>
        <v>323.75</v>
      </c>
      <c r="F35" s="311">
        <f t="shared" si="3"/>
        <v>15397.550000000001</v>
      </c>
      <c r="G35" s="313">
        <f t="shared" si="4"/>
        <v>89433.8</v>
      </c>
      <c r="H35" s="588">
        <f t="shared" si="1"/>
        <v>1560</v>
      </c>
      <c r="I35" s="570">
        <v>1</v>
      </c>
      <c r="J35" s="580">
        <f t="shared" si="5"/>
        <v>1560</v>
      </c>
      <c r="K35" s="589">
        <f t="shared" si="6"/>
        <v>57.33</v>
      </c>
      <c r="M35" s="584">
        <v>0.3</v>
      </c>
      <c r="N35" s="295">
        <v>0.6</v>
      </c>
      <c r="P35" s="239" t="s">
        <v>803</v>
      </c>
      <c r="Q35" s="194">
        <f>SUM(Q33:Q34)</f>
        <v>1376</v>
      </c>
      <c r="R35" s="128"/>
    </row>
    <row r="36" spans="1:18" x14ac:dyDescent="0.3">
      <c r="A36" s="222" t="s">
        <v>817</v>
      </c>
      <c r="B36" s="219" t="s">
        <v>818</v>
      </c>
      <c r="C36" s="633">
        <v>66582</v>
      </c>
      <c r="D36" s="311">
        <f t="shared" si="0"/>
        <v>9237.2999999999993</v>
      </c>
      <c r="E36" s="312">
        <f t="shared" si="2"/>
        <v>332.91</v>
      </c>
      <c r="F36" s="311">
        <f t="shared" si="3"/>
        <v>15833.1996</v>
      </c>
      <c r="G36" s="313">
        <f t="shared" si="4"/>
        <v>91985.409600000014</v>
      </c>
      <c r="H36" s="588">
        <f t="shared" si="1"/>
        <v>1560</v>
      </c>
      <c r="I36" s="570">
        <v>1</v>
      </c>
      <c r="J36" s="580">
        <f t="shared" si="5"/>
        <v>1560</v>
      </c>
      <c r="K36" s="589">
        <f t="shared" si="6"/>
        <v>58.97</v>
      </c>
      <c r="M36" s="584">
        <v>0.3</v>
      </c>
      <c r="N36" s="295">
        <v>0.6</v>
      </c>
      <c r="P36" s="129"/>
      <c r="R36" s="128"/>
    </row>
    <row r="37" spans="1:18" x14ac:dyDescent="0.3">
      <c r="A37" s="222" t="s">
        <v>817</v>
      </c>
      <c r="B37" s="219" t="s">
        <v>819</v>
      </c>
      <c r="C37" s="633">
        <v>70896</v>
      </c>
      <c r="D37" s="311">
        <f t="shared" si="0"/>
        <v>9884.4</v>
      </c>
      <c r="E37" s="312">
        <f t="shared" si="2"/>
        <v>354.48</v>
      </c>
      <c r="F37" s="311">
        <f t="shared" si="3"/>
        <v>16859.068800000001</v>
      </c>
      <c r="G37" s="313">
        <f t="shared" si="4"/>
        <v>97993.948799999984</v>
      </c>
      <c r="H37" s="588">
        <f t="shared" si="1"/>
        <v>1560</v>
      </c>
      <c r="I37" s="570">
        <v>1</v>
      </c>
      <c r="J37" s="580">
        <f t="shared" si="5"/>
        <v>1560</v>
      </c>
      <c r="K37" s="589">
        <f t="shared" si="6"/>
        <v>62.82</v>
      </c>
      <c r="M37" s="584">
        <v>0.3</v>
      </c>
      <c r="N37" s="295">
        <v>0.6</v>
      </c>
      <c r="P37" s="240"/>
      <c r="R37" s="128"/>
    </row>
    <row r="38" spans="1:18" x14ac:dyDescent="0.3">
      <c r="A38" s="222" t="s">
        <v>817</v>
      </c>
      <c r="B38" s="219" t="s">
        <v>820</v>
      </c>
      <c r="C38" s="633">
        <v>77368</v>
      </c>
      <c r="D38" s="311">
        <f t="shared" si="0"/>
        <v>10855.199999999999</v>
      </c>
      <c r="E38" s="312">
        <f t="shared" si="2"/>
        <v>386.84000000000003</v>
      </c>
      <c r="F38" s="311">
        <f t="shared" si="3"/>
        <v>18398.110400000001</v>
      </c>
      <c r="G38" s="313">
        <f t="shared" si="4"/>
        <v>107008.1504</v>
      </c>
      <c r="H38" s="588">
        <f t="shared" si="1"/>
        <v>1560</v>
      </c>
      <c r="I38" s="570">
        <v>1</v>
      </c>
      <c r="J38" s="580">
        <f t="shared" si="5"/>
        <v>1560</v>
      </c>
      <c r="K38" s="589">
        <f t="shared" si="6"/>
        <v>68.59</v>
      </c>
      <c r="M38" s="584">
        <v>0.3</v>
      </c>
      <c r="N38" s="295">
        <v>0.6</v>
      </c>
      <c r="P38" s="574" t="s">
        <v>821</v>
      </c>
      <c r="Q38" s="157"/>
      <c r="R38" s="128"/>
    </row>
    <row r="39" spans="1:18" x14ac:dyDescent="0.3">
      <c r="A39" s="222" t="s">
        <v>822</v>
      </c>
      <c r="B39" s="219" t="s">
        <v>823</v>
      </c>
      <c r="C39" s="633">
        <v>79504</v>
      </c>
      <c r="D39" s="311">
        <f t="shared" si="0"/>
        <v>11175.6</v>
      </c>
      <c r="E39" s="312">
        <f t="shared" si="2"/>
        <v>397.52</v>
      </c>
      <c r="F39" s="311">
        <f t="shared" si="3"/>
        <v>18906.051200000002</v>
      </c>
      <c r="G39" s="313">
        <f t="shared" si="4"/>
        <v>109983.17120000001</v>
      </c>
      <c r="H39" s="588">
        <f t="shared" si="1"/>
        <v>1560</v>
      </c>
      <c r="I39" s="570">
        <v>1</v>
      </c>
      <c r="J39" s="580">
        <f t="shared" si="5"/>
        <v>1560</v>
      </c>
      <c r="K39" s="589">
        <f t="shared" si="6"/>
        <v>70.5</v>
      </c>
      <c r="M39" s="584">
        <v>0.3</v>
      </c>
      <c r="N39" s="295">
        <v>0.6</v>
      </c>
      <c r="P39" s="240" t="s">
        <v>807</v>
      </c>
      <c r="Q39" s="575">
        <v>44.7</v>
      </c>
      <c r="R39" s="128"/>
    </row>
    <row r="40" spans="1:18" x14ac:dyDescent="0.3">
      <c r="A40" s="222" t="s">
        <v>822</v>
      </c>
      <c r="B40" s="219" t="s">
        <v>824</v>
      </c>
      <c r="C40" s="633">
        <v>84346</v>
      </c>
      <c r="D40" s="311">
        <f t="shared" si="0"/>
        <v>11901.9</v>
      </c>
      <c r="E40" s="312">
        <f t="shared" si="2"/>
        <v>421.73</v>
      </c>
      <c r="F40" s="311">
        <f t="shared" si="3"/>
        <v>20057.478800000001</v>
      </c>
      <c r="G40" s="313">
        <f t="shared" si="4"/>
        <v>116727.10879999999</v>
      </c>
      <c r="H40" s="588">
        <f t="shared" si="1"/>
        <v>1560</v>
      </c>
      <c r="I40" s="570">
        <v>1</v>
      </c>
      <c r="J40" s="580">
        <f t="shared" si="5"/>
        <v>1560</v>
      </c>
      <c r="K40" s="589">
        <f t="shared" si="6"/>
        <v>74.83</v>
      </c>
      <c r="M40" s="584">
        <v>0.3</v>
      </c>
      <c r="N40" s="295">
        <v>0.6</v>
      </c>
      <c r="P40" s="240" t="s">
        <v>825</v>
      </c>
      <c r="Q40" s="575">
        <v>48</v>
      </c>
      <c r="R40" s="128"/>
    </row>
    <row r="41" spans="1:18" x14ac:dyDescent="0.3">
      <c r="A41" s="222" t="s">
        <v>822</v>
      </c>
      <c r="B41" s="219" t="s">
        <v>826</v>
      </c>
      <c r="C41" s="633">
        <v>91609</v>
      </c>
      <c r="D41" s="311">
        <f t="shared" si="0"/>
        <v>12991.35</v>
      </c>
      <c r="E41" s="312">
        <f t="shared" si="2"/>
        <v>458.04500000000002</v>
      </c>
      <c r="F41" s="311">
        <f t="shared" si="3"/>
        <v>21784.620200000001</v>
      </c>
      <c r="G41" s="313">
        <f t="shared" si="4"/>
        <v>126843.01520000001</v>
      </c>
      <c r="H41" s="588">
        <f t="shared" si="1"/>
        <v>1560</v>
      </c>
      <c r="I41" s="570">
        <v>1</v>
      </c>
      <c r="J41" s="580">
        <f t="shared" si="5"/>
        <v>1560</v>
      </c>
      <c r="K41" s="589">
        <f t="shared" si="6"/>
        <v>81.31</v>
      </c>
      <c r="M41" s="584">
        <v>0.3</v>
      </c>
      <c r="N41" s="295">
        <v>0.6</v>
      </c>
      <c r="P41" s="240" t="s">
        <v>827</v>
      </c>
      <c r="Q41" s="575">
        <v>2145.6</v>
      </c>
      <c r="R41" s="128"/>
    </row>
    <row r="42" spans="1:18" x14ac:dyDescent="0.3">
      <c r="A42" s="222" t="s">
        <v>828</v>
      </c>
      <c r="B42" s="219" t="s">
        <v>829</v>
      </c>
      <c r="C42" s="633">
        <v>94356</v>
      </c>
      <c r="D42" s="311">
        <f t="shared" si="0"/>
        <v>13403.4</v>
      </c>
      <c r="E42" s="312">
        <f t="shared" si="2"/>
        <v>471.78000000000003</v>
      </c>
      <c r="F42" s="311">
        <f t="shared" si="3"/>
        <v>22437.856800000001</v>
      </c>
      <c r="G42" s="313">
        <f t="shared" si="4"/>
        <v>130669.0368</v>
      </c>
      <c r="H42" s="588">
        <f t="shared" si="1"/>
        <v>1560</v>
      </c>
      <c r="I42" s="570">
        <v>1</v>
      </c>
      <c r="J42" s="580">
        <f t="shared" si="5"/>
        <v>1560</v>
      </c>
      <c r="K42" s="589">
        <f t="shared" si="6"/>
        <v>83.76</v>
      </c>
      <c r="M42" s="584">
        <v>0.3</v>
      </c>
      <c r="N42" s="295">
        <v>0.6</v>
      </c>
      <c r="P42" s="240"/>
      <c r="Q42" s="578"/>
      <c r="R42" s="128"/>
    </row>
    <row r="43" spans="1:18" x14ac:dyDescent="0.3">
      <c r="A43" s="222" t="s">
        <v>828</v>
      </c>
      <c r="B43" s="219" t="s">
        <v>830</v>
      </c>
      <c r="C43" s="633">
        <v>100140</v>
      </c>
      <c r="D43" s="311">
        <f t="shared" si="0"/>
        <v>14271</v>
      </c>
      <c r="E43" s="312">
        <f t="shared" si="2"/>
        <v>500.7</v>
      </c>
      <c r="F43" s="311">
        <f t="shared" si="3"/>
        <v>23813.292000000001</v>
      </c>
      <c r="G43" s="313">
        <f t="shared" si="4"/>
        <v>138724.992</v>
      </c>
      <c r="H43" s="588">
        <f t="shared" si="1"/>
        <v>1560</v>
      </c>
      <c r="I43" s="570">
        <v>1</v>
      </c>
      <c r="J43" s="580">
        <f t="shared" si="5"/>
        <v>1560</v>
      </c>
      <c r="K43" s="589">
        <f t="shared" si="6"/>
        <v>88.93</v>
      </c>
      <c r="M43" s="584">
        <v>0.3</v>
      </c>
      <c r="N43" s="295">
        <v>0.6</v>
      </c>
      <c r="P43" s="240" t="s">
        <v>831</v>
      </c>
      <c r="Q43" s="576">
        <f>Q42+Q41</f>
        <v>2145.6</v>
      </c>
      <c r="R43" s="128"/>
    </row>
    <row r="44" spans="1:18" x14ac:dyDescent="0.3">
      <c r="A44" s="222" t="s">
        <v>828</v>
      </c>
      <c r="B44" s="219" t="s">
        <v>832</v>
      </c>
      <c r="C44" s="633">
        <v>108814</v>
      </c>
      <c r="D44" s="311">
        <f t="shared" si="0"/>
        <v>15572.099999999999</v>
      </c>
      <c r="E44" s="312">
        <f t="shared" si="2"/>
        <v>544.07000000000005</v>
      </c>
      <c r="F44" s="311">
        <f t="shared" si="3"/>
        <v>25875.9692</v>
      </c>
      <c r="G44" s="313">
        <f t="shared" si="4"/>
        <v>150806.13920000001</v>
      </c>
      <c r="H44" s="588">
        <f t="shared" si="1"/>
        <v>1560</v>
      </c>
      <c r="I44" s="570">
        <v>1</v>
      </c>
      <c r="J44" s="580">
        <f t="shared" si="5"/>
        <v>1560</v>
      </c>
      <c r="K44" s="589">
        <f t="shared" si="6"/>
        <v>96.67</v>
      </c>
      <c r="M44" s="584">
        <v>0.3</v>
      </c>
      <c r="N44" s="295">
        <v>0.6</v>
      </c>
      <c r="P44" s="240" t="s">
        <v>833</v>
      </c>
      <c r="Q44" s="577">
        <v>0.6</v>
      </c>
      <c r="R44" s="128"/>
    </row>
    <row r="45" spans="1:18" x14ac:dyDescent="0.3">
      <c r="A45" s="222">
        <v>9</v>
      </c>
      <c r="B45" s="219" t="s">
        <v>834</v>
      </c>
      <c r="C45" s="633">
        <v>112782</v>
      </c>
      <c r="D45" s="311">
        <f t="shared" si="0"/>
        <v>16167.3</v>
      </c>
      <c r="E45" s="312">
        <f t="shared" si="2"/>
        <v>563.91</v>
      </c>
      <c r="F45" s="311">
        <f t="shared" si="3"/>
        <v>26819.559600000001</v>
      </c>
      <c r="G45" s="313">
        <f t="shared" si="4"/>
        <v>156332.7696</v>
      </c>
      <c r="H45" s="588">
        <f t="shared" si="1"/>
        <v>1560</v>
      </c>
      <c r="I45" s="570">
        <v>1</v>
      </c>
      <c r="J45" s="580">
        <f t="shared" si="5"/>
        <v>1560</v>
      </c>
      <c r="K45" s="589">
        <f t="shared" si="6"/>
        <v>100.21</v>
      </c>
      <c r="M45" s="584">
        <v>0.3</v>
      </c>
      <c r="N45" s="295">
        <v>0.6</v>
      </c>
      <c r="P45" s="239" t="s">
        <v>835</v>
      </c>
      <c r="Q45" s="706">
        <f>ROUND(Q44*Q43,0)</f>
        <v>1287</v>
      </c>
      <c r="R45" s="128"/>
    </row>
    <row r="46" spans="1:18" x14ac:dyDescent="0.3">
      <c r="A46" s="222">
        <v>9</v>
      </c>
      <c r="B46" s="219" t="s">
        <v>836</v>
      </c>
      <c r="C46" s="633">
        <v>119583</v>
      </c>
      <c r="D46" s="311">
        <f t="shared" si="0"/>
        <v>17187.45</v>
      </c>
      <c r="E46" s="312">
        <f t="shared" si="2"/>
        <v>597.91499999999996</v>
      </c>
      <c r="F46" s="311">
        <f t="shared" si="3"/>
        <v>28436.8374</v>
      </c>
      <c r="G46" s="313">
        <f t="shared" si="4"/>
        <v>165805.20240000001</v>
      </c>
      <c r="H46" s="588">
        <f t="shared" si="1"/>
        <v>1560</v>
      </c>
      <c r="I46" s="570">
        <v>1</v>
      </c>
      <c r="J46" s="580">
        <f t="shared" si="5"/>
        <v>1560</v>
      </c>
      <c r="K46" s="589">
        <f t="shared" si="6"/>
        <v>106.29</v>
      </c>
      <c r="M46" s="584">
        <v>0.3</v>
      </c>
      <c r="N46" s="295">
        <v>0.6</v>
      </c>
      <c r="P46" s="129"/>
      <c r="R46" s="128"/>
    </row>
    <row r="47" spans="1:18" x14ac:dyDescent="0.3">
      <c r="A47" s="222">
        <v>9</v>
      </c>
      <c r="B47" s="219" t="s">
        <v>837</v>
      </c>
      <c r="C47" s="633">
        <v>129783</v>
      </c>
      <c r="D47" s="311">
        <f t="shared" si="0"/>
        <v>18717.45</v>
      </c>
      <c r="E47" s="312">
        <f t="shared" si="2"/>
        <v>648.91499999999996</v>
      </c>
      <c r="F47" s="311">
        <f t="shared" si="3"/>
        <v>30862.397400000002</v>
      </c>
      <c r="G47" s="313">
        <f t="shared" si="4"/>
        <v>180011.76240000001</v>
      </c>
      <c r="H47" s="588">
        <f t="shared" si="1"/>
        <v>1560</v>
      </c>
      <c r="I47" s="570">
        <v>1</v>
      </c>
      <c r="J47" s="580">
        <f t="shared" si="5"/>
        <v>1560</v>
      </c>
      <c r="K47" s="589">
        <f t="shared" si="6"/>
        <v>115.39</v>
      </c>
      <c r="M47" s="584">
        <v>0.3</v>
      </c>
      <c r="N47" s="295">
        <v>0.6</v>
      </c>
      <c r="P47" s="579" t="s">
        <v>838</v>
      </c>
      <c r="R47" s="128"/>
    </row>
    <row r="48" spans="1:18" x14ac:dyDescent="0.3">
      <c r="A48" s="222" t="s">
        <v>821</v>
      </c>
      <c r="B48" s="121" t="s">
        <v>839</v>
      </c>
      <c r="C48" s="633">
        <v>76037.52</v>
      </c>
      <c r="D48" s="311">
        <f t="shared" si="0"/>
        <v>10655.628000000001</v>
      </c>
      <c r="E48" s="312">
        <f t="shared" si="2"/>
        <v>380.18760000000003</v>
      </c>
      <c r="F48" s="311">
        <f t="shared" si="3"/>
        <v>18081.722256000001</v>
      </c>
      <c r="G48" s="313">
        <f t="shared" si="4"/>
        <v>105155.057856</v>
      </c>
      <c r="H48" s="588">
        <f>Q43</f>
        <v>2145.6</v>
      </c>
      <c r="I48" s="570">
        <v>0.6</v>
      </c>
      <c r="J48" s="580">
        <f t="shared" si="5"/>
        <v>1287.3599999999999</v>
      </c>
      <c r="K48" s="589">
        <f t="shared" si="6"/>
        <v>49.01</v>
      </c>
      <c r="M48" s="585">
        <v>0</v>
      </c>
      <c r="N48" s="296">
        <v>0</v>
      </c>
      <c r="P48" s="130"/>
      <c r="Q48" s="131"/>
      <c r="R48" s="132"/>
    </row>
    <row r="49" spans="1:14" x14ac:dyDescent="0.3">
      <c r="A49" s="222" t="s">
        <v>821</v>
      </c>
      <c r="B49" s="121" t="s">
        <v>840</v>
      </c>
      <c r="C49" s="633">
        <v>95390.36</v>
      </c>
      <c r="D49" s="311">
        <f t="shared" si="0"/>
        <v>13558.554</v>
      </c>
      <c r="E49" s="312">
        <f t="shared" si="2"/>
        <v>476.95179999999999</v>
      </c>
      <c r="F49" s="311">
        <f t="shared" si="3"/>
        <v>22683.827608</v>
      </c>
      <c r="G49" s="313">
        <f t="shared" si="4"/>
        <v>132109.69340799999</v>
      </c>
      <c r="H49" s="588">
        <f>Q43</f>
        <v>2145.6</v>
      </c>
      <c r="I49" s="570">
        <v>0.6</v>
      </c>
      <c r="J49" s="580">
        <f t="shared" si="5"/>
        <v>1287.3599999999999</v>
      </c>
      <c r="K49" s="589">
        <f t="shared" si="6"/>
        <v>61.57</v>
      </c>
      <c r="M49" s="585">
        <v>0</v>
      </c>
      <c r="N49" s="296">
        <v>0</v>
      </c>
    </row>
    <row r="50" spans="1:14" x14ac:dyDescent="0.3">
      <c r="A50" s="315" t="s">
        <v>821</v>
      </c>
      <c r="B50" s="316" t="s">
        <v>734</v>
      </c>
      <c r="C50" s="634">
        <v>114743.2</v>
      </c>
      <c r="D50" s="311">
        <f t="shared" si="0"/>
        <v>16461.48</v>
      </c>
      <c r="E50" s="312">
        <f t="shared" si="2"/>
        <v>573.71600000000001</v>
      </c>
      <c r="F50" s="311">
        <f t="shared" si="3"/>
        <v>27285.932960000002</v>
      </c>
      <c r="G50" s="313">
        <f t="shared" si="4"/>
        <v>159064.32895999998</v>
      </c>
      <c r="H50" s="588">
        <f>Q43</f>
        <v>2145.6</v>
      </c>
      <c r="I50" s="570">
        <v>0.6</v>
      </c>
      <c r="J50" s="580">
        <f t="shared" si="5"/>
        <v>1287.3599999999999</v>
      </c>
      <c r="K50" s="589">
        <f t="shared" si="6"/>
        <v>74.14</v>
      </c>
      <c r="M50" s="585">
        <v>0</v>
      </c>
      <c r="N50" s="296">
        <v>0</v>
      </c>
    </row>
    <row r="51" spans="1:14" x14ac:dyDescent="0.3">
      <c r="A51" s="222" t="s">
        <v>805</v>
      </c>
      <c r="B51" s="121" t="s">
        <v>841</v>
      </c>
      <c r="C51" s="633">
        <v>109724.16</v>
      </c>
      <c r="D51" s="311">
        <f t="shared" si="0"/>
        <v>15708.624</v>
      </c>
      <c r="E51" s="312">
        <f t="shared" si="2"/>
        <v>548.62080000000003</v>
      </c>
      <c r="F51" s="311">
        <f t="shared" si="3"/>
        <v>26092.405248000003</v>
      </c>
      <c r="G51" s="313">
        <f t="shared" si="4"/>
        <v>152073.81004800001</v>
      </c>
      <c r="H51" s="590">
        <f>Q35</f>
        <v>1376</v>
      </c>
      <c r="I51" s="570">
        <v>1</v>
      </c>
      <c r="J51" s="580">
        <f t="shared" si="5"/>
        <v>1376</v>
      </c>
      <c r="K51" s="589">
        <f t="shared" si="6"/>
        <v>110.52</v>
      </c>
      <c r="M51" s="585">
        <v>0</v>
      </c>
      <c r="N51" s="296">
        <v>0</v>
      </c>
    </row>
    <row r="52" spans="1:14" x14ac:dyDescent="0.3">
      <c r="A52" s="222" t="s">
        <v>805</v>
      </c>
      <c r="B52" s="121" t="s">
        <v>638</v>
      </c>
      <c r="C52" s="633">
        <v>126431.136</v>
      </c>
      <c r="D52" s="311">
        <f t="shared" si="0"/>
        <v>18214.670399999999</v>
      </c>
      <c r="E52" s="312">
        <f t="shared" si="2"/>
        <v>632.15567999999996</v>
      </c>
      <c r="F52" s="311">
        <f t="shared" si="3"/>
        <v>30065.324140799999</v>
      </c>
      <c r="G52" s="313">
        <f t="shared" si="4"/>
        <v>175343.28622079999</v>
      </c>
      <c r="H52" s="590">
        <f>Q35</f>
        <v>1376</v>
      </c>
      <c r="I52" s="570">
        <v>1</v>
      </c>
      <c r="J52" s="580">
        <f t="shared" si="5"/>
        <v>1376</v>
      </c>
      <c r="K52" s="589">
        <f t="shared" si="6"/>
        <v>127.43</v>
      </c>
      <c r="M52" s="585">
        <v>0</v>
      </c>
      <c r="N52" s="296">
        <v>0</v>
      </c>
    </row>
    <row r="53" spans="1:14" ht="15" thickBot="1" x14ac:dyDescent="0.35">
      <c r="A53" s="223" t="s">
        <v>805</v>
      </c>
      <c r="B53" s="220" t="s">
        <v>842</v>
      </c>
      <c r="C53" s="635">
        <v>145477.28</v>
      </c>
      <c r="D53" s="600">
        <f t="shared" si="0"/>
        <v>21071.592000000001</v>
      </c>
      <c r="E53" s="601">
        <f t="shared" si="2"/>
        <v>727.38639999999998</v>
      </c>
      <c r="F53" s="600">
        <f t="shared" si="3"/>
        <v>34594.497184</v>
      </c>
      <c r="G53" s="602">
        <f t="shared" si="4"/>
        <v>201870.755584</v>
      </c>
      <c r="H53" s="591">
        <f>Q35</f>
        <v>1376</v>
      </c>
      <c r="I53" s="592">
        <v>1</v>
      </c>
      <c r="J53" s="593">
        <f t="shared" si="5"/>
        <v>1376</v>
      </c>
      <c r="K53" s="594">
        <f t="shared" si="6"/>
        <v>146.71</v>
      </c>
      <c r="M53" s="586">
        <v>0</v>
      </c>
      <c r="N53" s="297">
        <v>0</v>
      </c>
    </row>
    <row r="102" ht="23.7" customHeight="1" x14ac:dyDescent="0.3"/>
    <row r="103" ht="55.5" customHeight="1" x14ac:dyDescent="0.3"/>
    <row r="104" ht="23.7" customHeight="1" x14ac:dyDescent="0.3"/>
    <row r="105" ht="23.7" customHeight="1" x14ac:dyDescent="0.3"/>
    <row r="106" ht="23.7" customHeight="1" x14ac:dyDescent="0.3"/>
    <row r="107" ht="23.7" customHeight="1" x14ac:dyDescent="0.3"/>
    <row r="108" ht="23.7" customHeight="1" x14ac:dyDescent="0.3"/>
  </sheetData>
  <sheetProtection algorithmName="SHA-512" hashValue="jtyzEnTI4whJYF9dwmdOnv2+k1povt9CxMEsZ/gnoMtz2g/ubdpr5lMuuIqz1Pnczz3z5b8vH+7myNliCug/ng==" saltValue="f2QuBGLv9MI583q5kSxiwg==" spinCount="100000" sheet="1" objects="1" scenarios="1"/>
  <dataValidations count="1">
    <dataValidation type="list" allowBlank="1" showInputMessage="1" showErrorMessage="1" sqref="C11" xr:uid="{4E4BE1D1-B6A6-4DDF-B51D-0F9E7BFED3E4}">
      <formula1>#REF!</formula1>
    </dataValidation>
  </dataValidations>
  <hyperlinks>
    <hyperlink ref="P47" r:id="rId1" xr:uid="{67919C23-3873-43AB-9968-35A267879E68}"/>
  </hyperlinks>
  <pageMargins left="0.7" right="0.7" top="0.75" bottom="0.75" header="0.3" footer="0.3"/>
  <pageSetup paperSize="9" scale="36" fitToHeight="0" orientation="portrait" r:id="rId2"/>
  <ignoredErrors>
    <ignoredError sqref="K18 K19:K5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807"/>
  <sheetViews>
    <sheetView showGridLines="0" topLeftCell="B6" zoomScale="90" zoomScaleNormal="90" workbookViewId="0">
      <selection activeCell="D12" sqref="D12:F14"/>
    </sheetView>
  </sheetViews>
  <sheetFormatPr defaultColWidth="9.21875" defaultRowHeight="13.8" x14ac:dyDescent="0.25"/>
  <cols>
    <col min="1" max="1" width="39.77734375" style="10" customWidth="1"/>
    <col min="2" max="2" width="49.44140625" style="10" customWidth="1"/>
    <col min="3" max="3" width="63.5546875" style="14" customWidth="1"/>
    <col min="4" max="4" width="20.44140625" style="10" customWidth="1"/>
    <col min="5" max="12" width="21" style="10" customWidth="1"/>
    <col min="13" max="13" width="16.44140625" style="10" customWidth="1"/>
    <col min="14" max="14" width="15.77734375" style="10" customWidth="1"/>
    <col min="15" max="15" width="14.21875" style="10" customWidth="1"/>
    <col min="16" max="16" width="10.77734375" style="10" customWidth="1"/>
    <col min="17" max="17" width="15.21875" style="11" customWidth="1"/>
    <col min="18" max="18" width="14.21875" style="11" customWidth="1"/>
    <col min="19" max="42" width="10.77734375" style="11" customWidth="1"/>
    <col min="43" max="50" width="10.77734375" style="12" customWidth="1"/>
    <col min="51" max="106" width="10.77734375" style="1" customWidth="1"/>
    <col min="107" max="193" width="10.77734375" style="10" customWidth="1"/>
    <col min="194" max="194" width="10.44140625" style="10" customWidth="1"/>
    <col min="195" max="16384" width="9.21875" style="10"/>
  </cols>
  <sheetData>
    <row r="1" spans="2:106" x14ac:dyDescent="0.25">
      <c r="C1" s="397" t="s">
        <v>0</v>
      </c>
    </row>
    <row r="2" spans="2:106" x14ac:dyDescent="0.25">
      <c r="B2" s="9" t="s">
        <v>1</v>
      </c>
    </row>
    <row r="3" spans="2:106" x14ac:dyDescent="0.25">
      <c r="B3" s="713" t="s">
        <v>2</v>
      </c>
      <c r="C3" s="714"/>
      <c r="D3" s="715"/>
      <c r="E3" s="715"/>
      <c r="F3" s="715"/>
      <c r="G3" s="716"/>
    </row>
    <row r="4" spans="2:106" x14ac:dyDescent="0.25">
      <c r="B4" s="77"/>
      <c r="C4" s="78"/>
      <c r="D4" s="7"/>
      <c r="E4" s="7"/>
      <c r="F4" s="7"/>
      <c r="G4" s="79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36" t="s">
        <v>6</v>
      </c>
      <c r="S4" s="136" t="s">
        <v>7</v>
      </c>
      <c r="T4" s="136" t="s">
        <v>8</v>
      </c>
      <c r="V4" s="136" t="s">
        <v>9</v>
      </c>
    </row>
    <row r="5" spans="2:106" ht="27.6" x14ac:dyDescent="0.25">
      <c r="B5" s="80" t="s">
        <v>10</v>
      </c>
      <c r="C5" s="78"/>
      <c r="D5" s="7"/>
      <c r="E5" s="7"/>
      <c r="F5" s="7"/>
      <c r="G5" s="79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2" t="s">
        <v>15</v>
      </c>
      <c r="V5" s="113">
        <v>4</v>
      </c>
    </row>
    <row r="6" spans="2:106" x14ac:dyDescent="0.25">
      <c r="B6" s="80" t="s">
        <v>16</v>
      </c>
      <c r="C6" s="78"/>
      <c r="D6" s="7"/>
      <c r="E6" s="7"/>
      <c r="F6" s="7"/>
      <c r="G6" s="79"/>
      <c r="J6" s="108"/>
      <c r="L6" s="20" t="s">
        <v>17</v>
      </c>
      <c r="M6" s="20" t="s">
        <v>18</v>
      </c>
      <c r="N6" s="20" t="str">
        <f>'Adult Population &amp; treatments'!$C$9</f>
        <v>National</v>
      </c>
      <c r="O6" s="20" t="str">
        <f>IFERROR(VLOOKUP('Adult Population &amp; treatments'!$C$9, $L$5:$M$14, 2, FALSE), "-")</f>
        <v>NATIONAL</v>
      </c>
      <c r="P6" s="15" t="b">
        <f>ISTEXT('Adult Population &amp; treatments'!$C$10)</f>
        <v>1</v>
      </c>
      <c r="R6" s="145" t="s">
        <v>19</v>
      </c>
      <c r="S6" s="112" t="s">
        <v>20</v>
      </c>
      <c r="V6" s="113">
        <v>5</v>
      </c>
    </row>
    <row r="7" spans="2:106" x14ac:dyDescent="0.25">
      <c r="B7" s="77"/>
      <c r="C7" s="78"/>
      <c r="D7" s="7"/>
      <c r="E7" s="7"/>
      <c r="F7" s="7"/>
      <c r="G7" s="79"/>
      <c r="L7" s="20" t="s">
        <v>21</v>
      </c>
      <c r="M7" s="20" t="s">
        <v>22</v>
      </c>
      <c r="N7" s="20" t="str">
        <f>'Adult Population &amp; treatments'!$C$9</f>
        <v>National</v>
      </c>
      <c r="O7" s="20" t="str">
        <f>IFERROR(VLOOKUP('Adult Population &amp; treatments'!$C$9, $L$5:$M$14, 2, FALSE), "-")</f>
        <v>NATIONAL</v>
      </c>
      <c r="P7" s="15" t="b">
        <f>ISTEXT('Adult Population &amp; treatments'!$C$10)</f>
        <v>1</v>
      </c>
      <c r="R7" s="145" t="s">
        <v>23</v>
      </c>
      <c r="S7" s="717"/>
      <c r="V7" s="113">
        <v>6</v>
      </c>
    </row>
    <row r="8" spans="2:106" ht="19.5" customHeight="1" x14ac:dyDescent="0.25">
      <c r="B8" s="81" t="s">
        <v>24</v>
      </c>
      <c r="C8" s="82"/>
      <c r="D8" s="83"/>
      <c r="E8" s="83"/>
      <c r="F8" s="83"/>
      <c r="G8" s="84"/>
      <c r="L8" s="20" t="s">
        <v>25</v>
      </c>
      <c r="M8" s="20" t="s">
        <v>26</v>
      </c>
      <c r="N8" s="20" t="str">
        <f>'Adult Population &amp; treatments'!$C$9</f>
        <v>National</v>
      </c>
      <c r="O8" s="20" t="str">
        <f>IFERROR(VLOOKUP('Adult Population &amp; treatments'!$C$9, $L$5:$M$14, 2, FALSE), "-")</f>
        <v>NATIONAL</v>
      </c>
      <c r="P8" s="15" t="b">
        <f>ISTEXT('Adult Population &amp; treatments'!$C$10)</f>
        <v>1</v>
      </c>
      <c r="V8" s="113">
        <v>7</v>
      </c>
    </row>
    <row r="9" spans="2:106" ht="19.5" customHeight="1" x14ac:dyDescent="0.3">
      <c r="B9" s="13"/>
      <c r="L9" s="20" t="s">
        <v>27</v>
      </c>
      <c r="M9" s="20" t="s">
        <v>28</v>
      </c>
      <c r="N9" s="20" t="str">
        <f>'Adult Population &amp; treatments'!$C$9</f>
        <v>National</v>
      </c>
      <c r="O9" s="20" t="str">
        <f>IFERROR(VLOOKUP('Adult Population &amp; treatments'!$C$9, $L$5:$M$14, 2, FALSE), "-")</f>
        <v>NATIONAL</v>
      </c>
      <c r="P9" s="15" t="b">
        <f>ISTEXT('Adult Population &amp; treatments'!$C$10)</f>
        <v>1</v>
      </c>
      <c r="V9" s="113" t="s">
        <v>29</v>
      </c>
    </row>
    <row r="10" spans="2:106" ht="14.4" x14ac:dyDescent="0.3">
      <c r="B10" s="13"/>
      <c r="K10" s="23"/>
      <c r="L10" s="20" t="s">
        <v>30</v>
      </c>
      <c r="M10" s="20" t="s">
        <v>31</v>
      </c>
      <c r="N10" s="20" t="str">
        <f>'Adult Population &amp; treatments'!$C$9</f>
        <v>National</v>
      </c>
      <c r="O10" s="20" t="str">
        <f>IFERROR(VLOOKUP('Adult Population &amp; treatments'!$C$9, $L$5:$M$14, 2, FALSE), "-")</f>
        <v>NATIONAL</v>
      </c>
      <c r="P10" s="15" t="b">
        <f>ISTEXT('Adult Population &amp; treatments'!$C$10)</f>
        <v>1</v>
      </c>
      <c r="V10" s="113" t="s">
        <v>32</v>
      </c>
    </row>
    <row r="11" spans="2:106" x14ac:dyDescent="0.25">
      <c r="B11" s="9" t="s">
        <v>33</v>
      </c>
      <c r="C11" s="23"/>
      <c r="D11" s="23"/>
      <c r="E11" s="23"/>
      <c r="K11" s="23"/>
      <c r="L11" s="90" t="s">
        <v>34</v>
      </c>
      <c r="M11" s="20" t="s">
        <v>35</v>
      </c>
      <c r="N11" s="20" t="str">
        <f>'Adult Population &amp; treatments'!$C$9</f>
        <v>National</v>
      </c>
      <c r="O11" s="20" t="str">
        <f>IFERROR(VLOOKUP('Adult Population &amp; treatments'!$C$9, $L$5:$M$14, 2, FALSE), "-")</f>
        <v>NATIONAL</v>
      </c>
      <c r="P11" s="15" t="b">
        <f>ISTEXT('Adult Population &amp; treatments'!$C$10)</f>
        <v>1</v>
      </c>
      <c r="V11" s="113" t="s">
        <v>36</v>
      </c>
    </row>
    <row r="12" spans="2:106" ht="43.5" customHeight="1" x14ac:dyDescent="0.25">
      <c r="B12" s="14"/>
      <c r="D12" s="150" t="s">
        <v>37</v>
      </c>
      <c r="E12" s="150" t="s">
        <v>37</v>
      </c>
      <c r="G12" s="150" t="s">
        <v>37</v>
      </c>
      <c r="H12" s="150" t="s">
        <v>37</v>
      </c>
      <c r="L12" s="20" t="s">
        <v>38</v>
      </c>
      <c r="M12" s="20" t="s">
        <v>39</v>
      </c>
      <c r="N12" s="20" t="str">
        <f>'Adult Population &amp; treatments'!$C$9</f>
        <v>National</v>
      </c>
      <c r="O12" s="20" t="str">
        <f>IFERROR(VLOOKUP('Adult Population &amp; treatments'!$C$9, $L$5:$M$14, 2, FALSE), "-")</f>
        <v>NATIONAL</v>
      </c>
      <c r="P12" s="15" t="b">
        <f>ISTEXT('Adult Population &amp; treatments'!$C$10)</f>
        <v>1</v>
      </c>
      <c r="V12" s="113" t="s">
        <v>40</v>
      </c>
    </row>
    <row r="13" spans="2:106" s="18" customFormat="1" ht="46.35" customHeight="1" x14ac:dyDescent="0.25">
      <c r="B13" s="151" t="s">
        <v>41</v>
      </c>
      <c r="C13" s="151" t="s">
        <v>42</v>
      </c>
      <c r="D13" s="25" t="s">
        <v>861</v>
      </c>
      <c r="E13" s="25" t="s">
        <v>860</v>
      </c>
      <c r="G13" s="25" t="s">
        <v>43</v>
      </c>
      <c r="H13" s="25" t="s">
        <v>44</v>
      </c>
      <c r="I13" s="151" t="s">
        <v>45</v>
      </c>
      <c r="K13" s="10"/>
      <c r="L13" s="20" t="s">
        <v>46</v>
      </c>
      <c r="M13" s="20" t="s">
        <v>47</v>
      </c>
      <c r="N13" s="20" t="str">
        <f>'Adult Population &amp; treatments'!$C$9</f>
        <v>National</v>
      </c>
      <c r="O13" s="20" t="str">
        <f>IFERROR(VLOOKUP('Adult Population &amp; treatments'!$C$9, $L$5:$M$14, 2, FALSE), "-")</f>
        <v>NATIONAL</v>
      </c>
      <c r="P13" s="15" t="b">
        <f>ISTEXT('Adult Population &amp; treatments'!$C$10)</f>
        <v>1</v>
      </c>
      <c r="Q13" s="11"/>
      <c r="R13" s="11"/>
      <c r="S13" s="11"/>
      <c r="T13" s="11"/>
      <c r="U13" s="11"/>
      <c r="V13" s="202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152" t="str">
        <f>IF((OR('Adult Population &amp; treatments'!C9="&lt;select&gt;",'Adult Population &amp; treatments'!C9="")), "-", 'Adult Population &amp; treatments'!C10)</f>
        <v>England</v>
      </c>
      <c r="C14" s="19">
        <f>IF(OR(B14="", B14="-"), "",VLOOKUP((CONCATENATE($N7," - ",$B14)),$C$23:$GL$433,4,FALSE))</f>
        <v>58620101</v>
      </c>
      <c r="D14" s="76">
        <f>IF(OR(C14="",C14= "-"), "",VLOOKUP((CONCATENATE($N7," - ",$B14)),$C$23:$GL$433,2,FALSE))</f>
        <v>2206600</v>
      </c>
      <c r="E14" s="76">
        <f>IF(OR(C14="",C14= "-"), "",VLOOKUP((CONCATENATE($N7," - ",$B14)),$C$23:$GL$433,3,FALSE))</f>
        <v>2094530</v>
      </c>
      <c r="F14" s="784">
        <f>SUM(D14:E14)</f>
        <v>4301130</v>
      </c>
      <c r="G14" s="76">
        <f>IF(OR(C14="", C14="-"), "",VLOOKUP((CONCATENATE($N7," - ",$B14)),$C$23:$GL$433,7,FALSE))</f>
        <v>22483584</v>
      </c>
      <c r="H14" s="76">
        <f>IF(OR(G14="", G14="-"), "",VLOOKUP((CONCATENATE($N7," - ",$B14)),$C$23:$GL$433,8,FALSE))</f>
        <v>23953501</v>
      </c>
      <c r="I14" s="19">
        <f>IFERROR(G14+H14, "")</f>
        <v>46437085</v>
      </c>
      <c r="L14" s="10" t="s">
        <v>48</v>
      </c>
      <c r="M14" s="10" t="s">
        <v>49</v>
      </c>
      <c r="N14" s="20" t="str">
        <f>'Adult Population &amp; treatments'!$C$9</f>
        <v>National</v>
      </c>
      <c r="O14" s="20" t="str">
        <f>IFERROR(VLOOKUP('Adult Population &amp; treatments'!$C$9, $L$5:$M$14, 2, FALSE), "-")</f>
        <v>NATIONAL</v>
      </c>
      <c r="P14" s="15" t="b">
        <f>ISTEXT('Adult Population &amp; treatments'!$C$10)</f>
        <v>1</v>
      </c>
      <c r="V14" s="113" t="s">
        <v>50</v>
      </c>
    </row>
    <row r="15" spans="2:106" x14ac:dyDescent="0.25">
      <c r="B15" s="152"/>
      <c r="C15" s="19"/>
      <c r="G15" s="76"/>
      <c r="H15" s="76"/>
      <c r="I15" s="19"/>
      <c r="L15" s="20"/>
      <c r="M15" s="20"/>
      <c r="N15" s="20"/>
      <c r="O15" s="20"/>
      <c r="P15" s="20"/>
      <c r="V15" s="113" t="s">
        <v>51</v>
      </c>
    </row>
    <row r="16" spans="2:106" x14ac:dyDescent="0.25">
      <c r="B16" s="153" t="s">
        <v>52</v>
      </c>
      <c r="C16" s="154">
        <f>IF(C15&gt;0,C14,C15)</f>
        <v>0</v>
      </c>
      <c r="G16" s="154">
        <f>IF(G15&gt;0,G14,G15)</f>
        <v>0</v>
      </c>
      <c r="H16" s="154">
        <f>IF(H15&gt;0,H14,H15)</f>
        <v>0</v>
      </c>
      <c r="I16" s="154">
        <f>SUM(I15)</f>
        <v>0</v>
      </c>
      <c r="L16" s="21"/>
      <c r="M16" s="21"/>
      <c r="P16" s="200">
        <f>COUNTIF(P6:P13, TRUE)</f>
        <v>8</v>
      </c>
    </row>
    <row r="17" spans="1:194" x14ac:dyDescent="0.25">
      <c r="Q17" s="22"/>
      <c r="R17" s="22"/>
    </row>
    <row r="18" spans="1:194" ht="45.6" customHeight="1" x14ac:dyDescent="0.25">
      <c r="B18" s="75"/>
      <c r="C18" s="117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" customHeight="1" x14ac:dyDescent="0.25">
      <c r="D19" s="155">
        <v>2</v>
      </c>
      <c r="E19" s="155">
        <v>3</v>
      </c>
      <c r="F19" s="155">
        <v>4</v>
      </c>
      <c r="G19" s="155">
        <v>5</v>
      </c>
      <c r="H19" s="155">
        <v>6</v>
      </c>
      <c r="K19" s="23"/>
    </row>
    <row r="20" spans="1:194" s="1" customFormat="1" ht="48" customHeight="1" x14ac:dyDescent="0.25">
      <c r="A20" s="101" t="s">
        <v>13</v>
      </c>
      <c r="B20" s="100" t="s">
        <v>55</v>
      </c>
      <c r="C20" s="100" t="s">
        <v>56</v>
      </c>
      <c r="D20" s="72" t="s">
        <v>57</v>
      </c>
      <c r="E20" s="72" t="s">
        <v>57</v>
      </c>
      <c r="F20" s="72" t="s">
        <v>541</v>
      </c>
      <c r="G20" s="72" t="s">
        <v>541</v>
      </c>
      <c r="H20" s="72" t="s">
        <v>541</v>
      </c>
      <c r="I20" s="100" t="s">
        <v>57</v>
      </c>
      <c r="J20" s="100" t="s">
        <v>57</v>
      </c>
      <c r="K20" s="100" t="s">
        <v>542</v>
      </c>
      <c r="L20" s="100" t="s">
        <v>542</v>
      </c>
      <c r="M20" s="719" t="s">
        <v>53</v>
      </c>
      <c r="N20" s="720"/>
      <c r="O20" s="720"/>
      <c r="P20" s="720"/>
      <c r="Q20" s="720"/>
      <c r="R20" s="720"/>
      <c r="S20" s="720"/>
      <c r="T20" s="720"/>
      <c r="U20" s="720"/>
      <c r="V20" s="720"/>
      <c r="W20" s="720"/>
      <c r="X20" s="720"/>
      <c r="Y20" s="720"/>
      <c r="Z20" s="720"/>
      <c r="AA20" s="720"/>
      <c r="AB20" s="720"/>
      <c r="AC20" s="720"/>
      <c r="AD20" s="720"/>
      <c r="AE20" s="720"/>
      <c r="AF20" s="720"/>
      <c r="AG20" s="720"/>
      <c r="AH20" s="720"/>
      <c r="AI20" s="720"/>
      <c r="AJ20" s="720"/>
      <c r="AK20" s="720"/>
      <c r="AL20" s="720"/>
      <c r="AM20" s="720"/>
      <c r="AN20" s="720"/>
      <c r="AO20" s="720"/>
      <c r="AP20" s="720"/>
      <c r="AQ20" s="720"/>
      <c r="AR20" s="720"/>
      <c r="AS20" s="720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V20" s="720"/>
      <c r="CW20" s="720"/>
      <c r="CX20" s="720"/>
      <c r="CY20" s="721"/>
      <c r="CZ20" s="722" t="s">
        <v>54</v>
      </c>
      <c r="DA20" s="722"/>
      <c r="DB20" s="722"/>
      <c r="DC20" s="722"/>
      <c r="DD20" s="722"/>
      <c r="DE20" s="722"/>
      <c r="DF20" s="722"/>
      <c r="DG20" s="722"/>
      <c r="DH20" s="722"/>
      <c r="DI20" s="722"/>
      <c r="DJ20" s="722"/>
      <c r="DK20" s="722"/>
      <c r="DL20" s="722"/>
      <c r="DM20" s="722"/>
      <c r="DN20" s="722"/>
      <c r="DO20" s="722"/>
      <c r="DP20" s="722"/>
      <c r="DQ20" s="722"/>
      <c r="DR20" s="722"/>
      <c r="DS20" s="722"/>
      <c r="DT20" s="722"/>
      <c r="DU20" s="722"/>
      <c r="DV20" s="722"/>
      <c r="DW20" s="722"/>
      <c r="DX20" s="722"/>
      <c r="DY20" s="722"/>
      <c r="DZ20" s="722"/>
      <c r="EA20" s="722"/>
      <c r="EB20" s="722"/>
      <c r="EC20" s="722"/>
      <c r="ED20" s="722"/>
      <c r="EE20" s="722"/>
      <c r="EF20" s="722"/>
      <c r="EG20" s="722"/>
      <c r="EH20" s="722"/>
      <c r="EI20" s="722"/>
      <c r="EJ20" s="722"/>
      <c r="EK20" s="722"/>
      <c r="EL20" s="722"/>
      <c r="EM20" s="722"/>
      <c r="EN20" s="722"/>
      <c r="EO20" s="722"/>
      <c r="EP20" s="722"/>
      <c r="EQ20" s="722"/>
      <c r="ER20" s="722"/>
      <c r="ES20" s="722"/>
      <c r="ET20" s="722"/>
      <c r="EU20" s="722"/>
      <c r="EV20" s="722"/>
      <c r="EW20" s="722"/>
      <c r="EX20" s="722"/>
      <c r="EY20" s="722"/>
      <c r="EZ20" s="722"/>
      <c r="FA20" s="722"/>
      <c r="FB20" s="722"/>
      <c r="FC20" s="722"/>
      <c r="FD20" s="722"/>
      <c r="FE20" s="722"/>
      <c r="FF20" s="722"/>
      <c r="FG20" s="722"/>
      <c r="FH20" s="722"/>
      <c r="FI20" s="722"/>
      <c r="FJ20" s="722"/>
      <c r="FK20" s="722"/>
      <c r="FL20" s="722"/>
      <c r="FM20" s="722"/>
      <c r="FN20" s="722"/>
      <c r="FO20" s="722"/>
      <c r="FP20" s="722"/>
      <c r="FQ20" s="722"/>
      <c r="FR20" s="722"/>
      <c r="FS20" s="722"/>
      <c r="FT20" s="722"/>
      <c r="FU20" s="722"/>
      <c r="FV20" s="722"/>
      <c r="FW20" s="722"/>
      <c r="FX20" s="722"/>
      <c r="FY20" s="722"/>
      <c r="FZ20" s="722"/>
      <c r="GA20" s="722"/>
      <c r="GB20" s="722"/>
      <c r="GC20" s="722"/>
      <c r="GD20" s="722"/>
      <c r="GE20" s="722"/>
      <c r="GF20" s="722"/>
      <c r="GG20" s="722"/>
      <c r="GH20" s="722"/>
      <c r="GI20" s="722"/>
      <c r="GJ20" s="722"/>
      <c r="GK20" s="722"/>
      <c r="GL20" s="723"/>
    </row>
    <row r="21" spans="1:194" s="8" customFormat="1" ht="27.6" x14ac:dyDescent="0.25">
      <c r="A21" s="101"/>
      <c r="B21" s="100"/>
      <c r="C21" s="100"/>
      <c r="D21" s="24" t="s">
        <v>859</v>
      </c>
      <c r="E21" s="25" t="s">
        <v>860</v>
      </c>
      <c r="F21" s="72" t="s">
        <v>66</v>
      </c>
      <c r="G21" s="71" t="s">
        <v>53</v>
      </c>
      <c r="H21" s="71" t="s">
        <v>54</v>
      </c>
      <c r="I21" s="72" t="s">
        <v>53</v>
      </c>
      <c r="J21" s="71" t="s">
        <v>54</v>
      </c>
      <c r="K21" s="72" t="s">
        <v>53</v>
      </c>
      <c r="L21" s="26" t="s">
        <v>54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65" t="s">
        <v>65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65" t="s">
        <v>65</v>
      </c>
    </row>
    <row r="22" spans="1:194" s="1" customFormat="1" x14ac:dyDescent="0.25">
      <c r="A22" s="29"/>
      <c r="B22" s="66"/>
      <c r="C22" s="724"/>
      <c r="D22" s="710"/>
      <c r="E22" s="710"/>
      <c r="F22" s="725"/>
      <c r="G22" s="725"/>
      <c r="H22" s="710"/>
      <c r="I22" s="710"/>
      <c r="J22" s="710"/>
      <c r="K22" s="725"/>
      <c r="L22" s="710"/>
      <c r="M22" s="725"/>
      <c r="N22" s="725"/>
      <c r="O22" s="725"/>
      <c r="P22" s="725"/>
      <c r="Q22" s="725"/>
      <c r="R22" s="725"/>
      <c r="S22" s="725"/>
      <c r="T22" s="725"/>
      <c r="U22" s="725"/>
      <c r="V22" s="725"/>
      <c r="W22" s="725"/>
      <c r="X22" s="725"/>
      <c r="Y22" s="725"/>
      <c r="Z22" s="725"/>
      <c r="AA22" s="725"/>
      <c r="AB22" s="725"/>
      <c r="AC22" s="725"/>
      <c r="AD22" s="725"/>
      <c r="AE22" s="725"/>
      <c r="AF22" s="725"/>
      <c r="AG22" s="725"/>
      <c r="AH22" s="725"/>
      <c r="AI22" s="725"/>
      <c r="AJ22" s="725"/>
      <c r="AK22" s="725"/>
      <c r="AL22" s="725"/>
      <c r="AM22" s="725"/>
      <c r="AN22" s="725"/>
      <c r="AO22" s="725"/>
      <c r="AP22" s="725"/>
      <c r="AQ22" s="725"/>
      <c r="AR22" s="725"/>
      <c r="AS22" s="725"/>
      <c r="AT22" s="725"/>
      <c r="AU22" s="725"/>
      <c r="AV22" s="725"/>
      <c r="AW22" s="725"/>
      <c r="AX22" s="725"/>
      <c r="AY22" s="725"/>
      <c r="AZ22" s="725"/>
      <c r="BA22" s="725"/>
      <c r="BB22" s="725"/>
      <c r="BC22" s="725"/>
      <c r="BD22" s="725"/>
      <c r="BE22" s="725"/>
      <c r="BF22" s="725"/>
      <c r="BG22" s="725"/>
      <c r="BH22" s="725"/>
      <c r="BI22" s="725"/>
      <c r="BJ22" s="725"/>
      <c r="BK22" s="725"/>
      <c r="BL22" s="725"/>
      <c r="BM22" s="725"/>
      <c r="BN22" s="725"/>
      <c r="BO22" s="725"/>
      <c r="BP22" s="725"/>
      <c r="BQ22" s="725"/>
      <c r="BR22" s="725"/>
      <c r="BS22" s="725"/>
      <c r="BT22" s="725"/>
      <c r="BU22" s="725"/>
      <c r="BV22" s="725"/>
      <c r="BW22" s="725"/>
      <c r="BX22" s="725"/>
      <c r="BY22" s="725"/>
      <c r="BZ22" s="725"/>
      <c r="CA22" s="725"/>
      <c r="CB22" s="725"/>
      <c r="CC22" s="725"/>
      <c r="CD22" s="725"/>
      <c r="CE22" s="725"/>
      <c r="CF22" s="725"/>
      <c r="CG22" s="725"/>
      <c r="CH22" s="725"/>
      <c r="CI22" s="725"/>
      <c r="CJ22" s="725"/>
      <c r="CK22" s="725"/>
      <c r="CL22" s="725"/>
      <c r="CM22" s="725"/>
      <c r="CN22" s="725"/>
      <c r="CO22" s="725"/>
      <c r="CP22" s="725"/>
      <c r="CQ22" s="725"/>
      <c r="CR22" s="725"/>
      <c r="CS22" s="725"/>
      <c r="CT22" s="725"/>
      <c r="CU22" s="725"/>
      <c r="CV22" s="725"/>
      <c r="CW22" s="725"/>
      <c r="CX22" s="725"/>
      <c r="CY22" s="710"/>
      <c r="CZ22" s="725"/>
      <c r="DA22" s="725"/>
      <c r="DB22" s="725"/>
      <c r="DC22" s="725"/>
      <c r="DD22" s="725"/>
      <c r="DE22" s="725"/>
      <c r="DF22" s="72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DV22" s="725"/>
      <c r="DW22" s="725"/>
      <c r="DX22" s="725"/>
      <c r="DY22" s="725"/>
      <c r="DZ22" s="725"/>
      <c r="EA22" s="725"/>
      <c r="EB22" s="725"/>
      <c r="EC22" s="725"/>
      <c r="ED22" s="725"/>
      <c r="EE22" s="725"/>
      <c r="EF22" s="725"/>
      <c r="EG22" s="725"/>
      <c r="EH22" s="725"/>
      <c r="EI22" s="725"/>
      <c r="EJ22" s="725"/>
      <c r="EK22" s="725"/>
      <c r="EL22" s="725"/>
      <c r="EM22" s="725"/>
      <c r="EN22" s="725"/>
      <c r="EO22" s="725"/>
      <c r="EP22" s="725"/>
      <c r="EQ22" s="725"/>
      <c r="ER22" s="725"/>
      <c r="ES22" s="725"/>
      <c r="ET22" s="725"/>
      <c r="EU22" s="725"/>
      <c r="EV22" s="725"/>
      <c r="EW22" s="725"/>
      <c r="EX22" s="725"/>
      <c r="EY22" s="725"/>
      <c r="EZ22" s="725"/>
      <c r="FA22" s="725"/>
      <c r="FB22" s="725"/>
      <c r="FC22" s="725"/>
      <c r="FD22" s="725"/>
      <c r="FE22" s="725"/>
      <c r="FF22" s="725"/>
      <c r="FG22" s="725"/>
      <c r="FH22" s="725"/>
      <c r="FI22" s="725"/>
      <c r="FJ22" s="725"/>
      <c r="FK22" s="725"/>
      <c r="FL22" s="725"/>
      <c r="FM22" s="725"/>
      <c r="FN22" s="725"/>
      <c r="FO22" s="725"/>
      <c r="FP22" s="725"/>
      <c r="FQ22" s="725"/>
      <c r="FR22" s="725"/>
      <c r="FS22" s="725"/>
      <c r="FT22" s="725"/>
      <c r="FU22" s="725"/>
      <c r="FV22" s="725"/>
      <c r="FW22" s="725"/>
      <c r="FX22" s="725"/>
      <c r="FY22" s="725"/>
      <c r="FZ22" s="725"/>
      <c r="GA22" s="725"/>
      <c r="GB22" s="725"/>
      <c r="GC22" s="725"/>
      <c r="GD22" s="725"/>
      <c r="GE22" s="725"/>
      <c r="GF22" s="725"/>
      <c r="GG22" s="725"/>
      <c r="GH22" s="725"/>
      <c r="GI22" s="725"/>
      <c r="GJ22" s="725"/>
      <c r="GK22" s="725"/>
      <c r="GL22" s="710"/>
    </row>
    <row r="23" spans="1:194" s="64" customFormat="1" ht="21.75" customHeight="1" x14ac:dyDescent="0.25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3769</v>
      </c>
      <c r="E23" s="63">
        <f>(SUM(E25:E27)/SUM($F$25:$F$27))*100000</f>
        <v>3578.5432943523224</v>
      </c>
      <c r="F23" s="62">
        <f>SUM(G23:H23)</f>
        <v>100000</v>
      </c>
      <c r="G23" s="62">
        <f>ROUND((SUM(G25:G27)/SUM($F$25:$F$27))*100000,0)</f>
        <v>49009</v>
      </c>
      <c r="H23" s="63">
        <f>ROUND((SUM(H25:H27)/SUM($F$25:$F$27))*100000,0)</f>
        <v>50991</v>
      </c>
      <c r="I23" s="63">
        <f>ROUND((SUM(I25:I27)/SUM($F$25:$F$27))*100000,0)</f>
        <v>38368</v>
      </c>
      <c r="J23" s="63">
        <f t="shared" ref="J23:BU23" si="0">(SUM(J25:J27)/SUM($F$25:$F$27))*100000</f>
        <v>40859.013379198157</v>
      </c>
      <c r="K23" s="62">
        <f t="shared" si="0"/>
        <v>10640.926127697452</v>
      </c>
      <c r="L23" s="63">
        <f t="shared" si="0"/>
        <v>10132.067014152783</v>
      </c>
      <c r="M23" s="62">
        <f t="shared" si="0"/>
        <v>499.10145263940649</v>
      </c>
      <c r="N23" s="62">
        <f t="shared" si="0"/>
        <v>517.0148172567724</v>
      </c>
      <c r="O23" s="62">
        <f t="shared" si="0"/>
        <v>547.92898236634244</v>
      </c>
      <c r="P23" s="62">
        <f t="shared" si="0"/>
        <v>544.59640932199761</v>
      </c>
      <c r="Q23" s="62">
        <f t="shared" si="0"/>
        <v>564.20900963005352</v>
      </c>
      <c r="R23" s="62">
        <f t="shared" si="0"/>
        <v>574.83433197294585</v>
      </c>
      <c r="S23" s="62">
        <f t="shared" si="0"/>
        <v>581.99685360544788</v>
      </c>
      <c r="T23" s="62">
        <f t="shared" si="0"/>
        <v>595.06512144271176</v>
      </c>
      <c r="U23" s="62">
        <f t="shared" si="0"/>
        <v>611.14274667124369</v>
      </c>
      <c r="V23" s="62">
        <f t="shared" si="0"/>
        <v>605.90382887695569</v>
      </c>
      <c r="W23" s="62">
        <f t="shared" si="0"/>
        <v>607.75839636208548</v>
      </c>
      <c r="X23" s="62">
        <f t="shared" si="0"/>
        <v>622.3250668628848</v>
      </c>
      <c r="Y23" s="62">
        <f t="shared" si="0"/>
        <v>636.54027956616369</v>
      </c>
      <c r="Z23" s="62">
        <f t="shared" si="0"/>
        <v>637.06119023034557</v>
      </c>
      <c r="AA23" s="62">
        <f t="shared" si="0"/>
        <v>627.58438176149298</v>
      </c>
      <c r="AB23" s="62">
        <f t="shared" si="0"/>
        <v>624.23141161282774</v>
      </c>
      <c r="AC23" s="62">
        <f t="shared" si="0"/>
        <v>630.88871266139438</v>
      </c>
      <c r="AD23" s="62">
        <f t="shared" si="0"/>
        <v>612.74313485638095</v>
      </c>
      <c r="AE23" s="62">
        <f t="shared" si="0"/>
        <v>605.26994963499931</v>
      </c>
      <c r="AF23" s="62">
        <f t="shared" si="0"/>
        <v>613.97480615572681</v>
      </c>
      <c r="AG23" s="62">
        <f t="shared" si="0"/>
        <v>613.84928551375526</v>
      </c>
      <c r="AH23" s="62">
        <f t="shared" si="0"/>
        <v>609.26778208179337</v>
      </c>
      <c r="AI23" s="62">
        <f t="shared" si="0"/>
        <v>606.88288988433396</v>
      </c>
      <c r="AJ23" s="62">
        <f t="shared" si="0"/>
        <v>614.45178459521867</v>
      </c>
      <c r="AK23" s="62">
        <f t="shared" si="0"/>
        <v>629.79825208426632</v>
      </c>
      <c r="AL23" s="62">
        <f t="shared" si="0"/>
        <v>647.35545188003789</v>
      </c>
      <c r="AM23" s="62">
        <f t="shared" si="0"/>
        <v>652.62261181876943</v>
      </c>
      <c r="AN23" s="62">
        <f t="shared" si="0"/>
        <v>662.30652934687498</v>
      </c>
      <c r="AO23" s="62">
        <f t="shared" si="0"/>
        <v>651.13048518733262</v>
      </c>
      <c r="AP23" s="62">
        <f t="shared" si="0"/>
        <v>654.56661276130387</v>
      </c>
      <c r="AQ23" s="62">
        <f t="shared" si="0"/>
        <v>666.49734978070046</v>
      </c>
      <c r="AR23" s="62">
        <f t="shared" si="0"/>
        <v>664.50470958940207</v>
      </c>
      <c r="AS23" s="62">
        <f t="shared" si="0"/>
        <v>679.38204367908088</v>
      </c>
      <c r="AT23" s="62">
        <f t="shared" si="0"/>
        <v>686.41433764553744</v>
      </c>
      <c r="AU23" s="62">
        <f t="shared" si="0"/>
        <v>683.61993435364559</v>
      </c>
      <c r="AV23" s="62">
        <f t="shared" si="0"/>
        <v>675.35596908784305</v>
      </c>
      <c r="AW23" s="62">
        <f t="shared" si="0"/>
        <v>678.43906985626961</v>
      </c>
      <c r="AX23" s="62">
        <f t="shared" si="0"/>
        <v>662.33790950736807</v>
      </c>
      <c r="AY23" s="62">
        <f t="shared" si="0"/>
        <v>661.26627702653582</v>
      </c>
      <c r="AZ23" s="62">
        <f t="shared" si="0"/>
        <v>656.89188265382711</v>
      </c>
      <c r="BA23" s="62">
        <f t="shared" si="0"/>
        <v>635.2474169538566</v>
      </c>
      <c r="BB23" s="62">
        <f t="shared" si="0"/>
        <v>634.63550382424523</v>
      </c>
      <c r="BC23" s="62">
        <f t="shared" si="0"/>
        <v>631.07228660027772</v>
      </c>
      <c r="BD23" s="62">
        <f t="shared" si="0"/>
        <v>635.45923303718371</v>
      </c>
      <c r="BE23" s="62">
        <f t="shared" si="0"/>
        <v>639.44451341978049</v>
      </c>
      <c r="BF23" s="62">
        <f t="shared" si="0"/>
        <v>613.02869431686622</v>
      </c>
      <c r="BG23" s="62">
        <f t="shared" si="0"/>
        <v>571.02164247305973</v>
      </c>
      <c r="BH23" s="62">
        <f t="shared" si="0"/>
        <v>560.96743905113806</v>
      </c>
      <c r="BI23" s="62">
        <f t="shared" si="0"/>
        <v>571.7135750119279</v>
      </c>
      <c r="BJ23" s="62">
        <f t="shared" si="0"/>
        <v>583.20342077639941</v>
      </c>
      <c r="BK23" s="62">
        <f t="shared" si="0"/>
        <v>588.82517652870058</v>
      </c>
      <c r="BL23" s="62">
        <f t="shared" si="0"/>
        <v>611.39535696321138</v>
      </c>
      <c r="BM23" s="62">
        <f t="shared" si="0"/>
        <v>632.74171113849934</v>
      </c>
      <c r="BN23" s="62">
        <f t="shared" si="0"/>
        <v>652.51905728914301</v>
      </c>
      <c r="BO23" s="62">
        <f t="shared" si="0"/>
        <v>635.62868590384517</v>
      </c>
      <c r="BP23" s="62">
        <f t="shared" si="0"/>
        <v>649.16138011640373</v>
      </c>
      <c r="BQ23" s="62">
        <f t="shared" si="0"/>
        <v>645.9245165615622</v>
      </c>
      <c r="BR23" s="62">
        <f t="shared" si="0"/>
        <v>650.28792787809846</v>
      </c>
      <c r="BS23" s="62">
        <f t="shared" si="0"/>
        <v>644.17036559000974</v>
      </c>
      <c r="BT23" s="62">
        <f t="shared" si="0"/>
        <v>644.8779882091244</v>
      </c>
      <c r="BU23" s="62">
        <f t="shared" si="0"/>
        <v>634.69198811313242</v>
      </c>
      <c r="BV23" s="62">
        <f t="shared" ref="BV23:EG23" si="1">(SUM(BV25:BV27)/SUM($F$25:$F$27))*100000</f>
        <v>619.00033885866321</v>
      </c>
      <c r="BW23" s="62">
        <f t="shared" si="1"/>
        <v>602.73600167519851</v>
      </c>
      <c r="BX23" s="62">
        <f t="shared" si="1"/>
        <v>580.84990873943275</v>
      </c>
      <c r="BY23" s="62">
        <f t="shared" si="1"/>
        <v>554.50312598960284</v>
      </c>
      <c r="BZ23" s="62">
        <f t="shared" si="1"/>
        <v>536.8000084475392</v>
      </c>
      <c r="CA23" s="62">
        <f t="shared" si="1"/>
        <v>519.33067310114757</v>
      </c>
      <c r="CB23" s="62">
        <f t="shared" si="1"/>
        <v>493.07489281674702</v>
      </c>
      <c r="CC23" s="62">
        <f t="shared" si="1"/>
        <v>471.78972995442012</v>
      </c>
      <c r="CD23" s="62">
        <f t="shared" si="1"/>
        <v>447.86863361069055</v>
      </c>
      <c r="CE23" s="62">
        <f t="shared" si="1"/>
        <v>443.44403098119318</v>
      </c>
      <c r="CF23" s="62">
        <f t="shared" si="1"/>
        <v>432.21307154078801</v>
      </c>
      <c r="CG23" s="62">
        <f t="shared" si="1"/>
        <v>411.71398169880803</v>
      </c>
      <c r="CH23" s="62">
        <f t="shared" si="1"/>
        <v>409.80920595688951</v>
      </c>
      <c r="CI23" s="62">
        <f t="shared" si="1"/>
        <v>408.00327772052384</v>
      </c>
      <c r="CJ23" s="62">
        <f t="shared" si="1"/>
        <v>412.19566716237381</v>
      </c>
      <c r="CK23" s="62">
        <f t="shared" si="1"/>
        <v>426.20847783047361</v>
      </c>
      <c r="CL23" s="62">
        <f t="shared" si="1"/>
        <v>452.65097006980687</v>
      </c>
      <c r="CM23" s="62">
        <f t="shared" si="1"/>
        <v>336.75933034549223</v>
      </c>
      <c r="CN23" s="62">
        <f t="shared" si="1"/>
        <v>316.40458924177955</v>
      </c>
      <c r="CO23" s="62">
        <f t="shared" si="1"/>
        <v>304.55230262361522</v>
      </c>
      <c r="CP23" s="62">
        <f t="shared" si="1"/>
        <v>268.92483740801316</v>
      </c>
      <c r="CQ23" s="62">
        <f t="shared" si="1"/>
        <v>227.81368914627873</v>
      </c>
      <c r="CR23" s="62">
        <f t="shared" si="1"/>
        <v>191.34209761341799</v>
      </c>
      <c r="CS23" s="62">
        <f t="shared" si="1"/>
        <v>186.44836158455186</v>
      </c>
      <c r="CT23" s="62">
        <f t="shared" si="1"/>
        <v>172.51243230965969</v>
      </c>
      <c r="CU23" s="62">
        <f t="shared" si="1"/>
        <v>154.40137268118852</v>
      </c>
      <c r="CV23" s="62">
        <f t="shared" si="1"/>
        <v>133.05658751392514</v>
      </c>
      <c r="CW23" s="62">
        <f t="shared" si="1"/>
        <v>112.55279064787118</v>
      </c>
      <c r="CX23" s="62">
        <f t="shared" si="1"/>
        <v>93.955338531760262</v>
      </c>
      <c r="CY23" s="63">
        <f t="shared" si="1"/>
        <v>304.87394926866733</v>
      </c>
      <c r="CZ23" s="62">
        <f t="shared" si="1"/>
        <v>475.594574414183</v>
      </c>
      <c r="DA23" s="62">
        <f t="shared" si="1"/>
        <v>490.93005884705804</v>
      </c>
      <c r="DB23" s="62">
        <f t="shared" si="1"/>
        <v>523.2798662991778</v>
      </c>
      <c r="DC23" s="62">
        <f t="shared" si="1"/>
        <v>519.3730363178131</v>
      </c>
      <c r="DD23" s="62">
        <f t="shared" si="1"/>
        <v>539.50027125795236</v>
      </c>
      <c r="DE23" s="62">
        <f t="shared" si="1"/>
        <v>547.77992660400128</v>
      </c>
      <c r="DF23" s="62">
        <f t="shared" si="1"/>
        <v>555.63124275932216</v>
      </c>
      <c r="DG23" s="62">
        <f t="shared" si="1"/>
        <v>568.22096314906946</v>
      </c>
      <c r="DH23" s="62">
        <f t="shared" si="1"/>
        <v>582.43146882827443</v>
      </c>
      <c r="DI23" s="62">
        <f t="shared" si="1"/>
        <v>577.78406705927739</v>
      </c>
      <c r="DJ23" s="62">
        <f t="shared" si="1"/>
        <v>580.0873708394555</v>
      </c>
      <c r="DK23" s="62">
        <f t="shared" si="1"/>
        <v>592.91087342487481</v>
      </c>
      <c r="DL23" s="62">
        <f t="shared" si="1"/>
        <v>607.47126789357549</v>
      </c>
      <c r="DM23" s="62">
        <f t="shared" si="1"/>
        <v>605.8065503794279</v>
      </c>
      <c r="DN23" s="62">
        <f t="shared" si="1"/>
        <v>598.58754445803868</v>
      </c>
      <c r="DO23" s="62">
        <f t="shared" si="1"/>
        <v>593.59809893966906</v>
      </c>
      <c r="DP23" s="62">
        <f t="shared" si="1"/>
        <v>598.46516183211611</v>
      </c>
      <c r="DQ23" s="62">
        <f t="shared" si="1"/>
        <v>574.61467084949561</v>
      </c>
      <c r="DR23" s="62">
        <f t="shared" si="1"/>
        <v>565.96786762567979</v>
      </c>
      <c r="DS23" s="62">
        <f t="shared" si="1"/>
        <v>574.50484028777055</v>
      </c>
      <c r="DT23" s="62">
        <f t="shared" si="1"/>
        <v>573.04723183287581</v>
      </c>
      <c r="DU23" s="62">
        <f t="shared" si="1"/>
        <v>568.15663382005903</v>
      </c>
      <c r="DV23" s="62">
        <f t="shared" si="1"/>
        <v>577.31179564385945</v>
      </c>
      <c r="DW23" s="62">
        <f t="shared" si="1"/>
        <v>589.82149662434983</v>
      </c>
      <c r="DX23" s="62">
        <f t="shared" si="1"/>
        <v>607.48381995777254</v>
      </c>
      <c r="DY23" s="62">
        <f t="shared" si="1"/>
        <v>638.31325863401173</v>
      </c>
      <c r="DZ23" s="62">
        <f t="shared" si="1"/>
        <v>657.09742270505546</v>
      </c>
      <c r="EA23" s="62">
        <f t="shared" si="1"/>
        <v>674.31414775947917</v>
      </c>
      <c r="EB23" s="62">
        <f t="shared" si="1"/>
        <v>664.8216492103802</v>
      </c>
      <c r="EC23" s="62">
        <f t="shared" si="1"/>
        <v>677.77694846986958</v>
      </c>
      <c r="ED23" s="62">
        <f t="shared" si="1"/>
        <v>696.53914642856819</v>
      </c>
      <c r="EE23" s="62">
        <f t="shared" si="1"/>
        <v>699.7728719673604</v>
      </c>
      <c r="EF23" s="62">
        <f t="shared" si="1"/>
        <v>718.2981497143378</v>
      </c>
      <c r="EG23" s="62">
        <f t="shared" si="1"/>
        <v>726.82570832828048</v>
      </c>
      <c r="EH23" s="62">
        <f t="shared" ref="EH23:GL23" si="2">(SUM(EH25:EH27)/SUM($F$25:$F$27))*100000</f>
        <v>727.53489995541986</v>
      </c>
      <c r="EI23" s="62">
        <f t="shared" si="2"/>
        <v>723.87126621787479</v>
      </c>
      <c r="EJ23" s="62">
        <f t="shared" si="2"/>
        <v>733.20843297253407</v>
      </c>
      <c r="EK23" s="62">
        <f t="shared" si="2"/>
        <v>718.28559765014063</v>
      </c>
      <c r="EL23" s="62">
        <f t="shared" si="2"/>
        <v>707.5080815288577</v>
      </c>
      <c r="EM23" s="62">
        <f t="shared" si="2"/>
        <v>701.77806422285619</v>
      </c>
      <c r="EN23" s="62">
        <f t="shared" si="2"/>
        <v>679.0399999297083</v>
      </c>
      <c r="EO23" s="62">
        <f t="shared" si="2"/>
        <v>677.44745678469428</v>
      </c>
      <c r="EP23" s="62">
        <f t="shared" si="2"/>
        <v>669.66517698245775</v>
      </c>
      <c r="EQ23" s="62">
        <f t="shared" si="2"/>
        <v>675.12532490822048</v>
      </c>
      <c r="ER23" s="62">
        <f t="shared" si="2"/>
        <v>674.67501960514755</v>
      </c>
      <c r="ES23" s="62">
        <f t="shared" si="2"/>
        <v>643.23366779929688</v>
      </c>
      <c r="ET23" s="62">
        <f t="shared" si="2"/>
        <v>595.65193044392868</v>
      </c>
      <c r="EU23" s="62">
        <f t="shared" si="2"/>
        <v>582.51619526160516</v>
      </c>
      <c r="EV23" s="62">
        <f t="shared" si="2"/>
        <v>592.82143996747004</v>
      </c>
      <c r="EW23" s="62">
        <f t="shared" si="2"/>
        <v>603.15335780975397</v>
      </c>
      <c r="EX23" s="62">
        <f t="shared" si="2"/>
        <v>610.51357445336112</v>
      </c>
      <c r="EY23" s="62">
        <f t="shared" si="2"/>
        <v>632.76053923479515</v>
      </c>
      <c r="EZ23" s="62">
        <f t="shared" si="2"/>
        <v>655.49546551189349</v>
      </c>
      <c r="FA23" s="62">
        <f t="shared" si="2"/>
        <v>681.67750241913575</v>
      </c>
      <c r="FB23" s="62">
        <f t="shared" si="2"/>
        <v>662.57169170304007</v>
      </c>
      <c r="FC23" s="62">
        <f t="shared" si="2"/>
        <v>676.78533539829436</v>
      </c>
      <c r="FD23" s="62">
        <f t="shared" si="2"/>
        <v>673.9689659940575</v>
      </c>
      <c r="FE23" s="62">
        <f t="shared" si="2"/>
        <v>675.95846816930668</v>
      </c>
      <c r="FF23" s="62">
        <f t="shared" si="2"/>
        <v>674.96842410575607</v>
      </c>
      <c r="FG23" s="62">
        <f t="shared" si="2"/>
        <v>675.62270045203286</v>
      </c>
      <c r="FH23" s="62">
        <f t="shared" si="2"/>
        <v>665.361387970858</v>
      </c>
      <c r="FI23" s="62">
        <f t="shared" si="2"/>
        <v>648.13211085223702</v>
      </c>
      <c r="FJ23" s="62">
        <f t="shared" si="2"/>
        <v>631.146029977436</v>
      </c>
      <c r="FK23" s="62">
        <f t="shared" si="2"/>
        <v>604.65489848933873</v>
      </c>
      <c r="FL23" s="62">
        <f t="shared" si="2"/>
        <v>578.6736946092509</v>
      </c>
      <c r="FM23" s="62">
        <f t="shared" si="2"/>
        <v>562.94125114614076</v>
      </c>
      <c r="FN23" s="62">
        <f t="shared" si="2"/>
        <v>545.53938314480899</v>
      </c>
      <c r="FO23" s="62">
        <f t="shared" si="2"/>
        <v>522.77464571524229</v>
      </c>
      <c r="FP23" s="62">
        <f t="shared" si="2"/>
        <v>500.5841652226955</v>
      </c>
      <c r="FQ23" s="62">
        <f t="shared" si="2"/>
        <v>481.17710496586801</v>
      </c>
      <c r="FR23" s="62">
        <f t="shared" si="2"/>
        <v>480.86801038501306</v>
      </c>
      <c r="FS23" s="62">
        <f t="shared" si="2"/>
        <v>469.73432944213596</v>
      </c>
      <c r="FT23" s="62">
        <f t="shared" si="2"/>
        <v>455.04213829936504</v>
      </c>
      <c r="FU23" s="62">
        <f t="shared" si="2"/>
        <v>453.78379386360024</v>
      </c>
      <c r="FV23" s="62">
        <f t="shared" si="2"/>
        <v>458.54102619432223</v>
      </c>
      <c r="FW23" s="62">
        <f t="shared" si="2"/>
        <v>463.3798469423258</v>
      </c>
      <c r="FX23" s="62">
        <f t="shared" si="2"/>
        <v>485.25024979784507</v>
      </c>
      <c r="FY23" s="62">
        <f t="shared" si="2"/>
        <v>516.62099624258667</v>
      </c>
      <c r="FZ23" s="62">
        <f t="shared" si="2"/>
        <v>391.52398643768288</v>
      </c>
      <c r="GA23" s="62">
        <f t="shared" si="2"/>
        <v>373.00184670675492</v>
      </c>
      <c r="GB23" s="62">
        <f t="shared" si="2"/>
        <v>362.65423878422456</v>
      </c>
      <c r="GC23" s="62">
        <f t="shared" si="2"/>
        <v>328.84996089325949</v>
      </c>
      <c r="GD23" s="62">
        <f t="shared" si="2"/>
        <v>286.28277318465501</v>
      </c>
      <c r="GE23" s="62">
        <f t="shared" si="2"/>
        <v>247.90169888580189</v>
      </c>
      <c r="GF23" s="62">
        <f t="shared" si="2"/>
        <v>246.93989696669482</v>
      </c>
      <c r="GG23" s="62">
        <f t="shared" si="2"/>
        <v>233.76022955968128</v>
      </c>
      <c r="GH23" s="62">
        <f t="shared" si="2"/>
        <v>215.67270505157978</v>
      </c>
      <c r="GI23" s="62">
        <f t="shared" si="2"/>
        <v>192.26153631585964</v>
      </c>
      <c r="GJ23" s="62">
        <f t="shared" si="2"/>
        <v>169.8702227961584</v>
      </c>
      <c r="GK23" s="62">
        <f t="shared" si="2"/>
        <v>147.7770208011396</v>
      </c>
      <c r="GL23" s="63">
        <f t="shared" si="2"/>
        <v>602.42063106224487</v>
      </c>
    </row>
    <row r="24" spans="1:194" s="1" customFormat="1" ht="21.75" customHeight="1" x14ac:dyDescent="0.25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3"/>
      <c r="L24" s="44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4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4"/>
    </row>
    <row r="25" spans="1:194" s="8" customFormat="1" x14ac:dyDescent="0.25">
      <c r="A25" s="68" t="s">
        <v>21</v>
      </c>
      <c r="B25" s="244" t="s">
        <v>67</v>
      </c>
      <c r="C25" s="726" t="s">
        <v>68</v>
      </c>
      <c r="D25" s="688">
        <f>SUM(Y25:AD25)</f>
        <v>2206600</v>
      </c>
      <c r="E25" s="688">
        <f>SUM(DL25:DQ25)</f>
        <v>2094530</v>
      </c>
      <c r="F25" s="684">
        <f>G25+H25</f>
        <v>58620101</v>
      </c>
      <c r="G25" s="685">
        <f>SUM(M25:CY25)</f>
        <v>28724339</v>
      </c>
      <c r="H25" s="686">
        <f>SUM(CZ25:GL25)</f>
        <v>29895762</v>
      </c>
      <c r="I25" s="686">
        <f>SUM(AE25:CY25)</f>
        <v>22483584</v>
      </c>
      <c r="J25" s="686">
        <f>SUM(DR25:GL25)</f>
        <v>23953501</v>
      </c>
      <c r="K25" s="687">
        <f>SUM(M25:AD25)</f>
        <v>6240755</v>
      </c>
      <c r="L25" s="688">
        <f>SUM(CZ25:DQ25)</f>
        <v>5942261</v>
      </c>
      <c r="M25" s="685">
        <v>293932</v>
      </c>
      <c r="N25" s="685">
        <v>304389</v>
      </c>
      <c r="O25" s="685">
        <v>322257</v>
      </c>
      <c r="P25" s="685">
        <v>320086</v>
      </c>
      <c r="Q25" s="685">
        <v>331685</v>
      </c>
      <c r="R25" s="685">
        <v>337560</v>
      </c>
      <c r="S25" s="685">
        <v>341512</v>
      </c>
      <c r="T25" s="685">
        <v>349054</v>
      </c>
      <c r="U25" s="685">
        <v>358012.00000000006</v>
      </c>
      <c r="V25" s="685">
        <v>354890</v>
      </c>
      <c r="W25" s="685">
        <v>355990</v>
      </c>
      <c r="X25" s="685">
        <v>364788.00000000006</v>
      </c>
      <c r="Y25" s="685">
        <v>372922</v>
      </c>
      <c r="Z25" s="685">
        <v>372789</v>
      </c>
      <c r="AA25" s="685">
        <v>367541</v>
      </c>
      <c r="AB25" s="685">
        <v>365078</v>
      </c>
      <c r="AC25" s="685">
        <v>369201.00000000006</v>
      </c>
      <c r="AD25" s="685">
        <v>359069</v>
      </c>
      <c r="AE25" s="685">
        <v>354711</v>
      </c>
      <c r="AF25" s="685">
        <v>359001</v>
      </c>
      <c r="AG25" s="685">
        <v>359241</v>
      </c>
      <c r="AH25" s="685">
        <v>357216</v>
      </c>
      <c r="AI25" s="685">
        <v>357073.00000000006</v>
      </c>
      <c r="AJ25" s="685">
        <v>361943</v>
      </c>
      <c r="AK25" s="685">
        <v>371578</v>
      </c>
      <c r="AL25" s="685">
        <v>381601.99999999994</v>
      </c>
      <c r="AM25" s="685">
        <v>385252</v>
      </c>
      <c r="AN25" s="685">
        <v>390273.99999999994</v>
      </c>
      <c r="AO25" s="685">
        <v>384125</v>
      </c>
      <c r="AP25" s="685">
        <v>386324.99999999994</v>
      </c>
      <c r="AQ25" s="685">
        <v>393664</v>
      </c>
      <c r="AR25" s="685">
        <v>392119</v>
      </c>
      <c r="AS25" s="685">
        <v>400804</v>
      </c>
      <c r="AT25" s="685">
        <v>404848</v>
      </c>
      <c r="AU25" s="685">
        <v>402734.99999999994</v>
      </c>
      <c r="AV25" s="685">
        <v>397771.99999999994</v>
      </c>
      <c r="AW25" s="685">
        <v>399541</v>
      </c>
      <c r="AX25" s="685">
        <v>389676</v>
      </c>
      <c r="AY25" s="685">
        <v>388832</v>
      </c>
      <c r="AZ25" s="685">
        <v>386416</v>
      </c>
      <c r="BA25" s="685">
        <v>373779</v>
      </c>
      <c r="BB25" s="685">
        <v>373401</v>
      </c>
      <c r="BC25" s="685">
        <v>371561</v>
      </c>
      <c r="BD25" s="685">
        <v>374219.00000000006</v>
      </c>
      <c r="BE25" s="685">
        <v>375791</v>
      </c>
      <c r="BF25" s="685">
        <v>360601</v>
      </c>
      <c r="BG25" s="685">
        <v>336202</v>
      </c>
      <c r="BH25" s="685">
        <v>329852</v>
      </c>
      <c r="BI25" s="685">
        <v>336296.99999999994</v>
      </c>
      <c r="BJ25" s="685">
        <v>342754</v>
      </c>
      <c r="BK25" s="685">
        <v>345796</v>
      </c>
      <c r="BL25" s="685">
        <v>358780</v>
      </c>
      <c r="BM25" s="685">
        <v>370853</v>
      </c>
      <c r="BN25" s="685">
        <v>382203</v>
      </c>
      <c r="BO25" s="685">
        <v>372241</v>
      </c>
      <c r="BP25" s="685">
        <v>379839</v>
      </c>
      <c r="BQ25" s="685">
        <v>377861</v>
      </c>
      <c r="BR25" s="685">
        <v>380325</v>
      </c>
      <c r="BS25" s="685">
        <v>376116</v>
      </c>
      <c r="BT25" s="685">
        <v>376013</v>
      </c>
      <c r="BU25" s="685">
        <v>370050</v>
      </c>
      <c r="BV25" s="685">
        <v>360714.00000000006</v>
      </c>
      <c r="BW25" s="685">
        <v>350891</v>
      </c>
      <c r="BX25" s="685">
        <v>337979</v>
      </c>
      <c r="BY25" s="685">
        <v>322496</v>
      </c>
      <c r="BZ25" s="685">
        <v>312089</v>
      </c>
      <c r="CA25" s="685">
        <v>301836</v>
      </c>
      <c r="CB25" s="685">
        <v>286173</v>
      </c>
      <c r="CC25" s="685">
        <v>273820</v>
      </c>
      <c r="CD25" s="685">
        <v>259840</v>
      </c>
      <c r="CE25" s="685">
        <v>257035</v>
      </c>
      <c r="CF25" s="685">
        <v>250453</v>
      </c>
      <c r="CG25" s="685">
        <v>238776</v>
      </c>
      <c r="CH25" s="685">
        <v>237715.99999999997</v>
      </c>
      <c r="CI25" s="685">
        <v>236643.00000000003</v>
      </c>
      <c r="CJ25" s="685">
        <v>239420</v>
      </c>
      <c r="CK25" s="685">
        <v>248105</v>
      </c>
      <c r="CL25" s="685">
        <v>264765</v>
      </c>
      <c r="CM25" s="685">
        <v>196095</v>
      </c>
      <c r="CN25" s="685">
        <v>184085</v>
      </c>
      <c r="CO25" s="685">
        <v>177266</v>
      </c>
      <c r="CP25" s="685">
        <v>156279.99999999997</v>
      </c>
      <c r="CQ25" s="685">
        <v>132306</v>
      </c>
      <c r="CR25" s="685">
        <v>111090</v>
      </c>
      <c r="CS25" s="685">
        <v>108801.99999999999</v>
      </c>
      <c r="CT25" s="685">
        <v>100889</v>
      </c>
      <c r="CU25" s="685">
        <v>90401</v>
      </c>
      <c r="CV25" s="685">
        <v>77975</v>
      </c>
      <c r="CW25" s="685">
        <v>65915</v>
      </c>
      <c r="CX25" s="685">
        <v>55074</v>
      </c>
      <c r="CY25" s="685">
        <v>179373</v>
      </c>
      <c r="CZ25" s="684">
        <v>279880</v>
      </c>
      <c r="DA25" s="685">
        <v>289186</v>
      </c>
      <c r="DB25" s="685">
        <v>307802</v>
      </c>
      <c r="DC25" s="685">
        <v>305862</v>
      </c>
      <c r="DD25" s="685">
        <v>317164</v>
      </c>
      <c r="DE25" s="685">
        <v>321861</v>
      </c>
      <c r="DF25" s="685">
        <v>325739</v>
      </c>
      <c r="DG25" s="685">
        <v>333367.00000000006</v>
      </c>
      <c r="DH25" s="685">
        <v>341245.00000000006</v>
      </c>
      <c r="DI25" s="685">
        <v>338484</v>
      </c>
      <c r="DJ25" s="685">
        <v>339911</v>
      </c>
      <c r="DK25" s="685">
        <v>347230</v>
      </c>
      <c r="DL25" s="685">
        <v>355737</v>
      </c>
      <c r="DM25" s="685">
        <v>354500.00000000006</v>
      </c>
      <c r="DN25" s="685">
        <v>350324.00000000006</v>
      </c>
      <c r="DO25" s="685">
        <v>347471</v>
      </c>
      <c r="DP25" s="685">
        <v>349976.99999999994</v>
      </c>
      <c r="DQ25" s="685">
        <v>336521</v>
      </c>
      <c r="DR25" s="685">
        <v>331640.99999999994</v>
      </c>
      <c r="DS25" s="685">
        <v>336485</v>
      </c>
      <c r="DT25" s="685">
        <v>336033</v>
      </c>
      <c r="DU25" s="685">
        <v>334190</v>
      </c>
      <c r="DV25" s="685">
        <v>340278</v>
      </c>
      <c r="DW25" s="685">
        <v>348703</v>
      </c>
      <c r="DX25" s="685">
        <v>359762.99999999994</v>
      </c>
      <c r="DY25" s="685">
        <v>377492.99999999994</v>
      </c>
      <c r="DZ25" s="685">
        <v>388264</v>
      </c>
      <c r="EA25" s="685">
        <v>398185.99999999994</v>
      </c>
      <c r="EB25" s="685">
        <v>393247</v>
      </c>
      <c r="EC25" s="685">
        <v>400802.99999999994</v>
      </c>
      <c r="ED25" s="685">
        <v>411574.99999999994</v>
      </c>
      <c r="EE25" s="685">
        <v>413552.99999999994</v>
      </c>
      <c r="EF25" s="685">
        <v>423786</v>
      </c>
      <c r="EG25" s="685">
        <v>428634</v>
      </c>
      <c r="EH25" s="685">
        <v>429426</v>
      </c>
      <c r="EI25" s="685">
        <v>426919.99999999994</v>
      </c>
      <c r="EJ25" s="685">
        <v>431877.99999999994</v>
      </c>
      <c r="EK25" s="685">
        <v>422869</v>
      </c>
      <c r="EL25" s="685">
        <v>416530</v>
      </c>
      <c r="EM25" s="685">
        <v>413024</v>
      </c>
      <c r="EN25" s="685">
        <v>399830.99999999994</v>
      </c>
      <c r="EO25" s="685">
        <v>398740</v>
      </c>
      <c r="EP25" s="685">
        <v>393985</v>
      </c>
      <c r="EQ25" s="685">
        <v>397238</v>
      </c>
      <c r="ER25" s="685">
        <v>396735</v>
      </c>
      <c r="ES25" s="685">
        <v>378362</v>
      </c>
      <c r="ET25" s="685">
        <v>350017</v>
      </c>
      <c r="EU25" s="685">
        <v>342577</v>
      </c>
      <c r="EV25" s="685">
        <v>348452</v>
      </c>
      <c r="EW25" s="685">
        <v>354653.00000000006</v>
      </c>
      <c r="EX25" s="685">
        <v>358017</v>
      </c>
      <c r="EY25" s="685">
        <v>370608</v>
      </c>
      <c r="EZ25" s="685">
        <v>384085</v>
      </c>
      <c r="FA25" s="685">
        <v>398689</v>
      </c>
      <c r="FB25" s="685">
        <v>387526</v>
      </c>
      <c r="FC25" s="685">
        <v>395267</v>
      </c>
      <c r="FD25" s="685">
        <v>393678</v>
      </c>
      <c r="FE25" s="685">
        <v>394483</v>
      </c>
      <c r="FF25" s="685">
        <v>394064</v>
      </c>
      <c r="FG25" s="685">
        <v>393694.00000000006</v>
      </c>
      <c r="FH25" s="685">
        <v>387441</v>
      </c>
      <c r="FI25" s="685">
        <v>377608</v>
      </c>
      <c r="FJ25" s="685">
        <v>367678</v>
      </c>
      <c r="FK25" s="685">
        <v>351570.00000000006</v>
      </c>
      <c r="FL25" s="685">
        <v>336352</v>
      </c>
      <c r="FM25" s="685">
        <v>327054</v>
      </c>
      <c r="FN25" s="685">
        <v>316678</v>
      </c>
      <c r="FO25" s="685">
        <v>303709</v>
      </c>
      <c r="FP25" s="685">
        <v>290610</v>
      </c>
      <c r="FQ25" s="685">
        <v>279833</v>
      </c>
      <c r="FR25" s="685">
        <v>279610</v>
      </c>
      <c r="FS25" s="685">
        <v>272596</v>
      </c>
      <c r="FT25" s="685">
        <v>264748</v>
      </c>
      <c r="FU25" s="685">
        <v>263794.00000000006</v>
      </c>
      <c r="FV25" s="685">
        <v>266937</v>
      </c>
      <c r="FW25" s="685">
        <v>270293</v>
      </c>
      <c r="FX25" s="685">
        <v>283387</v>
      </c>
      <c r="FY25" s="685">
        <v>302472</v>
      </c>
      <c r="FZ25" s="685">
        <v>228313</v>
      </c>
      <c r="GA25" s="685">
        <v>217060</v>
      </c>
      <c r="GB25" s="685">
        <v>211486.99999999997</v>
      </c>
      <c r="GC25" s="685">
        <v>191329.00000000003</v>
      </c>
      <c r="GD25" s="685">
        <v>166350.00000000003</v>
      </c>
      <c r="GE25" s="685">
        <v>143911</v>
      </c>
      <c r="GF25" s="685">
        <v>144313.99999999997</v>
      </c>
      <c r="GG25" s="685">
        <v>136727</v>
      </c>
      <c r="GH25" s="685">
        <v>126189.00000000001</v>
      </c>
      <c r="GI25" s="685">
        <v>112270</v>
      </c>
      <c r="GJ25" s="685">
        <v>99353</v>
      </c>
      <c r="GK25" s="685">
        <v>86576</v>
      </c>
      <c r="GL25" s="686">
        <v>353269.99999999994</v>
      </c>
    </row>
    <row r="26" spans="1:194" s="8" customFormat="1" x14ac:dyDescent="0.25">
      <c r="A26" s="31" t="s">
        <v>21</v>
      </c>
      <c r="B26" s="245" t="s">
        <v>69</v>
      </c>
      <c r="C26" s="32" t="s">
        <v>70</v>
      </c>
      <c r="D26" s="33">
        <f t="shared" ref="D26:D27" si="3">SUM(Y26:AD26)</f>
        <v>116035</v>
      </c>
      <c r="E26" s="33">
        <f t="shared" ref="E26:E27" si="4">SUM(DL26:DQ26)</f>
        <v>110411</v>
      </c>
      <c r="F26" s="689">
        <f>G26+H26</f>
        <v>3186581</v>
      </c>
      <c r="G26" s="690">
        <f>SUM(M26:CY26)</f>
        <v>1561479</v>
      </c>
      <c r="H26" s="34">
        <f>SUM(CZ26:GL26)</f>
        <v>1625102</v>
      </c>
      <c r="I26" s="34">
        <f>SUM(AE26:CY26)</f>
        <v>1243359</v>
      </c>
      <c r="J26" s="34">
        <f>SUM(DR26:GL26)</f>
        <v>1322203</v>
      </c>
      <c r="K26" s="691">
        <f>SUM(M26:AD26)</f>
        <v>318120</v>
      </c>
      <c r="L26" s="33">
        <f>SUM(CZ26:DQ26)</f>
        <v>302899</v>
      </c>
      <c r="M26" s="696">
        <v>13998</v>
      </c>
      <c r="N26" s="696">
        <v>14657</v>
      </c>
      <c r="O26" s="696">
        <v>15750</v>
      </c>
      <c r="P26" s="696">
        <v>15574</v>
      </c>
      <c r="Q26" s="696">
        <v>16151</v>
      </c>
      <c r="R26" s="696">
        <v>16769</v>
      </c>
      <c r="S26" s="696">
        <v>17283</v>
      </c>
      <c r="T26" s="696">
        <v>17640</v>
      </c>
      <c r="U26" s="696">
        <v>18475</v>
      </c>
      <c r="V26" s="696">
        <v>18396</v>
      </c>
      <c r="W26" s="696">
        <v>18529</v>
      </c>
      <c r="X26" s="696">
        <v>18863</v>
      </c>
      <c r="Y26" s="696">
        <v>19298</v>
      </c>
      <c r="Z26" s="696">
        <v>19824</v>
      </c>
      <c r="AA26" s="696">
        <v>19227</v>
      </c>
      <c r="AB26" s="696">
        <v>19455</v>
      </c>
      <c r="AC26" s="696">
        <v>19543</v>
      </c>
      <c r="AD26" s="696">
        <v>18688</v>
      </c>
      <c r="AE26" s="696">
        <v>18840</v>
      </c>
      <c r="AF26" s="696">
        <v>20405</v>
      </c>
      <c r="AG26" s="696">
        <v>20343</v>
      </c>
      <c r="AH26" s="696">
        <v>20179</v>
      </c>
      <c r="AI26" s="696">
        <v>19366</v>
      </c>
      <c r="AJ26" s="696">
        <v>19226</v>
      </c>
      <c r="AK26" s="696">
        <v>19095</v>
      </c>
      <c r="AL26" s="696">
        <v>19364</v>
      </c>
      <c r="AM26" s="696">
        <v>18895</v>
      </c>
      <c r="AN26" s="696">
        <v>19897</v>
      </c>
      <c r="AO26" s="696">
        <v>19070</v>
      </c>
      <c r="AP26" s="696">
        <v>19021</v>
      </c>
      <c r="AQ26" s="696">
        <v>19350</v>
      </c>
      <c r="AR26" s="696">
        <v>19519</v>
      </c>
      <c r="AS26" s="696">
        <v>20064</v>
      </c>
      <c r="AT26" s="696">
        <v>20377</v>
      </c>
      <c r="AU26" s="696">
        <v>20406</v>
      </c>
      <c r="AV26" s="696">
        <v>20081</v>
      </c>
      <c r="AW26" s="696">
        <v>20358</v>
      </c>
      <c r="AX26" s="696">
        <v>19862</v>
      </c>
      <c r="AY26" s="696">
        <v>19731</v>
      </c>
      <c r="AZ26" s="696">
        <v>19457</v>
      </c>
      <c r="BA26" s="696">
        <v>18794</v>
      </c>
      <c r="BB26" s="696">
        <v>18645</v>
      </c>
      <c r="BC26" s="696">
        <v>18411</v>
      </c>
      <c r="BD26" s="696">
        <v>18588</v>
      </c>
      <c r="BE26" s="696">
        <v>19043</v>
      </c>
      <c r="BF26" s="696">
        <v>17997</v>
      </c>
      <c r="BG26" s="696">
        <v>16304</v>
      </c>
      <c r="BH26" s="696">
        <v>16492</v>
      </c>
      <c r="BI26" s="696">
        <v>16703</v>
      </c>
      <c r="BJ26" s="696">
        <v>17529</v>
      </c>
      <c r="BK26" s="696">
        <v>17695</v>
      </c>
      <c r="BL26" s="696">
        <v>18664</v>
      </c>
      <c r="BM26" s="696">
        <v>20017</v>
      </c>
      <c r="BN26" s="696">
        <v>21158</v>
      </c>
      <c r="BO26" s="696">
        <v>20421</v>
      </c>
      <c r="BP26" s="696">
        <v>21319</v>
      </c>
      <c r="BQ26" s="696">
        <v>21054</v>
      </c>
      <c r="BR26" s="696">
        <v>21561</v>
      </c>
      <c r="BS26" s="696">
        <v>21552</v>
      </c>
      <c r="BT26" s="696">
        <v>22191</v>
      </c>
      <c r="BU26" s="696">
        <v>22052</v>
      </c>
      <c r="BV26" s="696">
        <v>21490</v>
      </c>
      <c r="BW26" s="696">
        <v>21418</v>
      </c>
      <c r="BX26" s="696">
        <v>20494</v>
      </c>
      <c r="BY26" s="696">
        <v>19839</v>
      </c>
      <c r="BZ26" s="696">
        <v>19507</v>
      </c>
      <c r="CA26" s="696">
        <v>18771</v>
      </c>
      <c r="CB26" s="696">
        <v>18112</v>
      </c>
      <c r="CC26" s="696">
        <v>17142</v>
      </c>
      <c r="CD26" s="696">
        <v>16519</v>
      </c>
      <c r="CE26" s="696">
        <v>16691</v>
      </c>
      <c r="CF26" s="696">
        <v>16534</v>
      </c>
      <c r="CG26" s="696">
        <v>15711</v>
      </c>
      <c r="CH26" s="696">
        <v>15532</v>
      </c>
      <c r="CI26" s="696">
        <v>15811</v>
      </c>
      <c r="CJ26" s="696">
        <v>15877</v>
      </c>
      <c r="CK26" s="696">
        <v>16401</v>
      </c>
      <c r="CL26" s="696">
        <v>16752</v>
      </c>
      <c r="CM26" s="696">
        <v>12339</v>
      </c>
      <c r="CN26" s="696">
        <v>11769</v>
      </c>
      <c r="CO26" s="696">
        <v>11330</v>
      </c>
      <c r="CP26" s="696">
        <v>9944</v>
      </c>
      <c r="CQ26" s="696">
        <v>8605</v>
      </c>
      <c r="CR26" s="696">
        <v>7273</v>
      </c>
      <c r="CS26" s="696">
        <v>6825</v>
      </c>
      <c r="CT26" s="696">
        <v>6088</v>
      </c>
      <c r="CU26" s="696">
        <v>5350</v>
      </c>
      <c r="CV26" s="696">
        <v>4579</v>
      </c>
      <c r="CW26" s="696">
        <v>3942</v>
      </c>
      <c r="CX26" s="696">
        <v>3292</v>
      </c>
      <c r="CY26" s="696">
        <v>10326</v>
      </c>
      <c r="CZ26" s="698">
        <v>13519</v>
      </c>
      <c r="DA26" s="697">
        <v>13788</v>
      </c>
      <c r="DB26" s="697">
        <v>14815</v>
      </c>
      <c r="DC26" s="697">
        <v>14516</v>
      </c>
      <c r="DD26" s="697">
        <v>15640</v>
      </c>
      <c r="DE26" s="697">
        <v>15830</v>
      </c>
      <c r="DF26" s="697">
        <v>16672</v>
      </c>
      <c r="DG26" s="697">
        <v>16915</v>
      </c>
      <c r="DH26" s="697">
        <v>17738</v>
      </c>
      <c r="DI26" s="697">
        <v>17426</v>
      </c>
      <c r="DJ26" s="697">
        <v>17536</v>
      </c>
      <c r="DK26" s="697">
        <v>18093</v>
      </c>
      <c r="DL26" s="697">
        <v>18654</v>
      </c>
      <c r="DM26" s="697">
        <v>18669</v>
      </c>
      <c r="DN26" s="697">
        <v>18530</v>
      </c>
      <c r="DO26" s="697">
        <v>18131</v>
      </c>
      <c r="DP26" s="697">
        <v>18733</v>
      </c>
      <c r="DQ26" s="697">
        <v>17694</v>
      </c>
      <c r="DR26" s="697">
        <v>17446</v>
      </c>
      <c r="DS26" s="697">
        <v>18693</v>
      </c>
      <c r="DT26" s="697">
        <v>18753</v>
      </c>
      <c r="DU26" s="697">
        <v>18228</v>
      </c>
      <c r="DV26" s="697">
        <v>18053</v>
      </c>
      <c r="DW26" s="697">
        <v>17364</v>
      </c>
      <c r="DX26" s="697">
        <v>17483</v>
      </c>
      <c r="DY26" s="697">
        <v>18460</v>
      </c>
      <c r="DZ26" s="697">
        <v>19079</v>
      </c>
      <c r="EA26" s="697">
        <v>19792</v>
      </c>
      <c r="EB26" s="697">
        <v>19170</v>
      </c>
      <c r="EC26" s="697">
        <v>19719</v>
      </c>
      <c r="ED26" s="697">
        <v>20348</v>
      </c>
      <c r="EE26" s="697">
        <v>20353</v>
      </c>
      <c r="EF26" s="697">
        <v>21401</v>
      </c>
      <c r="EG26" s="697">
        <v>21760</v>
      </c>
      <c r="EH26" s="697">
        <v>21108</v>
      </c>
      <c r="EI26" s="697">
        <v>21373</v>
      </c>
      <c r="EJ26" s="697">
        <v>21834</v>
      </c>
      <c r="EK26" s="697">
        <v>21258</v>
      </c>
      <c r="EL26" s="697">
        <v>20770</v>
      </c>
      <c r="EM26" s="697">
        <v>20838</v>
      </c>
      <c r="EN26" s="697">
        <v>19600</v>
      </c>
      <c r="EO26" s="697">
        <v>19914</v>
      </c>
      <c r="EP26" s="697">
        <v>19707</v>
      </c>
      <c r="EQ26" s="697">
        <v>19812</v>
      </c>
      <c r="ER26" s="697">
        <v>19779</v>
      </c>
      <c r="ES26" s="697">
        <v>18680</v>
      </c>
      <c r="ET26" s="697">
        <v>17450</v>
      </c>
      <c r="EU26" s="697">
        <v>16978</v>
      </c>
      <c r="EV26" s="697">
        <v>17464</v>
      </c>
      <c r="EW26" s="697">
        <v>18061</v>
      </c>
      <c r="EX26" s="697">
        <v>18869</v>
      </c>
      <c r="EY26" s="697">
        <v>20088</v>
      </c>
      <c r="EZ26" s="697">
        <v>21107</v>
      </c>
      <c r="FA26" s="697">
        <v>22609</v>
      </c>
      <c r="FB26" s="697">
        <v>21707</v>
      </c>
      <c r="FC26" s="697">
        <v>22781</v>
      </c>
      <c r="FD26" s="697">
        <v>22506</v>
      </c>
      <c r="FE26" s="697">
        <v>22949</v>
      </c>
      <c r="FF26" s="697">
        <v>22952</v>
      </c>
      <c r="FG26" s="697">
        <v>23494</v>
      </c>
      <c r="FH26" s="697">
        <v>23436</v>
      </c>
      <c r="FI26" s="697">
        <v>22918</v>
      </c>
      <c r="FJ26" s="697">
        <v>22233</v>
      </c>
      <c r="FK26" s="697">
        <v>21518</v>
      </c>
      <c r="FL26" s="697">
        <v>20826</v>
      </c>
      <c r="FM26" s="697">
        <v>20405</v>
      </c>
      <c r="FN26" s="697">
        <v>19961</v>
      </c>
      <c r="FO26" s="697">
        <v>19130</v>
      </c>
      <c r="FP26" s="697">
        <v>18397</v>
      </c>
      <c r="FQ26" s="697">
        <v>17607</v>
      </c>
      <c r="FR26" s="697">
        <v>17968</v>
      </c>
      <c r="FS26" s="697">
        <v>17808</v>
      </c>
      <c r="FT26" s="697">
        <v>16837</v>
      </c>
      <c r="FU26" s="697">
        <v>17060</v>
      </c>
      <c r="FV26" s="697">
        <v>17036</v>
      </c>
      <c r="FW26" s="697">
        <v>17069</v>
      </c>
      <c r="FX26" s="697">
        <v>17936</v>
      </c>
      <c r="FY26" s="697">
        <v>18745</v>
      </c>
      <c r="FZ26" s="697">
        <v>14104</v>
      </c>
      <c r="GA26" s="697">
        <v>13688</v>
      </c>
      <c r="GB26" s="697">
        <v>12981</v>
      </c>
      <c r="GC26" s="697">
        <v>11974</v>
      </c>
      <c r="GD26" s="697">
        <v>10760</v>
      </c>
      <c r="GE26" s="697">
        <v>9339</v>
      </c>
      <c r="GF26" s="697">
        <v>8661</v>
      </c>
      <c r="GG26" s="697">
        <v>8079</v>
      </c>
      <c r="GH26" s="697">
        <v>7568</v>
      </c>
      <c r="GI26" s="697">
        <v>6807</v>
      </c>
      <c r="GJ26" s="697">
        <v>5932</v>
      </c>
      <c r="GK26" s="697">
        <v>4990</v>
      </c>
      <c r="GL26" s="696">
        <v>20640</v>
      </c>
    </row>
    <row r="27" spans="1:194" s="8" customFormat="1" x14ac:dyDescent="0.25">
      <c r="A27" s="35" t="s">
        <v>21</v>
      </c>
      <c r="B27" s="246" t="s">
        <v>71</v>
      </c>
      <c r="C27" s="36" t="s">
        <v>72</v>
      </c>
      <c r="D27" s="38">
        <f t="shared" si="3"/>
        <v>79551</v>
      </c>
      <c r="E27" s="38">
        <f t="shared" si="4"/>
        <v>75827</v>
      </c>
      <c r="F27" s="692">
        <f>G27+H27</f>
        <v>1927855</v>
      </c>
      <c r="G27" s="39">
        <f>SUM(M27:CY27)</f>
        <v>949790</v>
      </c>
      <c r="H27" s="40">
        <f>SUM(CZ27:GL27)</f>
        <v>978065</v>
      </c>
      <c r="I27" s="40">
        <f>SUM(AE27:CY27)</f>
        <v>726720</v>
      </c>
      <c r="J27" s="40">
        <f>SUM(DR27:GL27)</f>
        <v>765599</v>
      </c>
      <c r="K27" s="37">
        <f>SUM(M27:AD27)</f>
        <v>223070</v>
      </c>
      <c r="L27" s="38">
        <f>SUM(CZ27:DQ27)</f>
        <v>212466</v>
      </c>
      <c r="M27" s="693">
        <v>10170</v>
      </c>
      <c r="N27" s="693">
        <v>10471</v>
      </c>
      <c r="O27" s="693">
        <v>11213</v>
      </c>
      <c r="P27" s="693">
        <v>11436</v>
      </c>
      <c r="Q27" s="693">
        <v>11760</v>
      </c>
      <c r="R27" s="693">
        <v>12039</v>
      </c>
      <c r="S27" s="693">
        <v>12138</v>
      </c>
      <c r="T27" s="693">
        <v>12568</v>
      </c>
      <c r="U27" s="693">
        <v>13022</v>
      </c>
      <c r="V27" s="693">
        <v>12884</v>
      </c>
      <c r="W27" s="693">
        <v>12833</v>
      </c>
      <c r="X27" s="693">
        <v>12985</v>
      </c>
      <c r="Y27" s="693">
        <v>13476</v>
      </c>
      <c r="Z27" s="693">
        <v>13415</v>
      </c>
      <c r="AA27" s="693">
        <v>13220</v>
      </c>
      <c r="AB27" s="693">
        <v>13318</v>
      </c>
      <c r="AC27" s="693">
        <v>13350</v>
      </c>
      <c r="AD27" s="693">
        <v>12772</v>
      </c>
      <c r="AE27" s="693">
        <v>12215</v>
      </c>
      <c r="AF27" s="693">
        <v>11908</v>
      </c>
      <c r="AG27" s="693">
        <v>11650</v>
      </c>
      <c r="AH27" s="693">
        <v>10919</v>
      </c>
      <c r="AI27" s="693">
        <v>10355</v>
      </c>
      <c r="AJ27" s="693">
        <v>10449</v>
      </c>
      <c r="AK27" s="693">
        <v>10726</v>
      </c>
      <c r="AL27" s="693">
        <v>11623</v>
      </c>
      <c r="AM27" s="693">
        <v>11799</v>
      </c>
      <c r="AN27" s="693">
        <v>11947</v>
      </c>
      <c r="AO27" s="693">
        <v>11800</v>
      </c>
      <c r="AP27" s="693">
        <v>11839</v>
      </c>
      <c r="AQ27" s="693">
        <v>11775</v>
      </c>
      <c r="AR27" s="693">
        <v>11881</v>
      </c>
      <c r="AS27" s="693">
        <v>12133</v>
      </c>
      <c r="AT27" s="693">
        <v>12258</v>
      </c>
      <c r="AU27" s="693">
        <v>12561</v>
      </c>
      <c r="AV27" s="693">
        <v>12582</v>
      </c>
      <c r="AW27" s="693">
        <v>12501</v>
      </c>
      <c r="AX27" s="693">
        <v>12600</v>
      </c>
      <c r="AY27" s="693">
        <v>12892</v>
      </c>
      <c r="AZ27" s="693">
        <v>12794</v>
      </c>
      <c r="BA27" s="693">
        <v>12299</v>
      </c>
      <c r="BB27" s="693">
        <v>12436</v>
      </c>
      <c r="BC27" s="693">
        <v>12239</v>
      </c>
      <c r="BD27" s="693">
        <v>12200</v>
      </c>
      <c r="BE27" s="693">
        <v>12713</v>
      </c>
      <c r="BF27" s="693">
        <v>12113</v>
      </c>
      <c r="BG27" s="693">
        <v>11432</v>
      </c>
      <c r="BH27" s="693">
        <v>11186</v>
      </c>
      <c r="BI27" s="693">
        <v>11379</v>
      </c>
      <c r="BJ27" s="693">
        <v>11419</v>
      </c>
      <c r="BK27" s="693">
        <v>11794</v>
      </c>
      <c r="BL27" s="693">
        <v>12226</v>
      </c>
      <c r="BM27" s="693">
        <v>12405</v>
      </c>
      <c r="BN27" s="693">
        <v>12519</v>
      </c>
      <c r="BO27" s="693">
        <v>12453</v>
      </c>
      <c r="BP27" s="693">
        <v>12582</v>
      </c>
      <c r="BQ27" s="693">
        <v>12762</v>
      </c>
      <c r="BR27" s="693">
        <v>12572</v>
      </c>
      <c r="BS27" s="693">
        <v>12891</v>
      </c>
      <c r="BT27" s="693">
        <v>12806</v>
      </c>
      <c r="BU27" s="693">
        <v>12416</v>
      </c>
      <c r="BV27" s="693">
        <v>12313</v>
      </c>
      <c r="BW27" s="693">
        <v>11842</v>
      </c>
      <c r="BX27" s="693">
        <v>11729</v>
      </c>
      <c r="BY27" s="693">
        <v>11075</v>
      </c>
      <c r="BZ27" s="693">
        <v>10531</v>
      </c>
      <c r="CA27" s="693">
        <v>10386</v>
      </c>
      <c r="CB27" s="693">
        <v>9974</v>
      </c>
      <c r="CC27" s="693">
        <v>9731</v>
      </c>
      <c r="CD27" s="693">
        <v>9088</v>
      </c>
      <c r="CE27" s="693">
        <v>8901</v>
      </c>
      <c r="CF27" s="693">
        <v>8482</v>
      </c>
      <c r="CG27" s="693">
        <v>7917</v>
      </c>
      <c r="CH27" s="693">
        <v>7942</v>
      </c>
      <c r="CI27" s="693">
        <v>7585</v>
      </c>
      <c r="CJ27" s="693">
        <v>7414</v>
      </c>
      <c r="CK27" s="693">
        <v>7136</v>
      </c>
      <c r="CL27" s="693">
        <v>6978</v>
      </c>
      <c r="CM27" s="693">
        <v>6198</v>
      </c>
      <c r="CN27" s="693">
        <v>5805</v>
      </c>
      <c r="CO27" s="693">
        <v>5509</v>
      </c>
      <c r="CP27" s="693">
        <v>5174</v>
      </c>
      <c r="CQ27" s="693">
        <v>4285</v>
      </c>
      <c r="CR27" s="693">
        <v>3588</v>
      </c>
      <c r="CS27" s="693">
        <v>3205</v>
      </c>
      <c r="CT27" s="693">
        <v>2973</v>
      </c>
      <c r="CU27" s="693">
        <v>2656</v>
      </c>
      <c r="CV27" s="693">
        <v>2249</v>
      </c>
      <c r="CW27" s="693">
        <v>1878</v>
      </c>
      <c r="CX27" s="693">
        <v>1516</v>
      </c>
      <c r="CY27" s="693">
        <v>4611</v>
      </c>
      <c r="CZ27" s="699">
        <v>9719</v>
      </c>
      <c r="DA27" s="693">
        <v>9918</v>
      </c>
      <c r="DB27" s="693">
        <v>10893</v>
      </c>
      <c r="DC27" s="693">
        <v>10642</v>
      </c>
      <c r="DD27" s="693">
        <v>11044</v>
      </c>
      <c r="DE27" s="693">
        <v>11434</v>
      </c>
      <c r="DF27" s="693">
        <v>11718</v>
      </c>
      <c r="DG27" s="693">
        <v>11871</v>
      </c>
      <c r="DH27" s="693">
        <v>12227</v>
      </c>
      <c r="DI27" s="693">
        <v>12338</v>
      </c>
      <c r="DJ27" s="693">
        <v>12269</v>
      </c>
      <c r="DK27" s="693">
        <v>12566</v>
      </c>
      <c r="DL27" s="693">
        <v>12778</v>
      </c>
      <c r="DM27" s="693">
        <v>12939</v>
      </c>
      <c r="DN27" s="693">
        <v>12653</v>
      </c>
      <c r="DO27" s="693">
        <v>12725</v>
      </c>
      <c r="DP27" s="693">
        <v>12719</v>
      </c>
      <c r="DQ27" s="693">
        <v>12013</v>
      </c>
      <c r="DR27" s="693">
        <v>11630</v>
      </c>
      <c r="DS27" s="693">
        <v>10980</v>
      </c>
      <c r="DT27" s="693">
        <v>10443</v>
      </c>
      <c r="DU27" s="693">
        <v>9694</v>
      </c>
      <c r="DV27" s="693">
        <v>9616</v>
      </c>
      <c r="DW27" s="693">
        <v>9853</v>
      </c>
      <c r="DX27" s="693">
        <v>9931</v>
      </c>
      <c r="DY27" s="693">
        <v>10873</v>
      </c>
      <c r="DZ27" s="693">
        <v>11455</v>
      </c>
      <c r="EA27" s="693">
        <v>11793</v>
      </c>
      <c r="EB27" s="693">
        <v>11304</v>
      </c>
      <c r="EC27" s="693">
        <v>11456</v>
      </c>
      <c r="ED27" s="693">
        <v>12013</v>
      </c>
      <c r="EE27" s="693">
        <v>12091</v>
      </c>
      <c r="EF27" s="693">
        <v>12617</v>
      </c>
      <c r="EG27" s="693">
        <v>12845</v>
      </c>
      <c r="EH27" s="693">
        <v>13157</v>
      </c>
      <c r="EI27" s="693">
        <v>13063</v>
      </c>
      <c r="EJ27" s="693">
        <v>13595</v>
      </c>
      <c r="EK27" s="693">
        <v>13669</v>
      </c>
      <c r="EL27" s="693">
        <v>13627</v>
      </c>
      <c r="EM27" s="693">
        <v>13413</v>
      </c>
      <c r="EN27" s="693">
        <v>13352</v>
      </c>
      <c r="EO27" s="693">
        <v>13114</v>
      </c>
      <c r="EP27" s="693">
        <v>13116</v>
      </c>
      <c r="EQ27" s="693">
        <v>13238</v>
      </c>
      <c r="ER27" s="693">
        <v>13487</v>
      </c>
      <c r="ES27" s="693">
        <v>12920</v>
      </c>
      <c r="ET27" s="693">
        <v>12169</v>
      </c>
      <c r="EU27" s="693">
        <v>11709</v>
      </c>
      <c r="EV27" s="693">
        <v>11916</v>
      </c>
      <c r="EW27" s="693">
        <v>11703</v>
      </c>
      <c r="EX27" s="693">
        <v>12222</v>
      </c>
      <c r="EY27" s="693">
        <v>12591</v>
      </c>
      <c r="EZ27" s="693">
        <v>12585</v>
      </c>
      <c r="FA27" s="693">
        <v>13166</v>
      </c>
      <c r="FB27" s="693">
        <v>13054</v>
      </c>
      <c r="FC27" s="693">
        <v>13298</v>
      </c>
      <c r="FD27" s="693">
        <v>13367</v>
      </c>
      <c r="FE27" s="693">
        <v>13387</v>
      </c>
      <c r="FF27" s="693">
        <v>13172</v>
      </c>
      <c r="FG27" s="693">
        <v>13417</v>
      </c>
      <c r="FH27" s="693">
        <v>13188</v>
      </c>
      <c r="FI27" s="693">
        <v>12558</v>
      </c>
      <c r="FJ27" s="693">
        <v>12347</v>
      </c>
      <c r="FK27" s="693">
        <v>12286</v>
      </c>
      <c r="FL27" s="693">
        <v>11637</v>
      </c>
      <c r="FM27" s="693">
        <v>11329</v>
      </c>
      <c r="FN27" s="693">
        <v>11058</v>
      </c>
      <c r="FO27" s="693">
        <v>10349</v>
      </c>
      <c r="FP27" s="693">
        <v>10038</v>
      </c>
      <c r="FQ27" s="693">
        <v>9236</v>
      </c>
      <c r="FR27" s="693">
        <v>8901</v>
      </c>
      <c r="FS27" s="693">
        <v>8979</v>
      </c>
      <c r="FT27" s="693">
        <v>8434</v>
      </c>
      <c r="FU27" s="693">
        <v>8363</v>
      </c>
      <c r="FV27" s="693">
        <v>8276</v>
      </c>
      <c r="FW27" s="693">
        <v>7971</v>
      </c>
      <c r="FX27" s="693">
        <v>7949</v>
      </c>
      <c r="FY27" s="693">
        <v>8049</v>
      </c>
      <c r="FZ27" s="693">
        <v>7119</v>
      </c>
      <c r="GA27" s="693">
        <v>6983</v>
      </c>
      <c r="GB27" s="693">
        <v>6668</v>
      </c>
      <c r="GC27" s="693">
        <v>6288</v>
      </c>
      <c r="GD27" s="693">
        <v>5351</v>
      </c>
      <c r="GE27" s="693">
        <v>4749</v>
      </c>
      <c r="GF27" s="693">
        <v>4411</v>
      </c>
      <c r="GG27" s="693">
        <v>4180</v>
      </c>
      <c r="GH27" s="693">
        <v>3701</v>
      </c>
      <c r="GI27" s="693">
        <v>3460</v>
      </c>
      <c r="GJ27" s="693">
        <v>2981</v>
      </c>
      <c r="GK27" s="693">
        <v>2619</v>
      </c>
      <c r="GL27" s="694">
        <v>10040</v>
      </c>
    </row>
    <row r="28" spans="1:194" s="1" customFormat="1" x14ac:dyDescent="0.25">
      <c r="A28" s="41"/>
      <c r="B28" s="247"/>
      <c r="C28" s="42"/>
      <c r="D28" s="44"/>
      <c r="E28" s="44"/>
      <c r="F28" s="43"/>
      <c r="G28" s="43"/>
      <c r="H28" s="44"/>
      <c r="I28" s="44"/>
      <c r="J28" s="44"/>
      <c r="K28" s="43"/>
      <c r="L28" s="44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4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6"/>
    </row>
    <row r="29" spans="1:194" s="1" customFormat="1" x14ac:dyDescent="0.25">
      <c r="A29" s="51" t="s">
        <v>27</v>
      </c>
      <c r="B29" s="727" t="s">
        <v>73</v>
      </c>
      <c r="C29" s="29" t="str">
        <f t="shared" ref="C29:C35" si="5">CONCATENATE(A29," - ",B29)</f>
        <v xml:space="preserve">Wales – Health Boards - Aneurin Bevan University Health Board </v>
      </c>
      <c r="D29" s="48">
        <f t="shared" ref="D29:D35" si="6">SUM(Y29:AD29)</f>
        <v>22612</v>
      </c>
      <c r="E29" s="48">
        <f t="shared" ref="E29:E35" si="7">SUM(DL29:DQ29)</f>
        <v>21405</v>
      </c>
      <c r="F29" s="49">
        <f t="shared" ref="F29:F35" si="8">G29+H29</f>
        <v>601686</v>
      </c>
      <c r="G29" s="49">
        <f t="shared" ref="G29:G35" si="9">SUM(M29:CY29)</f>
        <v>295000</v>
      </c>
      <c r="H29" s="50">
        <f t="shared" ref="H29:H35" si="10">SUM(CZ29:GL29)</f>
        <v>306686</v>
      </c>
      <c r="I29" s="50">
        <f t="shared" ref="I29:I35" si="11">SUM(AE29:CY29)</f>
        <v>231463</v>
      </c>
      <c r="J29" s="50">
        <f t="shared" ref="J29:J35" si="12">SUM(DR29:GL29)</f>
        <v>246342</v>
      </c>
      <c r="K29" s="47">
        <f t="shared" ref="K29:K35" si="13">SUM(M29:AD29)</f>
        <v>63537</v>
      </c>
      <c r="L29" s="48">
        <f t="shared" ref="L29:L35" si="14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28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25">
      <c r="A30" s="51" t="s">
        <v>27</v>
      </c>
      <c r="B30" s="248" t="s">
        <v>74</v>
      </c>
      <c r="C30" s="29" t="str">
        <f t="shared" si="5"/>
        <v xml:space="preserve">Wales – Health Boards - Betsi Cadwaladr University Health Board </v>
      </c>
      <c r="D30" s="48">
        <f t="shared" si="6"/>
        <v>25279</v>
      </c>
      <c r="E30" s="48">
        <f t="shared" si="7"/>
        <v>24182</v>
      </c>
      <c r="F30" s="49">
        <f t="shared" si="8"/>
        <v>697115</v>
      </c>
      <c r="G30" s="49">
        <f t="shared" si="9"/>
        <v>341079</v>
      </c>
      <c r="H30" s="50">
        <f t="shared" si="10"/>
        <v>356036</v>
      </c>
      <c r="I30" s="50">
        <f t="shared" si="11"/>
        <v>272959</v>
      </c>
      <c r="J30" s="50">
        <f t="shared" si="12"/>
        <v>291106</v>
      </c>
      <c r="K30" s="47">
        <f t="shared" si="13"/>
        <v>68120</v>
      </c>
      <c r="L30" s="48">
        <f t="shared" si="14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700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25">
      <c r="A31" s="51" t="s">
        <v>27</v>
      </c>
      <c r="B31" s="248" t="s">
        <v>75</v>
      </c>
      <c r="C31" s="29" t="str">
        <f t="shared" si="5"/>
        <v xml:space="preserve">Wales – Health Boards - Cardiff and Vale University Health Board </v>
      </c>
      <c r="D31" s="48">
        <f t="shared" si="6"/>
        <v>19042</v>
      </c>
      <c r="E31" s="48">
        <f t="shared" si="7"/>
        <v>18357</v>
      </c>
      <c r="F31" s="49">
        <f t="shared" si="8"/>
        <v>519662</v>
      </c>
      <c r="G31" s="49">
        <f t="shared" si="9"/>
        <v>253577</v>
      </c>
      <c r="H31" s="50">
        <f t="shared" si="10"/>
        <v>266085</v>
      </c>
      <c r="I31" s="50">
        <f t="shared" si="11"/>
        <v>200550</v>
      </c>
      <c r="J31" s="50">
        <f t="shared" si="12"/>
        <v>215188</v>
      </c>
      <c r="K31" s="47">
        <f t="shared" si="13"/>
        <v>53027</v>
      </c>
      <c r="L31" s="48">
        <f t="shared" si="14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700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25">
      <c r="A32" s="51" t="s">
        <v>27</v>
      </c>
      <c r="B32" s="248" t="s">
        <v>76</v>
      </c>
      <c r="C32" s="29" t="str">
        <f t="shared" si="5"/>
        <v xml:space="preserve">Wales – Health Boards - Cwm Taf Morgannwg University Health Board </v>
      </c>
      <c r="D32" s="48">
        <f t="shared" si="6"/>
        <v>16744</v>
      </c>
      <c r="E32" s="48">
        <f t="shared" si="7"/>
        <v>15837</v>
      </c>
      <c r="F32" s="49">
        <f t="shared" si="8"/>
        <v>449346</v>
      </c>
      <c r="G32" s="49">
        <f t="shared" si="9"/>
        <v>220876</v>
      </c>
      <c r="H32" s="50">
        <f t="shared" si="10"/>
        <v>228470</v>
      </c>
      <c r="I32" s="50">
        <f t="shared" si="11"/>
        <v>174648</v>
      </c>
      <c r="J32" s="50">
        <f t="shared" si="12"/>
        <v>184664</v>
      </c>
      <c r="K32" s="47">
        <f t="shared" si="13"/>
        <v>46228</v>
      </c>
      <c r="L32" s="48">
        <f t="shared" si="14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700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25">
      <c r="A33" s="51" t="s">
        <v>27</v>
      </c>
      <c r="B33" s="248" t="s">
        <v>77</v>
      </c>
      <c r="C33" s="29" t="str">
        <f t="shared" si="5"/>
        <v xml:space="preserve">Wales – Health Boards - Hywel Dda University Health Board </v>
      </c>
      <c r="D33" s="48">
        <f t="shared" si="6"/>
        <v>13521</v>
      </c>
      <c r="E33" s="48">
        <f t="shared" si="7"/>
        <v>13081</v>
      </c>
      <c r="F33" s="49">
        <f t="shared" si="8"/>
        <v>389160</v>
      </c>
      <c r="G33" s="49">
        <f t="shared" si="9"/>
        <v>189728</v>
      </c>
      <c r="H33" s="50">
        <f t="shared" si="10"/>
        <v>199432</v>
      </c>
      <c r="I33" s="50">
        <f t="shared" si="11"/>
        <v>153362</v>
      </c>
      <c r="J33" s="50">
        <f t="shared" si="12"/>
        <v>164636</v>
      </c>
      <c r="K33" s="47">
        <f t="shared" si="13"/>
        <v>36366</v>
      </c>
      <c r="L33" s="48">
        <f t="shared" si="14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700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25">
      <c r="A34" s="51" t="s">
        <v>27</v>
      </c>
      <c r="B34" s="248" t="s">
        <v>78</v>
      </c>
      <c r="C34" s="29" t="str">
        <f t="shared" si="5"/>
        <v xml:space="preserve">Wales – Health Boards - Powys Teaching Health Board </v>
      </c>
      <c r="D34" s="48">
        <f t="shared" si="6"/>
        <v>4443</v>
      </c>
      <c r="E34" s="48">
        <f t="shared" si="7"/>
        <v>4200</v>
      </c>
      <c r="F34" s="49">
        <f t="shared" si="8"/>
        <v>135059</v>
      </c>
      <c r="G34" s="49">
        <f t="shared" si="9"/>
        <v>66639</v>
      </c>
      <c r="H34" s="50">
        <f t="shared" si="10"/>
        <v>68420</v>
      </c>
      <c r="I34" s="50">
        <f t="shared" si="11"/>
        <v>54681</v>
      </c>
      <c r="J34" s="50">
        <f t="shared" si="12"/>
        <v>57072</v>
      </c>
      <c r="K34" s="47">
        <f t="shared" si="13"/>
        <v>11958</v>
      </c>
      <c r="L34" s="48">
        <f t="shared" si="14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700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25">
      <c r="A35" s="52" t="s">
        <v>27</v>
      </c>
      <c r="B35" s="249" t="s">
        <v>79</v>
      </c>
      <c r="C35" s="41" t="str">
        <f t="shared" si="5"/>
        <v xml:space="preserve">Wales – Health Boards - Swansea Bay University Health Board </v>
      </c>
      <c r="D35" s="54">
        <f t="shared" si="6"/>
        <v>14394</v>
      </c>
      <c r="E35" s="54">
        <f t="shared" si="7"/>
        <v>13349</v>
      </c>
      <c r="F35" s="45">
        <f t="shared" si="8"/>
        <v>394553</v>
      </c>
      <c r="G35" s="45">
        <f t="shared" si="9"/>
        <v>194580</v>
      </c>
      <c r="H35" s="46">
        <f t="shared" si="10"/>
        <v>199973</v>
      </c>
      <c r="I35" s="46">
        <f t="shared" si="11"/>
        <v>155696</v>
      </c>
      <c r="J35" s="46">
        <f t="shared" si="12"/>
        <v>163195</v>
      </c>
      <c r="K35" s="53">
        <f t="shared" si="13"/>
        <v>38884</v>
      </c>
      <c r="L35" s="54">
        <f t="shared" si="14"/>
        <v>36778</v>
      </c>
      <c r="M35" s="43">
        <v>1731</v>
      </c>
      <c r="N35" s="43">
        <v>1743</v>
      </c>
      <c r="O35" s="43">
        <v>1894</v>
      </c>
      <c r="P35" s="43">
        <v>1831</v>
      </c>
      <c r="Q35" s="43">
        <v>1885</v>
      </c>
      <c r="R35" s="43">
        <v>2070</v>
      </c>
      <c r="S35" s="43">
        <v>2092</v>
      </c>
      <c r="T35" s="43">
        <v>2133</v>
      </c>
      <c r="U35" s="43">
        <v>2299</v>
      </c>
      <c r="V35" s="43">
        <v>2282</v>
      </c>
      <c r="W35" s="43">
        <v>2258</v>
      </c>
      <c r="X35" s="43">
        <v>2272</v>
      </c>
      <c r="Y35" s="43">
        <v>2443</v>
      </c>
      <c r="Z35" s="43">
        <v>2475</v>
      </c>
      <c r="AA35" s="43">
        <v>2309</v>
      </c>
      <c r="AB35" s="43">
        <v>2374</v>
      </c>
      <c r="AC35" s="43">
        <v>2477</v>
      </c>
      <c r="AD35" s="43">
        <v>2316</v>
      </c>
      <c r="AE35" s="43">
        <v>2489</v>
      </c>
      <c r="AF35" s="43">
        <v>3443</v>
      </c>
      <c r="AG35" s="43">
        <v>3676</v>
      </c>
      <c r="AH35" s="43">
        <v>3606</v>
      </c>
      <c r="AI35" s="43">
        <v>3158</v>
      </c>
      <c r="AJ35" s="43">
        <v>2785</v>
      </c>
      <c r="AK35" s="43">
        <v>2654</v>
      </c>
      <c r="AL35" s="43">
        <v>2491</v>
      </c>
      <c r="AM35" s="43">
        <v>2266</v>
      </c>
      <c r="AN35" s="43">
        <v>2465</v>
      </c>
      <c r="AO35" s="43">
        <v>2415</v>
      </c>
      <c r="AP35" s="43">
        <v>2368</v>
      </c>
      <c r="AQ35" s="43">
        <v>2371</v>
      </c>
      <c r="AR35" s="43">
        <v>2486</v>
      </c>
      <c r="AS35" s="43">
        <v>2619</v>
      </c>
      <c r="AT35" s="43">
        <v>2595</v>
      </c>
      <c r="AU35" s="43">
        <v>2632</v>
      </c>
      <c r="AV35" s="43">
        <v>2470</v>
      </c>
      <c r="AW35" s="43">
        <v>2479</v>
      </c>
      <c r="AX35" s="43">
        <v>2477</v>
      </c>
      <c r="AY35" s="43">
        <v>2506</v>
      </c>
      <c r="AZ35" s="43">
        <v>2575</v>
      </c>
      <c r="BA35" s="43">
        <v>2362</v>
      </c>
      <c r="BB35" s="43">
        <v>2420</v>
      </c>
      <c r="BC35" s="43">
        <v>2318</v>
      </c>
      <c r="BD35" s="43">
        <v>2345</v>
      </c>
      <c r="BE35" s="43">
        <v>2453</v>
      </c>
      <c r="BF35" s="43">
        <v>2247</v>
      </c>
      <c r="BG35" s="43">
        <v>2110</v>
      </c>
      <c r="BH35" s="43">
        <v>2072</v>
      </c>
      <c r="BI35" s="43">
        <v>2089</v>
      </c>
      <c r="BJ35" s="43">
        <v>2209</v>
      </c>
      <c r="BK35" s="43">
        <v>2133</v>
      </c>
      <c r="BL35" s="43">
        <v>2196</v>
      </c>
      <c r="BM35" s="43">
        <v>2323</v>
      </c>
      <c r="BN35" s="43">
        <v>2435</v>
      </c>
      <c r="BO35" s="43">
        <v>2447</v>
      </c>
      <c r="BP35" s="43">
        <v>2595</v>
      </c>
      <c r="BQ35" s="43">
        <v>2547</v>
      </c>
      <c r="BR35" s="43">
        <v>2457</v>
      </c>
      <c r="BS35" s="43">
        <v>2515</v>
      </c>
      <c r="BT35" s="43">
        <v>2625</v>
      </c>
      <c r="BU35" s="43">
        <v>2643</v>
      </c>
      <c r="BV35" s="43">
        <v>2442</v>
      </c>
      <c r="BW35" s="43">
        <v>2465</v>
      </c>
      <c r="BX35" s="43">
        <v>2353</v>
      </c>
      <c r="BY35" s="43">
        <v>2362</v>
      </c>
      <c r="BZ35" s="43">
        <v>2256</v>
      </c>
      <c r="CA35" s="43">
        <v>2286</v>
      </c>
      <c r="CB35" s="43">
        <v>2097</v>
      </c>
      <c r="CC35" s="43">
        <v>1979</v>
      </c>
      <c r="CD35" s="43">
        <v>1940</v>
      </c>
      <c r="CE35" s="43">
        <v>1901</v>
      </c>
      <c r="CF35" s="43">
        <v>1954</v>
      </c>
      <c r="CG35" s="43">
        <v>1846</v>
      </c>
      <c r="CH35" s="43">
        <v>1717</v>
      </c>
      <c r="CI35" s="43">
        <v>1868</v>
      </c>
      <c r="CJ35" s="43">
        <v>1807</v>
      </c>
      <c r="CK35" s="43">
        <v>1932</v>
      </c>
      <c r="CL35" s="43">
        <v>1982</v>
      </c>
      <c r="CM35" s="43">
        <v>1339</v>
      </c>
      <c r="CN35" s="43">
        <v>1355</v>
      </c>
      <c r="CO35" s="43">
        <v>1301</v>
      </c>
      <c r="CP35" s="43">
        <v>1205</v>
      </c>
      <c r="CQ35" s="43">
        <v>1040</v>
      </c>
      <c r="CR35" s="43">
        <v>848</v>
      </c>
      <c r="CS35" s="43">
        <v>845</v>
      </c>
      <c r="CT35" s="43">
        <v>700</v>
      </c>
      <c r="CU35" s="43">
        <v>666</v>
      </c>
      <c r="CV35" s="43">
        <v>543</v>
      </c>
      <c r="CW35" s="43">
        <v>493</v>
      </c>
      <c r="CX35" s="43">
        <v>380</v>
      </c>
      <c r="CY35" s="43">
        <v>1227</v>
      </c>
      <c r="CZ35" s="701">
        <v>1583</v>
      </c>
      <c r="DA35" s="43">
        <v>1742</v>
      </c>
      <c r="DB35" s="43">
        <v>1731</v>
      </c>
      <c r="DC35" s="43">
        <v>1755</v>
      </c>
      <c r="DD35" s="43">
        <v>1976</v>
      </c>
      <c r="DE35" s="43">
        <v>1939</v>
      </c>
      <c r="DF35" s="43">
        <v>2099</v>
      </c>
      <c r="DG35" s="43">
        <v>2082</v>
      </c>
      <c r="DH35" s="43">
        <v>2163</v>
      </c>
      <c r="DI35" s="43">
        <v>2152</v>
      </c>
      <c r="DJ35" s="43">
        <v>2075</v>
      </c>
      <c r="DK35" s="43">
        <v>2132</v>
      </c>
      <c r="DL35" s="43">
        <v>2285</v>
      </c>
      <c r="DM35" s="43">
        <v>2169</v>
      </c>
      <c r="DN35" s="43">
        <v>2300</v>
      </c>
      <c r="DO35" s="43">
        <v>2158</v>
      </c>
      <c r="DP35" s="43">
        <v>2293</v>
      </c>
      <c r="DQ35" s="43">
        <v>2144</v>
      </c>
      <c r="DR35" s="43">
        <v>2211</v>
      </c>
      <c r="DS35" s="43">
        <v>2833</v>
      </c>
      <c r="DT35" s="43">
        <v>2864</v>
      </c>
      <c r="DU35" s="43">
        <v>2672</v>
      </c>
      <c r="DV35" s="43">
        <v>2558</v>
      </c>
      <c r="DW35" s="43">
        <v>2376</v>
      </c>
      <c r="DX35" s="43">
        <v>2187</v>
      </c>
      <c r="DY35" s="43">
        <v>2405</v>
      </c>
      <c r="DZ35" s="43">
        <v>2420</v>
      </c>
      <c r="EA35" s="43">
        <v>2563</v>
      </c>
      <c r="EB35" s="43">
        <v>2470</v>
      </c>
      <c r="EC35" s="43">
        <v>2472</v>
      </c>
      <c r="ED35" s="43">
        <v>2495</v>
      </c>
      <c r="EE35" s="43">
        <v>2554</v>
      </c>
      <c r="EF35" s="43">
        <v>2656</v>
      </c>
      <c r="EG35" s="43">
        <v>2653</v>
      </c>
      <c r="EH35" s="43">
        <v>2665</v>
      </c>
      <c r="EI35" s="43">
        <v>2579</v>
      </c>
      <c r="EJ35" s="43">
        <v>2824</v>
      </c>
      <c r="EK35" s="43">
        <v>2674</v>
      </c>
      <c r="EL35" s="43">
        <v>2693</v>
      </c>
      <c r="EM35" s="43">
        <v>2642</v>
      </c>
      <c r="EN35" s="43">
        <v>2446</v>
      </c>
      <c r="EO35" s="43">
        <v>2542</v>
      </c>
      <c r="EP35" s="43">
        <v>2539</v>
      </c>
      <c r="EQ35" s="43">
        <v>2476</v>
      </c>
      <c r="ER35" s="43">
        <v>2465</v>
      </c>
      <c r="ES35" s="43">
        <v>2407</v>
      </c>
      <c r="ET35" s="43">
        <v>2204</v>
      </c>
      <c r="EU35" s="43">
        <v>2018</v>
      </c>
      <c r="EV35" s="43">
        <v>2180</v>
      </c>
      <c r="EW35" s="43">
        <v>2251</v>
      </c>
      <c r="EX35" s="43">
        <v>2217</v>
      </c>
      <c r="EY35" s="43">
        <v>2426</v>
      </c>
      <c r="EZ35" s="43">
        <v>2438</v>
      </c>
      <c r="FA35" s="43">
        <v>2645</v>
      </c>
      <c r="FB35" s="43">
        <v>2481</v>
      </c>
      <c r="FC35" s="43">
        <v>2615</v>
      </c>
      <c r="FD35" s="43">
        <v>2616</v>
      </c>
      <c r="FE35" s="43">
        <v>2619</v>
      </c>
      <c r="FF35" s="43">
        <v>2643</v>
      </c>
      <c r="FG35" s="43">
        <v>2751</v>
      </c>
      <c r="FH35" s="43">
        <v>2824</v>
      </c>
      <c r="FI35" s="43">
        <v>2624</v>
      </c>
      <c r="FJ35" s="43">
        <v>2573</v>
      </c>
      <c r="FK35" s="43">
        <v>2537</v>
      </c>
      <c r="FL35" s="43">
        <v>2496</v>
      </c>
      <c r="FM35" s="43">
        <v>2466</v>
      </c>
      <c r="FN35" s="43">
        <v>2393</v>
      </c>
      <c r="FO35" s="43">
        <v>2407</v>
      </c>
      <c r="FP35" s="43">
        <v>2268</v>
      </c>
      <c r="FQ35" s="43">
        <v>2090</v>
      </c>
      <c r="FR35" s="43">
        <v>2172</v>
      </c>
      <c r="FS35" s="43">
        <v>2059</v>
      </c>
      <c r="FT35" s="43">
        <v>2004</v>
      </c>
      <c r="FU35" s="43">
        <v>1980</v>
      </c>
      <c r="FV35" s="43">
        <v>1957</v>
      </c>
      <c r="FW35" s="43">
        <v>2019</v>
      </c>
      <c r="FX35" s="43">
        <v>2179</v>
      </c>
      <c r="FY35" s="43">
        <v>2270</v>
      </c>
      <c r="FZ35" s="43">
        <v>1714</v>
      </c>
      <c r="GA35" s="43">
        <v>1606</v>
      </c>
      <c r="GB35" s="43">
        <v>1579</v>
      </c>
      <c r="GC35" s="43">
        <v>1402</v>
      </c>
      <c r="GD35" s="43">
        <v>1253</v>
      </c>
      <c r="GE35" s="43">
        <v>1127</v>
      </c>
      <c r="GF35" s="43">
        <v>1028</v>
      </c>
      <c r="GG35" s="43">
        <v>998</v>
      </c>
      <c r="GH35" s="43">
        <v>937</v>
      </c>
      <c r="GI35" s="43">
        <v>830</v>
      </c>
      <c r="GJ35" s="43">
        <v>762</v>
      </c>
      <c r="GK35" s="43">
        <v>665</v>
      </c>
      <c r="GL35" s="44">
        <v>2531</v>
      </c>
    </row>
    <row r="36" spans="1:194" s="95" customFormat="1" x14ac:dyDescent="0.25">
      <c r="A36" s="96"/>
      <c r="B36" s="250"/>
      <c r="C36" s="96"/>
      <c r="D36" s="38">
        <f>SUM(D29:D35)</f>
        <v>116035</v>
      </c>
      <c r="E36" s="38">
        <f t="shared" ref="E36:L36" si="15">SUM(E29:E35)</f>
        <v>110411</v>
      </c>
      <c r="F36" s="38">
        <f t="shared" si="15"/>
        <v>3186581</v>
      </c>
      <c r="G36" s="38">
        <f t="shared" si="15"/>
        <v>1561479</v>
      </c>
      <c r="H36" s="38">
        <f t="shared" si="15"/>
        <v>1625102</v>
      </c>
      <c r="I36" s="38">
        <f t="shared" si="15"/>
        <v>1243359</v>
      </c>
      <c r="J36" s="38">
        <f t="shared" si="15"/>
        <v>1322203</v>
      </c>
      <c r="K36" s="38">
        <f t="shared" si="15"/>
        <v>318120</v>
      </c>
      <c r="L36" s="38">
        <f t="shared" si="15"/>
        <v>302899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8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8"/>
    </row>
    <row r="37" spans="1:194" s="1" customFormat="1" x14ac:dyDescent="0.25">
      <c r="A37" s="56" t="s">
        <v>30</v>
      </c>
      <c r="B37" s="727" t="s">
        <v>80</v>
      </c>
      <c r="C37" s="66" t="str">
        <f>CONCATENATE(A37," - ",B37)</f>
        <v>NI – Health and Social Care Trusts - Belfast Health and Social Care Trust</v>
      </c>
      <c r="D37" s="729">
        <f t="shared" ref="D37:D41" si="16">SUM(Y37:AD37)</f>
        <v>13771</v>
      </c>
      <c r="E37" s="729">
        <f t="shared" ref="E37:E41" si="17">SUM(DL37:DQ37)</f>
        <v>12990</v>
      </c>
      <c r="F37" s="730">
        <f>G37+H37</f>
        <v>371382</v>
      </c>
      <c r="G37" s="730">
        <f>SUM(M37:CY37)</f>
        <v>181525</v>
      </c>
      <c r="H37" s="731">
        <f>SUM(CZ37:GL37)</f>
        <v>189857</v>
      </c>
      <c r="I37" s="731">
        <f>SUM(AE37:CY37)</f>
        <v>142309</v>
      </c>
      <c r="J37" s="731">
        <f>SUM(DR37:GL37)</f>
        <v>152369</v>
      </c>
      <c r="K37" s="732">
        <f>SUM(M37:AD37)</f>
        <v>39216</v>
      </c>
      <c r="L37" s="729">
        <f>SUM(CZ37:DQ37)</f>
        <v>37488</v>
      </c>
      <c r="M37" s="732">
        <v>1869</v>
      </c>
      <c r="N37" s="732">
        <v>1986</v>
      </c>
      <c r="O37" s="732">
        <v>2016</v>
      </c>
      <c r="P37" s="732">
        <v>2051</v>
      </c>
      <c r="Q37" s="732">
        <v>2117</v>
      </c>
      <c r="R37" s="732">
        <v>2100</v>
      </c>
      <c r="S37" s="732">
        <v>2058</v>
      </c>
      <c r="T37" s="732">
        <v>2263</v>
      </c>
      <c r="U37" s="732">
        <v>2277</v>
      </c>
      <c r="V37" s="732">
        <v>2233</v>
      </c>
      <c r="W37" s="732">
        <v>2249</v>
      </c>
      <c r="X37" s="732">
        <v>2226</v>
      </c>
      <c r="Y37" s="732">
        <v>2430</v>
      </c>
      <c r="Z37" s="732">
        <v>2361</v>
      </c>
      <c r="AA37" s="732">
        <v>2244</v>
      </c>
      <c r="AB37" s="732">
        <v>2279</v>
      </c>
      <c r="AC37" s="732">
        <v>2255</v>
      </c>
      <c r="AD37" s="732">
        <v>2202</v>
      </c>
      <c r="AE37" s="732">
        <v>2102</v>
      </c>
      <c r="AF37" s="732">
        <v>2896</v>
      </c>
      <c r="AG37" s="732">
        <v>3222</v>
      </c>
      <c r="AH37" s="732">
        <v>2856</v>
      </c>
      <c r="AI37" s="732">
        <v>2838</v>
      </c>
      <c r="AJ37" s="732">
        <v>2761</v>
      </c>
      <c r="AK37" s="732">
        <v>2582</v>
      </c>
      <c r="AL37" s="732">
        <v>2857</v>
      </c>
      <c r="AM37" s="732">
        <v>2963</v>
      </c>
      <c r="AN37" s="732">
        <v>3008</v>
      </c>
      <c r="AO37" s="732">
        <v>2887</v>
      </c>
      <c r="AP37" s="732">
        <v>2946</v>
      </c>
      <c r="AQ37" s="732">
        <v>2890</v>
      </c>
      <c r="AR37" s="732">
        <v>2886</v>
      </c>
      <c r="AS37" s="732">
        <v>2938</v>
      </c>
      <c r="AT37" s="732">
        <v>2879</v>
      </c>
      <c r="AU37" s="732">
        <v>2905</v>
      </c>
      <c r="AV37" s="732">
        <v>2794</v>
      </c>
      <c r="AW37" s="732">
        <v>2711</v>
      </c>
      <c r="AX37" s="732">
        <v>2651</v>
      </c>
      <c r="AY37" s="732">
        <v>2694</v>
      </c>
      <c r="AZ37" s="732">
        <v>2540</v>
      </c>
      <c r="BA37" s="732">
        <v>2430</v>
      </c>
      <c r="BB37" s="732">
        <v>2399</v>
      </c>
      <c r="BC37" s="732">
        <v>2372</v>
      </c>
      <c r="BD37" s="732">
        <v>2225</v>
      </c>
      <c r="BE37" s="732">
        <v>2381</v>
      </c>
      <c r="BF37" s="732">
        <v>2215</v>
      </c>
      <c r="BG37" s="732">
        <v>2162</v>
      </c>
      <c r="BH37" s="732">
        <v>2041</v>
      </c>
      <c r="BI37" s="732">
        <v>2020</v>
      </c>
      <c r="BJ37" s="732">
        <v>2053</v>
      </c>
      <c r="BK37" s="732">
        <v>2001</v>
      </c>
      <c r="BL37" s="732">
        <v>2001</v>
      </c>
      <c r="BM37" s="732">
        <v>2022</v>
      </c>
      <c r="BN37" s="732">
        <v>2127</v>
      </c>
      <c r="BO37" s="732">
        <v>2055</v>
      </c>
      <c r="BP37" s="732">
        <v>2092</v>
      </c>
      <c r="BQ37" s="732">
        <v>2203</v>
      </c>
      <c r="BR37" s="732">
        <v>2219</v>
      </c>
      <c r="BS37" s="732">
        <v>2303</v>
      </c>
      <c r="BT37" s="732">
        <v>2243</v>
      </c>
      <c r="BU37" s="732">
        <v>2226</v>
      </c>
      <c r="BV37" s="732">
        <v>2155</v>
      </c>
      <c r="BW37" s="732">
        <v>2079</v>
      </c>
      <c r="BX37" s="732">
        <v>2124</v>
      </c>
      <c r="BY37" s="732">
        <v>1994</v>
      </c>
      <c r="BZ37" s="732">
        <v>1827</v>
      </c>
      <c r="CA37" s="732">
        <v>1896</v>
      </c>
      <c r="CB37" s="732">
        <v>1755</v>
      </c>
      <c r="CC37" s="732">
        <v>1649</v>
      </c>
      <c r="CD37" s="732">
        <v>1518</v>
      </c>
      <c r="CE37" s="732">
        <v>1498</v>
      </c>
      <c r="CF37" s="732">
        <v>1394</v>
      </c>
      <c r="CG37" s="732">
        <v>1299</v>
      </c>
      <c r="CH37" s="732">
        <v>1268</v>
      </c>
      <c r="CI37" s="732">
        <v>1159</v>
      </c>
      <c r="CJ37" s="732">
        <v>1102</v>
      </c>
      <c r="CK37" s="732">
        <v>1075</v>
      </c>
      <c r="CL37" s="732">
        <v>1061</v>
      </c>
      <c r="CM37" s="732">
        <v>922</v>
      </c>
      <c r="CN37" s="732">
        <v>859</v>
      </c>
      <c r="CO37" s="732">
        <v>819</v>
      </c>
      <c r="CP37" s="732">
        <v>805</v>
      </c>
      <c r="CQ37" s="732">
        <v>709</v>
      </c>
      <c r="CR37" s="732">
        <v>559</v>
      </c>
      <c r="CS37" s="732">
        <v>478</v>
      </c>
      <c r="CT37" s="732">
        <v>493</v>
      </c>
      <c r="CU37" s="732">
        <v>418</v>
      </c>
      <c r="CV37" s="732">
        <v>393</v>
      </c>
      <c r="CW37" s="732">
        <v>292</v>
      </c>
      <c r="CX37" s="732">
        <v>240</v>
      </c>
      <c r="CY37" s="729">
        <v>873</v>
      </c>
      <c r="CZ37" s="47">
        <v>1853</v>
      </c>
      <c r="DA37" s="47">
        <v>1832</v>
      </c>
      <c r="DB37" s="47">
        <v>1993</v>
      </c>
      <c r="DC37" s="47">
        <v>1948</v>
      </c>
      <c r="DD37" s="47">
        <v>1982</v>
      </c>
      <c r="DE37" s="47">
        <v>2106</v>
      </c>
      <c r="DF37" s="47">
        <v>2111</v>
      </c>
      <c r="DG37" s="47">
        <v>2064</v>
      </c>
      <c r="DH37" s="47">
        <v>2038</v>
      </c>
      <c r="DI37" s="47">
        <v>2157</v>
      </c>
      <c r="DJ37" s="47">
        <v>2144</v>
      </c>
      <c r="DK37" s="47">
        <v>2270</v>
      </c>
      <c r="DL37" s="47">
        <v>2228</v>
      </c>
      <c r="DM37" s="47">
        <v>2234</v>
      </c>
      <c r="DN37" s="47">
        <v>2206</v>
      </c>
      <c r="DO37" s="47">
        <v>2170</v>
      </c>
      <c r="DP37" s="47">
        <v>2198</v>
      </c>
      <c r="DQ37" s="47">
        <v>1954</v>
      </c>
      <c r="DR37" s="47">
        <v>2066</v>
      </c>
      <c r="DS37" s="47">
        <v>3136</v>
      </c>
      <c r="DT37" s="47">
        <v>3325</v>
      </c>
      <c r="DU37" s="47">
        <v>2957</v>
      </c>
      <c r="DV37" s="47">
        <v>2964</v>
      </c>
      <c r="DW37" s="47">
        <v>2701</v>
      </c>
      <c r="DX37" s="47">
        <v>2527</v>
      </c>
      <c r="DY37" s="47">
        <v>2620</v>
      </c>
      <c r="DZ37" s="47">
        <v>3001</v>
      </c>
      <c r="EA37" s="47">
        <v>3032</v>
      </c>
      <c r="EB37" s="47">
        <v>2900</v>
      </c>
      <c r="EC37" s="47">
        <v>2824</v>
      </c>
      <c r="ED37" s="47">
        <v>2940</v>
      </c>
      <c r="EE37" s="47">
        <v>2785</v>
      </c>
      <c r="EF37" s="47">
        <v>2918</v>
      </c>
      <c r="EG37" s="47">
        <v>2935</v>
      </c>
      <c r="EH37" s="47">
        <v>2988</v>
      </c>
      <c r="EI37" s="47">
        <v>2896</v>
      </c>
      <c r="EJ37" s="47">
        <v>2867</v>
      </c>
      <c r="EK37" s="47">
        <v>2910</v>
      </c>
      <c r="EL37" s="47">
        <v>2883</v>
      </c>
      <c r="EM37" s="47">
        <v>2794</v>
      </c>
      <c r="EN37" s="47">
        <v>2605</v>
      </c>
      <c r="EO37" s="47">
        <v>2530</v>
      </c>
      <c r="EP37" s="47">
        <v>2455</v>
      </c>
      <c r="EQ37" s="47">
        <v>2512</v>
      </c>
      <c r="ER37" s="47">
        <v>2426</v>
      </c>
      <c r="ES37" s="47">
        <v>2349</v>
      </c>
      <c r="ET37" s="47">
        <v>2182</v>
      </c>
      <c r="EU37" s="47">
        <v>2080</v>
      </c>
      <c r="EV37" s="47">
        <v>2066</v>
      </c>
      <c r="EW37" s="47">
        <v>2037</v>
      </c>
      <c r="EX37" s="47">
        <v>2097</v>
      </c>
      <c r="EY37" s="47">
        <v>2098</v>
      </c>
      <c r="EZ37" s="47">
        <v>2079</v>
      </c>
      <c r="FA37" s="47">
        <v>2172</v>
      </c>
      <c r="FB37" s="47">
        <v>2259</v>
      </c>
      <c r="FC37" s="47">
        <v>2280</v>
      </c>
      <c r="FD37" s="47">
        <v>2237</v>
      </c>
      <c r="FE37" s="47">
        <v>2373</v>
      </c>
      <c r="FF37" s="47">
        <v>2401</v>
      </c>
      <c r="FG37" s="47">
        <v>2448</v>
      </c>
      <c r="FH37" s="47">
        <v>2442</v>
      </c>
      <c r="FI37" s="47">
        <v>2369</v>
      </c>
      <c r="FJ37" s="47">
        <v>2257</v>
      </c>
      <c r="FK37" s="47">
        <v>2256</v>
      </c>
      <c r="FL37" s="47">
        <v>2158</v>
      </c>
      <c r="FM37" s="47">
        <v>2086</v>
      </c>
      <c r="FN37" s="47">
        <v>2008</v>
      </c>
      <c r="FO37" s="47">
        <v>1937</v>
      </c>
      <c r="FP37" s="47">
        <v>1786</v>
      </c>
      <c r="FQ37" s="47">
        <v>1585</v>
      </c>
      <c r="FR37" s="47">
        <v>1495</v>
      </c>
      <c r="FS37" s="47">
        <v>1417</v>
      </c>
      <c r="FT37" s="47">
        <v>1357</v>
      </c>
      <c r="FU37" s="47">
        <v>1284</v>
      </c>
      <c r="FV37" s="47">
        <v>1278</v>
      </c>
      <c r="FW37" s="47">
        <v>1171</v>
      </c>
      <c r="FX37" s="47">
        <v>1234</v>
      </c>
      <c r="FY37" s="47">
        <v>1367</v>
      </c>
      <c r="FZ37" s="47">
        <v>1122</v>
      </c>
      <c r="GA37" s="47">
        <v>1127</v>
      </c>
      <c r="GB37" s="47">
        <v>1141</v>
      </c>
      <c r="GC37" s="47">
        <v>1059</v>
      </c>
      <c r="GD37" s="47">
        <v>958</v>
      </c>
      <c r="GE37" s="47">
        <v>818</v>
      </c>
      <c r="GF37" s="47">
        <v>749</v>
      </c>
      <c r="GG37" s="47">
        <v>754</v>
      </c>
      <c r="GH37" s="47">
        <v>665</v>
      </c>
      <c r="GI37" s="47">
        <v>683</v>
      </c>
      <c r="GJ37" s="47">
        <v>603</v>
      </c>
      <c r="GK37" s="47">
        <v>501</v>
      </c>
      <c r="GL37" s="48">
        <v>2047</v>
      </c>
    </row>
    <row r="38" spans="1:194" s="1" customFormat="1" x14ac:dyDescent="0.25">
      <c r="A38" s="56" t="s">
        <v>30</v>
      </c>
      <c r="B38" s="248" t="s">
        <v>81</v>
      </c>
      <c r="C38" s="29" t="str">
        <f>CONCATENATE(A38," - ",B38)</f>
        <v>NI – Health and Social Care Trusts - Northern Health and Social Care Trust</v>
      </c>
      <c r="D38" s="48">
        <f t="shared" si="16"/>
        <v>19654</v>
      </c>
      <c r="E38" s="48">
        <f t="shared" si="17"/>
        <v>18807</v>
      </c>
      <c r="F38" s="49">
        <f>G38+H38</f>
        <v>483509</v>
      </c>
      <c r="G38" s="49">
        <f>SUM(M38:CY38)</f>
        <v>238205</v>
      </c>
      <c r="H38" s="50">
        <f>SUM(CZ38:GL38)</f>
        <v>245304</v>
      </c>
      <c r="I38" s="50">
        <f>SUM(AE38:CY38)</f>
        <v>183560</v>
      </c>
      <c r="J38" s="50">
        <f>SUM(DR38:GL38)</f>
        <v>193318</v>
      </c>
      <c r="K38" s="47">
        <f>SUM(M38:AD38)</f>
        <v>54645</v>
      </c>
      <c r="L38" s="48">
        <f>SUM(CZ38:DQ38)</f>
        <v>51986</v>
      </c>
      <c r="M38" s="47">
        <v>2457</v>
      </c>
      <c r="N38" s="47">
        <v>2541</v>
      </c>
      <c r="O38" s="47">
        <v>2685</v>
      </c>
      <c r="P38" s="47">
        <v>2858</v>
      </c>
      <c r="Q38" s="47">
        <v>2884</v>
      </c>
      <c r="R38" s="47">
        <v>2865</v>
      </c>
      <c r="S38" s="47">
        <v>2992</v>
      </c>
      <c r="T38" s="47">
        <v>3051</v>
      </c>
      <c r="U38" s="47">
        <v>3102</v>
      </c>
      <c r="V38" s="47">
        <v>3177</v>
      </c>
      <c r="W38" s="47">
        <v>3160</v>
      </c>
      <c r="X38" s="47">
        <v>3219</v>
      </c>
      <c r="Y38" s="47">
        <v>3307</v>
      </c>
      <c r="Z38" s="47">
        <v>3302</v>
      </c>
      <c r="AA38" s="47">
        <v>3328</v>
      </c>
      <c r="AB38" s="47">
        <v>3257</v>
      </c>
      <c r="AC38" s="47">
        <v>3371</v>
      </c>
      <c r="AD38" s="47">
        <v>3089</v>
      </c>
      <c r="AE38" s="47">
        <v>3061</v>
      </c>
      <c r="AF38" s="47">
        <v>2907</v>
      </c>
      <c r="AG38" s="47">
        <v>2725</v>
      </c>
      <c r="AH38" s="47">
        <v>2554</v>
      </c>
      <c r="AI38" s="47">
        <v>2398</v>
      </c>
      <c r="AJ38" s="47">
        <v>2430</v>
      </c>
      <c r="AK38" s="47">
        <v>2541</v>
      </c>
      <c r="AL38" s="47">
        <v>2735</v>
      </c>
      <c r="AM38" s="47">
        <v>2727</v>
      </c>
      <c r="AN38" s="47">
        <v>2844</v>
      </c>
      <c r="AO38" s="47">
        <v>2677</v>
      </c>
      <c r="AP38" s="47">
        <v>2846</v>
      </c>
      <c r="AQ38" s="47">
        <v>2809</v>
      </c>
      <c r="AR38" s="47">
        <v>2822</v>
      </c>
      <c r="AS38" s="47">
        <v>2877</v>
      </c>
      <c r="AT38" s="47">
        <v>2867</v>
      </c>
      <c r="AU38" s="47">
        <v>2908</v>
      </c>
      <c r="AV38" s="47">
        <v>3082</v>
      </c>
      <c r="AW38" s="47">
        <v>3035</v>
      </c>
      <c r="AX38" s="47">
        <v>3090</v>
      </c>
      <c r="AY38" s="47">
        <v>3131</v>
      </c>
      <c r="AZ38" s="47">
        <v>3119</v>
      </c>
      <c r="BA38" s="47">
        <v>2939</v>
      </c>
      <c r="BB38" s="47">
        <v>3026</v>
      </c>
      <c r="BC38" s="47">
        <v>2955</v>
      </c>
      <c r="BD38" s="47">
        <v>3067</v>
      </c>
      <c r="BE38" s="47">
        <v>3085</v>
      </c>
      <c r="BF38" s="47">
        <v>3036</v>
      </c>
      <c r="BG38" s="47">
        <v>2848</v>
      </c>
      <c r="BH38" s="47">
        <v>2848</v>
      </c>
      <c r="BI38" s="47">
        <v>2776</v>
      </c>
      <c r="BJ38" s="47">
        <v>2918</v>
      </c>
      <c r="BK38" s="47">
        <v>3122</v>
      </c>
      <c r="BL38" s="47">
        <v>3299</v>
      </c>
      <c r="BM38" s="47">
        <v>3304</v>
      </c>
      <c r="BN38" s="47">
        <v>3322</v>
      </c>
      <c r="BO38" s="47">
        <v>3342</v>
      </c>
      <c r="BP38" s="47">
        <v>3389</v>
      </c>
      <c r="BQ38" s="47">
        <v>3347</v>
      </c>
      <c r="BR38" s="47">
        <v>3349</v>
      </c>
      <c r="BS38" s="47">
        <v>3375</v>
      </c>
      <c r="BT38" s="47">
        <v>3347</v>
      </c>
      <c r="BU38" s="47">
        <v>3228</v>
      </c>
      <c r="BV38" s="47">
        <v>3271</v>
      </c>
      <c r="BW38" s="47">
        <v>3049</v>
      </c>
      <c r="BX38" s="47">
        <v>3064</v>
      </c>
      <c r="BY38" s="47">
        <v>2846</v>
      </c>
      <c r="BZ38" s="47">
        <v>2901</v>
      </c>
      <c r="CA38" s="47">
        <v>2763</v>
      </c>
      <c r="CB38" s="47">
        <v>2576</v>
      </c>
      <c r="CC38" s="47">
        <v>2532</v>
      </c>
      <c r="CD38" s="47">
        <v>2352</v>
      </c>
      <c r="CE38" s="47">
        <v>2372</v>
      </c>
      <c r="CF38" s="47">
        <v>2271</v>
      </c>
      <c r="CG38" s="47">
        <v>2091</v>
      </c>
      <c r="CH38" s="47">
        <v>2088</v>
      </c>
      <c r="CI38" s="47">
        <v>2062</v>
      </c>
      <c r="CJ38" s="47">
        <v>1912</v>
      </c>
      <c r="CK38" s="47">
        <v>1883</v>
      </c>
      <c r="CL38" s="47">
        <v>1911</v>
      </c>
      <c r="CM38" s="47">
        <v>1630</v>
      </c>
      <c r="CN38" s="47">
        <v>1563</v>
      </c>
      <c r="CO38" s="47">
        <v>1555</v>
      </c>
      <c r="CP38" s="47">
        <v>1440</v>
      </c>
      <c r="CQ38" s="47">
        <v>1193</v>
      </c>
      <c r="CR38" s="47">
        <v>959</v>
      </c>
      <c r="CS38" s="47">
        <v>863</v>
      </c>
      <c r="CT38" s="47">
        <v>831</v>
      </c>
      <c r="CU38" s="47">
        <v>720</v>
      </c>
      <c r="CV38" s="47">
        <v>588</v>
      </c>
      <c r="CW38" s="47">
        <v>500</v>
      </c>
      <c r="CX38" s="47">
        <v>419</v>
      </c>
      <c r="CY38" s="48">
        <v>1248</v>
      </c>
      <c r="CZ38" s="47">
        <v>2277</v>
      </c>
      <c r="DA38" s="47">
        <v>2415</v>
      </c>
      <c r="DB38" s="47">
        <v>2580</v>
      </c>
      <c r="DC38" s="47">
        <v>2508</v>
      </c>
      <c r="DD38" s="47">
        <v>2739</v>
      </c>
      <c r="DE38" s="47">
        <v>2792</v>
      </c>
      <c r="DF38" s="47">
        <v>2833</v>
      </c>
      <c r="DG38" s="47">
        <v>2901</v>
      </c>
      <c r="DH38" s="47">
        <v>2968</v>
      </c>
      <c r="DI38" s="47">
        <v>3029</v>
      </c>
      <c r="DJ38" s="47">
        <v>3012</v>
      </c>
      <c r="DK38" s="47">
        <v>3125</v>
      </c>
      <c r="DL38" s="47">
        <v>3044</v>
      </c>
      <c r="DM38" s="47">
        <v>3242</v>
      </c>
      <c r="DN38" s="47">
        <v>3105</v>
      </c>
      <c r="DO38" s="47">
        <v>3211</v>
      </c>
      <c r="DP38" s="47">
        <v>3154</v>
      </c>
      <c r="DQ38" s="47">
        <v>3051</v>
      </c>
      <c r="DR38" s="47">
        <v>2898</v>
      </c>
      <c r="DS38" s="47">
        <v>2608</v>
      </c>
      <c r="DT38" s="47">
        <v>2357</v>
      </c>
      <c r="DU38" s="47">
        <v>2219</v>
      </c>
      <c r="DV38" s="47">
        <v>2192</v>
      </c>
      <c r="DW38" s="47">
        <v>2274</v>
      </c>
      <c r="DX38" s="47">
        <v>2300</v>
      </c>
      <c r="DY38" s="47">
        <v>2596</v>
      </c>
      <c r="DZ38" s="47">
        <v>2574</v>
      </c>
      <c r="EA38" s="47">
        <v>2755</v>
      </c>
      <c r="EB38" s="47">
        <v>2671</v>
      </c>
      <c r="EC38" s="47">
        <v>2688</v>
      </c>
      <c r="ED38" s="47">
        <v>2776</v>
      </c>
      <c r="EE38" s="47">
        <v>2904</v>
      </c>
      <c r="EF38" s="47">
        <v>3062</v>
      </c>
      <c r="EG38" s="47">
        <v>3029</v>
      </c>
      <c r="EH38" s="47">
        <v>3072</v>
      </c>
      <c r="EI38" s="47">
        <v>3148</v>
      </c>
      <c r="EJ38" s="47">
        <v>3292</v>
      </c>
      <c r="EK38" s="47">
        <v>3245</v>
      </c>
      <c r="EL38" s="47">
        <v>3306</v>
      </c>
      <c r="EM38" s="47">
        <v>3168</v>
      </c>
      <c r="EN38" s="47">
        <v>3230</v>
      </c>
      <c r="EO38" s="47">
        <v>3209</v>
      </c>
      <c r="EP38" s="47">
        <v>3195</v>
      </c>
      <c r="EQ38" s="47">
        <v>3321</v>
      </c>
      <c r="ER38" s="47">
        <v>3386</v>
      </c>
      <c r="ES38" s="47">
        <v>3252</v>
      </c>
      <c r="ET38" s="47">
        <v>3083</v>
      </c>
      <c r="EU38" s="47">
        <v>2983</v>
      </c>
      <c r="EV38" s="47">
        <v>3012</v>
      </c>
      <c r="EW38" s="47">
        <v>3048</v>
      </c>
      <c r="EX38" s="47">
        <v>3148</v>
      </c>
      <c r="EY38" s="47">
        <v>3339</v>
      </c>
      <c r="EZ38" s="47">
        <v>3305</v>
      </c>
      <c r="FA38" s="47">
        <v>3499</v>
      </c>
      <c r="FB38" s="47">
        <v>3519</v>
      </c>
      <c r="FC38" s="47">
        <v>3488</v>
      </c>
      <c r="FD38" s="47">
        <v>3559</v>
      </c>
      <c r="FE38" s="47">
        <v>3508</v>
      </c>
      <c r="FF38" s="47">
        <v>3427</v>
      </c>
      <c r="FG38" s="47">
        <v>3576</v>
      </c>
      <c r="FH38" s="47">
        <v>3406</v>
      </c>
      <c r="FI38" s="47">
        <v>3213</v>
      </c>
      <c r="FJ38" s="47">
        <v>3199</v>
      </c>
      <c r="FK38" s="47">
        <v>3210</v>
      </c>
      <c r="FL38" s="47">
        <v>3026</v>
      </c>
      <c r="FM38" s="47">
        <v>2914</v>
      </c>
      <c r="FN38" s="47">
        <v>2845</v>
      </c>
      <c r="FO38" s="47">
        <v>2709</v>
      </c>
      <c r="FP38" s="47">
        <v>2719</v>
      </c>
      <c r="FQ38" s="47">
        <v>2412</v>
      </c>
      <c r="FR38" s="47">
        <v>2272</v>
      </c>
      <c r="FS38" s="47">
        <v>2440</v>
      </c>
      <c r="FT38" s="47">
        <v>2241</v>
      </c>
      <c r="FU38" s="47">
        <v>2226</v>
      </c>
      <c r="FV38" s="47">
        <v>2230</v>
      </c>
      <c r="FW38" s="47">
        <v>2202</v>
      </c>
      <c r="FX38" s="47">
        <v>2052</v>
      </c>
      <c r="FY38" s="47">
        <v>2208</v>
      </c>
      <c r="FZ38" s="47">
        <v>1915</v>
      </c>
      <c r="GA38" s="47">
        <v>1872</v>
      </c>
      <c r="GB38" s="47">
        <v>1820</v>
      </c>
      <c r="GC38" s="47">
        <v>1726</v>
      </c>
      <c r="GD38" s="47">
        <v>1497</v>
      </c>
      <c r="GE38" s="47">
        <v>1316</v>
      </c>
      <c r="GF38" s="47">
        <v>1252</v>
      </c>
      <c r="GG38" s="47">
        <v>1173</v>
      </c>
      <c r="GH38" s="47">
        <v>995</v>
      </c>
      <c r="GI38" s="47">
        <v>928</v>
      </c>
      <c r="GJ38" s="47">
        <v>758</v>
      </c>
      <c r="GK38" s="47">
        <v>709</v>
      </c>
      <c r="GL38" s="48">
        <v>2612</v>
      </c>
    </row>
    <row r="39" spans="1:194" s="1" customFormat="1" x14ac:dyDescent="0.25">
      <c r="A39" s="56" t="s">
        <v>30</v>
      </c>
      <c r="B39" s="248" t="s">
        <v>82</v>
      </c>
      <c r="C39" s="29" t="str">
        <f>CONCATENATE(A39," - ",B39)</f>
        <v>NI – Health and Social Care Trusts - South Eastern Health and Social Care Trust</v>
      </c>
      <c r="D39" s="48">
        <f t="shared" si="16"/>
        <v>15276</v>
      </c>
      <c r="E39" s="48">
        <f t="shared" si="17"/>
        <v>14598</v>
      </c>
      <c r="F39" s="49">
        <f>G39+H39</f>
        <v>372231</v>
      </c>
      <c r="G39" s="49">
        <f>SUM(M39:CY39)</f>
        <v>182097</v>
      </c>
      <c r="H39" s="50">
        <f>SUM(CZ39:GL39)</f>
        <v>190134</v>
      </c>
      <c r="I39" s="50">
        <f>SUM(AE39:CY39)</f>
        <v>139945</v>
      </c>
      <c r="J39" s="50">
        <f>SUM(DR39:GL39)</f>
        <v>150398</v>
      </c>
      <c r="K39" s="47">
        <f>SUM(M39:AD39)</f>
        <v>42152</v>
      </c>
      <c r="L39" s="48">
        <f>SUM(CZ39:DQ39)</f>
        <v>39736</v>
      </c>
      <c r="M39" s="47">
        <v>1853</v>
      </c>
      <c r="N39" s="47">
        <v>1848</v>
      </c>
      <c r="O39" s="47">
        <v>2054</v>
      </c>
      <c r="P39" s="47">
        <v>2053</v>
      </c>
      <c r="Q39" s="47">
        <v>2179</v>
      </c>
      <c r="R39" s="47">
        <v>2258</v>
      </c>
      <c r="S39" s="47">
        <v>2251</v>
      </c>
      <c r="T39" s="47">
        <v>2382</v>
      </c>
      <c r="U39" s="47">
        <v>2476</v>
      </c>
      <c r="V39" s="47">
        <v>2533</v>
      </c>
      <c r="W39" s="47">
        <v>2488</v>
      </c>
      <c r="X39" s="47">
        <v>2501</v>
      </c>
      <c r="Y39" s="47">
        <v>2546</v>
      </c>
      <c r="Z39" s="47">
        <v>2576</v>
      </c>
      <c r="AA39" s="47">
        <v>2502</v>
      </c>
      <c r="AB39" s="47">
        <v>2576</v>
      </c>
      <c r="AC39" s="47">
        <v>2592</v>
      </c>
      <c r="AD39" s="47">
        <v>2484</v>
      </c>
      <c r="AE39" s="47">
        <v>2340</v>
      </c>
      <c r="AF39" s="47">
        <v>2068</v>
      </c>
      <c r="AG39" s="47">
        <v>1941</v>
      </c>
      <c r="AH39" s="47">
        <v>1782</v>
      </c>
      <c r="AI39" s="47">
        <v>1611</v>
      </c>
      <c r="AJ39" s="47">
        <v>1616</v>
      </c>
      <c r="AK39" s="47">
        <v>1737</v>
      </c>
      <c r="AL39" s="47">
        <v>1976</v>
      </c>
      <c r="AM39" s="47">
        <v>2018</v>
      </c>
      <c r="AN39" s="47">
        <v>2062</v>
      </c>
      <c r="AO39" s="47">
        <v>2101</v>
      </c>
      <c r="AP39" s="47">
        <v>2023</v>
      </c>
      <c r="AQ39" s="47">
        <v>2076</v>
      </c>
      <c r="AR39" s="47">
        <v>2087</v>
      </c>
      <c r="AS39" s="47">
        <v>2154</v>
      </c>
      <c r="AT39" s="47">
        <v>2210</v>
      </c>
      <c r="AU39" s="47">
        <v>2212</v>
      </c>
      <c r="AV39" s="47">
        <v>2258</v>
      </c>
      <c r="AW39" s="47">
        <v>2318</v>
      </c>
      <c r="AX39" s="47">
        <v>2272</v>
      </c>
      <c r="AY39" s="47">
        <v>2273</v>
      </c>
      <c r="AZ39" s="47">
        <v>2366</v>
      </c>
      <c r="BA39" s="47">
        <v>2283</v>
      </c>
      <c r="BB39" s="47">
        <v>2443</v>
      </c>
      <c r="BC39" s="47">
        <v>2329</v>
      </c>
      <c r="BD39" s="47">
        <v>2335</v>
      </c>
      <c r="BE39" s="47">
        <v>2491</v>
      </c>
      <c r="BF39" s="47">
        <v>2328</v>
      </c>
      <c r="BG39" s="47">
        <v>2167</v>
      </c>
      <c r="BH39" s="47">
        <v>2117</v>
      </c>
      <c r="BI39" s="47">
        <v>2243</v>
      </c>
      <c r="BJ39" s="47">
        <v>2184</v>
      </c>
      <c r="BK39" s="47">
        <v>2205</v>
      </c>
      <c r="BL39" s="47">
        <v>2382</v>
      </c>
      <c r="BM39" s="47">
        <v>2487</v>
      </c>
      <c r="BN39" s="47">
        <v>2420</v>
      </c>
      <c r="BO39" s="47">
        <v>2309</v>
      </c>
      <c r="BP39" s="47">
        <v>2519</v>
      </c>
      <c r="BQ39" s="47">
        <v>2526</v>
      </c>
      <c r="BR39" s="47">
        <v>2507</v>
      </c>
      <c r="BS39" s="47">
        <v>2560</v>
      </c>
      <c r="BT39" s="47">
        <v>2507</v>
      </c>
      <c r="BU39" s="47">
        <v>2501</v>
      </c>
      <c r="BV39" s="47">
        <v>2396</v>
      </c>
      <c r="BW39" s="47">
        <v>2425</v>
      </c>
      <c r="BX39" s="47">
        <v>2368</v>
      </c>
      <c r="BY39" s="47">
        <v>2229</v>
      </c>
      <c r="BZ39" s="47">
        <v>2127</v>
      </c>
      <c r="CA39" s="47">
        <v>2105</v>
      </c>
      <c r="CB39" s="47">
        <v>2077</v>
      </c>
      <c r="CC39" s="47">
        <v>2046</v>
      </c>
      <c r="CD39" s="47">
        <v>1850</v>
      </c>
      <c r="CE39" s="47">
        <v>1861</v>
      </c>
      <c r="CF39" s="47">
        <v>1766</v>
      </c>
      <c r="CG39" s="47">
        <v>1707</v>
      </c>
      <c r="CH39" s="47">
        <v>1711</v>
      </c>
      <c r="CI39" s="47">
        <v>1677</v>
      </c>
      <c r="CJ39" s="47">
        <v>1621</v>
      </c>
      <c r="CK39" s="47">
        <v>1663</v>
      </c>
      <c r="CL39" s="47">
        <v>1576</v>
      </c>
      <c r="CM39" s="47">
        <v>1476</v>
      </c>
      <c r="CN39" s="47">
        <v>1356</v>
      </c>
      <c r="CO39" s="47">
        <v>1243</v>
      </c>
      <c r="CP39" s="47">
        <v>1238</v>
      </c>
      <c r="CQ39" s="47">
        <v>967</v>
      </c>
      <c r="CR39" s="47">
        <v>821</v>
      </c>
      <c r="CS39" s="47">
        <v>704</v>
      </c>
      <c r="CT39" s="47">
        <v>671</v>
      </c>
      <c r="CU39" s="47">
        <v>575</v>
      </c>
      <c r="CV39" s="47">
        <v>499</v>
      </c>
      <c r="CW39" s="47">
        <v>435</v>
      </c>
      <c r="CX39" s="47">
        <v>373</v>
      </c>
      <c r="CY39" s="48">
        <v>1038</v>
      </c>
      <c r="CZ39" s="47">
        <v>1769</v>
      </c>
      <c r="DA39" s="47">
        <v>1772</v>
      </c>
      <c r="DB39" s="47">
        <v>1952</v>
      </c>
      <c r="DC39" s="47">
        <v>1886</v>
      </c>
      <c r="DD39" s="47">
        <v>1933</v>
      </c>
      <c r="DE39" s="47">
        <v>2141</v>
      </c>
      <c r="DF39" s="47">
        <v>2154</v>
      </c>
      <c r="DG39" s="47">
        <v>2191</v>
      </c>
      <c r="DH39" s="47">
        <v>2394</v>
      </c>
      <c r="DI39" s="47">
        <v>2300</v>
      </c>
      <c r="DJ39" s="47">
        <v>2314</v>
      </c>
      <c r="DK39" s="47">
        <v>2332</v>
      </c>
      <c r="DL39" s="47">
        <v>2556</v>
      </c>
      <c r="DM39" s="47">
        <v>2446</v>
      </c>
      <c r="DN39" s="47">
        <v>2341</v>
      </c>
      <c r="DO39" s="47">
        <v>2437</v>
      </c>
      <c r="DP39" s="47">
        <v>2498</v>
      </c>
      <c r="DQ39" s="47">
        <v>2320</v>
      </c>
      <c r="DR39" s="47">
        <v>2087</v>
      </c>
      <c r="DS39" s="47">
        <v>1802</v>
      </c>
      <c r="DT39" s="47">
        <v>1629</v>
      </c>
      <c r="DU39" s="47">
        <v>1468</v>
      </c>
      <c r="DV39" s="47">
        <v>1343</v>
      </c>
      <c r="DW39" s="47">
        <v>1531</v>
      </c>
      <c r="DX39" s="47">
        <v>1632</v>
      </c>
      <c r="DY39" s="47">
        <v>1850</v>
      </c>
      <c r="DZ39" s="47">
        <v>1919</v>
      </c>
      <c r="EA39" s="47">
        <v>1971</v>
      </c>
      <c r="EB39" s="47">
        <v>1853</v>
      </c>
      <c r="EC39" s="47">
        <v>2017</v>
      </c>
      <c r="ED39" s="47">
        <v>2215</v>
      </c>
      <c r="EE39" s="47">
        <v>2212</v>
      </c>
      <c r="EF39" s="47">
        <v>2326</v>
      </c>
      <c r="EG39" s="47">
        <v>2406</v>
      </c>
      <c r="EH39" s="47">
        <v>2474</v>
      </c>
      <c r="EI39" s="47">
        <v>2476</v>
      </c>
      <c r="EJ39" s="47">
        <v>2520</v>
      </c>
      <c r="EK39" s="47">
        <v>2598</v>
      </c>
      <c r="EL39" s="47">
        <v>2560</v>
      </c>
      <c r="EM39" s="47">
        <v>2570</v>
      </c>
      <c r="EN39" s="47">
        <v>2571</v>
      </c>
      <c r="EO39" s="47">
        <v>2528</v>
      </c>
      <c r="EP39" s="47">
        <v>2530</v>
      </c>
      <c r="EQ39" s="47">
        <v>2578</v>
      </c>
      <c r="ER39" s="47">
        <v>2661</v>
      </c>
      <c r="ES39" s="47">
        <v>2557</v>
      </c>
      <c r="ET39" s="47">
        <v>2373</v>
      </c>
      <c r="EU39" s="47">
        <v>2324</v>
      </c>
      <c r="EV39" s="47">
        <v>2396</v>
      </c>
      <c r="EW39" s="47">
        <v>2305</v>
      </c>
      <c r="EX39" s="47">
        <v>2387</v>
      </c>
      <c r="EY39" s="47">
        <v>2548</v>
      </c>
      <c r="EZ39" s="47">
        <v>2397</v>
      </c>
      <c r="FA39" s="47">
        <v>2663</v>
      </c>
      <c r="FB39" s="47">
        <v>2628</v>
      </c>
      <c r="FC39" s="47">
        <v>2659</v>
      </c>
      <c r="FD39" s="47">
        <v>2783</v>
      </c>
      <c r="FE39" s="47">
        <v>2776</v>
      </c>
      <c r="FF39" s="47">
        <v>2685</v>
      </c>
      <c r="FG39" s="47">
        <v>2689</v>
      </c>
      <c r="FH39" s="47">
        <v>2716</v>
      </c>
      <c r="FI39" s="47">
        <v>2551</v>
      </c>
      <c r="FJ39" s="47">
        <v>2582</v>
      </c>
      <c r="FK39" s="47">
        <v>2523</v>
      </c>
      <c r="FL39" s="47">
        <v>2410</v>
      </c>
      <c r="FM39" s="47">
        <v>2361</v>
      </c>
      <c r="FN39" s="47">
        <v>2364</v>
      </c>
      <c r="FO39" s="47">
        <v>2176</v>
      </c>
      <c r="FP39" s="47">
        <v>2077</v>
      </c>
      <c r="FQ39" s="47">
        <v>1967</v>
      </c>
      <c r="FR39" s="47">
        <v>1940</v>
      </c>
      <c r="FS39" s="47">
        <v>1935</v>
      </c>
      <c r="FT39" s="47">
        <v>1843</v>
      </c>
      <c r="FU39" s="47">
        <v>1885</v>
      </c>
      <c r="FV39" s="47">
        <v>1795</v>
      </c>
      <c r="FW39" s="47">
        <v>1882</v>
      </c>
      <c r="FX39" s="47">
        <v>1892</v>
      </c>
      <c r="FY39" s="47">
        <v>1783</v>
      </c>
      <c r="FZ39" s="47">
        <v>1618</v>
      </c>
      <c r="GA39" s="47">
        <v>1623</v>
      </c>
      <c r="GB39" s="47">
        <v>1533</v>
      </c>
      <c r="GC39" s="47">
        <v>1429</v>
      </c>
      <c r="GD39" s="47">
        <v>1164</v>
      </c>
      <c r="GE39" s="47">
        <v>1027</v>
      </c>
      <c r="GF39" s="47">
        <v>969</v>
      </c>
      <c r="GG39" s="47">
        <v>910</v>
      </c>
      <c r="GH39" s="47">
        <v>800</v>
      </c>
      <c r="GI39" s="47">
        <v>721</v>
      </c>
      <c r="GJ39" s="47">
        <v>636</v>
      </c>
      <c r="GK39" s="47">
        <v>549</v>
      </c>
      <c r="GL39" s="48">
        <v>2240</v>
      </c>
    </row>
    <row r="40" spans="1:194" s="1" customFormat="1" x14ac:dyDescent="0.25">
      <c r="A40" s="56" t="s">
        <v>30</v>
      </c>
      <c r="B40" s="248" t="s">
        <v>83</v>
      </c>
      <c r="C40" s="29" t="str">
        <f>CONCATENATE(A40," - ",B40)</f>
        <v>NI – Health and Social Care Trusts - Southern Health and Social Care Trust</v>
      </c>
      <c r="D40" s="48">
        <f t="shared" si="16"/>
        <v>17764</v>
      </c>
      <c r="E40" s="48">
        <f t="shared" si="17"/>
        <v>17015</v>
      </c>
      <c r="F40" s="49">
        <f>G40+H40</f>
        <v>396228</v>
      </c>
      <c r="G40" s="49">
        <f>SUM(M40:CY40)</f>
        <v>197524</v>
      </c>
      <c r="H40" s="50">
        <f>SUM(CZ40:GL40)</f>
        <v>198704</v>
      </c>
      <c r="I40" s="50">
        <f>SUM(AE40:CY40)</f>
        <v>147003</v>
      </c>
      <c r="J40" s="50">
        <f>SUM(DR40:GL40)</f>
        <v>150506</v>
      </c>
      <c r="K40" s="47">
        <f>SUM(M40:AD40)</f>
        <v>50521</v>
      </c>
      <c r="L40" s="48">
        <f>SUM(CZ40:DQ40)</f>
        <v>48198</v>
      </c>
      <c r="M40" s="47">
        <v>2324</v>
      </c>
      <c r="N40" s="47">
        <v>2330</v>
      </c>
      <c r="O40" s="47">
        <v>2598</v>
      </c>
      <c r="P40" s="47">
        <v>2616</v>
      </c>
      <c r="Q40" s="47">
        <v>2671</v>
      </c>
      <c r="R40" s="47">
        <v>2775</v>
      </c>
      <c r="S40" s="47">
        <v>2841</v>
      </c>
      <c r="T40" s="47">
        <v>2884</v>
      </c>
      <c r="U40" s="47">
        <v>2978</v>
      </c>
      <c r="V40" s="47">
        <v>2907</v>
      </c>
      <c r="W40" s="47">
        <v>2911</v>
      </c>
      <c r="X40" s="47">
        <v>2922</v>
      </c>
      <c r="Y40" s="47">
        <v>2967</v>
      </c>
      <c r="Z40" s="47">
        <v>3050</v>
      </c>
      <c r="AA40" s="47">
        <v>2937</v>
      </c>
      <c r="AB40" s="47">
        <v>2998</v>
      </c>
      <c r="AC40" s="47">
        <v>2943</v>
      </c>
      <c r="AD40" s="47">
        <v>2869</v>
      </c>
      <c r="AE40" s="47">
        <v>2687</v>
      </c>
      <c r="AF40" s="47">
        <v>2271</v>
      </c>
      <c r="AG40" s="47">
        <v>2095</v>
      </c>
      <c r="AH40" s="47">
        <v>2081</v>
      </c>
      <c r="AI40" s="47">
        <v>1981</v>
      </c>
      <c r="AJ40" s="47">
        <v>2116</v>
      </c>
      <c r="AK40" s="47">
        <v>2158</v>
      </c>
      <c r="AL40" s="47">
        <v>2318</v>
      </c>
      <c r="AM40" s="47">
        <v>2350</v>
      </c>
      <c r="AN40" s="47">
        <v>2303</v>
      </c>
      <c r="AO40" s="47">
        <v>2339</v>
      </c>
      <c r="AP40" s="47">
        <v>2384</v>
      </c>
      <c r="AQ40" s="47">
        <v>2418</v>
      </c>
      <c r="AR40" s="47">
        <v>2341</v>
      </c>
      <c r="AS40" s="47">
        <v>2435</v>
      </c>
      <c r="AT40" s="47">
        <v>2590</v>
      </c>
      <c r="AU40" s="47">
        <v>2711</v>
      </c>
      <c r="AV40" s="47">
        <v>2626</v>
      </c>
      <c r="AW40" s="47">
        <v>2583</v>
      </c>
      <c r="AX40" s="47">
        <v>2655</v>
      </c>
      <c r="AY40" s="47">
        <v>2780</v>
      </c>
      <c r="AZ40" s="47">
        <v>2781</v>
      </c>
      <c r="BA40" s="47">
        <v>2757</v>
      </c>
      <c r="BB40" s="47">
        <v>2608</v>
      </c>
      <c r="BC40" s="47">
        <v>2621</v>
      </c>
      <c r="BD40" s="47">
        <v>2702</v>
      </c>
      <c r="BE40" s="47">
        <v>2719</v>
      </c>
      <c r="BF40" s="47">
        <v>2722</v>
      </c>
      <c r="BG40" s="47">
        <v>2421</v>
      </c>
      <c r="BH40" s="47">
        <v>2424</v>
      </c>
      <c r="BI40" s="47">
        <v>2507</v>
      </c>
      <c r="BJ40" s="47">
        <v>2445</v>
      </c>
      <c r="BK40" s="47">
        <v>2538</v>
      </c>
      <c r="BL40" s="47">
        <v>2581</v>
      </c>
      <c r="BM40" s="47">
        <v>2556</v>
      </c>
      <c r="BN40" s="47">
        <v>2594</v>
      </c>
      <c r="BO40" s="47">
        <v>2664</v>
      </c>
      <c r="BP40" s="47">
        <v>2525</v>
      </c>
      <c r="BQ40" s="47">
        <v>2612</v>
      </c>
      <c r="BR40" s="47">
        <v>2486</v>
      </c>
      <c r="BS40" s="47">
        <v>2609</v>
      </c>
      <c r="BT40" s="47">
        <v>2629</v>
      </c>
      <c r="BU40" s="47">
        <v>2478</v>
      </c>
      <c r="BV40" s="47">
        <v>2447</v>
      </c>
      <c r="BW40" s="47">
        <v>2262</v>
      </c>
      <c r="BX40" s="47">
        <v>2275</v>
      </c>
      <c r="BY40" s="47">
        <v>2164</v>
      </c>
      <c r="BZ40" s="47">
        <v>2034</v>
      </c>
      <c r="CA40" s="47">
        <v>1978</v>
      </c>
      <c r="CB40" s="47">
        <v>1922</v>
      </c>
      <c r="CC40" s="47">
        <v>1857</v>
      </c>
      <c r="CD40" s="47">
        <v>1785</v>
      </c>
      <c r="CE40" s="47">
        <v>1681</v>
      </c>
      <c r="CF40" s="47">
        <v>1605</v>
      </c>
      <c r="CG40" s="47">
        <v>1504</v>
      </c>
      <c r="CH40" s="47">
        <v>1455</v>
      </c>
      <c r="CI40" s="47">
        <v>1431</v>
      </c>
      <c r="CJ40" s="47">
        <v>1419</v>
      </c>
      <c r="CK40" s="47">
        <v>1349</v>
      </c>
      <c r="CL40" s="47">
        <v>1283</v>
      </c>
      <c r="CM40" s="47">
        <v>1169</v>
      </c>
      <c r="CN40" s="47">
        <v>1136</v>
      </c>
      <c r="CO40" s="47">
        <v>1047</v>
      </c>
      <c r="CP40" s="47">
        <v>965</v>
      </c>
      <c r="CQ40" s="47">
        <v>773</v>
      </c>
      <c r="CR40" s="47">
        <v>692</v>
      </c>
      <c r="CS40" s="47">
        <v>644</v>
      </c>
      <c r="CT40" s="47">
        <v>529</v>
      </c>
      <c r="CU40" s="47">
        <v>494</v>
      </c>
      <c r="CV40" s="47">
        <v>446</v>
      </c>
      <c r="CW40" s="47">
        <v>382</v>
      </c>
      <c r="CX40" s="47">
        <v>258</v>
      </c>
      <c r="CY40" s="48">
        <v>816</v>
      </c>
      <c r="CZ40" s="47">
        <v>2212</v>
      </c>
      <c r="DA40" s="47">
        <v>2330</v>
      </c>
      <c r="DB40" s="47">
        <v>2581</v>
      </c>
      <c r="DC40" s="47">
        <v>2430</v>
      </c>
      <c r="DD40" s="47">
        <v>2556</v>
      </c>
      <c r="DE40" s="47">
        <v>2534</v>
      </c>
      <c r="DF40" s="47">
        <v>2640</v>
      </c>
      <c r="DG40" s="47">
        <v>2734</v>
      </c>
      <c r="DH40" s="47">
        <v>2794</v>
      </c>
      <c r="DI40" s="47">
        <v>2747</v>
      </c>
      <c r="DJ40" s="47">
        <v>2736</v>
      </c>
      <c r="DK40" s="47">
        <v>2889</v>
      </c>
      <c r="DL40" s="47">
        <v>2882</v>
      </c>
      <c r="DM40" s="47">
        <v>2885</v>
      </c>
      <c r="DN40" s="47">
        <v>2886</v>
      </c>
      <c r="DO40" s="47">
        <v>2835</v>
      </c>
      <c r="DP40" s="47">
        <v>2812</v>
      </c>
      <c r="DQ40" s="47">
        <v>2715</v>
      </c>
      <c r="DR40" s="47">
        <v>2598</v>
      </c>
      <c r="DS40" s="47">
        <v>1862</v>
      </c>
      <c r="DT40" s="47">
        <v>1691</v>
      </c>
      <c r="DU40" s="47">
        <v>1697</v>
      </c>
      <c r="DV40" s="47">
        <v>1789</v>
      </c>
      <c r="DW40" s="47">
        <v>1850</v>
      </c>
      <c r="DX40" s="47">
        <v>1983</v>
      </c>
      <c r="DY40" s="47">
        <v>2172</v>
      </c>
      <c r="DZ40" s="47">
        <v>2166</v>
      </c>
      <c r="EA40" s="47">
        <v>2351</v>
      </c>
      <c r="EB40" s="47">
        <v>2189</v>
      </c>
      <c r="EC40" s="47">
        <v>2207</v>
      </c>
      <c r="ED40" s="47">
        <v>2431</v>
      </c>
      <c r="EE40" s="47">
        <v>2443</v>
      </c>
      <c r="EF40" s="47">
        <v>2498</v>
      </c>
      <c r="EG40" s="47">
        <v>2630</v>
      </c>
      <c r="EH40" s="47">
        <v>2639</v>
      </c>
      <c r="EI40" s="47">
        <v>2579</v>
      </c>
      <c r="EJ40" s="47">
        <v>2781</v>
      </c>
      <c r="EK40" s="47">
        <v>2833</v>
      </c>
      <c r="EL40" s="47">
        <v>2796</v>
      </c>
      <c r="EM40" s="47">
        <v>2779</v>
      </c>
      <c r="EN40" s="47">
        <v>2799</v>
      </c>
      <c r="EO40" s="47">
        <v>2802</v>
      </c>
      <c r="EP40" s="47">
        <v>2880</v>
      </c>
      <c r="EQ40" s="47">
        <v>2794</v>
      </c>
      <c r="ER40" s="47">
        <v>2825</v>
      </c>
      <c r="ES40" s="47">
        <v>2683</v>
      </c>
      <c r="ET40" s="47">
        <v>2544</v>
      </c>
      <c r="EU40" s="47">
        <v>2393</v>
      </c>
      <c r="EV40" s="47">
        <v>2513</v>
      </c>
      <c r="EW40" s="47">
        <v>2439</v>
      </c>
      <c r="EX40" s="47">
        <v>2587</v>
      </c>
      <c r="EY40" s="47">
        <v>2542</v>
      </c>
      <c r="EZ40" s="47">
        <v>2679</v>
      </c>
      <c r="FA40" s="47">
        <v>2698</v>
      </c>
      <c r="FB40" s="47">
        <v>2592</v>
      </c>
      <c r="FC40" s="47">
        <v>2672</v>
      </c>
      <c r="FD40" s="47">
        <v>2630</v>
      </c>
      <c r="FE40" s="47">
        <v>2561</v>
      </c>
      <c r="FF40" s="47">
        <v>2488</v>
      </c>
      <c r="FG40" s="47">
        <v>2546</v>
      </c>
      <c r="FH40" s="47">
        <v>2553</v>
      </c>
      <c r="FI40" s="47">
        <v>2391</v>
      </c>
      <c r="FJ40" s="47">
        <v>2335</v>
      </c>
      <c r="FK40" s="47">
        <v>2413</v>
      </c>
      <c r="FL40" s="47">
        <v>2184</v>
      </c>
      <c r="FM40" s="47">
        <v>2100</v>
      </c>
      <c r="FN40" s="47">
        <v>2087</v>
      </c>
      <c r="FO40" s="47">
        <v>1912</v>
      </c>
      <c r="FP40" s="47">
        <v>1886</v>
      </c>
      <c r="FQ40" s="47">
        <v>1758</v>
      </c>
      <c r="FR40" s="47">
        <v>1708</v>
      </c>
      <c r="FS40" s="47">
        <v>1693</v>
      </c>
      <c r="FT40" s="47">
        <v>1561</v>
      </c>
      <c r="FU40" s="47">
        <v>1594</v>
      </c>
      <c r="FV40" s="47">
        <v>1625</v>
      </c>
      <c r="FW40" s="47">
        <v>1478</v>
      </c>
      <c r="FX40" s="47">
        <v>1518</v>
      </c>
      <c r="FY40" s="47">
        <v>1483</v>
      </c>
      <c r="FZ40" s="47">
        <v>1347</v>
      </c>
      <c r="GA40" s="47">
        <v>1291</v>
      </c>
      <c r="GB40" s="47">
        <v>1201</v>
      </c>
      <c r="GC40" s="47">
        <v>1177</v>
      </c>
      <c r="GD40" s="47">
        <v>949</v>
      </c>
      <c r="GE40" s="47">
        <v>881</v>
      </c>
      <c r="GF40" s="47">
        <v>830</v>
      </c>
      <c r="GG40" s="47">
        <v>769</v>
      </c>
      <c r="GH40" s="47">
        <v>666</v>
      </c>
      <c r="GI40" s="47">
        <v>638</v>
      </c>
      <c r="GJ40" s="47">
        <v>565</v>
      </c>
      <c r="GK40" s="47">
        <v>493</v>
      </c>
      <c r="GL40" s="48">
        <v>1789</v>
      </c>
    </row>
    <row r="41" spans="1:194" s="1" customFormat="1" x14ac:dyDescent="0.25">
      <c r="A41" s="57" t="s">
        <v>30</v>
      </c>
      <c r="B41" s="249" t="s">
        <v>84</v>
      </c>
      <c r="C41" s="41" t="str">
        <f>CONCATENATE(A41," - ",B41)</f>
        <v>NI – Health and Social Care Trusts - Western Health and Social Care Trust</v>
      </c>
      <c r="D41" s="54">
        <f t="shared" si="16"/>
        <v>13086</v>
      </c>
      <c r="E41" s="54">
        <f t="shared" si="17"/>
        <v>12417</v>
      </c>
      <c r="F41" s="45">
        <f>G41+H41</f>
        <v>304505</v>
      </c>
      <c r="G41" s="45">
        <f>SUM(M41:CY41)</f>
        <v>150439</v>
      </c>
      <c r="H41" s="46">
        <f>SUM(CZ41:GL41)</f>
        <v>154066</v>
      </c>
      <c r="I41" s="46">
        <f>SUM(AE41:CY41)</f>
        <v>113903</v>
      </c>
      <c r="J41" s="46">
        <f>SUM(DR41:GL41)</f>
        <v>119008</v>
      </c>
      <c r="K41" s="53">
        <f>SUM(M41:AD41)</f>
        <v>36536</v>
      </c>
      <c r="L41" s="54">
        <f>SUM(CZ41:DQ41)</f>
        <v>35058</v>
      </c>
      <c r="M41" s="53">
        <v>1667</v>
      </c>
      <c r="N41" s="53">
        <v>1766</v>
      </c>
      <c r="O41" s="53">
        <v>1860</v>
      </c>
      <c r="P41" s="53">
        <v>1858</v>
      </c>
      <c r="Q41" s="53">
        <v>1909</v>
      </c>
      <c r="R41" s="53">
        <v>2041</v>
      </c>
      <c r="S41" s="53">
        <v>1996</v>
      </c>
      <c r="T41" s="53">
        <v>1988</v>
      </c>
      <c r="U41" s="53">
        <v>2189</v>
      </c>
      <c r="V41" s="53">
        <v>2034</v>
      </c>
      <c r="W41" s="53">
        <v>2025</v>
      </c>
      <c r="X41" s="53">
        <v>2117</v>
      </c>
      <c r="Y41" s="53">
        <v>2226</v>
      </c>
      <c r="Z41" s="53">
        <v>2126</v>
      </c>
      <c r="AA41" s="53">
        <v>2209</v>
      </c>
      <c r="AB41" s="53">
        <v>2208</v>
      </c>
      <c r="AC41" s="53">
        <v>2189</v>
      </c>
      <c r="AD41" s="53">
        <v>2128</v>
      </c>
      <c r="AE41" s="53">
        <v>2025</v>
      </c>
      <c r="AF41" s="53">
        <v>1766</v>
      </c>
      <c r="AG41" s="53">
        <v>1667</v>
      </c>
      <c r="AH41" s="53">
        <v>1646</v>
      </c>
      <c r="AI41" s="53">
        <v>1527</v>
      </c>
      <c r="AJ41" s="53">
        <v>1526</v>
      </c>
      <c r="AK41" s="53">
        <v>1708</v>
      </c>
      <c r="AL41" s="53">
        <v>1737</v>
      </c>
      <c r="AM41" s="53">
        <v>1741</v>
      </c>
      <c r="AN41" s="53">
        <v>1730</v>
      </c>
      <c r="AO41" s="53">
        <v>1796</v>
      </c>
      <c r="AP41" s="53">
        <v>1640</v>
      </c>
      <c r="AQ41" s="53">
        <v>1582</v>
      </c>
      <c r="AR41" s="53">
        <v>1745</v>
      </c>
      <c r="AS41" s="53">
        <v>1729</v>
      </c>
      <c r="AT41" s="53">
        <v>1712</v>
      </c>
      <c r="AU41" s="53">
        <v>1825</v>
      </c>
      <c r="AV41" s="53">
        <v>1822</v>
      </c>
      <c r="AW41" s="53">
        <v>1854</v>
      </c>
      <c r="AX41" s="53">
        <v>1932</v>
      </c>
      <c r="AY41" s="53">
        <v>2014</v>
      </c>
      <c r="AZ41" s="53">
        <v>1988</v>
      </c>
      <c r="BA41" s="53">
        <v>1890</v>
      </c>
      <c r="BB41" s="53">
        <v>1960</v>
      </c>
      <c r="BC41" s="53">
        <v>1962</v>
      </c>
      <c r="BD41" s="53">
        <v>1871</v>
      </c>
      <c r="BE41" s="53">
        <v>2037</v>
      </c>
      <c r="BF41" s="53">
        <v>1812</v>
      </c>
      <c r="BG41" s="53">
        <v>1834</v>
      </c>
      <c r="BH41" s="53">
        <v>1756</v>
      </c>
      <c r="BI41" s="53">
        <v>1833</v>
      </c>
      <c r="BJ41" s="53">
        <v>1819</v>
      </c>
      <c r="BK41" s="53">
        <v>1928</v>
      </c>
      <c r="BL41" s="53">
        <v>1963</v>
      </c>
      <c r="BM41" s="53">
        <v>2036</v>
      </c>
      <c r="BN41" s="53">
        <v>2056</v>
      </c>
      <c r="BO41" s="53">
        <v>2083</v>
      </c>
      <c r="BP41" s="53">
        <v>2057</v>
      </c>
      <c r="BQ41" s="53">
        <v>2074</v>
      </c>
      <c r="BR41" s="53">
        <v>2011</v>
      </c>
      <c r="BS41" s="53">
        <v>2044</v>
      </c>
      <c r="BT41" s="53">
        <v>2080</v>
      </c>
      <c r="BU41" s="53">
        <v>1983</v>
      </c>
      <c r="BV41" s="53">
        <v>2044</v>
      </c>
      <c r="BW41" s="53">
        <v>2027</v>
      </c>
      <c r="BX41" s="53">
        <v>1898</v>
      </c>
      <c r="BY41" s="53">
        <v>1842</v>
      </c>
      <c r="BZ41" s="53">
        <v>1642</v>
      </c>
      <c r="CA41" s="53">
        <v>1644</v>
      </c>
      <c r="CB41" s="53">
        <v>1644</v>
      </c>
      <c r="CC41" s="53">
        <v>1647</v>
      </c>
      <c r="CD41" s="53">
        <v>1583</v>
      </c>
      <c r="CE41" s="53">
        <v>1489</v>
      </c>
      <c r="CF41" s="53">
        <v>1446</v>
      </c>
      <c r="CG41" s="53">
        <v>1316</v>
      </c>
      <c r="CH41" s="53">
        <v>1420</v>
      </c>
      <c r="CI41" s="53">
        <v>1256</v>
      </c>
      <c r="CJ41" s="53">
        <v>1360</v>
      </c>
      <c r="CK41" s="53">
        <v>1166</v>
      </c>
      <c r="CL41" s="53">
        <v>1147</v>
      </c>
      <c r="CM41" s="53">
        <v>1001</v>
      </c>
      <c r="CN41" s="53">
        <v>891</v>
      </c>
      <c r="CO41" s="53">
        <v>845</v>
      </c>
      <c r="CP41" s="53">
        <v>726</v>
      </c>
      <c r="CQ41" s="53">
        <v>643</v>
      </c>
      <c r="CR41" s="53">
        <v>557</v>
      </c>
      <c r="CS41" s="53">
        <v>516</v>
      </c>
      <c r="CT41" s="53">
        <v>449</v>
      </c>
      <c r="CU41" s="53">
        <v>449</v>
      </c>
      <c r="CV41" s="53">
        <v>323</v>
      </c>
      <c r="CW41" s="53">
        <v>269</v>
      </c>
      <c r="CX41" s="53">
        <v>226</v>
      </c>
      <c r="CY41" s="54">
        <v>636</v>
      </c>
      <c r="CZ41" s="53">
        <v>1608</v>
      </c>
      <c r="DA41" s="53">
        <v>1569</v>
      </c>
      <c r="DB41" s="53">
        <v>1787</v>
      </c>
      <c r="DC41" s="53">
        <v>1870</v>
      </c>
      <c r="DD41" s="53">
        <v>1834</v>
      </c>
      <c r="DE41" s="53">
        <v>1861</v>
      </c>
      <c r="DF41" s="53">
        <v>1980</v>
      </c>
      <c r="DG41" s="53">
        <v>1981</v>
      </c>
      <c r="DH41" s="53">
        <v>2033</v>
      </c>
      <c r="DI41" s="53">
        <v>2105</v>
      </c>
      <c r="DJ41" s="53">
        <v>2063</v>
      </c>
      <c r="DK41" s="53">
        <v>1950</v>
      </c>
      <c r="DL41" s="53">
        <v>2068</v>
      </c>
      <c r="DM41" s="53">
        <v>2132</v>
      </c>
      <c r="DN41" s="53">
        <v>2115</v>
      </c>
      <c r="DO41" s="53">
        <v>2072</v>
      </c>
      <c r="DP41" s="53">
        <v>2057</v>
      </c>
      <c r="DQ41" s="53">
        <v>1973</v>
      </c>
      <c r="DR41" s="53">
        <v>1981</v>
      </c>
      <c r="DS41" s="53">
        <v>1572</v>
      </c>
      <c r="DT41" s="53">
        <v>1441</v>
      </c>
      <c r="DU41" s="53">
        <v>1353</v>
      </c>
      <c r="DV41" s="53">
        <v>1328</v>
      </c>
      <c r="DW41" s="53">
        <v>1497</v>
      </c>
      <c r="DX41" s="53">
        <v>1489</v>
      </c>
      <c r="DY41" s="53">
        <v>1635</v>
      </c>
      <c r="DZ41" s="53">
        <v>1795</v>
      </c>
      <c r="EA41" s="53">
        <v>1684</v>
      </c>
      <c r="EB41" s="53">
        <v>1691</v>
      </c>
      <c r="EC41" s="53">
        <v>1720</v>
      </c>
      <c r="ED41" s="53">
        <v>1651</v>
      </c>
      <c r="EE41" s="53">
        <v>1747</v>
      </c>
      <c r="EF41" s="53">
        <v>1813</v>
      </c>
      <c r="EG41" s="53">
        <v>1845</v>
      </c>
      <c r="EH41" s="53">
        <v>1984</v>
      </c>
      <c r="EI41" s="53">
        <v>1964</v>
      </c>
      <c r="EJ41" s="53">
        <v>2135</v>
      </c>
      <c r="EK41" s="53">
        <v>2083</v>
      </c>
      <c r="EL41" s="53">
        <v>2082</v>
      </c>
      <c r="EM41" s="53">
        <v>2102</v>
      </c>
      <c r="EN41" s="53">
        <v>2147</v>
      </c>
      <c r="EO41" s="53">
        <v>2045</v>
      </c>
      <c r="EP41" s="53">
        <v>2056</v>
      </c>
      <c r="EQ41" s="53">
        <v>2033</v>
      </c>
      <c r="ER41" s="53">
        <v>2189</v>
      </c>
      <c r="ES41" s="53">
        <v>2079</v>
      </c>
      <c r="ET41" s="53">
        <v>1987</v>
      </c>
      <c r="EU41" s="53">
        <v>1929</v>
      </c>
      <c r="EV41" s="53">
        <v>1929</v>
      </c>
      <c r="EW41" s="53">
        <v>1874</v>
      </c>
      <c r="EX41" s="53">
        <v>2003</v>
      </c>
      <c r="EY41" s="53">
        <v>2064</v>
      </c>
      <c r="EZ41" s="53">
        <v>2125</v>
      </c>
      <c r="FA41" s="53">
        <v>2134</v>
      </c>
      <c r="FB41" s="53">
        <v>2056</v>
      </c>
      <c r="FC41" s="53">
        <v>2199</v>
      </c>
      <c r="FD41" s="53">
        <v>2158</v>
      </c>
      <c r="FE41" s="53">
        <v>2169</v>
      </c>
      <c r="FF41" s="53">
        <v>2171</v>
      </c>
      <c r="FG41" s="53">
        <v>2158</v>
      </c>
      <c r="FH41" s="53">
        <v>2071</v>
      </c>
      <c r="FI41" s="53">
        <v>2034</v>
      </c>
      <c r="FJ41" s="53">
        <v>1974</v>
      </c>
      <c r="FK41" s="53">
        <v>1884</v>
      </c>
      <c r="FL41" s="53">
        <v>1859</v>
      </c>
      <c r="FM41" s="53">
        <v>1868</v>
      </c>
      <c r="FN41" s="53">
        <v>1754</v>
      </c>
      <c r="FO41" s="53">
        <v>1615</v>
      </c>
      <c r="FP41" s="53">
        <v>1570</v>
      </c>
      <c r="FQ41" s="53">
        <v>1514</v>
      </c>
      <c r="FR41" s="53">
        <v>1486</v>
      </c>
      <c r="FS41" s="53">
        <v>1494</v>
      </c>
      <c r="FT41" s="53">
        <v>1432</v>
      </c>
      <c r="FU41" s="53">
        <v>1374</v>
      </c>
      <c r="FV41" s="53">
        <v>1348</v>
      </c>
      <c r="FW41" s="53">
        <v>1238</v>
      </c>
      <c r="FX41" s="53">
        <v>1253</v>
      </c>
      <c r="FY41" s="53">
        <v>1208</v>
      </c>
      <c r="FZ41" s="53">
        <v>1117</v>
      </c>
      <c r="GA41" s="53">
        <v>1070</v>
      </c>
      <c r="GB41" s="53">
        <v>973</v>
      </c>
      <c r="GC41" s="53">
        <v>897</v>
      </c>
      <c r="GD41" s="53">
        <v>783</v>
      </c>
      <c r="GE41" s="53">
        <v>707</v>
      </c>
      <c r="GF41" s="53">
        <v>611</v>
      </c>
      <c r="GG41" s="53">
        <v>574</v>
      </c>
      <c r="GH41" s="53">
        <v>575</v>
      </c>
      <c r="GI41" s="53">
        <v>490</v>
      </c>
      <c r="GJ41" s="53">
        <v>419</v>
      </c>
      <c r="GK41" s="53">
        <v>367</v>
      </c>
      <c r="GL41" s="54">
        <v>1352</v>
      </c>
    </row>
    <row r="42" spans="1:194" s="95" customFormat="1" x14ac:dyDescent="0.25">
      <c r="A42" s="96"/>
      <c r="B42" s="250"/>
      <c r="C42" s="96"/>
      <c r="D42" s="38">
        <f>SUM(D37:D41)</f>
        <v>79551</v>
      </c>
      <c r="E42" s="38">
        <f t="shared" ref="E42:L42" si="18">SUM(E37:E41)</f>
        <v>75827</v>
      </c>
      <c r="F42" s="38">
        <f t="shared" si="18"/>
        <v>1927855</v>
      </c>
      <c r="G42" s="38">
        <f t="shared" si="18"/>
        <v>949790</v>
      </c>
      <c r="H42" s="38">
        <f t="shared" si="18"/>
        <v>978065</v>
      </c>
      <c r="I42" s="38">
        <f t="shared" si="18"/>
        <v>726720</v>
      </c>
      <c r="J42" s="38">
        <f t="shared" si="18"/>
        <v>765599</v>
      </c>
      <c r="K42" s="38">
        <f t="shared" si="18"/>
        <v>223070</v>
      </c>
      <c r="L42" s="38">
        <f t="shared" si="18"/>
        <v>212466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8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8"/>
    </row>
    <row r="43" spans="1:194" s="1" customFormat="1" x14ac:dyDescent="0.25">
      <c r="A43" s="67" t="s">
        <v>25</v>
      </c>
      <c r="B43" s="251" t="s">
        <v>85</v>
      </c>
      <c r="C43" s="66" t="str">
        <f>CONCATENATE(A43," - ",B43)</f>
        <v>NHSE regions - East of England</v>
      </c>
      <c r="D43" s="729">
        <f t="shared" ref="D43:D49" si="19">SUM(Y43:AD43)</f>
        <v>264029</v>
      </c>
      <c r="E43" s="729">
        <f t="shared" ref="E43:E49" si="20">SUM(DL43:DQ43)</f>
        <v>250569</v>
      </c>
      <c r="F43" s="730">
        <f t="shared" ref="F43:F49" si="21">G43+H43</f>
        <v>6889610</v>
      </c>
      <c r="G43" s="730">
        <f t="shared" ref="G43:G49" si="22">SUM(M43:CY43)</f>
        <v>3378989</v>
      </c>
      <c r="H43" s="731">
        <f t="shared" ref="H43:H49" si="23">SUM(CZ43:GL43)</f>
        <v>3510621</v>
      </c>
      <c r="I43" s="731">
        <f t="shared" ref="I43:I49" si="24">SUM(AE43:CY43)</f>
        <v>2626078</v>
      </c>
      <c r="J43" s="731">
        <f t="shared" ref="J43:J49" si="25">SUM(DR43:GL43)</f>
        <v>2793347</v>
      </c>
      <c r="K43" s="732">
        <f t="shared" ref="K43:K49" si="26">SUM(M43:AD43)</f>
        <v>752911</v>
      </c>
      <c r="L43" s="729">
        <f t="shared" ref="L43:L49" si="27">SUM(CZ43:DQ43)</f>
        <v>717274</v>
      </c>
      <c r="M43" s="47">
        <v>34841</v>
      </c>
      <c r="N43" s="47">
        <v>35988</v>
      </c>
      <c r="O43" s="47">
        <v>38771</v>
      </c>
      <c r="P43" s="47">
        <v>39193</v>
      </c>
      <c r="Q43" s="47">
        <v>40612</v>
      </c>
      <c r="R43" s="47">
        <v>41369</v>
      </c>
      <c r="S43" s="47">
        <v>41863</v>
      </c>
      <c r="T43" s="47">
        <v>42571</v>
      </c>
      <c r="U43" s="47">
        <v>43512</v>
      </c>
      <c r="V43" s="47">
        <v>42987</v>
      </c>
      <c r="W43" s="47">
        <v>43319</v>
      </c>
      <c r="X43" s="47">
        <v>43856</v>
      </c>
      <c r="Y43" s="47">
        <v>44996</v>
      </c>
      <c r="Z43" s="47">
        <v>45080</v>
      </c>
      <c r="AA43" s="47">
        <v>44000.999999999993</v>
      </c>
      <c r="AB43" s="47">
        <v>43609</v>
      </c>
      <c r="AC43" s="47">
        <v>44094.999999999993</v>
      </c>
      <c r="AD43" s="47">
        <v>42248</v>
      </c>
      <c r="AE43" s="47">
        <v>40299</v>
      </c>
      <c r="AF43" s="47">
        <v>34215</v>
      </c>
      <c r="AG43" s="47">
        <v>33235</v>
      </c>
      <c r="AH43" s="47">
        <v>33452</v>
      </c>
      <c r="AI43" s="47">
        <v>36774</v>
      </c>
      <c r="AJ43" s="47">
        <v>38593</v>
      </c>
      <c r="AK43" s="47">
        <v>40698</v>
      </c>
      <c r="AL43" s="47">
        <v>41492</v>
      </c>
      <c r="AM43" s="47">
        <v>41767</v>
      </c>
      <c r="AN43" s="47">
        <v>41779</v>
      </c>
      <c r="AO43" s="47">
        <v>41195</v>
      </c>
      <c r="AP43" s="47">
        <v>41696</v>
      </c>
      <c r="AQ43" s="47">
        <v>43140</v>
      </c>
      <c r="AR43" s="47">
        <v>43115</v>
      </c>
      <c r="AS43" s="47">
        <v>44862</v>
      </c>
      <c r="AT43" s="47">
        <v>45778.999999999993</v>
      </c>
      <c r="AU43" s="47">
        <v>45987</v>
      </c>
      <c r="AV43" s="47">
        <v>46198</v>
      </c>
      <c r="AW43" s="47">
        <v>47025</v>
      </c>
      <c r="AX43" s="47">
        <v>46153</v>
      </c>
      <c r="AY43" s="47">
        <v>46201</v>
      </c>
      <c r="AZ43" s="47">
        <v>45447</v>
      </c>
      <c r="BA43" s="47">
        <v>44349</v>
      </c>
      <c r="BB43" s="47">
        <v>44332</v>
      </c>
      <c r="BC43" s="47">
        <v>44567</v>
      </c>
      <c r="BD43" s="47">
        <v>45424</v>
      </c>
      <c r="BE43" s="47">
        <v>45180</v>
      </c>
      <c r="BF43" s="47">
        <v>44326</v>
      </c>
      <c r="BG43" s="47">
        <v>41051</v>
      </c>
      <c r="BH43" s="47">
        <v>40310</v>
      </c>
      <c r="BI43" s="47">
        <v>41003</v>
      </c>
      <c r="BJ43" s="47">
        <v>41486</v>
      </c>
      <c r="BK43" s="47">
        <v>42279</v>
      </c>
      <c r="BL43" s="47">
        <v>43224</v>
      </c>
      <c r="BM43" s="47">
        <v>44271.000000000007</v>
      </c>
      <c r="BN43" s="47">
        <v>45660</v>
      </c>
      <c r="BO43" s="47">
        <v>44253</v>
      </c>
      <c r="BP43" s="47">
        <v>45464</v>
      </c>
      <c r="BQ43" s="47">
        <v>44673</v>
      </c>
      <c r="BR43" s="47">
        <v>45372</v>
      </c>
      <c r="BS43" s="47">
        <v>44902.999999999993</v>
      </c>
      <c r="BT43" s="47">
        <v>44681</v>
      </c>
      <c r="BU43" s="47">
        <v>43847</v>
      </c>
      <c r="BV43" s="47">
        <v>42614</v>
      </c>
      <c r="BW43" s="47">
        <v>41605</v>
      </c>
      <c r="BX43" s="47">
        <v>40446</v>
      </c>
      <c r="BY43" s="47">
        <v>38082</v>
      </c>
      <c r="BZ43" s="47">
        <v>37239</v>
      </c>
      <c r="CA43" s="47">
        <v>36020</v>
      </c>
      <c r="CB43" s="47">
        <v>34514</v>
      </c>
      <c r="CC43" s="47">
        <v>32779</v>
      </c>
      <c r="CD43" s="47">
        <v>30924</v>
      </c>
      <c r="CE43" s="47">
        <v>30755</v>
      </c>
      <c r="CF43" s="47">
        <v>30044</v>
      </c>
      <c r="CG43" s="47">
        <v>28803</v>
      </c>
      <c r="CH43" s="47">
        <v>28870</v>
      </c>
      <c r="CI43" s="47">
        <v>29050</v>
      </c>
      <c r="CJ43" s="47">
        <v>29668</v>
      </c>
      <c r="CK43" s="47">
        <v>31409.000000000004</v>
      </c>
      <c r="CL43" s="47">
        <v>33928</v>
      </c>
      <c r="CM43" s="47">
        <v>25271</v>
      </c>
      <c r="CN43" s="47">
        <v>23480</v>
      </c>
      <c r="CO43" s="47">
        <v>22487</v>
      </c>
      <c r="CP43" s="47">
        <v>19846</v>
      </c>
      <c r="CQ43" s="47">
        <v>16801</v>
      </c>
      <c r="CR43" s="47">
        <v>13641.000000000002</v>
      </c>
      <c r="CS43" s="47">
        <v>13711</v>
      </c>
      <c r="CT43" s="47">
        <v>12861</v>
      </c>
      <c r="CU43" s="47">
        <v>11804</v>
      </c>
      <c r="CV43" s="47">
        <v>10168</v>
      </c>
      <c r="CW43" s="47">
        <v>8437</v>
      </c>
      <c r="CX43" s="47">
        <v>7284</v>
      </c>
      <c r="CY43" s="48">
        <v>23780</v>
      </c>
      <c r="CZ43" s="47">
        <v>33022</v>
      </c>
      <c r="DA43" s="47">
        <v>34600</v>
      </c>
      <c r="DB43" s="47">
        <v>37309</v>
      </c>
      <c r="DC43" s="47">
        <v>37068</v>
      </c>
      <c r="DD43" s="47">
        <v>38671</v>
      </c>
      <c r="DE43" s="47">
        <v>39304</v>
      </c>
      <c r="DF43" s="47">
        <v>40097</v>
      </c>
      <c r="DG43" s="47">
        <v>40432</v>
      </c>
      <c r="DH43" s="47">
        <v>41819</v>
      </c>
      <c r="DI43" s="47">
        <v>40967</v>
      </c>
      <c r="DJ43" s="47">
        <v>41216</v>
      </c>
      <c r="DK43" s="47">
        <v>42200</v>
      </c>
      <c r="DL43" s="47">
        <v>42915.000000000007</v>
      </c>
      <c r="DM43" s="47">
        <v>42349</v>
      </c>
      <c r="DN43" s="47">
        <v>42269</v>
      </c>
      <c r="DO43" s="47">
        <v>41766</v>
      </c>
      <c r="DP43" s="47">
        <v>41538</v>
      </c>
      <c r="DQ43" s="47">
        <v>39732</v>
      </c>
      <c r="DR43" s="47">
        <v>37191</v>
      </c>
      <c r="DS43" s="47">
        <v>30328</v>
      </c>
      <c r="DT43" s="47">
        <v>28920</v>
      </c>
      <c r="DU43" s="47">
        <v>29216</v>
      </c>
      <c r="DV43" s="47">
        <v>33199</v>
      </c>
      <c r="DW43" s="47">
        <v>35959</v>
      </c>
      <c r="DX43" s="47">
        <v>37191</v>
      </c>
      <c r="DY43" s="47">
        <v>39315</v>
      </c>
      <c r="DZ43" s="47">
        <v>40666</v>
      </c>
      <c r="EA43" s="47">
        <v>41377</v>
      </c>
      <c r="EB43" s="47">
        <v>42153</v>
      </c>
      <c r="EC43" s="47">
        <v>43505</v>
      </c>
      <c r="ED43" s="47">
        <v>45726</v>
      </c>
      <c r="EE43" s="47">
        <v>46644</v>
      </c>
      <c r="EF43" s="47">
        <v>48387.000000000007</v>
      </c>
      <c r="EG43" s="47">
        <v>49651</v>
      </c>
      <c r="EH43" s="47">
        <v>50042</v>
      </c>
      <c r="EI43" s="47">
        <v>50366</v>
      </c>
      <c r="EJ43" s="47">
        <v>51065</v>
      </c>
      <c r="EK43" s="47">
        <v>49840</v>
      </c>
      <c r="EL43" s="47">
        <v>49603</v>
      </c>
      <c r="EM43" s="47">
        <v>49036</v>
      </c>
      <c r="EN43" s="47">
        <v>47777</v>
      </c>
      <c r="EO43" s="47">
        <v>47437</v>
      </c>
      <c r="EP43" s="47">
        <v>47691</v>
      </c>
      <c r="EQ43" s="47">
        <v>48108</v>
      </c>
      <c r="ER43" s="47">
        <v>47858</v>
      </c>
      <c r="ES43" s="47">
        <v>45817</v>
      </c>
      <c r="ET43" s="47">
        <v>42309</v>
      </c>
      <c r="EU43" s="47">
        <v>41557</v>
      </c>
      <c r="EV43" s="47">
        <v>42209</v>
      </c>
      <c r="EW43" s="47">
        <v>43008.000000000007</v>
      </c>
      <c r="EX43" s="47">
        <v>43237</v>
      </c>
      <c r="EY43" s="47">
        <v>44723</v>
      </c>
      <c r="EZ43" s="47">
        <v>45927</v>
      </c>
      <c r="FA43" s="47">
        <v>47212.999999999993</v>
      </c>
      <c r="FB43" s="47">
        <v>45619</v>
      </c>
      <c r="FC43" s="47">
        <v>46530</v>
      </c>
      <c r="FD43" s="47">
        <v>46792</v>
      </c>
      <c r="FE43" s="47">
        <v>47053</v>
      </c>
      <c r="FF43" s="47">
        <v>47298</v>
      </c>
      <c r="FG43" s="47">
        <v>46609</v>
      </c>
      <c r="FH43" s="47">
        <v>46136</v>
      </c>
      <c r="FI43" s="47">
        <v>44461</v>
      </c>
      <c r="FJ43" s="47">
        <v>43186</v>
      </c>
      <c r="FK43" s="47">
        <v>41542</v>
      </c>
      <c r="FL43" s="47">
        <v>39475</v>
      </c>
      <c r="FM43" s="47">
        <v>38680</v>
      </c>
      <c r="FN43" s="47">
        <v>37688</v>
      </c>
      <c r="FO43" s="47">
        <v>36038</v>
      </c>
      <c r="FP43" s="47">
        <v>34978</v>
      </c>
      <c r="FQ43" s="47">
        <v>33816</v>
      </c>
      <c r="FR43" s="47">
        <v>34197</v>
      </c>
      <c r="FS43" s="47">
        <v>33215</v>
      </c>
      <c r="FT43" s="47">
        <v>32337</v>
      </c>
      <c r="FU43" s="47">
        <v>32286</v>
      </c>
      <c r="FV43" s="47">
        <v>32685</v>
      </c>
      <c r="FW43" s="47">
        <v>33518</v>
      </c>
      <c r="FX43" s="47">
        <v>35525</v>
      </c>
      <c r="FY43" s="47">
        <v>39607</v>
      </c>
      <c r="FZ43" s="47">
        <v>28996</v>
      </c>
      <c r="GA43" s="47">
        <v>27267</v>
      </c>
      <c r="GB43" s="47">
        <v>26490</v>
      </c>
      <c r="GC43" s="47">
        <v>24065</v>
      </c>
      <c r="GD43" s="47">
        <v>20764</v>
      </c>
      <c r="GE43" s="47">
        <v>17605</v>
      </c>
      <c r="GF43" s="47">
        <v>17869</v>
      </c>
      <c r="GG43" s="47">
        <v>17183</v>
      </c>
      <c r="GH43" s="47">
        <v>15718.000000000002</v>
      </c>
      <c r="GI43" s="47">
        <v>14187</v>
      </c>
      <c r="GJ43" s="47">
        <v>12722</v>
      </c>
      <c r="GK43" s="47">
        <v>10983</v>
      </c>
      <c r="GL43" s="48">
        <v>45976</v>
      </c>
    </row>
    <row r="44" spans="1:194" s="1" customFormat="1" x14ac:dyDescent="0.25">
      <c r="A44" s="58" t="s">
        <v>25</v>
      </c>
      <c r="B44" s="251" t="s">
        <v>86</v>
      </c>
      <c r="C44" s="29" t="str">
        <f>CONCATENATE(A44," - ",B44)</f>
        <v>NHSE regions - London</v>
      </c>
      <c r="D44" s="48">
        <f t="shared" si="19"/>
        <v>333733</v>
      </c>
      <c r="E44" s="48">
        <f t="shared" si="20"/>
        <v>317247</v>
      </c>
      <c r="F44" s="49">
        <f t="shared" si="21"/>
        <v>9089736</v>
      </c>
      <c r="G44" s="49">
        <f t="shared" si="22"/>
        <v>4409526</v>
      </c>
      <c r="H44" s="50">
        <f t="shared" si="23"/>
        <v>4680210</v>
      </c>
      <c r="I44" s="50">
        <f t="shared" si="24"/>
        <v>3429467</v>
      </c>
      <c r="J44" s="50">
        <f t="shared" si="25"/>
        <v>3744183</v>
      </c>
      <c r="K44" s="47">
        <f t="shared" si="26"/>
        <v>980059</v>
      </c>
      <c r="L44" s="48">
        <f t="shared" si="27"/>
        <v>936027</v>
      </c>
      <c r="M44" s="47">
        <v>54134</v>
      </c>
      <c r="N44" s="47">
        <v>54039</v>
      </c>
      <c r="O44" s="47">
        <v>55708</v>
      </c>
      <c r="P44" s="47">
        <v>52460</v>
      </c>
      <c r="Q44" s="47">
        <v>53259</v>
      </c>
      <c r="R44" s="47">
        <v>53260</v>
      </c>
      <c r="S44" s="47">
        <v>53172</v>
      </c>
      <c r="T44" s="47">
        <v>53976</v>
      </c>
      <c r="U44" s="47">
        <v>54951</v>
      </c>
      <c r="V44" s="47">
        <v>53977</v>
      </c>
      <c r="W44" s="47">
        <v>53426</v>
      </c>
      <c r="X44" s="47">
        <v>53964</v>
      </c>
      <c r="Y44" s="47">
        <v>55417</v>
      </c>
      <c r="Z44" s="47">
        <v>55781</v>
      </c>
      <c r="AA44" s="47">
        <v>55164</v>
      </c>
      <c r="AB44" s="47">
        <v>55179</v>
      </c>
      <c r="AC44" s="47">
        <v>56271</v>
      </c>
      <c r="AD44" s="47">
        <v>55921</v>
      </c>
      <c r="AE44" s="47">
        <v>54456</v>
      </c>
      <c r="AF44" s="47">
        <v>51565</v>
      </c>
      <c r="AG44" s="47">
        <v>52728</v>
      </c>
      <c r="AH44" s="47">
        <v>56527</v>
      </c>
      <c r="AI44" s="47">
        <v>61444</v>
      </c>
      <c r="AJ44" s="47">
        <v>69244</v>
      </c>
      <c r="AK44" s="47">
        <v>75301</v>
      </c>
      <c r="AL44" s="47">
        <v>80645</v>
      </c>
      <c r="AM44" s="47">
        <v>83532</v>
      </c>
      <c r="AN44" s="47">
        <v>86396</v>
      </c>
      <c r="AO44" s="47">
        <v>85963</v>
      </c>
      <c r="AP44" s="47">
        <v>84195</v>
      </c>
      <c r="AQ44" s="47">
        <v>83152</v>
      </c>
      <c r="AR44" s="47">
        <v>79776</v>
      </c>
      <c r="AS44" s="47">
        <v>78545</v>
      </c>
      <c r="AT44" s="47">
        <v>76631</v>
      </c>
      <c r="AU44" s="47">
        <v>75511</v>
      </c>
      <c r="AV44" s="47">
        <v>73652</v>
      </c>
      <c r="AW44" s="47">
        <v>71245</v>
      </c>
      <c r="AX44" s="47">
        <v>68519</v>
      </c>
      <c r="AY44" s="47">
        <v>67265</v>
      </c>
      <c r="AZ44" s="47">
        <v>66639</v>
      </c>
      <c r="BA44" s="47">
        <v>64088</v>
      </c>
      <c r="BB44" s="47">
        <v>63517</v>
      </c>
      <c r="BC44" s="47">
        <v>63412</v>
      </c>
      <c r="BD44" s="47">
        <v>63456</v>
      </c>
      <c r="BE44" s="47">
        <v>63472</v>
      </c>
      <c r="BF44" s="47">
        <v>60515</v>
      </c>
      <c r="BG44" s="47">
        <v>58102</v>
      </c>
      <c r="BH44" s="47">
        <v>56570</v>
      </c>
      <c r="BI44" s="47">
        <v>56482</v>
      </c>
      <c r="BJ44" s="47">
        <v>56446</v>
      </c>
      <c r="BK44" s="47">
        <v>54728</v>
      </c>
      <c r="BL44" s="47">
        <v>54526</v>
      </c>
      <c r="BM44" s="47">
        <v>54135</v>
      </c>
      <c r="BN44" s="47">
        <v>54038</v>
      </c>
      <c r="BO44" s="47">
        <v>53715</v>
      </c>
      <c r="BP44" s="47">
        <v>52959</v>
      </c>
      <c r="BQ44" s="47">
        <v>52460</v>
      </c>
      <c r="BR44" s="47">
        <v>50840</v>
      </c>
      <c r="BS44" s="47">
        <v>49926</v>
      </c>
      <c r="BT44" s="47">
        <v>48545</v>
      </c>
      <c r="BU44" s="47">
        <v>47358</v>
      </c>
      <c r="BV44" s="47">
        <v>45071</v>
      </c>
      <c r="BW44" s="47">
        <v>42567</v>
      </c>
      <c r="BX44" s="47">
        <v>40925</v>
      </c>
      <c r="BY44" s="47">
        <v>39650</v>
      </c>
      <c r="BZ44" s="47">
        <v>36534</v>
      </c>
      <c r="CA44" s="47">
        <v>34471</v>
      </c>
      <c r="CB44" s="47">
        <v>31919</v>
      </c>
      <c r="CC44" s="47">
        <v>30449</v>
      </c>
      <c r="CD44" s="47">
        <v>28526</v>
      </c>
      <c r="CE44" s="47">
        <v>26635</v>
      </c>
      <c r="CF44" s="47">
        <v>25129</v>
      </c>
      <c r="CG44" s="47">
        <v>23822</v>
      </c>
      <c r="CH44" s="47">
        <v>23172</v>
      </c>
      <c r="CI44" s="47">
        <v>22453</v>
      </c>
      <c r="CJ44" s="47">
        <v>21668</v>
      </c>
      <c r="CK44" s="47">
        <v>21830</v>
      </c>
      <c r="CL44" s="47">
        <v>22738</v>
      </c>
      <c r="CM44" s="47">
        <v>17385</v>
      </c>
      <c r="CN44" s="47">
        <v>15686</v>
      </c>
      <c r="CO44" s="47">
        <v>15162</v>
      </c>
      <c r="CP44" s="47">
        <v>13499</v>
      </c>
      <c r="CQ44" s="47">
        <v>11803</v>
      </c>
      <c r="CR44" s="47">
        <v>10174</v>
      </c>
      <c r="CS44" s="47">
        <v>10449</v>
      </c>
      <c r="CT44" s="47">
        <v>9439</v>
      </c>
      <c r="CU44" s="47">
        <v>8602</v>
      </c>
      <c r="CV44" s="47">
        <v>7401</v>
      </c>
      <c r="CW44" s="47">
        <v>6367</v>
      </c>
      <c r="CX44" s="47">
        <v>5273</v>
      </c>
      <c r="CY44" s="48">
        <v>18447</v>
      </c>
      <c r="CZ44" s="47">
        <v>51548</v>
      </c>
      <c r="DA44" s="47">
        <v>51066</v>
      </c>
      <c r="DB44" s="47">
        <v>52947</v>
      </c>
      <c r="DC44" s="47">
        <v>50792</v>
      </c>
      <c r="DD44" s="47">
        <v>51304</v>
      </c>
      <c r="DE44" s="47">
        <v>50692</v>
      </c>
      <c r="DF44" s="47">
        <v>50856</v>
      </c>
      <c r="DG44" s="47">
        <v>52114</v>
      </c>
      <c r="DH44" s="47">
        <v>52665</v>
      </c>
      <c r="DI44" s="47">
        <v>51573</v>
      </c>
      <c r="DJ44" s="47">
        <v>50991</v>
      </c>
      <c r="DK44" s="47">
        <v>52232</v>
      </c>
      <c r="DL44" s="47">
        <v>52831</v>
      </c>
      <c r="DM44" s="47">
        <v>52880</v>
      </c>
      <c r="DN44" s="47">
        <v>52673</v>
      </c>
      <c r="DO44" s="47">
        <v>53353</v>
      </c>
      <c r="DP44" s="47">
        <v>53689</v>
      </c>
      <c r="DQ44" s="47">
        <v>51821</v>
      </c>
      <c r="DR44" s="47">
        <v>51354</v>
      </c>
      <c r="DS44" s="47">
        <v>49723</v>
      </c>
      <c r="DT44" s="47">
        <v>51689</v>
      </c>
      <c r="DU44" s="47">
        <v>55314</v>
      </c>
      <c r="DV44" s="47">
        <v>63209</v>
      </c>
      <c r="DW44" s="47">
        <v>72856</v>
      </c>
      <c r="DX44" s="47">
        <v>81725</v>
      </c>
      <c r="DY44" s="47">
        <v>87421</v>
      </c>
      <c r="DZ44" s="47">
        <v>91247</v>
      </c>
      <c r="EA44" s="47">
        <v>91340</v>
      </c>
      <c r="EB44" s="47">
        <v>89438</v>
      </c>
      <c r="EC44" s="47">
        <v>88393</v>
      </c>
      <c r="ED44" s="47">
        <v>86449</v>
      </c>
      <c r="EE44" s="47">
        <v>84105</v>
      </c>
      <c r="EF44" s="47">
        <v>83016</v>
      </c>
      <c r="EG44" s="47">
        <v>80625</v>
      </c>
      <c r="EH44" s="47">
        <v>80576</v>
      </c>
      <c r="EI44" s="47">
        <v>78894</v>
      </c>
      <c r="EJ44" s="47">
        <v>78464</v>
      </c>
      <c r="EK44" s="47">
        <v>75850</v>
      </c>
      <c r="EL44" s="47">
        <v>74953</v>
      </c>
      <c r="EM44" s="47">
        <v>73505</v>
      </c>
      <c r="EN44" s="47">
        <v>71154</v>
      </c>
      <c r="EO44" s="47">
        <v>71038</v>
      </c>
      <c r="EP44" s="47">
        <v>69681</v>
      </c>
      <c r="EQ44" s="47">
        <v>70321</v>
      </c>
      <c r="ER44" s="47">
        <v>69565</v>
      </c>
      <c r="ES44" s="47">
        <v>66944</v>
      </c>
      <c r="ET44" s="47">
        <v>62864</v>
      </c>
      <c r="EU44" s="47">
        <v>61263</v>
      </c>
      <c r="EV44" s="47">
        <v>60118</v>
      </c>
      <c r="EW44" s="47">
        <v>59965</v>
      </c>
      <c r="EX44" s="47">
        <v>58117</v>
      </c>
      <c r="EY44" s="47">
        <v>57452</v>
      </c>
      <c r="EZ44" s="47">
        <v>56987</v>
      </c>
      <c r="FA44" s="47">
        <v>57998</v>
      </c>
      <c r="FB44" s="47">
        <v>57396</v>
      </c>
      <c r="FC44" s="47">
        <v>56688</v>
      </c>
      <c r="FD44" s="47">
        <v>55934</v>
      </c>
      <c r="FE44" s="47">
        <v>54188</v>
      </c>
      <c r="FF44" s="47">
        <v>54290</v>
      </c>
      <c r="FG44" s="47">
        <v>52596</v>
      </c>
      <c r="FH44" s="47">
        <v>50942</v>
      </c>
      <c r="FI44" s="47">
        <v>49271</v>
      </c>
      <c r="FJ44" s="47">
        <v>46611</v>
      </c>
      <c r="FK44" s="47">
        <v>43852</v>
      </c>
      <c r="FL44" s="47">
        <v>42338</v>
      </c>
      <c r="FM44" s="47">
        <v>39601</v>
      </c>
      <c r="FN44" s="47">
        <v>37016</v>
      </c>
      <c r="FO44" s="47">
        <v>35364</v>
      </c>
      <c r="FP44" s="47">
        <v>33533</v>
      </c>
      <c r="FQ44" s="47">
        <v>31668</v>
      </c>
      <c r="FR44" s="47">
        <v>30402</v>
      </c>
      <c r="FS44" s="47">
        <v>29158</v>
      </c>
      <c r="FT44" s="47">
        <v>28149</v>
      </c>
      <c r="FU44" s="47">
        <v>27478</v>
      </c>
      <c r="FV44" s="47">
        <v>26673</v>
      </c>
      <c r="FW44" s="47">
        <v>26416</v>
      </c>
      <c r="FX44" s="47">
        <v>26670</v>
      </c>
      <c r="FY44" s="47">
        <v>27219</v>
      </c>
      <c r="FZ44" s="47">
        <v>22247</v>
      </c>
      <c r="GA44" s="47">
        <v>20127</v>
      </c>
      <c r="GB44" s="47">
        <v>19405</v>
      </c>
      <c r="GC44" s="47">
        <v>18265</v>
      </c>
      <c r="GD44" s="47">
        <v>16247</v>
      </c>
      <c r="GE44" s="47">
        <v>14232</v>
      </c>
      <c r="GF44" s="47">
        <v>14567</v>
      </c>
      <c r="GG44" s="47">
        <v>13723</v>
      </c>
      <c r="GH44" s="47">
        <v>12674</v>
      </c>
      <c r="GI44" s="47">
        <v>11154</v>
      </c>
      <c r="GJ44" s="47">
        <v>9850</v>
      </c>
      <c r="GK44" s="47">
        <v>8775</v>
      </c>
      <c r="GL44" s="48">
        <v>35851</v>
      </c>
    </row>
    <row r="45" spans="1:194" s="1" customFormat="1" x14ac:dyDescent="0.25">
      <c r="A45" s="58" t="s">
        <v>25</v>
      </c>
      <c r="B45" s="251" t="s">
        <v>87</v>
      </c>
      <c r="C45" s="29" t="str">
        <f t="shared" ref="C45:C86" si="28">CONCATENATE(A45," - ",B45)</f>
        <v>NHSE regions - Midlands</v>
      </c>
      <c r="D45" s="48">
        <f t="shared" si="19"/>
        <v>432754</v>
      </c>
      <c r="E45" s="48">
        <f t="shared" si="20"/>
        <v>410370</v>
      </c>
      <c r="F45" s="49">
        <f t="shared" si="21"/>
        <v>11250368</v>
      </c>
      <c r="G45" s="49">
        <f t="shared" si="22"/>
        <v>5545971</v>
      </c>
      <c r="H45" s="50">
        <f t="shared" si="23"/>
        <v>5704397</v>
      </c>
      <c r="I45" s="50">
        <f t="shared" si="24"/>
        <v>4325167</v>
      </c>
      <c r="J45" s="50">
        <f t="shared" si="25"/>
        <v>4541826</v>
      </c>
      <c r="K45" s="47">
        <f t="shared" si="26"/>
        <v>1220804</v>
      </c>
      <c r="L45" s="48">
        <f t="shared" si="27"/>
        <v>1162571</v>
      </c>
      <c r="M45" s="47">
        <v>56367</v>
      </c>
      <c r="N45" s="47">
        <v>58821</v>
      </c>
      <c r="O45" s="47">
        <v>62235</v>
      </c>
      <c r="P45" s="47">
        <v>62074</v>
      </c>
      <c r="Q45" s="47">
        <v>64836</v>
      </c>
      <c r="R45" s="47">
        <v>65915</v>
      </c>
      <c r="S45" s="47">
        <v>66873</v>
      </c>
      <c r="T45" s="47">
        <v>68537</v>
      </c>
      <c r="U45" s="47">
        <v>70185</v>
      </c>
      <c r="V45" s="47">
        <v>69919</v>
      </c>
      <c r="W45" s="47">
        <v>70369</v>
      </c>
      <c r="X45" s="47">
        <v>71919</v>
      </c>
      <c r="Y45" s="47">
        <v>73449</v>
      </c>
      <c r="Z45" s="47">
        <v>73151</v>
      </c>
      <c r="AA45" s="47">
        <v>71883</v>
      </c>
      <c r="AB45" s="47">
        <v>71709</v>
      </c>
      <c r="AC45" s="47">
        <v>72879</v>
      </c>
      <c r="AD45" s="47">
        <v>69683</v>
      </c>
      <c r="AE45" s="47">
        <v>69847</v>
      </c>
      <c r="AF45" s="47">
        <v>75176</v>
      </c>
      <c r="AG45" s="47">
        <v>75930</v>
      </c>
      <c r="AH45" s="47">
        <v>73003</v>
      </c>
      <c r="AI45" s="47">
        <v>70373</v>
      </c>
      <c r="AJ45" s="47">
        <v>68490</v>
      </c>
      <c r="AK45" s="47">
        <v>68007</v>
      </c>
      <c r="AL45" s="47">
        <v>69309</v>
      </c>
      <c r="AM45" s="47">
        <v>69177</v>
      </c>
      <c r="AN45" s="47">
        <v>69934</v>
      </c>
      <c r="AO45" s="47">
        <v>69043</v>
      </c>
      <c r="AP45" s="47">
        <v>70510</v>
      </c>
      <c r="AQ45" s="47">
        <v>71720</v>
      </c>
      <c r="AR45" s="47">
        <v>72441</v>
      </c>
      <c r="AS45" s="47">
        <v>74564</v>
      </c>
      <c r="AT45" s="47">
        <v>76183</v>
      </c>
      <c r="AU45" s="47">
        <v>75723</v>
      </c>
      <c r="AV45" s="47">
        <v>73890</v>
      </c>
      <c r="AW45" s="47">
        <v>74578</v>
      </c>
      <c r="AX45" s="47">
        <v>72794</v>
      </c>
      <c r="AY45" s="47">
        <v>72334</v>
      </c>
      <c r="AZ45" s="47">
        <v>72920</v>
      </c>
      <c r="BA45" s="47">
        <v>69870</v>
      </c>
      <c r="BB45" s="47">
        <v>69817</v>
      </c>
      <c r="BC45" s="47">
        <v>68830</v>
      </c>
      <c r="BD45" s="47">
        <v>70007</v>
      </c>
      <c r="BE45" s="47">
        <v>70184</v>
      </c>
      <c r="BF45" s="47">
        <v>66596</v>
      </c>
      <c r="BG45" s="47">
        <v>61978</v>
      </c>
      <c r="BH45" s="47">
        <v>61269</v>
      </c>
      <c r="BI45" s="47">
        <v>62883</v>
      </c>
      <c r="BJ45" s="47">
        <v>64174</v>
      </c>
      <c r="BK45" s="47">
        <v>65565</v>
      </c>
      <c r="BL45" s="47">
        <v>68868</v>
      </c>
      <c r="BM45" s="47">
        <v>72359</v>
      </c>
      <c r="BN45" s="47">
        <v>74976</v>
      </c>
      <c r="BO45" s="47">
        <v>72889</v>
      </c>
      <c r="BP45" s="47">
        <v>75202</v>
      </c>
      <c r="BQ45" s="47">
        <v>74828</v>
      </c>
      <c r="BR45" s="47">
        <v>74868</v>
      </c>
      <c r="BS45" s="47">
        <v>73475</v>
      </c>
      <c r="BT45" s="47">
        <v>73132</v>
      </c>
      <c r="BU45" s="47">
        <v>71699</v>
      </c>
      <c r="BV45" s="47">
        <v>70729</v>
      </c>
      <c r="BW45" s="47">
        <v>68913</v>
      </c>
      <c r="BX45" s="47">
        <v>66616</v>
      </c>
      <c r="BY45" s="47">
        <v>63012</v>
      </c>
      <c r="BZ45" s="47">
        <v>61085</v>
      </c>
      <c r="CA45" s="47">
        <v>59404</v>
      </c>
      <c r="CB45" s="47">
        <v>56210</v>
      </c>
      <c r="CC45" s="47">
        <v>53709</v>
      </c>
      <c r="CD45" s="47">
        <v>51446</v>
      </c>
      <c r="CE45" s="47">
        <v>51398</v>
      </c>
      <c r="CF45" s="47">
        <v>50277</v>
      </c>
      <c r="CG45" s="47">
        <v>48273</v>
      </c>
      <c r="CH45" s="47">
        <v>48079</v>
      </c>
      <c r="CI45" s="47">
        <v>47892</v>
      </c>
      <c r="CJ45" s="47">
        <v>48027</v>
      </c>
      <c r="CK45" s="47">
        <v>49384</v>
      </c>
      <c r="CL45" s="47">
        <v>51885</v>
      </c>
      <c r="CM45" s="47">
        <v>39152</v>
      </c>
      <c r="CN45" s="47">
        <v>37778</v>
      </c>
      <c r="CO45" s="47">
        <v>36898</v>
      </c>
      <c r="CP45" s="47">
        <v>32240</v>
      </c>
      <c r="CQ45" s="47">
        <v>27199</v>
      </c>
      <c r="CR45" s="47">
        <v>22773</v>
      </c>
      <c r="CS45" s="47">
        <v>21838</v>
      </c>
      <c r="CT45" s="47">
        <v>20364</v>
      </c>
      <c r="CU45" s="47">
        <v>18017</v>
      </c>
      <c r="CV45" s="47">
        <v>15298</v>
      </c>
      <c r="CW45" s="47">
        <v>12776</v>
      </c>
      <c r="CX45" s="47">
        <v>10696</v>
      </c>
      <c r="CY45" s="48">
        <v>34384</v>
      </c>
      <c r="CZ45" s="47">
        <v>53704</v>
      </c>
      <c r="DA45" s="47">
        <v>55794</v>
      </c>
      <c r="DB45" s="47">
        <v>59600</v>
      </c>
      <c r="DC45" s="47">
        <v>59508</v>
      </c>
      <c r="DD45" s="47">
        <v>61914</v>
      </c>
      <c r="DE45" s="47">
        <v>62713</v>
      </c>
      <c r="DF45" s="47">
        <v>64111</v>
      </c>
      <c r="DG45" s="47">
        <v>65435</v>
      </c>
      <c r="DH45" s="47">
        <v>66989</v>
      </c>
      <c r="DI45" s="47">
        <v>66311</v>
      </c>
      <c r="DJ45" s="47">
        <v>67437</v>
      </c>
      <c r="DK45" s="47">
        <v>68685</v>
      </c>
      <c r="DL45" s="47">
        <v>70115</v>
      </c>
      <c r="DM45" s="47">
        <v>70102</v>
      </c>
      <c r="DN45" s="47">
        <v>68052</v>
      </c>
      <c r="DO45" s="47">
        <v>67971</v>
      </c>
      <c r="DP45" s="47">
        <v>68483</v>
      </c>
      <c r="DQ45" s="47">
        <v>65647</v>
      </c>
      <c r="DR45" s="47">
        <v>65260</v>
      </c>
      <c r="DS45" s="47">
        <v>68875</v>
      </c>
      <c r="DT45" s="47">
        <v>68269</v>
      </c>
      <c r="DU45" s="47">
        <v>66547</v>
      </c>
      <c r="DV45" s="47">
        <v>65721</v>
      </c>
      <c r="DW45" s="47">
        <v>63798</v>
      </c>
      <c r="DX45" s="47">
        <v>63062</v>
      </c>
      <c r="DY45" s="47">
        <v>65724</v>
      </c>
      <c r="DZ45" s="47">
        <v>67845</v>
      </c>
      <c r="EA45" s="47">
        <v>70897</v>
      </c>
      <c r="EB45" s="47">
        <v>70659</v>
      </c>
      <c r="EC45" s="47">
        <v>71868</v>
      </c>
      <c r="ED45" s="47">
        <v>75028</v>
      </c>
      <c r="EE45" s="47">
        <v>75381</v>
      </c>
      <c r="EF45" s="47">
        <v>78322</v>
      </c>
      <c r="EG45" s="47">
        <v>79492</v>
      </c>
      <c r="EH45" s="47">
        <v>79533</v>
      </c>
      <c r="EI45" s="47">
        <v>79046</v>
      </c>
      <c r="EJ45" s="47">
        <v>79558</v>
      </c>
      <c r="EK45" s="47">
        <v>78929</v>
      </c>
      <c r="EL45" s="47">
        <v>76802</v>
      </c>
      <c r="EM45" s="47">
        <v>76585</v>
      </c>
      <c r="EN45" s="47">
        <v>73664</v>
      </c>
      <c r="EO45" s="47">
        <v>74075</v>
      </c>
      <c r="EP45" s="47">
        <v>72604</v>
      </c>
      <c r="EQ45" s="47">
        <v>72659</v>
      </c>
      <c r="ER45" s="47">
        <v>73563</v>
      </c>
      <c r="ES45" s="47">
        <v>69218</v>
      </c>
      <c r="ET45" s="47">
        <v>63651</v>
      </c>
      <c r="EU45" s="47">
        <v>62282</v>
      </c>
      <c r="EV45" s="47">
        <v>64317</v>
      </c>
      <c r="EW45" s="47">
        <v>65311</v>
      </c>
      <c r="EX45" s="47">
        <v>66948</v>
      </c>
      <c r="EY45" s="47">
        <v>70233</v>
      </c>
      <c r="EZ45" s="47">
        <v>73431</v>
      </c>
      <c r="FA45" s="47">
        <v>77248</v>
      </c>
      <c r="FB45" s="47">
        <v>74961</v>
      </c>
      <c r="FC45" s="47">
        <v>77207</v>
      </c>
      <c r="FD45" s="47">
        <v>76237</v>
      </c>
      <c r="FE45" s="47">
        <v>75984</v>
      </c>
      <c r="FF45" s="47">
        <v>75751</v>
      </c>
      <c r="FG45" s="47">
        <v>76288</v>
      </c>
      <c r="FH45" s="47">
        <v>74712</v>
      </c>
      <c r="FI45" s="47">
        <v>72788</v>
      </c>
      <c r="FJ45" s="47">
        <v>71385</v>
      </c>
      <c r="FK45" s="47">
        <v>68410</v>
      </c>
      <c r="FL45" s="47">
        <v>64838</v>
      </c>
      <c r="FM45" s="47">
        <v>63149</v>
      </c>
      <c r="FN45" s="47">
        <v>61544</v>
      </c>
      <c r="FO45" s="47">
        <v>58871</v>
      </c>
      <c r="FP45" s="47">
        <v>56557</v>
      </c>
      <c r="FQ45" s="47">
        <v>54274</v>
      </c>
      <c r="FR45" s="47">
        <v>55340</v>
      </c>
      <c r="FS45" s="47">
        <v>53805</v>
      </c>
      <c r="FT45" s="47">
        <v>52592</v>
      </c>
      <c r="FU45" s="47">
        <v>51816</v>
      </c>
      <c r="FV45" s="47">
        <v>53025</v>
      </c>
      <c r="FW45" s="47">
        <v>53660</v>
      </c>
      <c r="FX45" s="47">
        <v>55845</v>
      </c>
      <c r="FY45" s="47">
        <v>58096</v>
      </c>
      <c r="FZ45" s="47">
        <v>44604</v>
      </c>
      <c r="GA45" s="47">
        <v>43809</v>
      </c>
      <c r="GB45" s="47">
        <v>43637</v>
      </c>
      <c r="GC45" s="47">
        <v>38760</v>
      </c>
      <c r="GD45" s="47">
        <v>33224</v>
      </c>
      <c r="GE45" s="47">
        <v>28913</v>
      </c>
      <c r="GF45" s="47">
        <v>28087</v>
      </c>
      <c r="GG45" s="47">
        <v>26793</v>
      </c>
      <c r="GH45" s="47">
        <v>24783</v>
      </c>
      <c r="GI45" s="47">
        <v>22131</v>
      </c>
      <c r="GJ45" s="47">
        <v>19453</v>
      </c>
      <c r="GK45" s="47">
        <v>16776</v>
      </c>
      <c r="GL45" s="48">
        <v>67316</v>
      </c>
    </row>
    <row r="46" spans="1:194" s="1" customFormat="1" x14ac:dyDescent="0.25">
      <c r="A46" s="58" t="s">
        <v>25</v>
      </c>
      <c r="B46" s="251" t="s">
        <v>88</v>
      </c>
      <c r="C46" s="29" t="str">
        <f t="shared" si="28"/>
        <v>NHSE regions - North East and Yorkshire</v>
      </c>
      <c r="D46" s="48">
        <f t="shared" si="19"/>
        <v>324996</v>
      </c>
      <c r="E46" s="48">
        <f t="shared" si="20"/>
        <v>307902</v>
      </c>
      <c r="F46" s="49">
        <f t="shared" si="21"/>
        <v>8755647</v>
      </c>
      <c r="G46" s="49">
        <f t="shared" si="22"/>
        <v>4299973</v>
      </c>
      <c r="H46" s="50">
        <f t="shared" si="23"/>
        <v>4455674</v>
      </c>
      <c r="I46" s="50">
        <f t="shared" si="24"/>
        <v>3385987</v>
      </c>
      <c r="J46" s="50">
        <f t="shared" si="25"/>
        <v>3586567</v>
      </c>
      <c r="K46" s="47">
        <f t="shared" si="26"/>
        <v>913986</v>
      </c>
      <c r="L46" s="48">
        <f t="shared" si="27"/>
        <v>869107</v>
      </c>
      <c r="M46" s="47">
        <v>42292</v>
      </c>
      <c r="N46" s="47">
        <v>44015</v>
      </c>
      <c r="O46" s="47">
        <v>46322</v>
      </c>
      <c r="P46" s="47">
        <v>46349</v>
      </c>
      <c r="Q46" s="47">
        <v>48109</v>
      </c>
      <c r="R46" s="47">
        <v>49117</v>
      </c>
      <c r="S46" s="47">
        <v>49710</v>
      </c>
      <c r="T46" s="47">
        <v>51417</v>
      </c>
      <c r="U46" s="47">
        <v>52874</v>
      </c>
      <c r="V46" s="47">
        <v>52166</v>
      </c>
      <c r="W46" s="47">
        <v>52585</v>
      </c>
      <c r="X46" s="47">
        <v>54034</v>
      </c>
      <c r="Y46" s="47">
        <v>54585</v>
      </c>
      <c r="Z46" s="47">
        <v>54988</v>
      </c>
      <c r="AA46" s="47">
        <v>54203</v>
      </c>
      <c r="AB46" s="47">
        <v>53859</v>
      </c>
      <c r="AC46" s="47">
        <v>54182</v>
      </c>
      <c r="AD46" s="47">
        <v>53179</v>
      </c>
      <c r="AE46" s="47">
        <v>53431</v>
      </c>
      <c r="AF46" s="47">
        <v>58268</v>
      </c>
      <c r="AG46" s="47">
        <v>59513</v>
      </c>
      <c r="AH46" s="47">
        <v>57893</v>
      </c>
      <c r="AI46" s="47">
        <v>54952</v>
      </c>
      <c r="AJ46" s="47">
        <v>53388</v>
      </c>
      <c r="AK46" s="47">
        <v>53544</v>
      </c>
      <c r="AL46" s="47">
        <v>53575</v>
      </c>
      <c r="AM46" s="47">
        <v>54134</v>
      </c>
      <c r="AN46" s="47">
        <v>54797</v>
      </c>
      <c r="AO46" s="47">
        <v>53934</v>
      </c>
      <c r="AP46" s="47">
        <v>54600</v>
      </c>
      <c r="AQ46" s="47">
        <v>56047</v>
      </c>
      <c r="AR46" s="47">
        <v>56510</v>
      </c>
      <c r="AS46" s="47">
        <v>58308</v>
      </c>
      <c r="AT46" s="47">
        <v>58739</v>
      </c>
      <c r="AU46" s="47">
        <v>57582</v>
      </c>
      <c r="AV46" s="47">
        <v>56678</v>
      </c>
      <c r="AW46" s="47">
        <v>57323</v>
      </c>
      <c r="AX46" s="47">
        <v>56255</v>
      </c>
      <c r="AY46" s="47">
        <v>56923</v>
      </c>
      <c r="AZ46" s="47">
        <v>55623</v>
      </c>
      <c r="BA46" s="47">
        <v>54069</v>
      </c>
      <c r="BB46" s="47">
        <v>53698</v>
      </c>
      <c r="BC46" s="47">
        <v>52979</v>
      </c>
      <c r="BD46" s="47">
        <v>53091</v>
      </c>
      <c r="BE46" s="47">
        <v>53492</v>
      </c>
      <c r="BF46" s="47">
        <v>51243</v>
      </c>
      <c r="BG46" s="47">
        <v>46645</v>
      </c>
      <c r="BH46" s="47">
        <v>45544</v>
      </c>
      <c r="BI46" s="47">
        <v>47370</v>
      </c>
      <c r="BJ46" s="47">
        <v>48387</v>
      </c>
      <c r="BK46" s="47">
        <v>48989</v>
      </c>
      <c r="BL46" s="47">
        <v>52442</v>
      </c>
      <c r="BM46" s="47">
        <v>55310</v>
      </c>
      <c r="BN46" s="47">
        <v>58099</v>
      </c>
      <c r="BO46" s="47">
        <v>56118</v>
      </c>
      <c r="BP46" s="47">
        <v>57234</v>
      </c>
      <c r="BQ46" s="47">
        <v>57704</v>
      </c>
      <c r="BR46" s="47">
        <v>58443</v>
      </c>
      <c r="BS46" s="47">
        <v>57943</v>
      </c>
      <c r="BT46" s="47">
        <v>58933</v>
      </c>
      <c r="BU46" s="47">
        <v>57947</v>
      </c>
      <c r="BV46" s="47">
        <v>57065</v>
      </c>
      <c r="BW46" s="47">
        <v>56187</v>
      </c>
      <c r="BX46" s="47">
        <v>53991</v>
      </c>
      <c r="BY46" s="47">
        <v>51779</v>
      </c>
      <c r="BZ46" s="47">
        <v>50862</v>
      </c>
      <c r="CA46" s="47">
        <v>49721</v>
      </c>
      <c r="CB46" s="47">
        <v>47322</v>
      </c>
      <c r="CC46" s="47">
        <v>45262</v>
      </c>
      <c r="CD46" s="47">
        <v>42741</v>
      </c>
      <c r="CE46" s="47">
        <v>42900</v>
      </c>
      <c r="CF46" s="47">
        <v>41503</v>
      </c>
      <c r="CG46" s="47">
        <v>39258</v>
      </c>
      <c r="CH46" s="47">
        <v>39296</v>
      </c>
      <c r="CI46" s="47">
        <v>38550</v>
      </c>
      <c r="CJ46" s="47">
        <v>39267</v>
      </c>
      <c r="CK46" s="47">
        <v>40042</v>
      </c>
      <c r="CL46" s="47">
        <v>42931</v>
      </c>
      <c r="CM46" s="47">
        <v>30616</v>
      </c>
      <c r="CN46" s="47">
        <v>28812</v>
      </c>
      <c r="CO46" s="47">
        <v>27380</v>
      </c>
      <c r="CP46" s="47">
        <v>23695</v>
      </c>
      <c r="CQ46" s="47">
        <v>20065</v>
      </c>
      <c r="CR46" s="47">
        <v>17176</v>
      </c>
      <c r="CS46" s="47">
        <v>16641</v>
      </c>
      <c r="CT46" s="47">
        <v>15432</v>
      </c>
      <c r="CU46" s="47">
        <v>13923</v>
      </c>
      <c r="CV46" s="47">
        <v>11977</v>
      </c>
      <c r="CW46" s="47">
        <v>10058</v>
      </c>
      <c r="CX46" s="47">
        <v>8239</v>
      </c>
      <c r="CY46" s="48">
        <v>25599</v>
      </c>
      <c r="CZ46" s="47">
        <v>40643</v>
      </c>
      <c r="DA46" s="47">
        <v>41706</v>
      </c>
      <c r="DB46" s="47">
        <v>44241</v>
      </c>
      <c r="DC46" s="47">
        <v>43948</v>
      </c>
      <c r="DD46" s="47">
        <v>46083</v>
      </c>
      <c r="DE46" s="47">
        <v>47002</v>
      </c>
      <c r="DF46" s="47">
        <v>47821</v>
      </c>
      <c r="DG46" s="47">
        <v>49113</v>
      </c>
      <c r="DH46" s="47">
        <v>49897</v>
      </c>
      <c r="DI46" s="47">
        <v>49771</v>
      </c>
      <c r="DJ46" s="47">
        <v>49779</v>
      </c>
      <c r="DK46" s="47">
        <v>51201</v>
      </c>
      <c r="DL46" s="47">
        <v>52584</v>
      </c>
      <c r="DM46" s="47">
        <v>52017</v>
      </c>
      <c r="DN46" s="47">
        <v>51655</v>
      </c>
      <c r="DO46" s="47">
        <v>50878</v>
      </c>
      <c r="DP46" s="47">
        <v>51324</v>
      </c>
      <c r="DQ46" s="47">
        <v>49444</v>
      </c>
      <c r="DR46" s="47">
        <v>50089</v>
      </c>
      <c r="DS46" s="47">
        <v>55691</v>
      </c>
      <c r="DT46" s="47">
        <v>56999</v>
      </c>
      <c r="DU46" s="47">
        <v>55185</v>
      </c>
      <c r="DV46" s="47">
        <v>52069</v>
      </c>
      <c r="DW46" s="47">
        <v>51162</v>
      </c>
      <c r="DX46" s="47">
        <v>51062</v>
      </c>
      <c r="DY46" s="47">
        <v>52656</v>
      </c>
      <c r="DZ46" s="47">
        <v>54568</v>
      </c>
      <c r="EA46" s="47">
        <v>56064</v>
      </c>
      <c r="EB46" s="47">
        <v>54973</v>
      </c>
      <c r="EC46" s="47">
        <v>56803</v>
      </c>
      <c r="ED46" s="47">
        <v>58752</v>
      </c>
      <c r="EE46" s="47">
        <v>59307</v>
      </c>
      <c r="EF46" s="47">
        <v>60887</v>
      </c>
      <c r="EG46" s="47">
        <v>61514</v>
      </c>
      <c r="EH46" s="47">
        <v>60829</v>
      </c>
      <c r="EI46" s="47">
        <v>60233</v>
      </c>
      <c r="EJ46" s="47">
        <v>62049</v>
      </c>
      <c r="EK46" s="47">
        <v>60644</v>
      </c>
      <c r="EL46" s="47">
        <v>59579</v>
      </c>
      <c r="EM46" s="47">
        <v>58962</v>
      </c>
      <c r="EN46" s="47">
        <v>56492</v>
      </c>
      <c r="EO46" s="47">
        <v>56049</v>
      </c>
      <c r="EP46" s="47">
        <v>55303</v>
      </c>
      <c r="EQ46" s="47">
        <v>55759</v>
      </c>
      <c r="ER46" s="47">
        <v>55282</v>
      </c>
      <c r="ES46" s="47">
        <v>52654</v>
      </c>
      <c r="ET46" s="47">
        <v>48035</v>
      </c>
      <c r="EU46" s="47">
        <v>46502</v>
      </c>
      <c r="EV46" s="47">
        <v>48746</v>
      </c>
      <c r="EW46" s="47">
        <v>49720</v>
      </c>
      <c r="EX46" s="47">
        <v>51168</v>
      </c>
      <c r="EY46" s="47">
        <v>53873</v>
      </c>
      <c r="EZ46" s="47">
        <v>57257</v>
      </c>
      <c r="FA46" s="47">
        <v>60552</v>
      </c>
      <c r="FB46" s="47">
        <v>58507</v>
      </c>
      <c r="FC46" s="47">
        <v>59964</v>
      </c>
      <c r="FD46" s="47">
        <v>60104</v>
      </c>
      <c r="FE46" s="47">
        <v>60335</v>
      </c>
      <c r="FF46" s="47">
        <v>60429</v>
      </c>
      <c r="FG46" s="47">
        <v>60674</v>
      </c>
      <c r="FH46" s="47">
        <v>60357</v>
      </c>
      <c r="FI46" s="47">
        <v>59682</v>
      </c>
      <c r="FJ46" s="47">
        <v>58483</v>
      </c>
      <c r="FK46" s="47">
        <v>55928</v>
      </c>
      <c r="FL46" s="47">
        <v>53936</v>
      </c>
      <c r="FM46" s="47">
        <v>53228</v>
      </c>
      <c r="FN46" s="47">
        <v>52198</v>
      </c>
      <c r="FO46" s="47">
        <v>49558</v>
      </c>
      <c r="FP46" s="47">
        <v>47773</v>
      </c>
      <c r="FQ46" s="47">
        <v>45274</v>
      </c>
      <c r="FR46" s="47">
        <v>44997</v>
      </c>
      <c r="FS46" s="47">
        <v>44091</v>
      </c>
      <c r="FT46" s="47">
        <v>42321</v>
      </c>
      <c r="FU46" s="47">
        <v>42679</v>
      </c>
      <c r="FV46" s="47">
        <v>42883</v>
      </c>
      <c r="FW46" s="47">
        <v>42942</v>
      </c>
      <c r="FX46" s="47">
        <v>45469</v>
      </c>
      <c r="FY46" s="47">
        <v>48247</v>
      </c>
      <c r="FZ46" s="47">
        <v>35343</v>
      </c>
      <c r="GA46" s="47">
        <v>33806</v>
      </c>
      <c r="GB46" s="47">
        <v>31950</v>
      </c>
      <c r="GC46" s="47">
        <v>28547</v>
      </c>
      <c r="GD46" s="47">
        <v>25328</v>
      </c>
      <c r="GE46" s="47">
        <v>22333</v>
      </c>
      <c r="GF46" s="47">
        <v>22775</v>
      </c>
      <c r="GG46" s="47">
        <v>21192</v>
      </c>
      <c r="GH46" s="47">
        <v>19767</v>
      </c>
      <c r="GI46" s="47">
        <v>17659</v>
      </c>
      <c r="GJ46" s="47">
        <v>15227</v>
      </c>
      <c r="GK46" s="47">
        <v>13339</v>
      </c>
      <c r="GL46" s="48">
        <v>51773</v>
      </c>
    </row>
    <row r="47" spans="1:194" s="1" customFormat="1" x14ac:dyDescent="0.25">
      <c r="A47" s="58" t="s">
        <v>25</v>
      </c>
      <c r="B47" s="251" t="s">
        <v>89</v>
      </c>
      <c r="C47" s="29" t="str">
        <f t="shared" si="28"/>
        <v>NHSE regions - North West</v>
      </c>
      <c r="D47" s="48">
        <f t="shared" si="19"/>
        <v>283175</v>
      </c>
      <c r="E47" s="48">
        <f t="shared" si="20"/>
        <v>267303</v>
      </c>
      <c r="F47" s="49">
        <f t="shared" si="21"/>
        <v>7415407</v>
      </c>
      <c r="G47" s="49">
        <f t="shared" si="22"/>
        <v>3651425</v>
      </c>
      <c r="H47" s="50">
        <f t="shared" si="23"/>
        <v>3763982</v>
      </c>
      <c r="I47" s="50">
        <f t="shared" si="24"/>
        <v>2847064</v>
      </c>
      <c r="J47" s="50">
        <f t="shared" si="25"/>
        <v>3000065</v>
      </c>
      <c r="K47" s="47">
        <f t="shared" si="26"/>
        <v>804361</v>
      </c>
      <c r="L47" s="48">
        <f t="shared" si="27"/>
        <v>763917</v>
      </c>
      <c r="M47" s="47">
        <v>37448</v>
      </c>
      <c r="N47" s="47">
        <v>39233</v>
      </c>
      <c r="O47" s="47">
        <v>41593</v>
      </c>
      <c r="P47" s="47">
        <v>41165</v>
      </c>
      <c r="Q47" s="47">
        <v>42731</v>
      </c>
      <c r="R47" s="47">
        <v>43576</v>
      </c>
      <c r="S47" s="47">
        <v>44071</v>
      </c>
      <c r="T47" s="47">
        <v>45444</v>
      </c>
      <c r="U47" s="47">
        <v>46418</v>
      </c>
      <c r="V47" s="47">
        <v>46016</v>
      </c>
      <c r="W47" s="47">
        <v>46119</v>
      </c>
      <c r="X47" s="47">
        <v>47372</v>
      </c>
      <c r="Y47" s="47">
        <v>47759</v>
      </c>
      <c r="Z47" s="47">
        <v>47791</v>
      </c>
      <c r="AA47" s="47">
        <v>47388</v>
      </c>
      <c r="AB47" s="47">
        <v>46977</v>
      </c>
      <c r="AC47" s="47">
        <v>47384</v>
      </c>
      <c r="AD47" s="47">
        <v>45876</v>
      </c>
      <c r="AE47" s="47">
        <v>46518</v>
      </c>
      <c r="AF47" s="47">
        <v>49311</v>
      </c>
      <c r="AG47" s="47">
        <v>49343</v>
      </c>
      <c r="AH47" s="47">
        <v>48639</v>
      </c>
      <c r="AI47" s="47">
        <v>47081</v>
      </c>
      <c r="AJ47" s="47">
        <v>46240</v>
      </c>
      <c r="AK47" s="47">
        <v>47213</v>
      </c>
      <c r="AL47" s="47">
        <v>48605</v>
      </c>
      <c r="AM47" s="47">
        <v>49006</v>
      </c>
      <c r="AN47" s="47">
        <v>49725</v>
      </c>
      <c r="AO47" s="47">
        <v>47749</v>
      </c>
      <c r="AP47" s="47">
        <v>48566</v>
      </c>
      <c r="AQ47" s="47">
        <v>49026</v>
      </c>
      <c r="AR47" s="47">
        <v>49752</v>
      </c>
      <c r="AS47" s="47">
        <v>50577</v>
      </c>
      <c r="AT47" s="47">
        <v>51686</v>
      </c>
      <c r="AU47" s="47">
        <v>50990</v>
      </c>
      <c r="AV47" s="47">
        <v>50115</v>
      </c>
      <c r="AW47" s="47">
        <v>50890</v>
      </c>
      <c r="AX47" s="47">
        <v>48795</v>
      </c>
      <c r="AY47" s="47">
        <v>49445</v>
      </c>
      <c r="AZ47" s="47">
        <v>49390</v>
      </c>
      <c r="BA47" s="47">
        <v>47268</v>
      </c>
      <c r="BB47" s="47">
        <v>46737</v>
      </c>
      <c r="BC47" s="47">
        <v>46237</v>
      </c>
      <c r="BD47" s="47">
        <v>46134</v>
      </c>
      <c r="BE47" s="47">
        <v>46097</v>
      </c>
      <c r="BF47" s="47">
        <v>43956</v>
      </c>
      <c r="BG47" s="47">
        <v>40633</v>
      </c>
      <c r="BH47" s="47">
        <v>39706</v>
      </c>
      <c r="BI47" s="47">
        <v>41103</v>
      </c>
      <c r="BJ47" s="47">
        <v>42300</v>
      </c>
      <c r="BK47" s="47">
        <v>42083</v>
      </c>
      <c r="BL47" s="47">
        <v>43949</v>
      </c>
      <c r="BM47" s="47">
        <v>46434</v>
      </c>
      <c r="BN47" s="47">
        <v>48343</v>
      </c>
      <c r="BO47" s="47">
        <v>47136</v>
      </c>
      <c r="BP47" s="47">
        <v>48400</v>
      </c>
      <c r="BQ47" s="47">
        <v>47565</v>
      </c>
      <c r="BR47" s="47">
        <v>48127</v>
      </c>
      <c r="BS47" s="47">
        <v>47496</v>
      </c>
      <c r="BT47" s="47">
        <v>47979</v>
      </c>
      <c r="BU47" s="47">
        <v>47830</v>
      </c>
      <c r="BV47" s="47">
        <v>46436</v>
      </c>
      <c r="BW47" s="47">
        <v>45410</v>
      </c>
      <c r="BX47" s="47">
        <v>43698</v>
      </c>
      <c r="BY47" s="47">
        <v>41693</v>
      </c>
      <c r="BZ47" s="47">
        <v>40139</v>
      </c>
      <c r="CA47" s="47">
        <v>39111</v>
      </c>
      <c r="CB47" s="47">
        <v>36824</v>
      </c>
      <c r="CC47" s="47">
        <v>35304</v>
      </c>
      <c r="CD47" s="47">
        <v>33240</v>
      </c>
      <c r="CE47" s="47">
        <v>33080</v>
      </c>
      <c r="CF47" s="47">
        <v>32720</v>
      </c>
      <c r="CG47" s="47">
        <v>30846</v>
      </c>
      <c r="CH47" s="47">
        <v>30490</v>
      </c>
      <c r="CI47" s="47">
        <v>30389</v>
      </c>
      <c r="CJ47" s="47">
        <v>30875</v>
      </c>
      <c r="CK47" s="47">
        <v>31637</v>
      </c>
      <c r="CL47" s="47">
        <v>33466</v>
      </c>
      <c r="CM47" s="47">
        <v>24174</v>
      </c>
      <c r="CN47" s="47">
        <v>22435</v>
      </c>
      <c r="CO47" s="47">
        <v>21795</v>
      </c>
      <c r="CP47" s="47">
        <v>19250</v>
      </c>
      <c r="CQ47" s="47">
        <v>16230</v>
      </c>
      <c r="CR47" s="47">
        <v>14097</v>
      </c>
      <c r="CS47" s="47">
        <v>13224</v>
      </c>
      <c r="CT47" s="47">
        <v>12368</v>
      </c>
      <c r="CU47" s="47">
        <v>11017</v>
      </c>
      <c r="CV47" s="47">
        <v>9244</v>
      </c>
      <c r="CW47" s="47">
        <v>7759</v>
      </c>
      <c r="CX47" s="47">
        <v>6424</v>
      </c>
      <c r="CY47" s="48">
        <v>19514</v>
      </c>
      <c r="CZ47" s="47">
        <v>35403</v>
      </c>
      <c r="DA47" s="47">
        <v>36923</v>
      </c>
      <c r="DB47" s="47">
        <v>39855</v>
      </c>
      <c r="DC47" s="47">
        <v>39413</v>
      </c>
      <c r="DD47" s="47">
        <v>41171</v>
      </c>
      <c r="DE47" s="47">
        <v>42055</v>
      </c>
      <c r="DF47" s="47">
        <v>41908</v>
      </c>
      <c r="DG47" s="47">
        <v>42915</v>
      </c>
      <c r="DH47" s="47">
        <v>44215</v>
      </c>
      <c r="DI47" s="47">
        <v>43846</v>
      </c>
      <c r="DJ47" s="47">
        <v>44208</v>
      </c>
      <c r="DK47" s="47">
        <v>44702</v>
      </c>
      <c r="DL47" s="47">
        <v>45704</v>
      </c>
      <c r="DM47" s="47">
        <v>45694</v>
      </c>
      <c r="DN47" s="47">
        <v>44560</v>
      </c>
      <c r="DO47" s="47">
        <v>44396</v>
      </c>
      <c r="DP47" s="47">
        <v>44474</v>
      </c>
      <c r="DQ47" s="47">
        <v>42475</v>
      </c>
      <c r="DR47" s="47">
        <v>42814</v>
      </c>
      <c r="DS47" s="47">
        <v>46452</v>
      </c>
      <c r="DT47" s="47">
        <v>47482</v>
      </c>
      <c r="DU47" s="47">
        <v>46539</v>
      </c>
      <c r="DV47" s="47">
        <v>45886</v>
      </c>
      <c r="DW47" s="47">
        <v>44393</v>
      </c>
      <c r="DX47" s="47">
        <v>45055</v>
      </c>
      <c r="DY47" s="47">
        <v>47845</v>
      </c>
      <c r="DZ47" s="47">
        <v>47871</v>
      </c>
      <c r="EA47" s="47">
        <v>49829</v>
      </c>
      <c r="EB47" s="47">
        <v>48571</v>
      </c>
      <c r="EC47" s="47">
        <v>49575</v>
      </c>
      <c r="ED47" s="47">
        <v>50858</v>
      </c>
      <c r="EE47" s="47">
        <v>51549</v>
      </c>
      <c r="EF47" s="47">
        <v>52870</v>
      </c>
      <c r="EG47" s="47">
        <v>53601</v>
      </c>
      <c r="EH47" s="47">
        <v>53277</v>
      </c>
      <c r="EI47" s="47">
        <v>53179</v>
      </c>
      <c r="EJ47" s="47">
        <v>54226</v>
      </c>
      <c r="EK47" s="47">
        <v>52376</v>
      </c>
      <c r="EL47" s="47">
        <v>52082</v>
      </c>
      <c r="EM47" s="47">
        <v>51706</v>
      </c>
      <c r="EN47" s="47">
        <v>49570</v>
      </c>
      <c r="EO47" s="47">
        <v>49318</v>
      </c>
      <c r="EP47" s="47">
        <v>48088</v>
      </c>
      <c r="EQ47" s="47">
        <v>47908</v>
      </c>
      <c r="ER47" s="47">
        <v>48094</v>
      </c>
      <c r="ES47" s="47">
        <v>45573</v>
      </c>
      <c r="ET47" s="47">
        <v>41605</v>
      </c>
      <c r="EU47" s="47">
        <v>40548</v>
      </c>
      <c r="EV47" s="47">
        <v>41700</v>
      </c>
      <c r="EW47" s="47">
        <v>42541</v>
      </c>
      <c r="EX47" s="47">
        <v>43131</v>
      </c>
      <c r="EY47" s="47">
        <v>45140</v>
      </c>
      <c r="EZ47" s="47">
        <v>47866</v>
      </c>
      <c r="FA47" s="47">
        <v>49676</v>
      </c>
      <c r="FB47" s="47">
        <v>48406</v>
      </c>
      <c r="FC47" s="47">
        <v>49461</v>
      </c>
      <c r="FD47" s="47">
        <v>48937</v>
      </c>
      <c r="FE47" s="47">
        <v>49180</v>
      </c>
      <c r="FF47" s="47">
        <v>49336</v>
      </c>
      <c r="FG47" s="47">
        <v>50064</v>
      </c>
      <c r="FH47" s="47">
        <v>49229</v>
      </c>
      <c r="FI47" s="47">
        <v>48172</v>
      </c>
      <c r="FJ47" s="47">
        <v>47838</v>
      </c>
      <c r="FK47" s="47">
        <v>45211</v>
      </c>
      <c r="FL47" s="47">
        <v>43538</v>
      </c>
      <c r="FM47" s="47">
        <v>41727</v>
      </c>
      <c r="FN47" s="47">
        <v>40146</v>
      </c>
      <c r="FO47" s="47">
        <v>39149</v>
      </c>
      <c r="FP47" s="47">
        <v>37145</v>
      </c>
      <c r="FQ47" s="47">
        <v>35559</v>
      </c>
      <c r="FR47" s="47">
        <v>35229</v>
      </c>
      <c r="FS47" s="47">
        <v>34451</v>
      </c>
      <c r="FT47" s="47">
        <v>33397</v>
      </c>
      <c r="FU47" s="47">
        <v>33584</v>
      </c>
      <c r="FV47" s="47">
        <v>33855</v>
      </c>
      <c r="FW47" s="47">
        <v>33737</v>
      </c>
      <c r="FX47" s="47">
        <v>35780</v>
      </c>
      <c r="FY47" s="47">
        <v>38433</v>
      </c>
      <c r="FZ47" s="47">
        <v>27902</v>
      </c>
      <c r="GA47" s="47">
        <v>26548</v>
      </c>
      <c r="GB47" s="47">
        <v>25953</v>
      </c>
      <c r="GC47" s="47">
        <v>23692</v>
      </c>
      <c r="GD47" s="47">
        <v>20709</v>
      </c>
      <c r="GE47" s="47">
        <v>18380</v>
      </c>
      <c r="GF47" s="47">
        <v>18031</v>
      </c>
      <c r="GG47" s="47">
        <v>16901</v>
      </c>
      <c r="GH47" s="47">
        <v>15560</v>
      </c>
      <c r="GI47" s="47">
        <v>13665</v>
      </c>
      <c r="GJ47" s="47">
        <v>12273</v>
      </c>
      <c r="GK47" s="47">
        <v>10258</v>
      </c>
      <c r="GL47" s="48">
        <v>39835</v>
      </c>
    </row>
    <row r="48" spans="1:194" s="1" customFormat="1" x14ac:dyDescent="0.25">
      <c r="A48" s="58" t="s">
        <v>25</v>
      </c>
      <c r="B48" s="251" t="s">
        <v>90</v>
      </c>
      <c r="C48" s="29" t="str">
        <f t="shared" si="28"/>
        <v>NHSE regions - South East</v>
      </c>
      <c r="D48" s="48">
        <f t="shared" si="19"/>
        <v>359368</v>
      </c>
      <c r="E48" s="48">
        <f t="shared" si="20"/>
        <v>341701</v>
      </c>
      <c r="F48" s="49">
        <f t="shared" si="21"/>
        <v>9322323</v>
      </c>
      <c r="G48" s="49">
        <f t="shared" si="22"/>
        <v>4553329</v>
      </c>
      <c r="H48" s="50">
        <f t="shared" si="23"/>
        <v>4768994</v>
      </c>
      <c r="I48" s="50">
        <f t="shared" si="24"/>
        <v>3555988</v>
      </c>
      <c r="J48" s="50">
        <f t="shared" si="25"/>
        <v>3820459</v>
      </c>
      <c r="K48" s="47">
        <f t="shared" si="26"/>
        <v>997341</v>
      </c>
      <c r="L48" s="48">
        <f t="shared" si="27"/>
        <v>948535</v>
      </c>
      <c r="M48" s="47">
        <v>44028</v>
      </c>
      <c r="N48" s="47">
        <v>46612</v>
      </c>
      <c r="O48" s="47">
        <v>49529</v>
      </c>
      <c r="P48" s="47">
        <v>50433.999999999993</v>
      </c>
      <c r="Q48" s="47">
        <v>52735</v>
      </c>
      <c r="R48" s="47">
        <v>53822.999999999993</v>
      </c>
      <c r="S48" s="47">
        <v>54673</v>
      </c>
      <c r="T48" s="47">
        <v>55485</v>
      </c>
      <c r="U48" s="47">
        <v>56953</v>
      </c>
      <c r="V48" s="47">
        <v>57116</v>
      </c>
      <c r="W48" s="47">
        <v>57176</v>
      </c>
      <c r="X48" s="47">
        <v>59409</v>
      </c>
      <c r="Y48" s="47">
        <v>61035</v>
      </c>
      <c r="Z48" s="47">
        <v>60824</v>
      </c>
      <c r="AA48" s="47">
        <v>59907</v>
      </c>
      <c r="AB48" s="47">
        <v>59500</v>
      </c>
      <c r="AC48" s="47">
        <v>59787</v>
      </c>
      <c r="AD48" s="47">
        <v>58315</v>
      </c>
      <c r="AE48" s="47">
        <v>56444</v>
      </c>
      <c r="AF48" s="47">
        <v>53336</v>
      </c>
      <c r="AG48" s="47">
        <v>50796</v>
      </c>
      <c r="AH48" s="47">
        <v>50136</v>
      </c>
      <c r="AI48" s="47">
        <v>51011</v>
      </c>
      <c r="AJ48" s="47">
        <v>51847</v>
      </c>
      <c r="AK48" s="47">
        <v>52567</v>
      </c>
      <c r="AL48" s="47">
        <v>53176</v>
      </c>
      <c r="AM48" s="47">
        <v>53873.000000000007</v>
      </c>
      <c r="AN48" s="47">
        <v>53133</v>
      </c>
      <c r="AO48" s="47">
        <v>52481</v>
      </c>
      <c r="AP48" s="47">
        <v>53083</v>
      </c>
      <c r="AQ48" s="47">
        <v>55370</v>
      </c>
      <c r="AR48" s="47">
        <v>55499</v>
      </c>
      <c r="AS48" s="47">
        <v>58086</v>
      </c>
      <c r="AT48" s="47">
        <v>59116</v>
      </c>
      <c r="AU48" s="47">
        <v>60029.999999999993</v>
      </c>
      <c r="AV48" s="47">
        <v>60309</v>
      </c>
      <c r="AW48" s="47">
        <v>61501</v>
      </c>
      <c r="AX48" s="47">
        <v>60732.999999999993</v>
      </c>
      <c r="AY48" s="47">
        <v>60447.999999999993</v>
      </c>
      <c r="AZ48" s="47">
        <v>60692</v>
      </c>
      <c r="BA48" s="47">
        <v>59239</v>
      </c>
      <c r="BB48" s="47">
        <v>60153</v>
      </c>
      <c r="BC48" s="47">
        <v>60262</v>
      </c>
      <c r="BD48" s="47">
        <v>60900</v>
      </c>
      <c r="BE48" s="47">
        <v>61809</v>
      </c>
      <c r="BF48" s="47">
        <v>59832</v>
      </c>
      <c r="BG48" s="47">
        <v>56587</v>
      </c>
      <c r="BH48" s="47">
        <v>55299</v>
      </c>
      <c r="BI48" s="47">
        <v>55748</v>
      </c>
      <c r="BJ48" s="47">
        <v>57143</v>
      </c>
      <c r="BK48" s="47">
        <v>58082</v>
      </c>
      <c r="BL48" s="47">
        <v>59988</v>
      </c>
      <c r="BM48" s="47">
        <v>61301</v>
      </c>
      <c r="BN48" s="47">
        <v>62476</v>
      </c>
      <c r="BO48" s="47">
        <v>60408</v>
      </c>
      <c r="BP48" s="47">
        <v>61464</v>
      </c>
      <c r="BQ48" s="47">
        <v>61386.999999999993</v>
      </c>
      <c r="BR48" s="47">
        <v>62577</v>
      </c>
      <c r="BS48" s="47">
        <v>62078.999999999993</v>
      </c>
      <c r="BT48" s="47">
        <v>61986</v>
      </c>
      <c r="BU48" s="47">
        <v>60691</v>
      </c>
      <c r="BV48" s="47">
        <v>59178</v>
      </c>
      <c r="BW48" s="47">
        <v>57080</v>
      </c>
      <c r="BX48" s="47">
        <v>54710</v>
      </c>
      <c r="BY48" s="47">
        <v>52048.999999999993</v>
      </c>
      <c r="BZ48" s="47">
        <v>50714</v>
      </c>
      <c r="CA48" s="47">
        <v>48904</v>
      </c>
      <c r="CB48" s="47">
        <v>46125</v>
      </c>
      <c r="CC48" s="47">
        <v>44813</v>
      </c>
      <c r="CD48" s="47">
        <v>42408</v>
      </c>
      <c r="CE48" s="47">
        <v>41823</v>
      </c>
      <c r="CF48" s="47">
        <v>40779</v>
      </c>
      <c r="CG48" s="47">
        <v>38876</v>
      </c>
      <c r="CH48" s="47">
        <v>38742</v>
      </c>
      <c r="CI48" s="47">
        <v>38897</v>
      </c>
      <c r="CJ48" s="47">
        <v>40059</v>
      </c>
      <c r="CK48" s="47">
        <v>42454</v>
      </c>
      <c r="CL48" s="47">
        <v>45973</v>
      </c>
      <c r="CM48" s="47">
        <v>34239</v>
      </c>
      <c r="CN48" s="47">
        <v>32034</v>
      </c>
      <c r="CO48" s="47">
        <v>30810</v>
      </c>
      <c r="CP48" s="47">
        <v>27290</v>
      </c>
      <c r="CQ48" s="47">
        <v>23066</v>
      </c>
      <c r="CR48" s="47">
        <v>19113</v>
      </c>
      <c r="CS48" s="47">
        <v>19203</v>
      </c>
      <c r="CT48" s="47">
        <v>17677</v>
      </c>
      <c r="CU48" s="47">
        <v>15725</v>
      </c>
      <c r="CV48" s="47">
        <v>13966.000000000002</v>
      </c>
      <c r="CW48" s="47">
        <v>12099</v>
      </c>
      <c r="CX48" s="47">
        <v>10022</v>
      </c>
      <c r="CY48" s="48">
        <v>34082</v>
      </c>
      <c r="CZ48" s="47">
        <v>42001</v>
      </c>
      <c r="DA48" s="47">
        <v>44338</v>
      </c>
      <c r="DB48" s="47">
        <v>47662</v>
      </c>
      <c r="DC48" s="47">
        <v>48159</v>
      </c>
      <c r="DD48" s="47">
        <v>49945</v>
      </c>
      <c r="DE48" s="47">
        <v>51183</v>
      </c>
      <c r="DF48" s="47">
        <v>51472.000000000007</v>
      </c>
      <c r="DG48" s="47">
        <v>53302</v>
      </c>
      <c r="DH48" s="47">
        <v>54084</v>
      </c>
      <c r="DI48" s="47">
        <v>54603</v>
      </c>
      <c r="DJ48" s="47">
        <v>54389</v>
      </c>
      <c r="DK48" s="47">
        <v>55696</v>
      </c>
      <c r="DL48" s="47">
        <v>58048</v>
      </c>
      <c r="DM48" s="47">
        <v>57784.000000000007</v>
      </c>
      <c r="DN48" s="47">
        <v>57486</v>
      </c>
      <c r="DO48" s="47">
        <v>56170.999999999993</v>
      </c>
      <c r="DP48" s="47">
        <v>57060</v>
      </c>
      <c r="DQ48" s="47">
        <v>55152</v>
      </c>
      <c r="DR48" s="47">
        <v>52931</v>
      </c>
      <c r="DS48" s="47">
        <v>49610</v>
      </c>
      <c r="DT48" s="47">
        <v>46667</v>
      </c>
      <c r="DU48" s="47">
        <v>46002</v>
      </c>
      <c r="DV48" s="47">
        <v>47153</v>
      </c>
      <c r="DW48" s="47">
        <v>48972</v>
      </c>
      <c r="DX48" s="47">
        <v>49538</v>
      </c>
      <c r="DY48" s="47">
        <v>52143</v>
      </c>
      <c r="DZ48" s="47">
        <v>53074</v>
      </c>
      <c r="EA48" s="47">
        <v>54525.000000000007</v>
      </c>
      <c r="EB48" s="47">
        <v>54115</v>
      </c>
      <c r="EC48" s="47">
        <v>56166</v>
      </c>
      <c r="ED48" s="47">
        <v>58568</v>
      </c>
      <c r="EE48" s="47">
        <v>60136</v>
      </c>
      <c r="EF48" s="47">
        <v>62745</v>
      </c>
      <c r="EG48" s="47">
        <v>64986</v>
      </c>
      <c r="EH48" s="47">
        <v>66082</v>
      </c>
      <c r="EI48" s="47">
        <v>66132</v>
      </c>
      <c r="EJ48" s="47">
        <v>66919</v>
      </c>
      <c r="EK48" s="47">
        <v>66594</v>
      </c>
      <c r="EL48" s="47">
        <v>65662</v>
      </c>
      <c r="EM48" s="47">
        <v>65280.999999999993</v>
      </c>
      <c r="EN48" s="47">
        <v>64125.999999999993</v>
      </c>
      <c r="EO48" s="47">
        <v>64548</v>
      </c>
      <c r="EP48" s="47">
        <v>64129</v>
      </c>
      <c r="EQ48" s="47">
        <v>65406</v>
      </c>
      <c r="ER48" s="47">
        <v>65421</v>
      </c>
      <c r="ES48" s="47">
        <v>62837</v>
      </c>
      <c r="ET48" s="47">
        <v>58836</v>
      </c>
      <c r="EU48" s="47">
        <v>57793</v>
      </c>
      <c r="EV48" s="47">
        <v>57999</v>
      </c>
      <c r="EW48" s="47">
        <v>59668.999999999993</v>
      </c>
      <c r="EX48" s="47">
        <v>59799</v>
      </c>
      <c r="EY48" s="47">
        <v>61942.999999999993</v>
      </c>
      <c r="EZ48" s="47">
        <v>63366</v>
      </c>
      <c r="FA48" s="47">
        <v>65446</v>
      </c>
      <c r="FB48" s="47">
        <v>62646</v>
      </c>
      <c r="FC48" s="47">
        <v>64446</v>
      </c>
      <c r="FD48" s="47">
        <v>64741</v>
      </c>
      <c r="FE48" s="47">
        <v>65089.000000000007</v>
      </c>
      <c r="FF48" s="47">
        <v>64109</v>
      </c>
      <c r="FG48" s="47">
        <v>64551</v>
      </c>
      <c r="FH48" s="47">
        <v>63118</v>
      </c>
      <c r="FI48" s="47">
        <v>61738</v>
      </c>
      <c r="FJ48" s="47">
        <v>59203</v>
      </c>
      <c r="FK48" s="47">
        <v>56893</v>
      </c>
      <c r="FL48" s="47">
        <v>54247</v>
      </c>
      <c r="FM48" s="47">
        <v>53384</v>
      </c>
      <c r="FN48" s="47">
        <v>51397</v>
      </c>
      <c r="FO48" s="47">
        <v>49314</v>
      </c>
      <c r="FP48" s="47">
        <v>47112</v>
      </c>
      <c r="FQ48" s="47">
        <v>46264</v>
      </c>
      <c r="FR48" s="47">
        <v>45524</v>
      </c>
      <c r="FS48" s="47">
        <v>44865</v>
      </c>
      <c r="FT48" s="47">
        <v>43839</v>
      </c>
      <c r="FU48" s="47">
        <v>43853</v>
      </c>
      <c r="FV48" s="47">
        <v>44986</v>
      </c>
      <c r="FW48" s="47">
        <v>46440</v>
      </c>
      <c r="FX48" s="47">
        <v>48733</v>
      </c>
      <c r="FY48" s="47">
        <v>53301</v>
      </c>
      <c r="FZ48" s="47">
        <v>40458</v>
      </c>
      <c r="GA48" s="47">
        <v>37907</v>
      </c>
      <c r="GB48" s="47">
        <v>37127</v>
      </c>
      <c r="GC48" s="47">
        <v>33942</v>
      </c>
      <c r="GD48" s="47">
        <v>29145.000000000004</v>
      </c>
      <c r="GE48" s="47">
        <v>24603</v>
      </c>
      <c r="GF48" s="47">
        <v>25379</v>
      </c>
      <c r="GG48" s="47">
        <v>24241</v>
      </c>
      <c r="GH48" s="47">
        <v>22288</v>
      </c>
      <c r="GI48" s="47">
        <v>19685</v>
      </c>
      <c r="GJ48" s="47">
        <v>17727</v>
      </c>
      <c r="GK48" s="47">
        <v>15658.000000000002</v>
      </c>
      <c r="GL48" s="48">
        <v>67187</v>
      </c>
    </row>
    <row r="49" spans="1:194" s="1" customFormat="1" x14ac:dyDescent="0.25">
      <c r="A49" s="114" t="s">
        <v>25</v>
      </c>
      <c r="B49" s="251" t="s">
        <v>91</v>
      </c>
      <c r="C49" s="29" t="str">
        <f t="shared" si="28"/>
        <v>NHSE regions - South West</v>
      </c>
      <c r="D49" s="48">
        <f t="shared" si="19"/>
        <v>208545</v>
      </c>
      <c r="E49" s="48">
        <f t="shared" si="20"/>
        <v>199438</v>
      </c>
      <c r="F49" s="49">
        <f t="shared" si="21"/>
        <v>5897010</v>
      </c>
      <c r="G49" s="49">
        <f t="shared" si="22"/>
        <v>2885126</v>
      </c>
      <c r="H49" s="50">
        <f t="shared" si="23"/>
        <v>3011884</v>
      </c>
      <c r="I49" s="50">
        <f t="shared" si="24"/>
        <v>2313833</v>
      </c>
      <c r="J49" s="50">
        <f t="shared" si="25"/>
        <v>2467054</v>
      </c>
      <c r="K49" s="47">
        <f t="shared" si="26"/>
        <v>571293</v>
      </c>
      <c r="L49" s="48">
        <f t="shared" si="27"/>
        <v>544830</v>
      </c>
      <c r="M49" s="47">
        <v>24822</v>
      </c>
      <c r="N49" s="47">
        <v>25681</v>
      </c>
      <c r="O49" s="47">
        <v>28099</v>
      </c>
      <c r="P49" s="47">
        <v>28411</v>
      </c>
      <c r="Q49" s="47">
        <v>29403</v>
      </c>
      <c r="R49" s="47">
        <v>30500</v>
      </c>
      <c r="S49" s="47">
        <v>31150</v>
      </c>
      <c r="T49" s="47">
        <v>31624</v>
      </c>
      <c r="U49" s="47">
        <v>33119</v>
      </c>
      <c r="V49" s="47">
        <v>32709</v>
      </c>
      <c r="W49" s="47">
        <v>32996</v>
      </c>
      <c r="X49" s="47">
        <v>34234</v>
      </c>
      <c r="Y49" s="47">
        <v>35681</v>
      </c>
      <c r="Z49" s="47">
        <v>35174</v>
      </c>
      <c r="AA49" s="47">
        <v>34995</v>
      </c>
      <c r="AB49" s="47">
        <v>34245</v>
      </c>
      <c r="AC49" s="47">
        <v>34603</v>
      </c>
      <c r="AD49" s="47">
        <v>33847</v>
      </c>
      <c r="AE49" s="47">
        <v>33716</v>
      </c>
      <c r="AF49" s="47">
        <v>37130</v>
      </c>
      <c r="AG49" s="47">
        <v>37696</v>
      </c>
      <c r="AH49" s="47">
        <v>37566</v>
      </c>
      <c r="AI49" s="47">
        <v>35438</v>
      </c>
      <c r="AJ49" s="47">
        <v>34141</v>
      </c>
      <c r="AK49" s="47">
        <v>34248</v>
      </c>
      <c r="AL49" s="47">
        <v>34800</v>
      </c>
      <c r="AM49" s="47">
        <v>33763</v>
      </c>
      <c r="AN49" s="47">
        <v>34510</v>
      </c>
      <c r="AO49" s="47">
        <v>33760</v>
      </c>
      <c r="AP49" s="47">
        <v>33675</v>
      </c>
      <c r="AQ49" s="47">
        <v>35209</v>
      </c>
      <c r="AR49" s="47">
        <v>35026</v>
      </c>
      <c r="AS49" s="47">
        <v>35862</v>
      </c>
      <c r="AT49" s="47">
        <v>36714</v>
      </c>
      <c r="AU49" s="47">
        <v>36912</v>
      </c>
      <c r="AV49" s="47">
        <v>36930</v>
      </c>
      <c r="AW49" s="47">
        <v>36979</v>
      </c>
      <c r="AX49" s="47">
        <v>36427</v>
      </c>
      <c r="AY49" s="47">
        <v>36216</v>
      </c>
      <c r="AZ49" s="47">
        <v>35705</v>
      </c>
      <c r="BA49" s="47">
        <v>34896</v>
      </c>
      <c r="BB49" s="47">
        <v>35147</v>
      </c>
      <c r="BC49" s="47">
        <v>35274</v>
      </c>
      <c r="BD49" s="47">
        <v>35207</v>
      </c>
      <c r="BE49" s="47">
        <v>35557</v>
      </c>
      <c r="BF49" s="47">
        <v>34133</v>
      </c>
      <c r="BG49" s="47">
        <v>31206</v>
      </c>
      <c r="BH49" s="47">
        <v>31154</v>
      </c>
      <c r="BI49" s="47">
        <v>31708</v>
      </c>
      <c r="BJ49" s="47">
        <v>32818</v>
      </c>
      <c r="BK49" s="47">
        <v>34070</v>
      </c>
      <c r="BL49" s="47">
        <v>35783</v>
      </c>
      <c r="BM49" s="47">
        <v>37043</v>
      </c>
      <c r="BN49" s="47">
        <v>38611</v>
      </c>
      <c r="BO49" s="47">
        <v>37722</v>
      </c>
      <c r="BP49" s="47">
        <v>39116</v>
      </c>
      <c r="BQ49" s="47">
        <v>39244</v>
      </c>
      <c r="BR49" s="47">
        <v>40098</v>
      </c>
      <c r="BS49" s="47">
        <v>40294</v>
      </c>
      <c r="BT49" s="47">
        <v>40757</v>
      </c>
      <c r="BU49" s="47">
        <v>40678</v>
      </c>
      <c r="BV49" s="47">
        <v>39621</v>
      </c>
      <c r="BW49" s="47">
        <v>39129</v>
      </c>
      <c r="BX49" s="47">
        <v>37593</v>
      </c>
      <c r="BY49" s="47">
        <v>36231</v>
      </c>
      <c r="BZ49" s="47">
        <v>35516</v>
      </c>
      <c r="CA49" s="47">
        <v>34205</v>
      </c>
      <c r="CB49" s="47">
        <v>33259</v>
      </c>
      <c r="CC49" s="47">
        <v>31504</v>
      </c>
      <c r="CD49" s="47">
        <v>30555</v>
      </c>
      <c r="CE49" s="47">
        <v>30444</v>
      </c>
      <c r="CF49" s="47">
        <v>30001</v>
      </c>
      <c r="CG49" s="47">
        <v>28898</v>
      </c>
      <c r="CH49" s="47">
        <v>29067</v>
      </c>
      <c r="CI49" s="47">
        <v>29412</v>
      </c>
      <c r="CJ49" s="47">
        <v>29856</v>
      </c>
      <c r="CK49" s="47">
        <v>31349</v>
      </c>
      <c r="CL49" s="47">
        <v>33844</v>
      </c>
      <c r="CM49" s="47">
        <v>25258</v>
      </c>
      <c r="CN49" s="47">
        <v>23860</v>
      </c>
      <c r="CO49" s="47">
        <v>22734</v>
      </c>
      <c r="CP49" s="47">
        <v>20460</v>
      </c>
      <c r="CQ49" s="47">
        <v>17142</v>
      </c>
      <c r="CR49" s="47">
        <v>14116</v>
      </c>
      <c r="CS49" s="47">
        <v>13736</v>
      </c>
      <c r="CT49" s="47">
        <v>12748</v>
      </c>
      <c r="CU49" s="47">
        <v>11313</v>
      </c>
      <c r="CV49" s="47">
        <v>9921</v>
      </c>
      <c r="CW49" s="47">
        <v>8419</v>
      </c>
      <c r="CX49" s="47">
        <v>7136</v>
      </c>
      <c r="CY49" s="48">
        <v>23567</v>
      </c>
      <c r="CZ49" s="47">
        <v>23559</v>
      </c>
      <c r="DA49" s="47">
        <v>24759</v>
      </c>
      <c r="DB49" s="47">
        <v>26188</v>
      </c>
      <c r="DC49" s="47">
        <v>26974</v>
      </c>
      <c r="DD49" s="47">
        <v>28076</v>
      </c>
      <c r="DE49" s="47">
        <v>28912</v>
      </c>
      <c r="DF49" s="47">
        <v>29474</v>
      </c>
      <c r="DG49" s="47">
        <v>30056</v>
      </c>
      <c r="DH49" s="47">
        <v>31576</v>
      </c>
      <c r="DI49" s="47">
        <v>31413</v>
      </c>
      <c r="DJ49" s="47">
        <v>31891</v>
      </c>
      <c r="DK49" s="47">
        <v>32514</v>
      </c>
      <c r="DL49" s="47">
        <v>33540</v>
      </c>
      <c r="DM49" s="47">
        <v>33674</v>
      </c>
      <c r="DN49" s="47">
        <v>33629</v>
      </c>
      <c r="DO49" s="47">
        <v>32936</v>
      </c>
      <c r="DP49" s="47">
        <v>33409</v>
      </c>
      <c r="DQ49" s="47">
        <v>32250</v>
      </c>
      <c r="DR49" s="47">
        <v>32002</v>
      </c>
      <c r="DS49" s="47">
        <v>35806</v>
      </c>
      <c r="DT49" s="47">
        <v>36007</v>
      </c>
      <c r="DU49" s="47">
        <v>35387</v>
      </c>
      <c r="DV49" s="47">
        <v>33041</v>
      </c>
      <c r="DW49" s="47">
        <v>31563</v>
      </c>
      <c r="DX49" s="47">
        <v>32130</v>
      </c>
      <c r="DY49" s="47">
        <v>32389</v>
      </c>
      <c r="DZ49" s="47">
        <v>32993</v>
      </c>
      <c r="EA49" s="47">
        <v>34154</v>
      </c>
      <c r="EB49" s="47">
        <v>33338</v>
      </c>
      <c r="EC49" s="47">
        <v>34493</v>
      </c>
      <c r="ED49" s="47">
        <v>36194</v>
      </c>
      <c r="EE49" s="47">
        <v>36431</v>
      </c>
      <c r="EF49" s="47">
        <v>37559</v>
      </c>
      <c r="EG49" s="47">
        <v>38765</v>
      </c>
      <c r="EH49" s="47">
        <v>39087</v>
      </c>
      <c r="EI49" s="47">
        <v>39070</v>
      </c>
      <c r="EJ49" s="47">
        <v>39597</v>
      </c>
      <c r="EK49" s="47">
        <v>38636</v>
      </c>
      <c r="EL49" s="47">
        <v>37849</v>
      </c>
      <c r="EM49" s="47">
        <v>37949</v>
      </c>
      <c r="EN49" s="47">
        <v>37048</v>
      </c>
      <c r="EO49" s="47">
        <v>36275</v>
      </c>
      <c r="EP49" s="47">
        <v>36489</v>
      </c>
      <c r="EQ49" s="47">
        <v>37077</v>
      </c>
      <c r="ER49" s="47">
        <v>36952</v>
      </c>
      <c r="ES49" s="47">
        <v>35319</v>
      </c>
      <c r="ET49" s="47">
        <v>32717</v>
      </c>
      <c r="EU49" s="47">
        <v>32632</v>
      </c>
      <c r="EV49" s="47">
        <v>33363</v>
      </c>
      <c r="EW49" s="47">
        <v>34439</v>
      </c>
      <c r="EX49" s="47">
        <v>35617</v>
      </c>
      <c r="EY49" s="47">
        <v>37244</v>
      </c>
      <c r="EZ49" s="47">
        <v>39251</v>
      </c>
      <c r="FA49" s="47">
        <v>40556</v>
      </c>
      <c r="FB49" s="47">
        <v>39991</v>
      </c>
      <c r="FC49" s="47">
        <v>40971</v>
      </c>
      <c r="FD49" s="47">
        <v>40933</v>
      </c>
      <c r="FE49" s="47">
        <v>42654</v>
      </c>
      <c r="FF49" s="47">
        <v>42851</v>
      </c>
      <c r="FG49" s="47">
        <v>42912</v>
      </c>
      <c r="FH49" s="47">
        <v>42947</v>
      </c>
      <c r="FI49" s="47">
        <v>41496</v>
      </c>
      <c r="FJ49" s="47">
        <v>40972</v>
      </c>
      <c r="FK49" s="47">
        <v>39734</v>
      </c>
      <c r="FL49" s="47">
        <v>37980</v>
      </c>
      <c r="FM49" s="47">
        <v>37285</v>
      </c>
      <c r="FN49" s="47">
        <v>36689</v>
      </c>
      <c r="FO49" s="47">
        <v>35415</v>
      </c>
      <c r="FP49" s="47">
        <v>33512</v>
      </c>
      <c r="FQ49" s="47">
        <v>32978</v>
      </c>
      <c r="FR49" s="47">
        <v>33921</v>
      </c>
      <c r="FS49" s="47">
        <v>33011</v>
      </c>
      <c r="FT49" s="47">
        <v>32113</v>
      </c>
      <c r="FU49" s="47">
        <v>32098</v>
      </c>
      <c r="FV49" s="47">
        <v>32830</v>
      </c>
      <c r="FW49" s="47">
        <v>33580</v>
      </c>
      <c r="FX49" s="47">
        <v>35365</v>
      </c>
      <c r="FY49" s="47">
        <v>37569</v>
      </c>
      <c r="FZ49" s="47">
        <v>28763</v>
      </c>
      <c r="GA49" s="47">
        <v>27596</v>
      </c>
      <c r="GB49" s="47">
        <v>26925</v>
      </c>
      <c r="GC49" s="47">
        <v>24058</v>
      </c>
      <c r="GD49" s="47">
        <v>20933</v>
      </c>
      <c r="GE49" s="47">
        <v>17845</v>
      </c>
      <c r="GF49" s="47">
        <v>17606</v>
      </c>
      <c r="GG49" s="47">
        <v>16694</v>
      </c>
      <c r="GH49" s="47">
        <v>15399</v>
      </c>
      <c r="GI49" s="47">
        <v>13789</v>
      </c>
      <c r="GJ49" s="47">
        <v>12101</v>
      </c>
      <c r="GK49" s="47">
        <v>10787</v>
      </c>
      <c r="GL49" s="48">
        <v>45332</v>
      </c>
    </row>
    <row r="50" spans="1:194" s="95" customFormat="1" x14ac:dyDescent="0.25">
      <c r="A50" s="97"/>
      <c r="B50" s="252"/>
      <c r="C50" s="92"/>
      <c r="D50" s="733">
        <f>SUM(D43:D49)</f>
        <v>2206600</v>
      </c>
      <c r="E50" s="733">
        <f>SUM(E43:E49)</f>
        <v>2094530</v>
      </c>
      <c r="F50" s="733">
        <f>SUM(F43:F49)</f>
        <v>58620101</v>
      </c>
      <c r="G50" s="733">
        <f t="shared" ref="G50:L50" si="29">SUM(G43:G49)</f>
        <v>28724339</v>
      </c>
      <c r="H50" s="733">
        <f t="shared" si="29"/>
        <v>29895762</v>
      </c>
      <c r="I50" s="733">
        <f t="shared" si="29"/>
        <v>22483584</v>
      </c>
      <c r="J50" s="733">
        <f t="shared" si="29"/>
        <v>23953501</v>
      </c>
      <c r="K50" s="733">
        <f t="shared" si="29"/>
        <v>6240755</v>
      </c>
      <c r="L50" s="733">
        <f t="shared" si="29"/>
        <v>5942261</v>
      </c>
      <c r="M50" s="733"/>
      <c r="N50" s="687"/>
      <c r="O50" s="687"/>
      <c r="P50" s="687"/>
      <c r="Q50" s="687"/>
      <c r="R50" s="687"/>
      <c r="S50" s="687"/>
      <c r="T50" s="687"/>
      <c r="U50" s="687"/>
      <c r="V50" s="687"/>
      <c r="W50" s="687"/>
      <c r="X50" s="687"/>
      <c r="Y50" s="687"/>
      <c r="Z50" s="687"/>
      <c r="AA50" s="687"/>
      <c r="AB50" s="687"/>
      <c r="AC50" s="687"/>
      <c r="AD50" s="687"/>
      <c r="AE50" s="687"/>
      <c r="AF50" s="687"/>
      <c r="AG50" s="687"/>
      <c r="AH50" s="687"/>
      <c r="AI50" s="687"/>
      <c r="AJ50" s="687"/>
      <c r="AK50" s="687"/>
      <c r="AL50" s="687"/>
      <c r="AM50" s="687"/>
      <c r="AN50" s="687"/>
      <c r="AO50" s="687"/>
      <c r="AP50" s="687"/>
      <c r="AQ50" s="687"/>
      <c r="AR50" s="687"/>
      <c r="AS50" s="687"/>
      <c r="AT50" s="687"/>
      <c r="AU50" s="687"/>
      <c r="AV50" s="687"/>
      <c r="AW50" s="687"/>
      <c r="AX50" s="687"/>
      <c r="AY50" s="687"/>
      <c r="AZ50" s="687"/>
      <c r="BA50" s="687"/>
      <c r="BB50" s="687"/>
      <c r="BC50" s="687"/>
      <c r="BD50" s="687"/>
      <c r="BE50" s="687"/>
      <c r="BF50" s="687"/>
      <c r="BG50" s="687"/>
      <c r="BH50" s="687"/>
      <c r="BI50" s="687"/>
      <c r="BJ50" s="687"/>
      <c r="BK50" s="687"/>
      <c r="BL50" s="687"/>
      <c r="BM50" s="687"/>
      <c r="BN50" s="687"/>
      <c r="BO50" s="687"/>
      <c r="BP50" s="687"/>
      <c r="BQ50" s="687"/>
      <c r="BR50" s="687"/>
      <c r="BS50" s="687"/>
      <c r="BT50" s="687"/>
      <c r="BU50" s="687"/>
      <c r="BV50" s="687"/>
      <c r="BW50" s="687"/>
      <c r="BX50" s="687"/>
      <c r="BY50" s="687"/>
      <c r="BZ50" s="687"/>
      <c r="CA50" s="687"/>
      <c r="CB50" s="687"/>
      <c r="CC50" s="687"/>
      <c r="CD50" s="687"/>
      <c r="CE50" s="687"/>
      <c r="CF50" s="687"/>
      <c r="CG50" s="687"/>
      <c r="CH50" s="687"/>
      <c r="CI50" s="687"/>
      <c r="CJ50" s="687"/>
      <c r="CK50" s="687"/>
      <c r="CL50" s="687"/>
      <c r="CM50" s="687"/>
      <c r="CN50" s="687"/>
      <c r="CO50" s="687"/>
      <c r="CP50" s="687"/>
      <c r="CQ50" s="687"/>
      <c r="CR50" s="687"/>
      <c r="CS50" s="687"/>
      <c r="CT50" s="687"/>
      <c r="CU50" s="687"/>
      <c r="CV50" s="687"/>
      <c r="CW50" s="687"/>
      <c r="CX50" s="687"/>
      <c r="CY50" s="688"/>
      <c r="CZ50" s="733"/>
      <c r="DA50" s="687"/>
      <c r="DB50" s="687"/>
      <c r="DC50" s="687"/>
      <c r="DD50" s="687"/>
      <c r="DE50" s="687"/>
      <c r="DF50" s="687"/>
      <c r="DG50" s="687"/>
      <c r="DH50" s="687"/>
      <c r="DI50" s="687"/>
      <c r="DJ50" s="687"/>
      <c r="DK50" s="687"/>
      <c r="DL50" s="687"/>
      <c r="DM50" s="687"/>
      <c r="DN50" s="687"/>
      <c r="DO50" s="687"/>
      <c r="DP50" s="687"/>
      <c r="DQ50" s="687"/>
      <c r="DR50" s="687"/>
      <c r="DS50" s="687"/>
      <c r="DT50" s="687"/>
      <c r="DU50" s="687"/>
      <c r="DV50" s="687"/>
      <c r="DW50" s="687"/>
      <c r="DX50" s="687"/>
      <c r="DY50" s="687"/>
      <c r="DZ50" s="687"/>
      <c r="EA50" s="687"/>
      <c r="EB50" s="687"/>
      <c r="EC50" s="687"/>
      <c r="ED50" s="687"/>
      <c r="EE50" s="687"/>
      <c r="EF50" s="687"/>
      <c r="EG50" s="687"/>
      <c r="EH50" s="687"/>
      <c r="EI50" s="687"/>
      <c r="EJ50" s="687"/>
      <c r="EK50" s="687"/>
      <c r="EL50" s="687"/>
      <c r="EM50" s="687"/>
      <c r="EN50" s="687"/>
      <c r="EO50" s="687"/>
      <c r="EP50" s="687"/>
      <c r="EQ50" s="687"/>
      <c r="ER50" s="687"/>
      <c r="ES50" s="687"/>
      <c r="ET50" s="687"/>
      <c r="EU50" s="687"/>
      <c r="EV50" s="687"/>
      <c r="EW50" s="687"/>
      <c r="EX50" s="687"/>
      <c r="EY50" s="687"/>
      <c r="EZ50" s="687"/>
      <c r="FA50" s="687"/>
      <c r="FB50" s="687"/>
      <c r="FC50" s="687"/>
      <c r="FD50" s="687"/>
      <c r="FE50" s="687"/>
      <c r="FF50" s="687"/>
      <c r="FG50" s="687"/>
      <c r="FH50" s="687"/>
      <c r="FI50" s="687"/>
      <c r="FJ50" s="687"/>
      <c r="FK50" s="687"/>
      <c r="FL50" s="687"/>
      <c r="FM50" s="687"/>
      <c r="FN50" s="687"/>
      <c r="FO50" s="687"/>
      <c r="FP50" s="687"/>
      <c r="FQ50" s="687"/>
      <c r="FR50" s="687"/>
      <c r="FS50" s="687"/>
      <c r="FT50" s="687"/>
      <c r="FU50" s="687"/>
      <c r="FV50" s="687"/>
      <c r="FW50" s="687"/>
      <c r="FX50" s="687"/>
      <c r="FY50" s="687"/>
      <c r="FZ50" s="687"/>
      <c r="GA50" s="687"/>
      <c r="GB50" s="687"/>
      <c r="GC50" s="687"/>
      <c r="GD50" s="687"/>
      <c r="GE50" s="687"/>
      <c r="GF50" s="687"/>
      <c r="GG50" s="687"/>
      <c r="GH50" s="687"/>
      <c r="GI50" s="687"/>
      <c r="GJ50" s="687"/>
      <c r="GK50" s="687"/>
      <c r="GL50" s="688"/>
    </row>
    <row r="51" spans="1:194" s="1" customFormat="1" x14ac:dyDescent="0.25">
      <c r="A51" s="734" t="s">
        <v>17</v>
      </c>
      <c r="B51" s="253" t="s">
        <v>92</v>
      </c>
      <c r="C51" s="735" t="str">
        <f t="shared" si="28"/>
        <v>England ICB - NHS Bath and North East Somerset, Swindon and Wiltshire ICB</v>
      </c>
      <c r="D51" s="69">
        <f t="shared" ref="D51:D86" si="30">SUM(Y51:AD51)</f>
        <v>36502</v>
      </c>
      <c r="E51" s="69">
        <f t="shared" ref="E51:E86" si="31">SUM(DL51:DQ51)</f>
        <v>35074</v>
      </c>
      <c r="F51" s="736">
        <f t="shared" ref="F51:F56" si="32">G51+H51</f>
        <v>974918</v>
      </c>
      <c r="G51" s="730">
        <f t="shared" ref="G51:G56" si="33">SUM(M51:CY51)</f>
        <v>480234</v>
      </c>
      <c r="H51" s="731">
        <f t="shared" ref="H51:H56" si="34">SUM(CZ51:GL51)</f>
        <v>494684</v>
      </c>
      <c r="I51" s="730">
        <f t="shared" ref="I51:I56" si="35">SUM(AE51:CY51)</f>
        <v>379607</v>
      </c>
      <c r="J51" s="86">
        <f t="shared" ref="J51:J56" si="36">SUM(DR51:GL51)</f>
        <v>398386</v>
      </c>
      <c r="K51" s="737">
        <f t="shared" ref="K51:K56" si="37">SUM(M51:AD51)</f>
        <v>100627</v>
      </c>
      <c r="L51" s="729">
        <f t="shared" ref="L51:L56" si="38">SUM(CZ51:DQ51)</f>
        <v>96298</v>
      </c>
      <c r="M51" s="737">
        <v>4394</v>
      </c>
      <c r="N51" s="732">
        <v>4473</v>
      </c>
      <c r="O51" s="732">
        <v>4930</v>
      </c>
      <c r="P51" s="732">
        <v>5000</v>
      </c>
      <c r="Q51" s="732">
        <v>5196</v>
      </c>
      <c r="R51" s="732">
        <v>5429</v>
      </c>
      <c r="S51" s="732">
        <v>5514</v>
      </c>
      <c r="T51" s="732">
        <v>5528</v>
      </c>
      <c r="U51" s="732">
        <v>5929</v>
      </c>
      <c r="V51" s="732">
        <v>5891</v>
      </c>
      <c r="W51" s="732">
        <v>5865</v>
      </c>
      <c r="X51" s="732">
        <v>5976</v>
      </c>
      <c r="Y51" s="732">
        <v>6330</v>
      </c>
      <c r="Z51" s="732">
        <v>6219</v>
      </c>
      <c r="AA51" s="732">
        <v>6213</v>
      </c>
      <c r="AB51" s="732">
        <v>6020</v>
      </c>
      <c r="AC51" s="732">
        <v>5894</v>
      </c>
      <c r="AD51" s="732">
        <v>5826</v>
      </c>
      <c r="AE51" s="732">
        <v>6006</v>
      </c>
      <c r="AF51" s="732">
        <v>7038</v>
      </c>
      <c r="AG51" s="732">
        <v>6791</v>
      </c>
      <c r="AH51" s="732">
        <v>6017</v>
      </c>
      <c r="AI51" s="732">
        <v>6242</v>
      </c>
      <c r="AJ51" s="732">
        <v>5747</v>
      </c>
      <c r="AK51" s="732">
        <v>5551</v>
      </c>
      <c r="AL51" s="732">
        <v>5706</v>
      </c>
      <c r="AM51" s="732">
        <v>5514</v>
      </c>
      <c r="AN51" s="732">
        <v>5521</v>
      </c>
      <c r="AO51" s="732">
        <v>5770</v>
      </c>
      <c r="AP51" s="732">
        <v>5585</v>
      </c>
      <c r="AQ51" s="732">
        <v>5851</v>
      </c>
      <c r="AR51" s="732">
        <v>5741</v>
      </c>
      <c r="AS51" s="732">
        <v>5992</v>
      </c>
      <c r="AT51" s="732">
        <v>6121</v>
      </c>
      <c r="AU51" s="732">
        <v>6197</v>
      </c>
      <c r="AV51" s="732">
        <v>6202</v>
      </c>
      <c r="AW51" s="732">
        <v>6408</v>
      </c>
      <c r="AX51" s="732">
        <v>6310</v>
      </c>
      <c r="AY51" s="732">
        <v>6337</v>
      </c>
      <c r="AZ51" s="732">
        <v>6145</v>
      </c>
      <c r="BA51" s="732">
        <v>6172</v>
      </c>
      <c r="BB51" s="732">
        <v>6004</v>
      </c>
      <c r="BC51" s="732">
        <v>5942</v>
      </c>
      <c r="BD51" s="732">
        <v>5959</v>
      </c>
      <c r="BE51" s="732">
        <v>6117</v>
      </c>
      <c r="BF51" s="732">
        <v>5963</v>
      </c>
      <c r="BG51" s="732">
        <v>5443</v>
      </c>
      <c r="BH51" s="732">
        <v>5305</v>
      </c>
      <c r="BI51" s="732">
        <v>5458</v>
      </c>
      <c r="BJ51" s="732">
        <v>5837</v>
      </c>
      <c r="BK51" s="732">
        <v>5872</v>
      </c>
      <c r="BL51" s="732">
        <v>6408</v>
      </c>
      <c r="BM51" s="732">
        <v>6630</v>
      </c>
      <c r="BN51" s="732">
        <v>6633</v>
      </c>
      <c r="BO51" s="732">
        <v>6513</v>
      </c>
      <c r="BP51" s="732">
        <v>6418</v>
      </c>
      <c r="BQ51" s="732">
        <v>6475</v>
      </c>
      <c r="BR51" s="732">
        <v>6680</v>
      </c>
      <c r="BS51" s="732">
        <v>6647</v>
      </c>
      <c r="BT51" s="732">
        <v>6845</v>
      </c>
      <c r="BU51" s="732">
        <v>6605</v>
      </c>
      <c r="BV51" s="732">
        <v>6483</v>
      </c>
      <c r="BW51" s="732">
        <v>6323</v>
      </c>
      <c r="BX51" s="732">
        <v>6083</v>
      </c>
      <c r="BY51" s="732">
        <v>5905</v>
      </c>
      <c r="BZ51" s="732">
        <v>5591</v>
      </c>
      <c r="CA51" s="732">
        <v>5297</v>
      </c>
      <c r="CB51" s="732">
        <v>5014</v>
      </c>
      <c r="CC51" s="732">
        <v>4736</v>
      </c>
      <c r="CD51" s="732">
        <v>4629</v>
      </c>
      <c r="CE51" s="732">
        <v>4659</v>
      </c>
      <c r="CF51" s="732">
        <v>4453</v>
      </c>
      <c r="CG51" s="732">
        <v>4350</v>
      </c>
      <c r="CH51" s="732">
        <v>4267</v>
      </c>
      <c r="CI51" s="732">
        <v>4256</v>
      </c>
      <c r="CJ51" s="732">
        <v>4353</v>
      </c>
      <c r="CK51" s="732">
        <v>4670</v>
      </c>
      <c r="CL51" s="732">
        <v>4936</v>
      </c>
      <c r="CM51" s="732">
        <v>3632</v>
      </c>
      <c r="CN51" s="732">
        <v>3561</v>
      </c>
      <c r="CO51" s="732">
        <v>3227</v>
      </c>
      <c r="CP51" s="732">
        <v>2885</v>
      </c>
      <c r="CQ51" s="732">
        <v>2560</v>
      </c>
      <c r="CR51" s="732">
        <v>2060</v>
      </c>
      <c r="CS51" s="732">
        <v>2037</v>
      </c>
      <c r="CT51" s="732">
        <v>1884</v>
      </c>
      <c r="CU51" s="732">
        <v>1669</v>
      </c>
      <c r="CV51" s="732">
        <v>1496</v>
      </c>
      <c r="CW51" s="732">
        <v>1273</v>
      </c>
      <c r="CX51" s="732">
        <v>1070</v>
      </c>
      <c r="CY51" s="729">
        <v>3530</v>
      </c>
      <c r="CZ51" s="737">
        <v>4092</v>
      </c>
      <c r="DA51" s="732">
        <v>4430</v>
      </c>
      <c r="DB51" s="732">
        <v>4619</v>
      </c>
      <c r="DC51" s="732">
        <v>4827</v>
      </c>
      <c r="DD51" s="732">
        <v>4975</v>
      </c>
      <c r="DE51" s="732">
        <v>5044</v>
      </c>
      <c r="DF51" s="732">
        <v>5290</v>
      </c>
      <c r="DG51" s="732">
        <v>5422</v>
      </c>
      <c r="DH51" s="732">
        <v>5605</v>
      </c>
      <c r="DI51" s="732">
        <v>5505</v>
      </c>
      <c r="DJ51" s="732">
        <v>5563</v>
      </c>
      <c r="DK51" s="732">
        <v>5852</v>
      </c>
      <c r="DL51" s="732">
        <v>5792</v>
      </c>
      <c r="DM51" s="732">
        <v>5952</v>
      </c>
      <c r="DN51" s="732">
        <v>5900</v>
      </c>
      <c r="DO51" s="732">
        <v>5842</v>
      </c>
      <c r="DP51" s="732">
        <v>5886</v>
      </c>
      <c r="DQ51" s="732">
        <v>5702</v>
      </c>
      <c r="DR51" s="732">
        <v>5524</v>
      </c>
      <c r="DS51" s="732">
        <v>6229</v>
      </c>
      <c r="DT51" s="732">
        <v>5883</v>
      </c>
      <c r="DU51" s="732">
        <v>4992</v>
      </c>
      <c r="DV51" s="732">
        <v>5162</v>
      </c>
      <c r="DW51" s="732">
        <v>4951</v>
      </c>
      <c r="DX51" s="732">
        <v>5052</v>
      </c>
      <c r="DY51" s="732">
        <v>5060</v>
      </c>
      <c r="DZ51" s="732">
        <v>5414</v>
      </c>
      <c r="EA51" s="732">
        <v>5604</v>
      </c>
      <c r="EB51" s="732">
        <v>5354</v>
      </c>
      <c r="EC51" s="732">
        <v>5689</v>
      </c>
      <c r="ED51" s="732">
        <v>6106</v>
      </c>
      <c r="EE51" s="732">
        <v>6202</v>
      </c>
      <c r="EF51" s="732">
        <v>6322</v>
      </c>
      <c r="EG51" s="732">
        <v>6697</v>
      </c>
      <c r="EH51" s="732">
        <v>6687</v>
      </c>
      <c r="EI51" s="732">
        <v>6694</v>
      </c>
      <c r="EJ51" s="732">
        <v>6593</v>
      </c>
      <c r="EK51" s="732">
        <v>6773</v>
      </c>
      <c r="EL51" s="732">
        <v>6471</v>
      </c>
      <c r="EM51" s="732">
        <v>6492</v>
      </c>
      <c r="EN51" s="732">
        <v>6431</v>
      </c>
      <c r="EO51" s="732">
        <v>6134</v>
      </c>
      <c r="EP51" s="732">
        <v>6419</v>
      </c>
      <c r="EQ51" s="732">
        <v>6343</v>
      </c>
      <c r="ER51" s="732">
        <v>6212</v>
      </c>
      <c r="ES51" s="732">
        <v>5928</v>
      </c>
      <c r="ET51" s="732">
        <v>5658</v>
      </c>
      <c r="EU51" s="732">
        <v>5677</v>
      </c>
      <c r="EV51" s="732">
        <v>5832</v>
      </c>
      <c r="EW51" s="732">
        <v>5867</v>
      </c>
      <c r="EX51" s="732">
        <v>6244</v>
      </c>
      <c r="EY51" s="732">
        <v>6626</v>
      </c>
      <c r="EZ51" s="732">
        <v>6915</v>
      </c>
      <c r="FA51" s="732">
        <v>6714</v>
      </c>
      <c r="FB51" s="732">
        <v>6627</v>
      </c>
      <c r="FC51" s="732">
        <v>6863</v>
      </c>
      <c r="FD51" s="732">
        <v>6763</v>
      </c>
      <c r="FE51" s="732">
        <v>7045</v>
      </c>
      <c r="FF51" s="732">
        <v>6961</v>
      </c>
      <c r="FG51" s="732">
        <v>6880</v>
      </c>
      <c r="FH51" s="732">
        <v>6915</v>
      </c>
      <c r="FI51" s="732">
        <v>6587</v>
      </c>
      <c r="FJ51" s="732">
        <v>6457</v>
      </c>
      <c r="FK51" s="732">
        <v>6414</v>
      </c>
      <c r="FL51" s="732">
        <v>5858</v>
      </c>
      <c r="FM51" s="732">
        <v>5828</v>
      </c>
      <c r="FN51" s="732">
        <v>5610</v>
      </c>
      <c r="FO51" s="732">
        <v>5356</v>
      </c>
      <c r="FP51" s="732">
        <v>5103</v>
      </c>
      <c r="FQ51" s="732">
        <v>5031</v>
      </c>
      <c r="FR51" s="732">
        <v>5064</v>
      </c>
      <c r="FS51" s="732">
        <v>5048</v>
      </c>
      <c r="FT51" s="732">
        <v>4746</v>
      </c>
      <c r="FU51" s="732">
        <v>4722</v>
      </c>
      <c r="FV51" s="732">
        <v>4813</v>
      </c>
      <c r="FW51" s="732">
        <v>4984</v>
      </c>
      <c r="FX51" s="732">
        <v>5224</v>
      </c>
      <c r="FY51" s="732">
        <v>5366</v>
      </c>
      <c r="FZ51" s="732">
        <v>4213</v>
      </c>
      <c r="GA51" s="732">
        <v>4091</v>
      </c>
      <c r="GB51" s="732">
        <v>3982</v>
      </c>
      <c r="GC51" s="732">
        <v>3500</v>
      </c>
      <c r="GD51" s="732">
        <v>3102</v>
      </c>
      <c r="GE51" s="732">
        <v>2615</v>
      </c>
      <c r="GF51" s="732">
        <v>2675</v>
      </c>
      <c r="GG51" s="732">
        <v>2520</v>
      </c>
      <c r="GH51" s="732">
        <v>2321</v>
      </c>
      <c r="GI51" s="732">
        <v>2014</v>
      </c>
      <c r="GJ51" s="732">
        <v>1817</v>
      </c>
      <c r="GK51" s="732">
        <v>1632</v>
      </c>
      <c r="GL51" s="729">
        <v>6688</v>
      </c>
    </row>
    <row r="52" spans="1:194" s="1" customFormat="1" x14ac:dyDescent="0.25">
      <c r="A52" s="89" t="s">
        <v>17</v>
      </c>
      <c r="B52" s="254" t="s">
        <v>93</v>
      </c>
      <c r="C52" s="111" t="str">
        <f t="shared" si="28"/>
        <v>England ICB - NHS Birmingham and Solihull ICB</v>
      </c>
      <c r="D52" s="70">
        <f t="shared" si="30"/>
        <v>61976</v>
      </c>
      <c r="E52" s="70">
        <f t="shared" si="31"/>
        <v>58014</v>
      </c>
      <c r="F52" s="85">
        <f t="shared" si="32"/>
        <v>1404860</v>
      </c>
      <c r="G52" s="49">
        <f t="shared" si="33"/>
        <v>692426</v>
      </c>
      <c r="H52" s="50">
        <f t="shared" si="34"/>
        <v>712434</v>
      </c>
      <c r="I52" s="49">
        <f t="shared" si="35"/>
        <v>517169</v>
      </c>
      <c r="J52" s="87">
        <f t="shared" si="36"/>
        <v>545603</v>
      </c>
      <c r="K52" s="88">
        <f t="shared" si="37"/>
        <v>175257</v>
      </c>
      <c r="L52" s="48">
        <f t="shared" si="38"/>
        <v>166831</v>
      </c>
      <c r="M52" s="88">
        <v>8540</v>
      </c>
      <c r="N52" s="47">
        <v>8729</v>
      </c>
      <c r="O52" s="47">
        <v>9012</v>
      </c>
      <c r="P52" s="47">
        <v>8632</v>
      </c>
      <c r="Q52" s="47">
        <v>9085</v>
      </c>
      <c r="R52" s="47">
        <v>9424</v>
      </c>
      <c r="S52" s="47">
        <v>9475</v>
      </c>
      <c r="T52" s="47">
        <v>9855</v>
      </c>
      <c r="U52" s="47">
        <v>9901</v>
      </c>
      <c r="V52" s="47">
        <v>10117</v>
      </c>
      <c r="W52" s="47">
        <v>10236</v>
      </c>
      <c r="X52" s="47">
        <v>10275</v>
      </c>
      <c r="Y52" s="47">
        <v>10612</v>
      </c>
      <c r="Z52" s="47">
        <v>10455</v>
      </c>
      <c r="AA52" s="47">
        <v>10080</v>
      </c>
      <c r="AB52" s="47">
        <v>10181</v>
      </c>
      <c r="AC52" s="47">
        <v>10381</v>
      </c>
      <c r="AD52" s="47">
        <v>10267</v>
      </c>
      <c r="AE52" s="47">
        <v>10323</v>
      </c>
      <c r="AF52" s="47">
        <v>11987</v>
      </c>
      <c r="AG52" s="47">
        <v>12683</v>
      </c>
      <c r="AH52" s="47">
        <v>12325</v>
      </c>
      <c r="AI52" s="47">
        <v>11701</v>
      </c>
      <c r="AJ52" s="47">
        <v>11047</v>
      </c>
      <c r="AK52" s="47">
        <v>11022</v>
      </c>
      <c r="AL52" s="47">
        <v>11003</v>
      </c>
      <c r="AM52" s="47">
        <v>10467</v>
      </c>
      <c r="AN52" s="47">
        <v>10305</v>
      </c>
      <c r="AO52" s="47">
        <v>9939</v>
      </c>
      <c r="AP52" s="47">
        <v>10011</v>
      </c>
      <c r="AQ52" s="47">
        <v>9872</v>
      </c>
      <c r="AR52" s="47">
        <v>9791</v>
      </c>
      <c r="AS52" s="47">
        <v>9926</v>
      </c>
      <c r="AT52" s="47">
        <v>9692</v>
      </c>
      <c r="AU52" s="47">
        <v>9695</v>
      </c>
      <c r="AV52" s="47">
        <v>9440</v>
      </c>
      <c r="AW52" s="47">
        <v>9138</v>
      </c>
      <c r="AX52" s="47">
        <v>9213</v>
      </c>
      <c r="AY52" s="47">
        <v>9116</v>
      </c>
      <c r="AZ52" s="47">
        <v>9440</v>
      </c>
      <c r="BA52" s="47">
        <v>8924</v>
      </c>
      <c r="BB52" s="47">
        <v>8945</v>
      </c>
      <c r="BC52" s="47">
        <v>8742</v>
      </c>
      <c r="BD52" s="47">
        <v>8878</v>
      </c>
      <c r="BE52" s="47">
        <v>8828</v>
      </c>
      <c r="BF52" s="47">
        <v>8267</v>
      </c>
      <c r="BG52" s="47">
        <v>8033</v>
      </c>
      <c r="BH52" s="47">
        <v>7955</v>
      </c>
      <c r="BI52" s="47">
        <v>7863</v>
      </c>
      <c r="BJ52" s="47">
        <v>7682</v>
      </c>
      <c r="BK52" s="47">
        <v>7835</v>
      </c>
      <c r="BL52" s="47">
        <v>7967</v>
      </c>
      <c r="BM52" s="47">
        <v>8091</v>
      </c>
      <c r="BN52" s="47">
        <v>8347</v>
      </c>
      <c r="BO52" s="47">
        <v>8261</v>
      </c>
      <c r="BP52" s="47">
        <v>8285</v>
      </c>
      <c r="BQ52" s="47">
        <v>8237</v>
      </c>
      <c r="BR52" s="47">
        <v>7680</v>
      </c>
      <c r="BS52" s="47">
        <v>7519</v>
      </c>
      <c r="BT52" s="47">
        <v>7413</v>
      </c>
      <c r="BU52" s="47">
        <v>7254</v>
      </c>
      <c r="BV52" s="47">
        <v>6933</v>
      </c>
      <c r="BW52" s="47">
        <v>6777</v>
      </c>
      <c r="BX52" s="47">
        <v>6435</v>
      </c>
      <c r="BY52" s="47">
        <v>6251</v>
      </c>
      <c r="BZ52" s="47">
        <v>6027</v>
      </c>
      <c r="CA52" s="47">
        <v>5991</v>
      </c>
      <c r="CB52" s="47">
        <v>5511</v>
      </c>
      <c r="CC52" s="47">
        <v>4983</v>
      </c>
      <c r="CD52" s="47">
        <v>4919</v>
      </c>
      <c r="CE52" s="47">
        <v>4764</v>
      </c>
      <c r="CF52" s="47">
        <v>4807</v>
      </c>
      <c r="CG52" s="47">
        <v>4414</v>
      </c>
      <c r="CH52" s="47">
        <v>4326</v>
      </c>
      <c r="CI52" s="47">
        <v>4171</v>
      </c>
      <c r="CJ52" s="47">
        <v>3931</v>
      </c>
      <c r="CK52" s="47">
        <v>4063</v>
      </c>
      <c r="CL52" s="47">
        <v>4195</v>
      </c>
      <c r="CM52" s="47">
        <v>3167</v>
      </c>
      <c r="CN52" s="47">
        <v>3255</v>
      </c>
      <c r="CO52" s="47">
        <v>3094</v>
      </c>
      <c r="CP52" s="47">
        <v>2742</v>
      </c>
      <c r="CQ52" s="47">
        <v>2400</v>
      </c>
      <c r="CR52" s="47">
        <v>1989</v>
      </c>
      <c r="CS52" s="47">
        <v>1991</v>
      </c>
      <c r="CT52" s="47">
        <v>1922</v>
      </c>
      <c r="CU52" s="47">
        <v>1664</v>
      </c>
      <c r="CV52" s="47">
        <v>1391</v>
      </c>
      <c r="CW52" s="47">
        <v>1279</v>
      </c>
      <c r="CX52" s="47">
        <v>1043</v>
      </c>
      <c r="CY52" s="48">
        <v>3592</v>
      </c>
      <c r="CZ52" s="88">
        <v>7990</v>
      </c>
      <c r="DA52" s="47">
        <v>8231</v>
      </c>
      <c r="DB52" s="47">
        <v>8687</v>
      </c>
      <c r="DC52" s="47">
        <v>8791</v>
      </c>
      <c r="DD52" s="47">
        <v>8994</v>
      </c>
      <c r="DE52" s="47">
        <v>8833</v>
      </c>
      <c r="DF52" s="47">
        <v>9100</v>
      </c>
      <c r="DG52" s="47">
        <v>9565</v>
      </c>
      <c r="DH52" s="47">
        <v>9574</v>
      </c>
      <c r="DI52" s="47">
        <v>9514</v>
      </c>
      <c r="DJ52" s="47">
        <v>9744</v>
      </c>
      <c r="DK52" s="47">
        <v>9794</v>
      </c>
      <c r="DL52" s="47">
        <v>9808</v>
      </c>
      <c r="DM52" s="47">
        <v>9918</v>
      </c>
      <c r="DN52" s="47">
        <v>9544</v>
      </c>
      <c r="DO52" s="47">
        <v>9943</v>
      </c>
      <c r="DP52" s="47">
        <v>9634</v>
      </c>
      <c r="DQ52" s="47">
        <v>9167</v>
      </c>
      <c r="DR52" s="47">
        <v>9872</v>
      </c>
      <c r="DS52" s="47">
        <v>12088</v>
      </c>
      <c r="DT52" s="47">
        <v>12606</v>
      </c>
      <c r="DU52" s="47">
        <v>12339</v>
      </c>
      <c r="DV52" s="47">
        <v>11242</v>
      </c>
      <c r="DW52" s="47">
        <v>10491</v>
      </c>
      <c r="DX52" s="47">
        <v>9572</v>
      </c>
      <c r="DY52" s="47">
        <v>9763</v>
      </c>
      <c r="DZ52" s="47">
        <v>10074</v>
      </c>
      <c r="EA52" s="47">
        <v>9881</v>
      </c>
      <c r="EB52" s="47">
        <v>10301</v>
      </c>
      <c r="EC52" s="47">
        <v>9943</v>
      </c>
      <c r="ED52" s="47">
        <v>10022</v>
      </c>
      <c r="EE52" s="47">
        <v>9861</v>
      </c>
      <c r="EF52" s="47">
        <v>10110</v>
      </c>
      <c r="EG52" s="47">
        <v>10215</v>
      </c>
      <c r="EH52" s="47">
        <v>10289</v>
      </c>
      <c r="EI52" s="47">
        <v>10245</v>
      </c>
      <c r="EJ52" s="47">
        <v>10397</v>
      </c>
      <c r="EK52" s="47">
        <v>10455</v>
      </c>
      <c r="EL52" s="47">
        <v>10168</v>
      </c>
      <c r="EM52" s="47">
        <v>9992</v>
      </c>
      <c r="EN52" s="47">
        <v>9833</v>
      </c>
      <c r="EO52" s="47">
        <v>9831</v>
      </c>
      <c r="EP52" s="47">
        <v>9762</v>
      </c>
      <c r="EQ52" s="47">
        <v>9434</v>
      </c>
      <c r="ER52" s="47">
        <v>9720</v>
      </c>
      <c r="ES52" s="47">
        <v>8891</v>
      </c>
      <c r="ET52" s="47">
        <v>8328</v>
      </c>
      <c r="EU52" s="47">
        <v>8231</v>
      </c>
      <c r="EV52" s="47">
        <v>8136</v>
      </c>
      <c r="EW52" s="47">
        <v>7694</v>
      </c>
      <c r="EX52" s="47">
        <v>7805</v>
      </c>
      <c r="EY52" s="47">
        <v>7857</v>
      </c>
      <c r="EZ52" s="47">
        <v>8221</v>
      </c>
      <c r="FA52" s="47">
        <v>8330</v>
      </c>
      <c r="FB52" s="47">
        <v>8346</v>
      </c>
      <c r="FC52" s="47">
        <v>8268</v>
      </c>
      <c r="FD52" s="47">
        <v>8117</v>
      </c>
      <c r="FE52" s="47">
        <v>8071</v>
      </c>
      <c r="FF52" s="47">
        <v>7772</v>
      </c>
      <c r="FG52" s="47">
        <v>7565</v>
      </c>
      <c r="FH52" s="47">
        <v>7494</v>
      </c>
      <c r="FI52" s="47">
        <v>7310</v>
      </c>
      <c r="FJ52" s="47">
        <v>7416</v>
      </c>
      <c r="FK52" s="47">
        <v>6844</v>
      </c>
      <c r="FL52" s="47">
        <v>6601</v>
      </c>
      <c r="FM52" s="47">
        <v>6252</v>
      </c>
      <c r="FN52" s="47">
        <v>5908</v>
      </c>
      <c r="FO52" s="47">
        <v>5679</v>
      </c>
      <c r="FP52" s="47">
        <v>5407</v>
      </c>
      <c r="FQ52" s="47">
        <v>5067</v>
      </c>
      <c r="FR52" s="47">
        <v>5247</v>
      </c>
      <c r="FS52" s="47">
        <v>5153</v>
      </c>
      <c r="FT52" s="47">
        <v>4972</v>
      </c>
      <c r="FU52" s="47">
        <v>4701</v>
      </c>
      <c r="FV52" s="47">
        <v>4816</v>
      </c>
      <c r="FW52" s="47">
        <v>4642</v>
      </c>
      <c r="FX52" s="47">
        <v>4919</v>
      </c>
      <c r="FY52" s="47">
        <v>5103</v>
      </c>
      <c r="FZ52" s="47">
        <v>3991</v>
      </c>
      <c r="GA52" s="47">
        <v>3821</v>
      </c>
      <c r="GB52" s="47">
        <v>3878</v>
      </c>
      <c r="GC52" s="47">
        <v>3545</v>
      </c>
      <c r="GD52" s="47">
        <v>3174</v>
      </c>
      <c r="GE52" s="47">
        <v>2723</v>
      </c>
      <c r="GF52" s="47">
        <v>2655</v>
      </c>
      <c r="GG52" s="47">
        <v>2545</v>
      </c>
      <c r="GH52" s="47">
        <v>2371</v>
      </c>
      <c r="GI52" s="47">
        <v>2228</v>
      </c>
      <c r="GJ52" s="47">
        <v>2021</v>
      </c>
      <c r="GK52" s="47">
        <v>1774</v>
      </c>
      <c r="GL52" s="48">
        <v>7208</v>
      </c>
    </row>
    <row r="53" spans="1:194" s="1" customFormat="1" x14ac:dyDescent="0.25">
      <c r="A53" s="89" t="s">
        <v>17</v>
      </c>
      <c r="B53" s="254" t="s">
        <v>94</v>
      </c>
      <c r="C53" s="111" t="str">
        <f t="shared" si="28"/>
        <v>England ICB - NHS Black Country ICB</v>
      </c>
      <c r="D53" s="70">
        <f t="shared" si="30"/>
        <v>52984</v>
      </c>
      <c r="E53" s="70">
        <f t="shared" si="31"/>
        <v>50122</v>
      </c>
      <c r="F53" s="85">
        <f t="shared" si="32"/>
        <v>1262719</v>
      </c>
      <c r="G53" s="49">
        <f t="shared" si="33"/>
        <v>623033</v>
      </c>
      <c r="H53" s="50">
        <f t="shared" si="34"/>
        <v>639686</v>
      </c>
      <c r="I53" s="49">
        <f t="shared" si="35"/>
        <v>469110</v>
      </c>
      <c r="J53" s="87">
        <f t="shared" si="36"/>
        <v>493688</v>
      </c>
      <c r="K53" s="88">
        <f t="shared" si="37"/>
        <v>153923</v>
      </c>
      <c r="L53" s="48">
        <f t="shared" si="38"/>
        <v>145998</v>
      </c>
      <c r="M53" s="88">
        <v>7698</v>
      </c>
      <c r="N53" s="47">
        <v>7857</v>
      </c>
      <c r="O53" s="47">
        <v>8172</v>
      </c>
      <c r="P53" s="47">
        <v>8086</v>
      </c>
      <c r="Q53" s="47">
        <v>8251</v>
      </c>
      <c r="R53" s="47">
        <v>8362</v>
      </c>
      <c r="S53" s="47">
        <v>8494</v>
      </c>
      <c r="T53" s="47">
        <v>8571</v>
      </c>
      <c r="U53" s="47">
        <v>8882</v>
      </c>
      <c r="V53" s="47">
        <v>8543</v>
      </c>
      <c r="W53" s="47">
        <v>8879</v>
      </c>
      <c r="X53" s="47">
        <v>9144</v>
      </c>
      <c r="Y53" s="47">
        <v>9075</v>
      </c>
      <c r="Z53" s="47">
        <v>9021</v>
      </c>
      <c r="AA53" s="47">
        <v>8875</v>
      </c>
      <c r="AB53" s="47">
        <v>8677</v>
      </c>
      <c r="AC53" s="47">
        <v>9047</v>
      </c>
      <c r="AD53" s="47">
        <v>8289</v>
      </c>
      <c r="AE53" s="47">
        <v>8320</v>
      </c>
      <c r="AF53" s="47">
        <v>7509</v>
      </c>
      <c r="AG53" s="47">
        <v>7615</v>
      </c>
      <c r="AH53" s="47">
        <v>7182</v>
      </c>
      <c r="AI53" s="47">
        <v>7736</v>
      </c>
      <c r="AJ53" s="47">
        <v>7858</v>
      </c>
      <c r="AK53" s="47">
        <v>7969</v>
      </c>
      <c r="AL53" s="47">
        <v>8133</v>
      </c>
      <c r="AM53" s="47">
        <v>8247</v>
      </c>
      <c r="AN53" s="47">
        <v>8311</v>
      </c>
      <c r="AO53" s="47">
        <v>8159</v>
      </c>
      <c r="AP53" s="47">
        <v>8170</v>
      </c>
      <c r="AQ53" s="47">
        <v>8263</v>
      </c>
      <c r="AR53" s="47">
        <v>8547</v>
      </c>
      <c r="AS53" s="47">
        <v>8688</v>
      </c>
      <c r="AT53" s="47">
        <v>8846</v>
      </c>
      <c r="AU53" s="47">
        <v>8789</v>
      </c>
      <c r="AV53" s="47">
        <v>8312</v>
      </c>
      <c r="AW53" s="47">
        <v>8634</v>
      </c>
      <c r="AX53" s="47">
        <v>8567</v>
      </c>
      <c r="AY53" s="47">
        <v>8369</v>
      </c>
      <c r="AZ53" s="47">
        <v>8333</v>
      </c>
      <c r="BA53" s="47">
        <v>7977</v>
      </c>
      <c r="BB53" s="47">
        <v>8239</v>
      </c>
      <c r="BC53" s="47">
        <v>7876</v>
      </c>
      <c r="BD53" s="47">
        <v>7990</v>
      </c>
      <c r="BE53" s="47">
        <v>8181</v>
      </c>
      <c r="BF53" s="47">
        <v>7881</v>
      </c>
      <c r="BG53" s="47">
        <v>7197</v>
      </c>
      <c r="BH53" s="47">
        <v>6956</v>
      </c>
      <c r="BI53" s="47">
        <v>7387</v>
      </c>
      <c r="BJ53" s="47">
        <v>7318</v>
      </c>
      <c r="BK53" s="47">
        <v>7506</v>
      </c>
      <c r="BL53" s="47">
        <v>7802</v>
      </c>
      <c r="BM53" s="47">
        <v>7983</v>
      </c>
      <c r="BN53" s="47">
        <v>8067</v>
      </c>
      <c r="BO53" s="47">
        <v>8189</v>
      </c>
      <c r="BP53" s="47">
        <v>8088</v>
      </c>
      <c r="BQ53" s="47">
        <v>8148</v>
      </c>
      <c r="BR53" s="47">
        <v>8105</v>
      </c>
      <c r="BS53" s="47">
        <v>7700</v>
      </c>
      <c r="BT53" s="47">
        <v>7315</v>
      </c>
      <c r="BU53" s="47">
        <v>7262</v>
      </c>
      <c r="BV53" s="47">
        <v>7193</v>
      </c>
      <c r="BW53" s="47">
        <v>7091</v>
      </c>
      <c r="BX53" s="47">
        <v>6765</v>
      </c>
      <c r="BY53" s="47">
        <v>6260</v>
      </c>
      <c r="BZ53" s="47">
        <v>5974</v>
      </c>
      <c r="CA53" s="47">
        <v>6083</v>
      </c>
      <c r="CB53" s="47">
        <v>5834</v>
      </c>
      <c r="CC53" s="47">
        <v>5313</v>
      </c>
      <c r="CD53" s="47">
        <v>5166</v>
      </c>
      <c r="CE53" s="47">
        <v>4988</v>
      </c>
      <c r="CF53" s="47">
        <v>4975</v>
      </c>
      <c r="CG53" s="47">
        <v>4728</v>
      </c>
      <c r="CH53" s="47">
        <v>4632</v>
      </c>
      <c r="CI53" s="47">
        <v>4479</v>
      </c>
      <c r="CJ53" s="47">
        <v>4506</v>
      </c>
      <c r="CK53" s="47">
        <v>4573</v>
      </c>
      <c r="CL53" s="47">
        <v>4695</v>
      </c>
      <c r="CM53" s="47">
        <v>3551</v>
      </c>
      <c r="CN53" s="47">
        <v>3478</v>
      </c>
      <c r="CO53" s="47">
        <v>3464</v>
      </c>
      <c r="CP53" s="47">
        <v>3158</v>
      </c>
      <c r="CQ53" s="47">
        <v>2707</v>
      </c>
      <c r="CR53" s="47">
        <v>2347</v>
      </c>
      <c r="CS53" s="47">
        <v>2263</v>
      </c>
      <c r="CT53" s="47">
        <v>2011</v>
      </c>
      <c r="CU53" s="47">
        <v>1847</v>
      </c>
      <c r="CV53" s="47">
        <v>1571</v>
      </c>
      <c r="CW53" s="47">
        <v>1310</v>
      </c>
      <c r="CX53" s="47">
        <v>1122</v>
      </c>
      <c r="CY53" s="48">
        <v>3302</v>
      </c>
      <c r="CZ53" s="88">
        <v>7346</v>
      </c>
      <c r="DA53" s="47">
        <v>7448</v>
      </c>
      <c r="DB53" s="47">
        <v>7863</v>
      </c>
      <c r="DC53" s="47">
        <v>7434</v>
      </c>
      <c r="DD53" s="47">
        <v>7923</v>
      </c>
      <c r="DE53" s="47">
        <v>7871</v>
      </c>
      <c r="DF53" s="47">
        <v>8197</v>
      </c>
      <c r="DG53" s="47">
        <v>8307</v>
      </c>
      <c r="DH53" s="47">
        <v>8486</v>
      </c>
      <c r="DI53" s="47">
        <v>8207</v>
      </c>
      <c r="DJ53" s="47">
        <v>8284</v>
      </c>
      <c r="DK53" s="47">
        <v>8510</v>
      </c>
      <c r="DL53" s="47">
        <v>8684</v>
      </c>
      <c r="DM53" s="47">
        <v>8579</v>
      </c>
      <c r="DN53" s="47">
        <v>8327</v>
      </c>
      <c r="DO53" s="47">
        <v>8219</v>
      </c>
      <c r="DP53" s="47">
        <v>8264</v>
      </c>
      <c r="DQ53" s="47">
        <v>8049</v>
      </c>
      <c r="DR53" s="47">
        <v>7482</v>
      </c>
      <c r="DS53" s="47">
        <v>6209</v>
      </c>
      <c r="DT53" s="47">
        <v>5918</v>
      </c>
      <c r="DU53" s="47">
        <v>6288</v>
      </c>
      <c r="DV53" s="47">
        <v>7005</v>
      </c>
      <c r="DW53" s="47">
        <v>7161</v>
      </c>
      <c r="DX53" s="47">
        <v>7276</v>
      </c>
      <c r="DY53" s="47">
        <v>7939</v>
      </c>
      <c r="DZ53" s="47">
        <v>8287</v>
      </c>
      <c r="EA53" s="47">
        <v>8481</v>
      </c>
      <c r="EB53" s="47">
        <v>8298</v>
      </c>
      <c r="EC53" s="47">
        <v>8481</v>
      </c>
      <c r="ED53" s="47">
        <v>8856</v>
      </c>
      <c r="EE53" s="47">
        <v>9128</v>
      </c>
      <c r="EF53" s="47">
        <v>9228</v>
      </c>
      <c r="EG53" s="47">
        <v>9438</v>
      </c>
      <c r="EH53" s="47">
        <v>9291</v>
      </c>
      <c r="EI53" s="47">
        <v>9321</v>
      </c>
      <c r="EJ53" s="47">
        <v>9391</v>
      </c>
      <c r="EK53" s="47">
        <v>9489</v>
      </c>
      <c r="EL53" s="47">
        <v>9052</v>
      </c>
      <c r="EM53" s="47">
        <v>9313</v>
      </c>
      <c r="EN53" s="47">
        <v>8801</v>
      </c>
      <c r="EO53" s="47">
        <v>9115</v>
      </c>
      <c r="EP53" s="47">
        <v>8656</v>
      </c>
      <c r="EQ53" s="47">
        <v>8484</v>
      </c>
      <c r="ER53" s="47">
        <v>8795</v>
      </c>
      <c r="ES53" s="47">
        <v>7985</v>
      </c>
      <c r="ET53" s="47">
        <v>7344</v>
      </c>
      <c r="EU53" s="47">
        <v>7269</v>
      </c>
      <c r="EV53" s="47">
        <v>7256</v>
      </c>
      <c r="EW53" s="47">
        <v>7238</v>
      </c>
      <c r="EX53" s="47">
        <v>7246</v>
      </c>
      <c r="EY53" s="47">
        <v>7692</v>
      </c>
      <c r="EZ53" s="47">
        <v>8055</v>
      </c>
      <c r="FA53" s="47">
        <v>8495</v>
      </c>
      <c r="FB53" s="47">
        <v>8357</v>
      </c>
      <c r="FC53" s="47">
        <v>8074</v>
      </c>
      <c r="FD53" s="47">
        <v>7959</v>
      </c>
      <c r="FE53" s="47">
        <v>7936</v>
      </c>
      <c r="FF53" s="47">
        <v>7806</v>
      </c>
      <c r="FG53" s="47">
        <v>8028</v>
      </c>
      <c r="FH53" s="47">
        <v>7699</v>
      </c>
      <c r="FI53" s="47">
        <v>7377</v>
      </c>
      <c r="FJ53" s="47">
        <v>7317</v>
      </c>
      <c r="FK53" s="47">
        <v>6868</v>
      </c>
      <c r="FL53" s="47">
        <v>6569</v>
      </c>
      <c r="FM53" s="47">
        <v>6258</v>
      </c>
      <c r="FN53" s="47">
        <v>6175</v>
      </c>
      <c r="FO53" s="47">
        <v>6020</v>
      </c>
      <c r="FP53" s="47">
        <v>5737</v>
      </c>
      <c r="FQ53" s="47">
        <v>5443</v>
      </c>
      <c r="FR53" s="47">
        <v>5481</v>
      </c>
      <c r="FS53" s="47">
        <v>5176</v>
      </c>
      <c r="FT53" s="47">
        <v>5246</v>
      </c>
      <c r="FU53" s="47">
        <v>5179</v>
      </c>
      <c r="FV53" s="47">
        <v>5129</v>
      </c>
      <c r="FW53" s="47">
        <v>5066</v>
      </c>
      <c r="FX53" s="47">
        <v>5110</v>
      </c>
      <c r="FY53" s="47">
        <v>5192</v>
      </c>
      <c r="FZ53" s="47">
        <v>4111</v>
      </c>
      <c r="GA53" s="47">
        <v>4233</v>
      </c>
      <c r="GB53" s="47">
        <v>4367</v>
      </c>
      <c r="GC53" s="47">
        <v>3945</v>
      </c>
      <c r="GD53" s="47">
        <v>3470</v>
      </c>
      <c r="GE53" s="47">
        <v>2973</v>
      </c>
      <c r="GF53" s="47">
        <v>2937</v>
      </c>
      <c r="GG53" s="47">
        <v>2812</v>
      </c>
      <c r="GH53" s="47">
        <v>2680</v>
      </c>
      <c r="GI53" s="47">
        <v>2292</v>
      </c>
      <c r="GJ53" s="47">
        <v>2172</v>
      </c>
      <c r="GK53" s="47">
        <v>1818</v>
      </c>
      <c r="GL53" s="48">
        <v>6913</v>
      </c>
    </row>
    <row r="54" spans="1:194" s="1" customFormat="1" x14ac:dyDescent="0.25">
      <c r="A54" s="89" t="s">
        <v>17</v>
      </c>
      <c r="B54" s="254" t="s">
        <v>95</v>
      </c>
      <c r="C54" s="111" t="str">
        <f t="shared" si="28"/>
        <v>England ICB - NHS Bristol, North Somerset and South Gloucestershire ICB</v>
      </c>
      <c r="D54" s="70">
        <f t="shared" si="30"/>
        <v>35403</v>
      </c>
      <c r="E54" s="70">
        <f t="shared" si="31"/>
        <v>33569</v>
      </c>
      <c r="F54" s="85">
        <f t="shared" si="32"/>
        <v>1025309</v>
      </c>
      <c r="G54" s="49">
        <f t="shared" si="33"/>
        <v>506590</v>
      </c>
      <c r="H54" s="50">
        <f t="shared" si="34"/>
        <v>518719</v>
      </c>
      <c r="I54" s="49">
        <f t="shared" si="35"/>
        <v>404050</v>
      </c>
      <c r="J54" s="87">
        <f t="shared" si="36"/>
        <v>421400</v>
      </c>
      <c r="K54" s="88">
        <f t="shared" si="37"/>
        <v>102540</v>
      </c>
      <c r="L54" s="48">
        <f t="shared" si="38"/>
        <v>97319</v>
      </c>
      <c r="M54" s="88">
        <v>5040</v>
      </c>
      <c r="N54" s="47">
        <v>5140</v>
      </c>
      <c r="O54" s="47">
        <v>5443</v>
      </c>
      <c r="P54" s="47">
        <v>5380</v>
      </c>
      <c r="Q54" s="47">
        <v>5381</v>
      </c>
      <c r="R54" s="47">
        <v>5677</v>
      </c>
      <c r="S54" s="47">
        <v>5725</v>
      </c>
      <c r="T54" s="47">
        <v>5791</v>
      </c>
      <c r="U54" s="47">
        <v>5852</v>
      </c>
      <c r="V54" s="47">
        <v>5898</v>
      </c>
      <c r="W54" s="47">
        <v>5773</v>
      </c>
      <c r="X54" s="47">
        <v>6037</v>
      </c>
      <c r="Y54" s="47">
        <v>6093</v>
      </c>
      <c r="Z54" s="47">
        <v>5960</v>
      </c>
      <c r="AA54" s="47">
        <v>6177</v>
      </c>
      <c r="AB54" s="47">
        <v>5682</v>
      </c>
      <c r="AC54" s="47">
        <v>5942</v>
      </c>
      <c r="AD54" s="47">
        <v>5549</v>
      </c>
      <c r="AE54" s="47">
        <v>5977</v>
      </c>
      <c r="AF54" s="47">
        <v>7529</v>
      </c>
      <c r="AG54" s="47">
        <v>8948</v>
      </c>
      <c r="AH54" s="47">
        <v>9562</v>
      </c>
      <c r="AI54" s="47">
        <v>8572</v>
      </c>
      <c r="AJ54" s="47">
        <v>8542</v>
      </c>
      <c r="AK54" s="47">
        <v>8580</v>
      </c>
      <c r="AL54" s="47">
        <v>8415</v>
      </c>
      <c r="AM54" s="47">
        <v>8260</v>
      </c>
      <c r="AN54" s="47">
        <v>8316</v>
      </c>
      <c r="AO54" s="47">
        <v>7896</v>
      </c>
      <c r="AP54" s="47">
        <v>7813</v>
      </c>
      <c r="AQ54" s="47">
        <v>8009</v>
      </c>
      <c r="AR54" s="47">
        <v>8022</v>
      </c>
      <c r="AS54" s="47">
        <v>8008</v>
      </c>
      <c r="AT54" s="47">
        <v>8116</v>
      </c>
      <c r="AU54" s="47">
        <v>7717</v>
      </c>
      <c r="AV54" s="47">
        <v>7789</v>
      </c>
      <c r="AW54" s="47">
        <v>7570</v>
      </c>
      <c r="AX54" s="47">
        <v>7469</v>
      </c>
      <c r="AY54" s="47">
        <v>7493</v>
      </c>
      <c r="AZ54" s="47">
        <v>7220</v>
      </c>
      <c r="BA54" s="47">
        <v>6936</v>
      </c>
      <c r="BB54" s="47">
        <v>6957</v>
      </c>
      <c r="BC54" s="47">
        <v>6703</v>
      </c>
      <c r="BD54" s="47">
        <v>6640</v>
      </c>
      <c r="BE54" s="47">
        <v>6621</v>
      </c>
      <c r="BF54" s="47">
        <v>6255</v>
      </c>
      <c r="BG54" s="47">
        <v>5674</v>
      </c>
      <c r="BH54" s="47">
        <v>5709</v>
      </c>
      <c r="BI54" s="47">
        <v>5723</v>
      </c>
      <c r="BJ54" s="47">
        <v>5599</v>
      </c>
      <c r="BK54" s="47">
        <v>5764</v>
      </c>
      <c r="BL54" s="47">
        <v>5817</v>
      </c>
      <c r="BM54" s="47">
        <v>5750</v>
      </c>
      <c r="BN54" s="47">
        <v>6190</v>
      </c>
      <c r="BO54" s="47">
        <v>5856</v>
      </c>
      <c r="BP54" s="47">
        <v>5988</v>
      </c>
      <c r="BQ54" s="47">
        <v>5862</v>
      </c>
      <c r="BR54" s="47">
        <v>6005</v>
      </c>
      <c r="BS54" s="47">
        <v>5957</v>
      </c>
      <c r="BT54" s="47">
        <v>5975</v>
      </c>
      <c r="BU54" s="47">
        <v>5742</v>
      </c>
      <c r="BV54" s="47">
        <v>5627</v>
      </c>
      <c r="BW54" s="47">
        <v>5394</v>
      </c>
      <c r="BX54" s="47">
        <v>5150</v>
      </c>
      <c r="BY54" s="47">
        <v>4780</v>
      </c>
      <c r="BZ54" s="47">
        <v>4720</v>
      </c>
      <c r="CA54" s="47">
        <v>4568</v>
      </c>
      <c r="CB54" s="47">
        <v>4365</v>
      </c>
      <c r="CC54" s="47">
        <v>4112</v>
      </c>
      <c r="CD54" s="47">
        <v>3953</v>
      </c>
      <c r="CE54" s="47">
        <v>3975</v>
      </c>
      <c r="CF54" s="47">
        <v>3854</v>
      </c>
      <c r="CG54" s="47">
        <v>3643</v>
      </c>
      <c r="CH54" s="47">
        <v>3756</v>
      </c>
      <c r="CI54" s="47">
        <v>3780</v>
      </c>
      <c r="CJ54" s="47">
        <v>3739</v>
      </c>
      <c r="CK54" s="47">
        <v>3870</v>
      </c>
      <c r="CL54" s="47">
        <v>4236</v>
      </c>
      <c r="CM54" s="47">
        <v>3103</v>
      </c>
      <c r="CN54" s="47">
        <v>3022</v>
      </c>
      <c r="CO54" s="47">
        <v>2980</v>
      </c>
      <c r="CP54" s="47">
        <v>2551</v>
      </c>
      <c r="CQ54" s="47">
        <v>2174</v>
      </c>
      <c r="CR54" s="47">
        <v>1821</v>
      </c>
      <c r="CS54" s="47">
        <v>1809</v>
      </c>
      <c r="CT54" s="47">
        <v>1730</v>
      </c>
      <c r="CU54" s="47">
        <v>1484</v>
      </c>
      <c r="CV54" s="47">
        <v>1263</v>
      </c>
      <c r="CW54" s="47">
        <v>1079</v>
      </c>
      <c r="CX54" s="47">
        <v>896</v>
      </c>
      <c r="CY54" s="48">
        <v>3070</v>
      </c>
      <c r="CZ54" s="88">
        <v>4745</v>
      </c>
      <c r="DA54" s="47">
        <v>4847</v>
      </c>
      <c r="DB54" s="47">
        <v>4992</v>
      </c>
      <c r="DC54" s="47">
        <v>5198</v>
      </c>
      <c r="DD54" s="47">
        <v>5144</v>
      </c>
      <c r="DE54" s="47">
        <v>5439</v>
      </c>
      <c r="DF54" s="47">
        <v>5212</v>
      </c>
      <c r="DG54" s="47">
        <v>5475</v>
      </c>
      <c r="DH54" s="47">
        <v>5696</v>
      </c>
      <c r="DI54" s="47">
        <v>5638</v>
      </c>
      <c r="DJ54" s="47">
        <v>5621</v>
      </c>
      <c r="DK54" s="47">
        <v>5743</v>
      </c>
      <c r="DL54" s="47">
        <v>5812</v>
      </c>
      <c r="DM54" s="47">
        <v>5739</v>
      </c>
      <c r="DN54" s="47">
        <v>5602</v>
      </c>
      <c r="DO54" s="47">
        <v>5525</v>
      </c>
      <c r="DP54" s="47">
        <v>5534</v>
      </c>
      <c r="DQ54" s="47">
        <v>5357</v>
      </c>
      <c r="DR54" s="47">
        <v>5685</v>
      </c>
      <c r="DS54" s="47">
        <v>7780</v>
      </c>
      <c r="DT54" s="47">
        <v>8836</v>
      </c>
      <c r="DU54" s="47">
        <v>9412</v>
      </c>
      <c r="DV54" s="47">
        <v>8505</v>
      </c>
      <c r="DW54" s="47">
        <v>8459</v>
      </c>
      <c r="DX54" s="47">
        <v>8324</v>
      </c>
      <c r="DY54" s="47">
        <v>8289</v>
      </c>
      <c r="DZ54" s="47">
        <v>7912</v>
      </c>
      <c r="EA54" s="47">
        <v>8120</v>
      </c>
      <c r="EB54" s="47">
        <v>7757</v>
      </c>
      <c r="EC54" s="47">
        <v>8009</v>
      </c>
      <c r="ED54" s="47">
        <v>8000</v>
      </c>
      <c r="EE54" s="47">
        <v>8128</v>
      </c>
      <c r="EF54" s="47">
        <v>7903</v>
      </c>
      <c r="EG54" s="47">
        <v>8161</v>
      </c>
      <c r="EH54" s="47">
        <v>8062</v>
      </c>
      <c r="EI54" s="47">
        <v>7959</v>
      </c>
      <c r="EJ54" s="47">
        <v>7977</v>
      </c>
      <c r="EK54" s="47">
        <v>7737</v>
      </c>
      <c r="EL54" s="47">
        <v>7533</v>
      </c>
      <c r="EM54" s="47">
        <v>7503</v>
      </c>
      <c r="EN54" s="47">
        <v>7175</v>
      </c>
      <c r="EO54" s="47">
        <v>6864</v>
      </c>
      <c r="EP54" s="47">
        <v>6706</v>
      </c>
      <c r="EQ54" s="47">
        <v>6806</v>
      </c>
      <c r="ER54" s="47">
        <v>6858</v>
      </c>
      <c r="ES54" s="47">
        <v>6360</v>
      </c>
      <c r="ET54" s="47">
        <v>5924</v>
      </c>
      <c r="EU54" s="47">
        <v>5789</v>
      </c>
      <c r="EV54" s="47">
        <v>5749</v>
      </c>
      <c r="EW54" s="47">
        <v>5899</v>
      </c>
      <c r="EX54" s="47">
        <v>5726</v>
      </c>
      <c r="EY54" s="47">
        <v>5720</v>
      </c>
      <c r="EZ54" s="47">
        <v>5878</v>
      </c>
      <c r="FA54" s="47">
        <v>6206</v>
      </c>
      <c r="FB54" s="47">
        <v>6025</v>
      </c>
      <c r="FC54" s="47">
        <v>6047</v>
      </c>
      <c r="FD54" s="47">
        <v>5836</v>
      </c>
      <c r="FE54" s="47">
        <v>6102</v>
      </c>
      <c r="FF54" s="47">
        <v>6228</v>
      </c>
      <c r="FG54" s="47">
        <v>6033</v>
      </c>
      <c r="FH54" s="47">
        <v>5970</v>
      </c>
      <c r="FI54" s="47">
        <v>5760</v>
      </c>
      <c r="FJ54" s="47">
        <v>5506</v>
      </c>
      <c r="FK54" s="47">
        <v>5270</v>
      </c>
      <c r="FL54" s="47">
        <v>5127</v>
      </c>
      <c r="FM54" s="47">
        <v>4837</v>
      </c>
      <c r="FN54" s="47">
        <v>4911</v>
      </c>
      <c r="FO54" s="47">
        <v>4410</v>
      </c>
      <c r="FP54" s="47">
        <v>4460</v>
      </c>
      <c r="FQ54" s="47">
        <v>4241</v>
      </c>
      <c r="FR54" s="47">
        <v>4345</v>
      </c>
      <c r="FS54" s="47">
        <v>4245</v>
      </c>
      <c r="FT54" s="47">
        <v>4046</v>
      </c>
      <c r="FU54" s="47">
        <v>4082</v>
      </c>
      <c r="FV54" s="47">
        <v>4125</v>
      </c>
      <c r="FW54" s="47">
        <v>4280</v>
      </c>
      <c r="FX54" s="47">
        <v>4540</v>
      </c>
      <c r="FY54" s="47">
        <v>4713</v>
      </c>
      <c r="FZ54" s="47">
        <v>3648</v>
      </c>
      <c r="GA54" s="47">
        <v>3579</v>
      </c>
      <c r="GB54" s="47">
        <v>3494</v>
      </c>
      <c r="GC54" s="47">
        <v>3177</v>
      </c>
      <c r="GD54" s="47">
        <v>2801</v>
      </c>
      <c r="GE54" s="47">
        <v>2359</v>
      </c>
      <c r="GF54" s="47">
        <v>2333</v>
      </c>
      <c r="GG54" s="47">
        <v>2267</v>
      </c>
      <c r="GH54" s="47">
        <v>2037</v>
      </c>
      <c r="GI54" s="47">
        <v>1846</v>
      </c>
      <c r="GJ54" s="47">
        <v>1644</v>
      </c>
      <c r="GK54" s="47">
        <v>1492</v>
      </c>
      <c r="GL54" s="48">
        <v>5873</v>
      </c>
    </row>
    <row r="55" spans="1:194" s="1" customFormat="1" x14ac:dyDescent="0.25">
      <c r="A55" s="89" t="s">
        <v>17</v>
      </c>
      <c r="B55" s="254" t="s">
        <v>96</v>
      </c>
      <c r="C55" s="111" t="str">
        <f t="shared" si="28"/>
        <v>England ICB - NHS Central East ICB</v>
      </c>
      <c r="D55" s="70">
        <f t="shared" si="30"/>
        <v>131152.90705546646</v>
      </c>
      <c r="E55" s="70">
        <f t="shared" si="31"/>
        <v>124246.18727241035</v>
      </c>
      <c r="F55" s="85">
        <f t="shared" si="32"/>
        <v>3252150.3493987359</v>
      </c>
      <c r="G55" s="49">
        <f t="shared" si="33"/>
        <v>1600015.2514248663</v>
      </c>
      <c r="H55" s="50">
        <f t="shared" si="34"/>
        <v>1652135.0979738696</v>
      </c>
      <c r="I55" s="49">
        <f t="shared" si="35"/>
        <v>1223459.7075032673</v>
      </c>
      <c r="J55" s="87">
        <f t="shared" si="36"/>
        <v>1293868.0389849772</v>
      </c>
      <c r="K55" s="88">
        <f t="shared" si="37"/>
        <v>376555.54392159934</v>
      </c>
      <c r="L55" s="48">
        <f t="shared" si="38"/>
        <v>358267.05898889288</v>
      </c>
      <c r="M55" s="88">
        <v>17904.442655512008</v>
      </c>
      <c r="N55" s="47">
        <v>18213.29676540678</v>
      </c>
      <c r="O55" s="47">
        <v>19495.27137451962</v>
      </c>
      <c r="P55" s="47">
        <v>19930.004985196323</v>
      </c>
      <c r="Q55" s="47">
        <v>20447.666706214619</v>
      </c>
      <c r="R55" s="47">
        <v>20889.42145548854</v>
      </c>
      <c r="S55" s="47">
        <v>20841.882344476722</v>
      </c>
      <c r="T55" s="47">
        <v>21122.444704874164</v>
      </c>
      <c r="U55" s="47">
        <v>21573.271343806493</v>
      </c>
      <c r="V55" s="47">
        <v>21405.94153869155</v>
      </c>
      <c r="W55" s="47">
        <v>21685.185718666864</v>
      </c>
      <c r="X55" s="47">
        <v>21893.807273279133</v>
      </c>
      <c r="Y55" s="47">
        <v>22299.576828785044</v>
      </c>
      <c r="Z55" s="47">
        <v>22404.901341572404</v>
      </c>
      <c r="AA55" s="47">
        <v>21924.358008983763</v>
      </c>
      <c r="AB55" s="47">
        <v>21608.412981621776</v>
      </c>
      <c r="AC55" s="47">
        <v>21952.491203645412</v>
      </c>
      <c r="AD55" s="47">
        <v>20963.166690858056</v>
      </c>
      <c r="AE55" s="47">
        <v>19809.729081968624</v>
      </c>
      <c r="AF55" s="47">
        <v>16588.329590123059</v>
      </c>
      <c r="AG55" s="47">
        <v>15715.772522053203</v>
      </c>
      <c r="AH55" s="47">
        <v>16008.37293806826</v>
      </c>
      <c r="AI55" s="47">
        <v>18202.834836380956</v>
      </c>
      <c r="AJ55" s="47">
        <v>19301.754472855784</v>
      </c>
      <c r="AK55" s="47">
        <v>20459.932055500274</v>
      </c>
      <c r="AL55" s="47">
        <v>21011.656152272575</v>
      </c>
      <c r="AM55" s="47">
        <v>21091.800971627035</v>
      </c>
      <c r="AN55" s="47">
        <v>20862.492305109306</v>
      </c>
      <c r="AO55" s="47">
        <v>20560.181527803172</v>
      </c>
      <c r="AP55" s="47">
        <v>20751.951083309079</v>
      </c>
      <c r="AQ55" s="47">
        <v>21240.780873067459</v>
      </c>
      <c r="AR55" s="47">
        <v>21142.418304662489</v>
      </c>
      <c r="AS55" s="47">
        <v>22167.556760938598</v>
      </c>
      <c r="AT55" s="47">
        <v>22838.717426562685</v>
      </c>
      <c r="AU55" s="47">
        <v>22826.10642589246</v>
      </c>
      <c r="AV55" s="47">
        <v>22999.923550920386</v>
      </c>
      <c r="AW55" s="47">
        <v>23522.668786289902</v>
      </c>
      <c r="AX55" s="47">
        <v>22945.329467270556</v>
      </c>
      <c r="AY55" s="47">
        <v>23149.232217438112</v>
      </c>
      <c r="AZ55" s="47">
        <v>23004.990148251207</v>
      </c>
      <c r="BA55" s="47">
        <v>22387.826301087942</v>
      </c>
      <c r="BB55" s="47">
        <v>22425.681481733482</v>
      </c>
      <c r="BC55" s="47">
        <v>22445.438341795809</v>
      </c>
      <c r="BD55" s="47">
        <v>22978.219521994532</v>
      </c>
      <c r="BE55" s="47">
        <v>22659.665604750728</v>
      </c>
      <c r="BF55" s="47">
        <v>22501.468994297429</v>
      </c>
      <c r="BG55" s="47">
        <v>20799.012357599193</v>
      </c>
      <c r="BH55" s="47">
        <v>20239.181497090045</v>
      </c>
      <c r="BI55" s="47">
        <v>20539.558871727004</v>
      </c>
      <c r="BJ55" s="47">
        <v>20325.000732906381</v>
      </c>
      <c r="BK55" s="47">
        <v>20438.558871727004</v>
      </c>
      <c r="BL55" s="47">
        <v>20570.126524452033</v>
      </c>
      <c r="BM55" s="47">
        <v>20808.686774061069</v>
      </c>
      <c r="BN55" s="47">
        <v>21425.001772944022</v>
      </c>
      <c r="BO55" s="47">
        <v>20482.932024787147</v>
      </c>
      <c r="BP55" s="47">
        <v>20750.273454594902</v>
      </c>
      <c r="BQ55" s="47">
        <v>20458.145552260841</v>
      </c>
      <c r="BR55" s="47">
        <v>20438.560982515413</v>
      </c>
      <c r="BS55" s="47">
        <v>20053.202635687259</v>
      </c>
      <c r="BT55" s="47">
        <v>19974.23117740047</v>
      </c>
      <c r="BU55" s="47">
        <v>19553.091650373597</v>
      </c>
      <c r="BV55" s="47">
        <v>18999.4034984305</v>
      </c>
      <c r="BW55" s="47">
        <v>18269.309430137233</v>
      </c>
      <c r="BX55" s="47">
        <v>17562.514514457289</v>
      </c>
      <c r="BY55" s="47">
        <v>16599.501849726836</v>
      </c>
      <c r="BZ55" s="47">
        <v>16068.074794779452</v>
      </c>
      <c r="CA55" s="47">
        <v>15544.230198789082</v>
      </c>
      <c r="CB55" s="47">
        <v>14839.820060862094</v>
      </c>
      <c r="CC55" s="47">
        <v>13920.849673326071</v>
      </c>
      <c r="CD55" s="47">
        <v>13071.399368993061</v>
      </c>
      <c r="CE55" s="47">
        <v>12699.404661320645</v>
      </c>
      <c r="CF55" s="47">
        <v>12291.842300923203</v>
      </c>
      <c r="CG55" s="47">
        <v>11841.45330159343</v>
      </c>
      <c r="CH55" s="47">
        <v>11738.506163443033</v>
      </c>
      <c r="CI55" s="47">
        <v>11680.199607713716</v>
      </c>
      <c r="CJ55" s="47">
        <v>11685.967052431215</v>
      </c>
      <c r="CK55" s="47">
        <v>12219.224967887749</v>
      </c>
      <c r="CL55" s="47">
        <v>13018.342285566639</v>
      </c>
      <c r="CM55" s="47">
        <v>9792.7387494386585</v>
      </c>
      <c r="CN55" s="47">
        <v>9136.7842081722665</v>
      </c>
      <c r="CO55" s="47">
        <v>8881.4047227468982</v>
      </c>
      <c r="CP55" s="47">
        <v>7838.7525156330066</v>
      </c>
      <c r="CQ55" s="47">
        <v>6535.2863650303652</v>
      </c>
      <c r="CR55" s="47">
        <v>5491.6013946264457</v>
      </c>
      <c r="CS55" s="47">
        <v>5371.6510749368717</v>
      </c>
      <c r="CT55" s="47">
        <v>5064.2546724911044</v>
      </c>
      <c r="CU55" s="47">
        <v>4670.5474927392015</v>
      </c>
      <c r="CV55" s="47">
        <v>4083.8022573696849</v>
      </c>
      <c r="CW55" s="47">
        <v>3348.8244667176682</v>
      </c>
      <c r="CX55" s="47">
        <v>2900.492550814316</v>
      </c>
      <c r="CY55" s="48">
        <v>9837.1266780176629</v>
      </c>
      <c r="CZ55" s="88">
        <v>16870.714337162888</v>
      </c>
      <c r="DA55" s="47">
        <v>17399.90354450019</v>
      </c>
      <c r="DB55" s="47">
        <v>18743.982806561467</v>
      </c>
      <c r="DC55" s="47">
        <v>18915.072653277915</v>
      </c>
      <c r="DD55" s="47">
        <v>19563.577930248939</v>
      </c>
      <c r="DE55" s="47">
        <v>19627.059957834335</v>
      </c>
      <c r="DF55" s="47">
        <v>19952.854873514279</v>
      </c>
      <c r="DG55" s="47">
        <v>20151.363332024477</v>
      </c>
      <c r="DH55" s="47">
        <v>21034.670927791438</v>
      </c>
      <c r="DI55" s="47">
        <v>20384.303067058881</v>
      </c>
      <c r="DJ55" s="47">
        <v>20442.659303098626</v>
      </c>
      <c r="DK55" s="47">
        <v>20934.708983409051</v>
      </c>
      <c r="DL55" s="47">
        <v>21265.985926674392</v>
      </c>
      <c r="DM55" s="47">
        <v>21037.147663049247</v>
      </c>
      <c r="DN55" s="47">
        <v>20978.698398753881</v>
      </c>
      <c r="DO55" s="47">
        <v>20826.787205432687</v>
      </c>
      <c r="DP55" s="47">
        <v>20489.316802540103</v>
      </c>
      <c r="DQ55" s="47">
        <v>19648.251275960043</v>
      </c>
      <c r="DR55" s="47">
        <v>18243.436292433653</v>
      </c>
      <c r="DS55" s="47">
        <v>14486.893051984396</v>
      </c>
      <c r="DT55" s="47">
        <v>13770.411024399</v>
      </c>
      <c r="DU55" s="47">
        <v>13896.51038501985</v>
      </c>
      <c r="DV55" s="47">
        <v>16286.760866647264</v>
      </c>
      <c r="DW55" s="47">
        <v>17747.513474419648</v>
      </c>
      <c r="DX55" s="47">
        <v>18658.653001446524</v>
      </c>
      <c r="DY55" s="47">
        <v>19849.851722688229</v>
      </c>
      <c r="DZ55" s="47">
        <v>20131.381319795641</v>
      </c>
      <c r="EA55" s="47">
        <v>20134.60647196215</v>
      </c>
      <c r="EB55" s="47">
        <v>20736.93416628868</v>
      </c>
      <c r="EC55" s="47">
        <v>21357.077914892376</v>
      </c>
      <c r="ED55" s="47">
        <v>22485.097982738822</v>
      </c>
      <c r="EE55" s="47">
        <v>23100.234328226521</v>
      </c>
      <c r="EF55" s="47">
        <v>23928.838965818395</v>
      </c>
      <c r="EG55" s="47">
        <v>24701.595825880722</v>
      </c>
      <c r="EH55" s="47">
        <v>25046.209977377002</v>
      </c>
      <c r="EI55" s="47">
        <v>25064.063047234136</v>
      </c>
      <c r="EJ55" s="47">
        <v>25807.867476818479</v>
      </c>
      <c r="EK55" s="47">
        <v>24914.970018978507</v>
      </c>
      <c r="EL55" s="47">
        <v>25077.209977377002</v>
      </c>
      <c r="EM55" s="47">
        <v>24917.775519313622</v>
      </c>
      <c r="EN55" s="47">
        <v>24163.343172038651</v>
      </c>
      <c r="EO55" s="47">
        <v>24261.419283273877</v>
      </c>
      <c r="EP55" s="47">
        <v>24213.585241225555</v>
      </c>
      <c r="EQ55" s="47">
        <v>24379.385449233083</v>
      </c>
      <c r="ER55" s="47">
        <v>24220.097921312568</v>
      </c>
      <c r="ES55" s="47">
        <v>23046.519714645496</v>
      </c>
      <c r="ET55" s="47">
        <v>21338.493314433821</v>
      </c>
      <c r="EU55" s="47">
        <v>20944.584231901041</v>
      </c>
      <c r="EV55" s="47">
        <v>20755.603259709846</v>
      </c>
      <c r="EW55" s="47">
        <v>20937.241731342518</v>
      </c>
      <c r="EX55" s="47">
        <v>20608.534551590612</v>
      </c>
      <c r="EY55" s="47">
        <v>21183.415092410185</v>
      </c>
      <c r="EZ55" s="47">
        <v>21580.49753601064</v>
      </c>
      <c r="FA55" s="47">
        <v>22037.069410312484</v>
      </c>
      <c r="FB55" s="47">
        <v>21108.165620107291</v>
      </c>
      <c r="FC55" s="47">
        <v>21102.780842354332</v>
      </c>
      <c r="FD55" s="47">
        <v>21129.552508648652</v>
      </c>
      <c r="FE55" s="47">
        <v>21240.578939573454</v>
      </c>
      <c r="FF55" s="47">
        <v>21137.937286401604</v>
      </c>
      <c r="FG55" s="47">
        <v>20679.462661932201</v>
      </c>
      <c r="FH55" s="47">
        <v>20201.299885519704</v>
      </c>
      <c r="FI55" s="47">
        <v>19497.640275289818</v>
      </c>
      <c r="FJ55" s="47">
        <v>18943.930984749506</v>
      </c>
      <c r="FK55" s="47">
        <v>17919.922541595872</v>
      </c>
      <c r="FL55" s="47">
        <v>17183.904584537831</v>
      </c>
      <c r="FM55" s="47">
        <v>16678.983877312236</v>
      </c>
      <c r="FN55" s="47">
        <v>15877.025114469025</v>
      </c>
      <c r="FO55" s="47">
        <v>15108.178407690248</v>
      </c>
      <c r="FP55" s="47">
        <v>14730.107588782605</v>
      </c>
      <c r="FQ55" s="47">
        <v>14300.274617485047</v>
      </c>
      <c r="FR55" s="47">
        <v>14265.733395684822</v>
      </c>
      <c r="FS55" s="47">
        <v>13600.140382785759</v>
      </c>
      <c r="FT55" s="47">
        <v>13447.782035957607</v>
      </c>
      <c r="FU55" s="47">
        <v>13177.368716491441</v>
      </c>
      <c r="FV55" s="47">
        <v>13267.439535399084</v>
      </c>
      <c r="FW55" s="47">
        <v>13519.902535175674</v>
      </c>
      <c r="FX55" s="47">
        <v>13850.350728720276</v>
      </c>
      <c r="FY55" s="47">
        <v>15380.146684437859</v>
      </c>
      <c r="FZ55" s="47">
        <v>11321.009329625645</v>
      </c>
      <c r="GA55" s="47">
        <v>10832.504052654625</v>
      </c>
      <c r="GB55" s="47">
        <v>10403.038942089624</v>
      </c>
      <c r="GC55" s="47">
        <v>9645.0135819155912</v>
      </c>
      <c r="GD55" s="47">
        <v>8245.4596953849104</v>
      </c>
      <c r="GE55" s="47">
        <v>6998.4660584632629</v>
      </c>
      <c r="GF55" s="47">
        <v>7327.4797939444843</v>
      </c>
      <c r="GG55" s="47">
        <v>7039.3423777060179</v>
      </c>
      <c r="GH55" s="47">
        <v>6392.8867810454221</v>
      </c>
      <c r="GI55" s="47">
        <v>5757.4671292140301</v>
      </c>
      <c r="GJ55" s="47">
        <v>5159.0739083074404</v>
      </c>
      <c r="GK55" s="47">
        <v>4500.0009786113897</v>
      </c>
      <c r="GL55" s="48">
        <v>18884.003883732432</v>
      </c>
    </row>
    <row r="56" spans="1:194" s="1" customFormat="1" x14ac:dyDescent="0.25">
      <c r="A56" s="89" t="s">
        <v>17</v>
      </c>
      <c r="B56" s="254" t="s">
        <v>97</v>
      </c>
      <c r="C56" s="111" t="str">
        <f t="shared" si="28"/>
        <v>England ICB - NHS Cheshire and Merseyside ICB</v>
      </c>
      <c r="D56" s="70">
        <f t="shared" si="30"/>
        <v>93588</v>
      </c>
      <c r="E56" s="70">
        <f t="shared" si="31"/>
        <v>88109</v>
      </c>
      <c r="F56" s="85">
        <f t="shared" si="32"/>
        <v>2615425</v>
      </c>
      <c r="G56" s="49">
        <f t="shared" si="33"/>
        <v>1277518</v>
      </c>
      <c r="H56" s="50">
        <f t="shared" si="34"/>
        <v>1337907</v>
      </c>
      <c r="I56" s="49">
        <f t="shared" si="35"/>
        <v>1010537</v>
      </c>
      <c r="J56" s="87">
        <f t="shared" si="36"/>
        <v>1085312</v>
      </c>
      <c r="K56" s="88">
        <f t="shared" si="37"/>
        <v>266981</v>
      </c>
      <c r="L56" s="48">
        <f t="shared" si="38"/>
        <v>252595</v>
      </c>
      <c r="M56" s="88">
        <v>12319</v>
      </c>
      <c r="N56" s="47">
        <v>12866</v>
      </c>
      <c r="O56" s="47">
        <v>13821</v>
      </c>
      <c r="P56" s="47">
        <v>13605</v>
      </c>
      <c r="Q56" s="47">
        <v>14133</v>
      </c>
      <c r="R56" s="47">
        <v>14484</v>
      </c>
      <c r="S56" s="47">
        <v>15056</v>
      </c>
      <c r="T56" s="47">
        <v>15263</v>
      </c>
      <c r="U56" s="47">
        <v>15500</v>
      </c>
      <c r="V56" s="47">
        <v>15327</v>
      </c>
      <c r="W56" s="47">
        <v>15408</v>
      </c>
      <c r="X56" s="47">
        <v>15611</v>
      </c>
      <c r="Y56" s="47">
        <v>16115</v>
      </c>
      <c r="Z56" s="47">
        <v>15650</v>
      </c>
      <c r="AA56" s="47">
        <v>15579</v>
      </c>
      <c r="AB56" s="47">
        <v>15404</v>
      </c>
      <c r="AC56" s="47">
        <v>15676</v>
      </c>
      <c r="AD56" s="47">
        <v>15164</v>
      </c>
      <c r="AE56" s="47">
        <v>15242</v>
      </c>
      <c r="AF56" s="47">
        <v>15505</v>
      </c>
      <c r="AG56" s="47">
        <v>15619</v>
      </c>
      <c r="AH56" s="47">
        <v>15966</v>
      </c>
      <c r="AI56" s="47">
        <v>15649</v>
      </c>
      <c r="AJ56" s="47">
        <v>15492</v>
      </c>
      <c r="AK56" s="47">
        <v>15718</v>
      </c>
      <c r="AL56" s="47">
        <v>16027</v>
      </c>
      <c r="AM56" s="47">
        <v>15939</v>
      </c>
      <c r="AN56" s="47">
        <v>16248</v>
      </c>
      <c r="AO56" s="47">
        <v>15931</v>
      </c>
      <c r="AP56" s="47">
        <v>16248</v>
      </c>
      <c r="AQ56" s="47">
        <v>16532</v>
      </c>
      <c r="AR56" s="47">
        <v>17035</v>
      </c>
      <c r="AS56" s="47">
        <v>17464</v>
      </c>
      <c r="AT56" s="47">
        <v>18088</v>
      </c>
      <c r="AU56" s="47">
        <v>17591</v>
      </c>
      <c r="AV56" s="47">
        <v>17275</v>
      </c>
      <c r="AW56" s="47">
        <v>17507</v>
      </c>
      <c r="AX56" s="47">
        <v>16849</v>
      </c>
      <c r="AY56" s="47">
        <v>16885</v>
      </c>
      <c r="AZ56" s="47">
        <v>17107</v>
      </c>
      <c r="BA56" s="47">
        <v>16273</v>
      </c>
      <c r="BB56" s="47">
        <v>16201</v>
      </c>
      <c r="BC56" s="47">
        <v>16093</v>
      </c>
      <c r="BD56" s="47">
        <v>15886</v>
      </c>
      <c r="BE56" s="47">
        <v>15790</v>
      </c>
      <c r="BF56" s="47">
        <v>15498</v>
      </c>
      <c r="BG56" s="47">
        <v>13977</v>
      </c>
      <c r="BH56" s="47">
        <v>13438</v>
      </c>
      <c r="BI56" s="47">
        <v>14337</v>
      </c>
      <c r="BJ56" s="47">
        <v>14695</v>
      </c>
      <c r="BK56" s="47">
        <v>14781</v>
      </c>
      <c r="BL56" s="47">
        <v>15788</v>
      </c>
      <c r="BM56" s="47">
        <v>16604</v>
      </c>
      <c r="BN56" s="47">
        <v>17431</v>
      </c>
      <c r="BO56" s="47">
        <v>16892</v>
      </c>
      <c r="BP56" s="47">
        <v>17230</v>
      </c>
      <c r="BQ56" s="47">
        <v>17200</v>
      </c>
      <c r="BR56" s="47">
        <v>17508</v>
      </c>
      <c r="BS56" s="47">
        <v>17181</v>
      </c>
      <c r="BT56" s="47">
        <v>17545</v>
      </c>
      <c r="BU56" s="47">
        <v>17861</v>
      </c>
      <c r="BV56" s="47">
        <v>17551</v>
      </c>
      <c r="BW56" s="47">
        <v>17160</v>
      </c>
      <c r="BX56" s="47">
        <v>16695</v>
      </c>
      <c r="BY56" s="47">
        <v>15926</v>
      </c>
      <c r="BZ56" s="47">
        <v>15253</v>
      </c>
      <c r="CA56" s="47">
        <v>14862</v>
      </c>
      <c r="CB56" s="47">
        <v>13830</v>
      </c>
      <c r="CC56" s="47">
        <v>13464</v>
      </c>
      <c r="CD56" s="47">
        <v>12720</v>
      </c>
      <c r="CE56" s="47">
        <v>12742</v>
      </c>
      <c r="CF56" s="47">
        <v>12491</v>
      </c>
      <c r="CG56" s="47">
        <v>11810</v>
      </c>
      <c r="CH56" s="47">
        <v>11757</v>
      </c>
      <c r="CI56" s="47">
        <v>11631</v>
      </c>
      <c r="CJ56" s="47">
        <v>11626</v>
      </c>
      <c r="CK56" s="47">
        <v>11745</v>
      </c>
      <c r="CL56" s="47">
        <v>12698</v>
      </c>
      <c r="CM56" s="47">
        <v>9202</v>
      </c>
      <c r="CN56" s="47">
        <v>8634</v>
      </c>
      <c r="CO56" s="47">
        <v>8419</v>
      </c>
      <c r="CP56" s="47">
        <v>7258</v>
      </c>
      <c r="CQ56" s="47">
        <v>6137</v>
      </c>
      <c r="CR56" s="47">
        <v>5427</v>
      </c>
      <c r="CS56" s="47">
        <v>5178</v>
      </c>
      <c r="CT56" s="47">
        <v>4786</v>
      </c>
      <c r="CU56" s="47">
        <v>4296</v>
      </c>
      <c r="CV56" s="47">
        <v>3553</v>
      </c>
      <c r="CW56" s="47">
        <v>3062</v>
      </c>
      <c r="CX56" s="47">
        <v>2610</v>
      </c>
      <c r="CY56" s="48">
        <v>7888</v>
      </c>
      <c r="CZ56" s="88">
        <v>11458</v>
      </c>
      <c r="DA56" s="47">
        <v>12188</v>
      </c>
      <c r="DB56" s="47">
        <v>13233</v>
      </c>
      <c r="DC56" s="47">
        <v>13244</v>
      </c>
      <c r="DD56" s="47">
        <v>13628</v>
      </c>
      <c r="DE56" s="47">
        <v>13995</v>
      </c>
      <c r="DF56" s="47">
        <v>14038</v>
      </c>
      <c r="DG56" s="47">
        <v>14272</v>
      </c>
      <c r="DH56" s="47">
        <v>14640</v>
      </c>
      <c r="DI56" s="47">
        <v>14513</v>
      </c>
      <c r="DJ56" s="47">
        <v>14633</v>
      </c>
      <c r="DK56" s="47">
        <v>14644</v>
      </c>
      <c r="DL56" s="47">
        <v>15165</v>
      </c>
      <c r="DM56" s="47">
        <v>15048</v>
      </c>
      <c r="DN56" s="47">
        <v>14465</v>
      </c>
      <c r="DO56" s="47">
        <v>14575</v>
      </c>
      <c r="DP56" s="47">
        <v>14780</v>
      </c>
      <c r="DQ56" s="47">
        <v>14076</v>
      </c>
      <c r="DR56" s="47">
        <v>14156</v>
      </c>
      <c r="DS56" s="47">
        <v>15811</v>
      </c>
      <c r="DT56" s="47">
        <v>16314</v>
      </c>
      <c r="DU56" s="47">
        <v>16384</v>
      </c>
      <c r="DV56" s="47">
        <v>15587</v>
      </c>
      <c r="DW56" s="47">
        <v>15026</v>
      </c>
      <c r="DX56" s="47">
        <v>14808</v>
      </c>
      <c r="DY56" s="47">
        <v>15895</v>
      </c>
      <c r="DZ56" s="47">
        <v>15684</v>
      </c>
      <c r="EA56" s="47">
        <v>16981</v>
      </c>
      <c r="EB56" s="47">
        <v>16325</v>
      </c>
      <c r="EC56" s="47">
        <v>17024</v>
      </c>
      <c r="ED56" s="47">
        <v>17412</v>
      </c>
      <c r="EE56" s="47">
        <v>17532</v>
      </c>
      <c r="EF56" s="47">
        <v>18420</v>
      </c>
      <c r="EG56" s="47">
        <v>18677</v>
      </c>
      <c r="EH56" s="47">
        <v>18370</v>
      </c>
      <c r="EI56" s="47">
        <v>18463</v>
      </c>
      <c r="EJ56" s="47">
        <v>18880</v>
      </c>
      <c r="EK56" s="47">
        <v>18176</v>
      </c>
      <c r="EL56" s="47">
        <v>18208</v>
      </c>
      <c r="EM56" s="47">
        <v>17884</v>
      </c>
      <c r="EN56" s="47">
        <v>17147</v>
      </c>
      <c r="EO56" s="47">
        <v>17023</v>
      </c>
      <c r="EP56" s="47">
        <v>16756</v>
      </c>
      <c r="EQ56" s="47">
        <v>16379</v>
      </c>
      <c r="ER56" s="47">
        <v>16672</v>
      </c>
      <c r="ES56" s="47">
        <v>16013</v>
      </c>
      <c r="ET56" s="47">
        <v>14462</v>
      </c>
      <c r="EU56" s="47">
        <v>14114</v>
      </c>
      <c r="EV56" s="47">
        <v>14738</v>
      </c>
      <c r="EW56" s="47">
        <v>15292</v>
      </c>
      <c r="EX56" s="47">
        <v>15499</v>
      </c>
      <c r="EY56" s="47">
        <v>16302</v>
      </c>
      <c r="EZ56" s="47">
        <v>17251</v>
      </c>
      <c r="FA56" s="47">
        <v>18146</v>
      </c>
      <c r="FB56" s="47">
        <v>17967</v>
      </c>
      <c r="FC56" s="47">
        <v>18279</v>
      </c>
      <c r="FD56" s="47">
        <v>18072</v>
      </c>
      <c r="FE56" s="47">
        <v>18181</v>
      </c>
      <c r="FF56" s="47">
        <v>18511</v>
      </c>
      <c r="FG56" s="47">
        <v>19076</v>
      </c>
      <c r="FH56" s="47">
        <v>18780</v>
      </c>
      <c r="FI56" s="47">
        <v>18782</v>
      </c>
      <c r="FJ56" s="47">
        <v>18458</v>
      </c>
      <c r="FK56" s="47">
        <v>17577</v>
      </c>
      <c r="FL56" s="47">
        <v>16647</v>
      </c>
      <c r="FM56" s="47">
        <v>16125</v>
      </c>
      <c r="FN56" s="47">
        <v>15619</v>
      </c>
      <c r="FO56" s="47">
        <v>15165</v>
      </c>
      <c r="FP56" s="47">
        <v>14392</v>
      </c>
      <c r="FQ56" s="47">
        <v>13677</v>
      </c>
      <c r="FR56" s="47">
        <v>13723</v>
      </c>
      <c r="FS56" s="47">
        <v>13272</v>
      </c>
      <c r="FT56" s="47">
        <v>12964</v>
      </c>
      <c r="FU56" s="47">
        <v>13240</v>
      </c>
      <c r="FV56" s="47">
        <v>12888</v>
      </c>
      <c r="FW56" s="47">
        <v>12756</v>
      </c>
      <c r="FX56" s="47">
        <v>13830</v>
      </c>
      <c r="FY56" s="47">
        <v>14549</v>
      </c>
      <c r="FZ56" s="47">
        <v>10752</v>
      </c>
      <c r="GA56" s="47">
        <v>10007</v>
      </c>
      <c r="GB56" s="47">
        <v>9911</v>
      </c>
      <c r="GC56" s="47">
        <v>9061</v>
      </c>
      <c r="GD56" s="47">
        <v>7878</v>
      </c>
      <c r="GE56" s="47">
        <v>7146</v>
      </c>
      <c r="GF56" s="47">
        <v>7039</v>
      </c>
      <c r="GG56" s="47">
        <v>6619</v>
      </c>
      <c r="GH56" s="47">
        <v>6215</v>
      </c>
      <c r="GI56" s="47">
        <v>5493</v>
      </c>
      <c r="GJ56" s="47">
        <v>4931</v>
      </c>
      <c r="GK56" s="47">
        <v>4033</v>
      </c>
      <c r="GL56" s="48">
        <v>15886</v>
      </c>
    </row>
    <row r="57" spans="1:194" s="1" customFormat="1" x14ac:dyDescent="0.25">
      <c r="A57" s="89" t="s">
        <v>17</v>
      </c>
      <c r="B57" s="254" t="s">
        <v>98</v>
      </c>
      <c r="C57" s="111" t="str">
        <f t="shared" si="28"/>
        <v>England ICB - NHS Cornwall and The Isles Of Scilly ICB</v>
      </c>
      <c r="D57" s="70">
        <f t="shared" si="30"/>
        <v>20395</v>
      </c>
      <c r="E57" s="70">
        <f t="shared" si="31"/>
        <v>19050</v>
      </c>
      <c r="F57" s="85">
        <f t="shared" ref="F57:F81" si="39">G57+H57</f>
        <v>585655</v>
      </c>
      <c r="G57" s="49">
        <f t="shared" ref="G57:G81" si="40">SUM(M57:CY57)</f>
        <v>284044</v>
      </c>
      <c r="H57" s="50">
        <f t="shared" ref="H57:H81" si="41">SUM(CZ57:GL57)</f>
        <v>301611</v>
      </c>
      <c r="I57" s="49">
        <f t="shared" ref="I57:I81" si="42">SUM(AE57:CY57)</f>
        <v>229700</v>
      </c>
      <c r="J57" s="87">
        <f t="shared" ref="J57:J81" si="43">SUM(DR57:GL57)</f>
        <v>249850</v>
      </c>
      <c r="K57" s="88">
        <f t="shared" ref="K57:K81" si="44">SUM(M57:AD57)</f>
        <v>54344</v>
      </c>
      <c r="L57" s="48">
        <f t="shared" ref="L57:L81" si="45">SUM(CZ57:DQ57)</f>
        <v>51761</v>
      </c>
      <c r="M57" s="88">
        <v>2184</v>
      </c>
      <c r="N57" s="47">
        <v>2348</v>
      </c>
      <c r="O57" s="47">
        <v>2567</v>
      </c>
      <c r="P57" s="47">
        <v>2581</v>
      </c>
      <c r="Q57" s="47">
        <v>2709</v>
      </c>
      <c r="R57" s="47">
        <v>2796</v>
      </c>
      <c r="S57" s="47">
        <v>2987</v>
      </c>
      <c r="T57" s="47">
        <v>2985</v>
      </c>
      <c r="U57" s="47">
        <v>3167</v>
      </c>
      <c r="V57" s="47">
        <v>3138</v>
      </c>
      <c r="W57" s="47">
        <v>3123</v>
      </c>
      <c r="X57" s="47">
        <v>3364</v>
      </c>
      <c r="Y57" s="47">
        <v>3488</v>
      </c>
      <c r="Z57" s="47">
        <v>3517</v>
      </c>
      <c r="AA57" s="47">
        <v>3314</v>
      </c>
      <c r="AB57" s="47">
        <v>3395</v>
      </c>
      <c r="AC57" s="47">
        <v>3319</v>
      </c>
      <c r="AD57" s="47">
        <v>3362</v>
      </c>
      <c r="AE57" s="47">
        <v>3154</v>
      </c>
      <c r="AF57" s="47">
        <v>3148</v>
      </c>
      <c r="AG57" s="47">
        <v>3103</v>
      </c>
      <c r="AH57" s="47">
        <v>3020</v>
      </c>
      <c r="AI57" s="47">
        <v>2809</v>
      </c>
      <c r="AJ57" s="47">
        <v>2768</v>
      </c>
      <c r="AK57" s="47">
        <v>2730</v>
      </c>
      <c r="AL57" s="47">
        <v>2770</v>
      </c>
      <c r="AM57" s="47">
        <v>2761</v>
      </c>
      <c r="AN57" s="47">
        <v>2709</v>
      </c>
      <c r="AO57" s="47">
        <v>2690</v>
      </c>
      <c r="AP57" s="47">
        <v>2824</v>
      </c>
      <c r="AQ57" s="47">
        <v>2916</v>
      </c>
      <c r="AR57" s="47">
        <v>2956</v>
      </c>
      <c r="AS57" s="47">
        <v>3101</v>
      </c>
      <c r="AT57" s="47">
        <v>3287</v>
      </c>
      <c r="AU57" s="47">
        <v>3326</v>
      </c>
      <c r="AV57" s="47">
        <v>3200</v>
      </c>
      <c r="AW57" s="47">
        <v>3331</v>
      </c>
      <c r="AX57" s="47">
        <v>3236</v>
      </c>
      <c r="AY57" s="47">
        <v>3212</v>
      </c>
      <c r="AZ57" s="47">
        <v>3228</v>
      </c>
      <c r="BA57" s="47">
        <v>3141</v>
      </c>
      <c r="BB57" s="47">
        <v>3183</v>
      </c>
      <c r="BC57" s="47">
        <v>3271</v>
      </c>
      <c r="BD57" s="47">
        <v>3489</v>
      </c>
      <c r="BE57" s="47">
        <v>3358</v>
      </c>
      <c r="BF57" s="47">
        <v>3086</v>
      </c>
      <c r="BG57" s="47">
        <v>3022</v>
      </c>
      <c r="BH57" s="47">
        <v>3084</v>
      </c>
      <c r="BI57" s="47">
        <v>3097</v>
      </c>
      <c r="BJ57" s="47">
        <v>3153</v>
      </c>
      <c r="BK57" s="47">
        <v>3385</v>
      </c>
      <c r="BL57" s="47">
        <v>3751</v>
      </c>
      <c r="BM57" s="47">
        <v>3863</v>
      </c>
      <c r="BN57" s="47">
        <v>3933</v>
      </c>
      <c r="BO57" s="47">
        <v>3903</v>
      </c>
      <c r="BP57" s="47">
        <v>4083</v>
      </c>
      <c r="BQ57" s="47">
        <v>4077</v>
      </c>
      <c r="BR57" s="47">
        <v>4281</v>
      </c>
      <c r="BS57" s="47">
        <v>4280</v>
      </c>
      <c r="BT57" s="47">
        <v>4376</v>
      </c>
      <c r="BU57" s="47">
        <v>4499</v>
      </c>
      <c r="BV57" s="47">
        <v>4273</v>
      </c>
      <c r="BW57" s="47">
        <v>4247</v>
      </c>
      <c r="BX57" s="47">
        <v>4186</v>
      </c>
      <c r="BY57" s="47">
        <v>4026</v>
      </c>
      <c r="BZ57" s="47">
        <v>4051</v>
      </c>
      <c r="CA57" s="47">
        <v>3874</v>
      </c>
      <c r="CB57" s="47">
        <v>3880</v>
      </c>
      <c r="CC57" s="47">
        <v>3716</v>
      </c>
      <c r="CD57" s="47">
        <v>3492</v>
      </c>
      <c r="CE57" s="47">
        <v>3464</v>
      </c>
      <c r="CF57" s="47">
        <v>3476</v>
      </c>
      <c r="CG57" s="47">
        <v>3344</v>
      </c>
      <c r="CH57" s="47">
        <v>3428</v>
      </c>
      <c r="CI57" s="47">
        <v>3371</v>
      </c>
      <c r="CJ57" s="47">
        <v>3522</v>
      </c>
      <c r="CK57" s="47">
        <v>3717</v>
      </c>
      <c r="CL57" s="47">
        <v>3954</v>
      </c>
      <c r="CM57" s="47">
        <v>3018</v>
      </c>
      <c r="CN57" s="47">
        <v>2742</v>
      </c>
      <c r="CO57" s="47">
        <v>2565</v>
      </c>
      <c r="CP57" s="47">
        <v>2303</v>
      </c>
      <c r="CQ57" s="47">
        <v>1846</v>
      </c>
      <c r="CR57" s="47">
        <v>1543</v>
      </c>
      <c r="CS57" s="47">
        <v>1536</v>
      </c>
      <c r="CT57" s="47">
        <v>1417</v>
      </c>
      <c r="CU57" s="47">
        <v>1130</v>
      </c>
      <c r="CV57" s="47">
        <v>1023</v>
      </c>
      <c r="CW57" s="47">
        <v>827</v>
      </c>
      <c r="CX57" s="47">
        <v>766</v>
      </c>
      <c r="CY57" s="48">
        <v>2369</v>
      </c>
      <c r="CZ57" s="88">
        <v>2128</v>
      </c>
      <c r="DA57" s="47">
        <v>2349</v>
      </c>
      <c r="DB57" s="47">
        <v>2453</v>
      </c>
      <c r="DC57" s="47">
        <v>2583</v>
      </c>
      <c r="DD57" s="47">
        <v>2580</v>
      </c>
      <c r="DE57" s="47">
        <v>2748</v>
      </c>
      <c r="DF57" s="47">
        <v>2790</v>
      </c>
      <c r="DG57" s="47">
        <v>2745</v>
      </c>
      <c r="DH57" s="47">
        <v>3021</v>
      </c>
      <c r="DI57" s="47">
        <v>3025</v>
      </c>
      <c r="DJ57" s="47">
        <v>3149</v>
      </c>
      <c r="DK57" s="47">
        <v>3140</v>
      </c>
      <c r="DL57" s="47">
        <v>3281</v>
      </c>
      <c r="DM57" s="47">
        <v>3283</v>
      </c>
      <c r="DN57" s="47">
        <v>3211</v>
      </c>
      <c r="DO57" s="47">
        <v>3047</v>
      </c>
      <c r="DP57" s="47">
        <v>3131</v>
      </c>
      <c r="DQ57" s="47">
        <v>3097</v>
      </c>
      <c r="DR57" s="47">
        <v>2958</v>
      </c>
      <c r="DS57" s="47">
        <v>3145</v>
      </c>
      <c r="DT57" s="47">
        <v>2966</v>
      </c>
      <c r="DU57" s="47">
        <v>2885</v>
      </c>
      <c r="DV57" s="47">
        <v>2698</v>
      </c>
      <c r="DW57" s="47">
        <v>2617</v>
      </c>
      <c r="DX57" s="47">
        <v>2664</v>
      </c>
      <c r="DY57" s="47">
        <v>2613</v>
      </c>
      <c r="DZ57" s="47">
        <v>2752</v>
      </c>
      <c r="EA57" s="47">
        <v>2808</v>
      </c>
      <c r="EB57" s="47">
        <v>2813</v>
      </c>
      <c r="EC57" s="47">
        <v>2831</v>
      </c>
      <c r="ED57" s="47">
        <v>3036</v>
      </c>
      <c r="EE57" s="47">
        <v>3187</v>
      </c>
      <c r="EF57" s="47">
        <v>3410</v>
      </c>
      <c r="EG57" s="47">
        <v>3375</v>
      </c>
      <c r="EH57" s="47">
        <v>3478</v>
      </c>
      <c r="EI57" s="47">
        <v>3549</v>
      </c>
      <c r="EJ57" s="47">
        <v>3725</v>
      </c>
      <c r="EK57" s="47">
        <v>3532</v>
      </c>
      <c r="EL57" s="47">
        <v>3262</v>
      </c>
      <c r="EM57" s="47">
        <v>3571</v>
      </c>
      <c r="EN57" s="47">
        <v>3428</v>
      </c>
      <c r="EO57" s="47">
        <v>3362</v>
      </c>
      <c r="EP57" s="47">
        <v>3463</v>
      </c>
      <c r="EQ57" s="47">
        <v>3551</v>
      </c>
      <c r="ER57" s="47">
        <v>3563</v>
      </c>
      <c r="ES57" s="47">
        <v>3471</v>
      </c>
      <c r="ET57" s="47">
        <v>3184</v>
      </c>
      <c r="EU57" s="47">
        <v>3175</v>
      </c>
      <c r="EV57" s="47">
        <v>3258</v>
      </c>
      <c r="EW57" s="47">
        <v>3534</v>
      </c>
      <c r="EX57" s="47">
        <v>3661</v>
      </c>
      <c r="EY57" s="47">
        <v>3954</v>
      </c>
      <c r="EZ57" s="47">
        <v>4240</v>
      </c>
      <c r="FA57" s="47">
        <v>4438</v>
      </c>
      <c r="FB57" s="47">
        <v>4325</v>
      </c>
      <c r="FC57" s="47">
        <v>4377</v>
      </c>
      <c r="FD57" s="47">
        <v>4487</v>
      </c>
      <c r="FE57" s="47">
        <v>4671</v>
      </c>
      <c r="FF57" s="47">
        <v>4800</v>
      </c>
      <c r="FG57" s="47">
        <v>4626</v>
      </c>
      <c r="FH57" s="47">
        <v>4782</v>
      </c>
      <c r="FI57" s="47">
        <v>4597</v>
      </c>
      <c r="FJ57" s="47">
        <v>4537</v>
      </c>
      <c r="FK57" s="47">
        <v>4373</v>
      </c>
      <c r="FL57" s="47">
        <v>4290</v>
      </c>
      <c r="FM57" s="47">
        <v>4226</v>
      </c>
      <c r="FN57" s="47">
        <v>4214</v>
      </c>
      <c r="FO57" s="47">
        <v>4136</v>
      </c>
      <c r="FP57" s="47">
        <v>3972</v>
      </c>
      <c r="FQ57" s="47">
        <v>3731</v>
      </c>
      <c r="FR57" s="47">
        <v>3966</v>
      </c>
      <c r="FS57" s="47">
        <v>3796</v>
      </c>
      <c r="FT57" s="47">
        <v>3735</v>
      </c>
      <c r="FU57" s="47">
        <v>3717</v>
      </c>
      <c r="FV57" s="47">
        <v>3818</v>
      </c>
      <c r="FW57" s="47">
        <v>3895</v>
      </c>
      <c r="FX57" s="47">
        <v>4094</v>
      </c>
      <c r="FY57" s="47">
        <v>4427</v>
      </c>
      <c r="FZ57" s="47">
        <v>3314</v>
      </c>
      <c r="GA57" s="47">
        <v>3105</v>
      </c>
      <c r="GB57" s="47">
        <v>3147</v>
      </c>
      <c r="GC57" s="47">
        <v>2698</v>
      </c>
      <c r="GD57" s="47">
        <v>2319</v>
      </c>
      <c r="GE57" s="47">
        <v>2004</v>
      </c>
      <c r="GF57" s="47">
        <v>1829</v>
      </c>
      <c r="GG57" s="47">
        <v>1707</v>
      </c>
      <c r="GH57" s="47">
        <v>1597</v>
      </c>
      <c r="GI57" s="47">
        <v>1450</v>
      </c>
      <c r="GJ57" s="47">
        <v>1286</v>
      </c>
      <c r="GK57" s="47">
        <v>1113</v>
      </c>
      <c r="GL57" s="48">
        <v>4532</v>
      </c>
    </row>
    <row r="58" spans="1:194" s="1" customFormat="1" x14ac:dyDescent="0.25">
      <c r="A58" s="89" t="s">
        <v>17</v>
      </c>
      <c r="B58" s="254" t="s">
        <v>99</v>
      </c>
      <c r="C58" s="111" t="str">
        <f t="shared" si="28"/>
        <v>England ICB - NHS Coventry and Warwickshire ICB</v>
      </c>
      <c r="D58" s="70">
        <f t="shared" si="30"/>
        <v>37441</v>
      </c>
      <c r="E58" s="70">
        <f t="shared" si="31"/>
        <v>35885</v>
      </c>
      <c r="F58" s="85">
        <f t="shared" si="39"/>
        <v>1001233</v>
      </c>
      <c r="G58" s="49">
        <f t="shared" si="40"/>
        <v>495821</v>
      </c>
      <c r="H58" s="50">
        <f t="shared" si="41"/>
        <v>505412</v>
      </c>
      <c r="I58" s="49">
        <f t="shared" si="42"/>
        <v>387029</v>
      </c>
      <c r="J58" s="87">
        <f t="shared" si="43"/>
        <v>401251</v>
      </c>
      <c r="K58" s="88">
        <f t="shared" si="44"/>
        <v>108792</v>
      </c>
      <c r="L58" s="48">
        <f t="shared" si="45"/>
        <v>104161</v>
      </c>
      <c r="M58" s="88">
        <v>5179</v>
      </c>
      <c r="N58" s="47">
        <v>5425</v>
      </c>
      <c r="O58" s="47">
        <v>5765</v>
      </c>
      <c r="P58" s="47">
        <v>5787</v>
      </c>
      <c r="Q58" s="47">
        <v>6012</v>
      </c>
      <c r="R58" s="47">
        <v>6120</v>
      </c>
      <c r="S58" s="47">
        <v>5980</v>
      </c>
      <c r="T58" s="47">
        <v>6068</v>
      </c>
      <c r="U58" s="47">
        <v>6354</v>
      </c>
      <c r="V58" s="47">
        <v>6176</v>
      </c>
      <c r="W58" s="47">
        <v>6159</v>
      </c>
      <c r="X58" s="47">
        <v>6326</v>
      </c>
      <c r="Y58" s="47">
        <v>6515</v>
      </c>
      <c r="Z58" s="47">
        <v>6401</v>
      </c>
      <c r="AA58" s="47">
        <v>6207</v>
      </c>
      <c r="AB58" s="47">
        <v>6201</v>
      </c>
      <c r="AC58" s="47">
        <v>6160</v>
      </c>
      <c r="AD58" s="47">
        <v>5957</v>
      </c>
      <c r="AE58" s="47">
        <v>6246</v>
      </c>
      <c r="AF58" s="47">
        <v>7664</v>
      </c>
      <c r="AG58" s="47">
        <v>7589</v>
      </c>
      <c r="AH58" s="47">
        <v>7349</v>
      </c>
      <c r="AI58" s="47">
        <v>6563</v>
      </c>
      <c r="AJ58" s="47">
        <v>6512</v>
      </c>
      <c r="AK58" s="47">
        <v>6404</v>
      </c>
      <c r="AL58" s="47">
        <v>6326</v>
      </c>
      <c r="AM58" s="47">
        <v>6754</v>
      </c>
      <c r="AN58" s="47">
        <v>6659</v>
      </c>
      <c r="AO58" s="47">
        <v>6772</v>
      </c>
      <c r="AP58" s="47">
        <v>6562</v>
      </c>
      <c r="AQ58" s="47">
        <v>6796</v>
      </c>
      <c r="AR58" s="47">
        <v>6835</v>
      </c>
      <c r="AS58" s="47">
        <v>6990</v>
      </c>
      <c r="AT58" s="47">
        <v>7295</v>
      </c>
      <c r="AU58" s="47">
        <v>7385</v>
      </c>
      <c r="AV58" s="47">
        <v>7069</v>
      </c>
      <c r="AW58" s="47">
        <v>7072</v>
      </c>
      <c r="AX58" s="47">
        <v>7090</v>
      </c>
      <c r="AY58" s="47">
        <v>6890</v>
      </c>
      <c r="AZ58" s="47">
        <v>6950</v>
      </c>
      <c r="BA58" s="47">
        <v>6476</v>
      </c>
      <c r="BB58" s="47">
        <v>6346</v>
      </c>
      <c r="BC58" s="47">
        <v>6510</v>
      </c>
      <c r="BD58" s="47">
        <v>6514</v>
      </c>
      <c r="BE58" s="47">
        <v>6347</v>
      </c>
      <c r="BF58" s="47">
        <v>6091</v>
      </c>
      <c r="BG58" s="47">
        <v>5749</v>
      </c>
      <c r="BH58" s="47">
        <v>5462</v>
      </c>
      <c r="BI58" s="47">
        <v>5580</v>
      </c>
      <c r="BJ58" s="47">
        <v>5785</v>
      </c>
      <c r="BK58" s="47">
        <v>5743</v>
      </c>
      <c r="BL58" s="47">
        <v>6000</v>
      </c>
      <c r="BM58" s="47">
        <v>6232</v>
      </c>
      <c r="BN58" s="47">
        <v>6315</v>
      </c>
      <c r="BO58" s="47">
        <v>6252</v>
      </c>
      <c r="BP58" s="47">
        <v>6446</v>
      </c>
      <c r="BQ58" s="47">
        <v>6293</v>
      </c>
      <c r="BR58" s="47">
        <v>6254</v>
      </c>
      <c r="BS58" s="47">
        <v>6255</v>
      </c>
      <c r="BT58" s="47">
        <v>6205</v>
      </c>
      <c r="BU58" s="47">
        <v>6108</v>
      </c>
      <c r="BV58" s="47">
        <v>5998</v>
      </c>
      <c r="BW58" s="47">
        <v>5834</v>
      </c>
      <c r="BX58" s="47">
        <v>5548</v>
      </c>
      <c r="BY58" s="47">
        <v>5279</v>
      </c>
      <c r="BZ58" s="47">
        <v>5142</v>
      </c>
      <c r="CA58" s="47">
        <v>4838</v>
      </c>
      <c r="CB58" s="47">
        <v>4540</v>
      </c>
      <c r="CC58" s="47">
        <v>4401</v>
      </c>
      <c r="CD58" s="47">
        <v>4224</v>
      </c>
      <c r="CE58" s="47">
        <v>4181</v>
      </c>
      <c r="CF58" s="47">
        <v>4087</v>
      </c>
      <c r="CG58" s="47">
        <v>3856</v>
      </c>
      <c r="CH58" s="47">
        <v>3929</v>
      </c>
      <c r="CI58" s="47">
        <v>3950</v>
      </c>
      <c r="CJ58" s="47">
        <v>3863</v>
      </c>
      <c r="CK58" s="47">
        <v>3917</v>
      </c>
      <c r="CL58" s="47">
        <v>4162</v>
      </c>
      <c r="CM58" s="47">
        <v>3414</v>
      </c>
      <c r="CN58" s="47">
        <v>3298</v>
      </c>
      <c r="CO58" s="47">
        <v>3225</v>
      </c>
      <c r="CP58" s="47">
        <v>2753</v>
      </c>
      <c r="CQ58" s="47">
        <v>2286</v>
      </c>
      <c r="CR58" s="47">
        <v>1887</v>
      </c>
      <c r="CS58" s="47">
        <v>1836</v>
      </c>
      <c r="CT58" s="47">
        <v>1789</v>
      </c>
      <c r="CU58" s="47">
        <v>1661</v>
      </c>
      <c r="CV58" s="47">
        <v>1344</v>
      </c>
      <c r="CW58" s="47">
        <v>1137</v>
      </c>
      <c r="CX58" s="47">
        <v>898</v>
      </c>
      <c r="CY58" s="48">
        <v>3017</v>
      </c>
      <c r="CZ58" s="88">
        <v>4918</v>
      </c>
      <c r="DA58" s="47">
        <v>5113</v>
      </c>
      <c r="DB58" s="47">
        <v>5560</v>
      </c>
      <c r="DC58" s="47">
        <v>5433</v>
      </c>
      <c r="DD58" s="47">
        <v>5654</v>
      </c>
      <c r="DE58" s="47">
        <v>5834</v>
      </c>
      <c r="DF58" s="47">
        <v>5875</v>
      </c>
      <c r="DG58" s="47">
        <v>5901</v>
      </c>
      <c r="DH58" s="47">
        <v>5928</v>
      </c>
      <c r="DI58" s="47">
        <v>6006</v>
      </c>
      <c r="DJ58" s="47">
        <v>5967</v>
      </c>
      <c r="DK58" s="47">
        <v>6087</v>
      </c>
      <c r="DL58" s="47">
        <v>6293</v>
      </c>
      <c r="DM58" s="47">
        <v>6102</v>
      </c>
      <c r="DN58" s="47">
        <v>5939</v>
      </c>
      <c r="DO58" s="47">
        <v>5894</v>
      </c>
      <c r="DP58" s="47">
        <v>5925</v>
      </c>
      <c r="DQ58" s="47">
        <v>5732</v>
      </c>
      <c r="DR58" s="47">
        <v>5692</v>
      </c>
      <c r="DS58" s="47">
        <v>6657</v>
      </c>
      <c r="DT58" s="47">
        <v>6361</v>
      </c>
      <c r="DU58" s="47">
        <v>6517</v>
      </c>
      <c r="DV58" s="47">
        <v>6297</v>
      </c>
      <c r="DW58" s="47">
        <v>6097</v>
      </c>
      <c r="DX58" s="47">
        <v>6012</v>
      </c>
      <c r="DY58" s="47">
        <v>6084</v>
      </c>
      <c r="DZ58" s="47">
        <v>6368</v>
      </c>
      <c r="EA58" s="47">
        <v>6835</v>
      </c>
      <c r="EB58" s="47">
        <v>6793</v>
      </c>
      <c r="EC58" s="47">
        <v>6570</v>
      </c>
      <c r="ED58" s="47">
        <v>7007</v>
      </c>
      <c r="EE58" s="47">
        <v>6919</v>
      </c>
      <c r="EF58" s="47">
        <v>7278</v>
      </c>
      <c r="EG58" s="47">
        <v>7433</v>
      </c>
      <c r="EH58" s="47">
        <v>7593</v>
      </c>
      <c r="EI58" s="47">
        <v>7501</v>
      </c>
      <c r="EJ58" s="47">
        <v>7468</v>
      </c>
      <c r="EK58" s="47">
        <v>7274</v>
      </c>
      <c r="EL58" s="47">
        <v>7054</v>
      </c>
      <c r="EM58" s="47">
        <v>6934</v>
      </c>
      <c r="EN58" s="47">
        <v>6815</v>
      </c>
      <c r="EO58" s="47">
        <v>6675</v>
      </c>
      <c r="EP58" s="47">
        <v>6700</v>
      </c>
      <c r="EQ58" s="47">
        <v>6414</v>
      </c>
      <c r="ER58" s="47">
        <v>6636</v>
      </c>
      <c r="ES58" s="47">
        <v>6289</v>
      </c>
      <c r="ET58" s="47">
        <v>5799</v>
      </c>
      <c r="EU58" s="47">
        <v>5580</v>
      </c>
      <c r="EV58" s="47">
        <v>5863</v>
      </c>
      <c r="EW58" s="47">
        <v>5643</v>
      </c>
      <c r="EX58" s="47">
        <v>5814</v>
      </c>
      <c r="EY58" s="47">
        <v>6152</v>
      </c>
      <c r="EZ58" s="47">
        <v>6216</v>
      </c>
      <c r="FA58" s="47">
        <v>6464</v>
      </c>
      <c r="FB58" s="47">
        <v>6294</v>
      </c>
      <c r="FC58" s="47">
        <v>6541</v>
      </c>
      <c r="FD58" s="47">
        <v>6562</v>
      </c>
      <c r="FE58" s="47">
        <v>6354</v>
      </c>
      <c r="FF58" s="47">
        <v>6447</v>
      </c>
      <c r="FG58" s="47">
        <v>6346</v>
      </c>
      <c r="FH58" s="47">
        <v>6179</v>
      </c>
      <c r="FI58" s="47">
        <v>6054</v>
      </c>
      <c r="FJ58" s="47">
        <v>5890</v>
      </c>
      <c r="FK58" s="47">
        <v>5811</v>
      </c>
      <c r="FL58" s="47">
        <v>5196</v>
      </c>
      <c r="FM58" s="47">
        <v>5094</v>
      </c>
      <c r="FN58" s="47">
        <v>4912</v>
      </c>
      <c r="FO58" s="47">
        <v>4975</v>
      </c>
      <c r="FP58" s="47">
        <v>4496</v>
      </c>
      <c r="FQ58" s="47">
        <v>4413</v>
      </c>
      <c r="FR58" s="47">
        <v>4442</v>
      </c>
      <c r="FS58" s="47">
        <v>4318</v>
      </c>
      <c r="FT58" s="47">
        <v>4251</v>
      </c>
      <c r="FU58" s="47">
        <v>4230</v>
      </c>
      <c r="FV58" s="47">
        <v>4342</v>
      </c>
      <c r="FW58" s="47">
        <v>4492</v>
      </c>
      <c r="FX58" s="47">
        <v>4583</v>
      </c>
      <c r="FY58" s="47">
        <v>4776</v>
      </c>
      <c r="FZ58" s="47">
        <v>3852</v>
      </c>
      <c r="GA58" s="47">
        <v>3777</v>
      </c>
      <c r="GB58" s="47">
        <v>3859</v>
      </c>
      <c r="GC58" s="47">
        <v>3435</v>
      </c>
      <c r="GD58" s="47">
        <v>2828</v>
      </c>
      <c r="GE58" s="47">
        <v>2536</v>
      </c>
      <c r="GF58" s="47">
        <v>2449</v>
      </c>
      <c r="GG58" s="47">
        <v>2318</v>
      </c>
      <c r="GH58" s="47">
        <v>2118</v>
      </c>
      <c r="GI58" s="47">
        <v>1938</v>
      </c>
      <c r="GJ58" s="47">
        <v>1732</v>
      </c>
      <c r="GK58" s="47">
        <v>1531</v>
      </c>
      <c r="GL58" s="48">
        <v>6076</v>
      </c>
    </row>
    <row r="59" spans="1:194" s="1" customFormat="1" x14ac:dyDescent="0.25">
      <c r="A59" s="89" t="s">
        <v>17</v>
      </c>
      <c r="B59" s="254" t="s">
        <v>100</v>
      </c>
      <c r="C59" s="111" t="str">
        <f t="shared" si="28"/>
        <v>England ICB - NHS Derby and Derbyshire ICB</v>
      </c>
      <c r="D59" s="70">
        <f t="shared" si="30"/>
        <v>40194</v>
      </c>
      <c r="E59" s="70">
        <f t="shared" si="31"/>
        <v>38280</v>
      </c>
      <c r="F59" s="85">
        <f t="shared" si="39"/>
        <v>1096526</v>
      </c>
      <c r="G59" s="49">
        <f t="shared" si="40"/>
        <v>539728</v>
      </c>
      <c r="H59" s="50">
        <f t="shared" si="41"/>
        <v>556798</v>
      </c>
      <c r="I59" s="49">
        <f t="shared" si="42"/>
        <v>428340</v>
      </c>
      <c r="J59" s="87">
        <f t="shared" si="43"/>
        <v>449918</v>
      </c>
      <c r="K59" s="88">
        <f t="shared" si="44"/>
        <v>111388</v>
      </c>
      <c r="L59" s="48">
        <f t="shared" si="45"/>
        <v>106880</v>
      </c>
      <c r="M59" s="88">
        <v>5069</v>
      </c>
      <c r="N59" s="47">
        <v>5277</v>
      </c>
      <c r="O59" s="47">
        <v>5649</v>
      </c>
      <c r="P59" s="47">
        <v>5690</v>
      </c>
      <c r="Q59" s="47">
        <v>5751</v>
      </c>
      <c r="R59" s="47">
        <v>6009</v>
      </c>
      <c r="S59" s="47">
        <v>5981</v>
      </c>
      <c r="T59" s="47">
        <v>6191</v>
      </c>
      <c r="U59" s="47">
        <v>6300</v>
      </c>
      <c r="V59" s="47">
        <v>6428</v>
      </c>
      <c r="W59" s="47">
        <v>6301</v>
      </c>
      <c r="X59" s="47">
        <v>6548</v>
      </c>
      <c r="Y59" s="47">
        <v>6674</v>
      </c>
      <c r="Z59" s="47">
        <v>6816</v>
      </c>
      <c r="AA59" s="47">
        <v>6699</v>
      </c>
      <c r="AB59" s="47">
        <v>6621</v>
      </c>
      <c r="AC59" s="47">
        <v>6866</v>
      </c>
      <c r="AD59" s="47">
        <v>6518</v>
      </c>
      <c r="AE59" s="47">
        <v>6208</v>
      </c>
      <c r="AF59" s="47">
        <v>5481</v>
      </c>
      <c r="AG59" s="47">
        <v>5322</v>
      </c>
      <c r="AH59" s="47">
        <v>5282</v>
      </c>
      <c r="AI59" s="47">
        <v>5560</v>
      </c>
      <c r="AJ59" s="47">
        <v>5758</v>
      </c>
      <c r="AK59" s="47">
        <v>6138</v>
      </c>
      <c r="AL59" s="47">
        <v>6691</v>
      </c>
      <c r="AM59" s="47">
        <v>6534</v>
      </c>
      <c r="AN59" s="47">
        <v>6620</v>
      </c>
      <c r="AO59" s="47">
        <v>6491</v>
      </c>
      <c r="AP59" s="47">
        <v>6967</v>
      </c>
      <c r="AQ59" s="47">
        <v>6988</v>
      </c>
      <c r="AR59" s="47">
        <v>7027</v>
      </c>
      <c r="AS59" s="47">
        <v>7393</v>
      </c>
      <c r="AT59" s="47">
        <v>7586</v>
      </c>
      <c r="AU59" s="47">
        <v>7222</v>
      </c>
      <c r="AV59" s="47">
        <v>6935</v>
      </c>
      <c r="AW59" s="47">
        <v>7226</v>
      </c>
      <c r="AX59" s="47">
        <v>6862</v>
      </c>
      <c r="AY59" s="47">
        <v>6850</v>
      </c>
      <c r="AZ59" s="47">
        <v>6804</v>
      </c>
      <c r="BA59" s="47">
        <v>6712</v>
      </c>
      <c r="BB59" s="47">
        <v>6666</v>
      </c>
      <c r="BC59" s="47">
        <v>6727</v>
      </c>
      <c r="BD59" s="47">
        <v>6819</v>
      </c>
      <c r="BE59" s="47">
        <v>6629</v>
      </c>
      <c r="BF59" s="47">
        <v>6185</v>
      </c>
      <c r="BG59" s="47">
        <v>5833</v>
      </c>
      <c r="BH59" s="47">
        <v>5920</v>
      </c>
      <c r="BI59" s="47">
        <v>6109</v>
      </c>
      <c r="BJ59" s="47">
        <v>6539</v>
      </c>
      <c r="BK59" s="47">
        <v>6696</v>
      </c>
      <c r="BL59" s="47">
        <v>6902</v>
      </c>
      <c r="BM59" s="47">
        <v>7649</v>
      </c>
      <c r="BN59" s="47">
        <v>7916</v>
      </c>
      <c r="BO59" s="47">
        <v>7446</v>
      </c>
      <c r="BP59" s="47">
        <v>7931</v>
      </c>
      <c r="BQ59" s="47">
        <v>7993</v>
      </c>
      <c r="BR59" s="47">
        <v>8127</v>
      </c>
      <c r="BS59" s="47">
        <v>7849</v>
      </c>
      <c r="BT59" s="47">
        <v>7914</v>
      </c>
      <c r="BU59" s="47">
        <v>7640</v>
      </c>
      <c r="BV59" s="47">
        <v>7647</v>
      </c>
      <c r="BW59" s="47">
        <v>7432</v>
      </c>
      <c r="BX59" s="47">
        <v>7073</v>
      </c>
      <c r="BY59" s="47">
        <v>6772</v>
      </c>
      <c r="BZ59" s="47">
        <v>6543</v>
      </c>
      <c r="CA59" s="47">
        <v>6361</v>
      </c>
      <c r="CB59" s="47">
        <v>5919</v>
      </c>
      <c r="CC59" s="47">
        <v>5864</v>
      </c>
      <c r="CD59" s="47">
        <v>5395</v>
      </c>
      <c r="CE59" s="47">
        <v>5463</v>
      </c>
      <c r="CF59" s="47">
        <v>5370</v>
      </c>
      <c r="CG59" s="47">
        <v>5213</v>
      </c>
      <c r="CH59" s="47">
        <v>5231</v>
      </c>
      <c r="CI59" s="47">
        <v>5244</v>
      </c>
      <c r="CJ59" s="47">
        <v>5099</v>
      </c>
      <c r="CK59" s="47">
        <v>5241</v>
      </c>
      <c r="CL59" s="47">
        <v>5771</v>
      </c>
      <c r="CM59" s="47">
        <v>4259</v>
      </c>
      <c r="CN59" s="47">
        <v>4216</v>
      </c>
      <c r="CO59" s="47">
        <v>3955</v>
      </c>
      <c r="CP59" s="47">
        <v>3337</v>
      </c>
      <c r="CQ59" s="47">
        <v>2831</v>
      </c>
      <c r="CR59" s="47">
        <v>2339</v>
      </c>
      <c r="CS59" s="47">
        <v>2298</v>
      </c>
      <c r="CT59" s="47">
        <v>2100</v>
      </c>
      <c r="CU59" s="47">
        <v>1909</v>
      </c>
      <c r="CV59" s="47">
        <v>1479</v>
      </c>
      <c r="CW59" s="47">
        <v>1277</v>
      </c>
      <c r="CX59" s="47">
        <v>1071</v>
      </c>
      <c r="CY59" s="48">
        <v>3484</v>
      </c>
      <c r="CZ59" s="88">
        <v>4878</v>
      </c>
      <c r="DA59" s="47">
        <v>5211</v>
      </c>
      <c r="DB59" s="47">
        <v>5372</v>
      </c>
      <c r="DC59" s="47">
        <v>5397</v>
      </c>
      <c r="DD59" s="47">
        <v>5490</v>
      </c>
      <c r="DE59" s="47">
        <v>5837</v>
      </c>
      <c r="DF59" s="47">
        <v>5845</v>
      </c>
      <c r="DG59" s="47">
        <v>5917</v>
      </c>
      <c r="DH59" s="47">
        <v>6157</v>
      </c>
      <c r="DI59" s="47">
        <v>6005</v>
      </c>
      <c r="DJ59" s="47">
        <v>6197</v>
      </c>
      <c r="DK59" s="47">
        <v>6294</v>
      </c>
      <c r="DL59" s="47">
        <v>6650</v>
      </c>
      <c r="DM59" s="47">
        <v>6500</v>
      </c>
      <c r="DN59" s="47">
        <v>6350</v>
      </c>
      <c r="DO59" s="47">
        <v>6174</v>
      </c>
      <c r="DP59" s="47">
        <v>6480</v>
      </c>
      <c r="DQ59" s="47">
        <v>6126</v>
      </c>
      <c r="DR59" s="47">
        <v>5737</v>
      </c>
      <c r="DS59" s="47">
        <v>4627</v>
      </c>
      <c r="DT59" s="47">
        <v>4340</v>
      </c>
      <c r="DU59" s="47">
        <v>4545</v>
      </c>
      <c r="DV59" s="47">
        <v>5065</v>
      </c>
      <c r="DW59" s="47">
        <v>5409</v>
      </c>
      <c r="DX59" s="47">
        <v>6128</v>
      </c>
      <c r="DY59" s="47">
        <v>6212</v>
      </c>
      <c r="DZ59" s="47">
        <v>6437</v>
      </c>
      <c r="EA59" s="47">
        <v>6966</v>
      </c>
      <c r="EB59" s="47">
        <v>6802</v>
      </c>
      <c r="EC59" s="47">
        <v>7154</v>
      </c>
      <c r="ED59" s="47">
        <v>7397</v>
      </c>
      <c r="EE59" s="47">
        <v>7405</v>
      </c>
      <c r="EF59" s="47">
        <v>7736</v>
      </c>
      <c r="EG59" s="47">
        <v>7803</v>
      </c>
      <c r="EH59" s="47">
        <v>7556</v>
      </c>
      <c r="EI59" s="47">
        <v>7476</v>
      </c>
      <c r="EJ59" s="47">
        <v>7319</v>
      </c>
      <c r="EK59" s="47">
        <v>7500</v>
      </c>
      <c r="EL59" s="47">
        <v>7249</v>
      </c>
      <c r="EM59" s="47">
        <v>7293</v>
      </c>
      <c r="EN59" s="47">
        <v>6940</v>
      </c>
      <c r="EO59" s="47">
        <v>7029</v>
      </c>
      <c r="EP59" s="47">
        <v>6763</v>
      </c>
      <c r="EQ59" s="47">
        <v>7175</v>
      </c>
      <c r="ER59" s="47">
        <v>7038</v>
      </c>
      <c r="ES59" s="47">
        <v>6633</v>
      </c>
      <c r="ET59" s="47">
        <v>6198</v>
      </c>
      <c r="EU59" s="47">
        <v>5987</v>
      </c>
      <c r="EV59" s="47">
        <v>6237</v>
      </c>
      <c r="EW59" s="47">
        <v>6558</v>
      </c>
      <c r="EX59" s="47">
        <v>6725</v>
      </c>
      <c r="EY59" s="47">
        <v>7286</v>
      </c>
      <c r="EZ59" s="47">
        <v>7687</v>
      </c>
      <c r="FA59" s="47">
        <v>8160</v>
      </c>
      <c r="FB59" s="47">
        <v>7934</v>
      </c>
      <c r="FC59" s="47">
        <v>8191</v>
      </c>
      <c r="FD59" s="47">
        <v>8077</v>
      </c>
      <c r="FE59" s="47">
        <v>8046</v>
      </c>
      <c r="FF59" s="47">
        <v>8180</v>
      </c>
      <c r="FG59" s="47">
        <v>8097</v>
      </c>
      <c r="FH59" s="47">
        <v>8175</v>
      </c>
      <c r="FI59" s="47">
        <v>7878</v>
      </c>
      <c r="FJ59" s="47">
        <v>7538</v>
      </c>
      <c r="FK59" s="47">
        <v>7144</v>
      </c>
      <c r="FL59" s="47">
        <v>6818</v>
      </c>
      <c r="FM59" s="47">
        <v>6777</v>
      </c>
      <c r="FN59" s="47">
        <v>6539</v>
      </c>
      <c r="FO59" s="47">
        <v>6193</v>
      </c>
      <c r="FP59" s="47">
        <v>5990</v>
      </c>
      <c r="FQ59" s="47">
        <v>5790</v>
      </c>
      <c r="FR59" s="47">
        <v>5960</v>
      </c>
      <c r="FS59" s="47">
        <v>5577</v>
      </c>
      <c r="FT59" s="47">
        <v>5649</v>
      </c>
      <c r="FU59" s="47">
        <v>5389</v>
      </c>
      <c r="FV59" s="47">
        <v>5606</v>
      </c>
      <c r="FW59" s="47">
        <v>5792</v>
      </c>
      <c r="FX59" s="47">
        <v>6137</v>
      </c>
      <c r="FY59" s="47">
        <v>6355</v>
      </c>
      <c r="FZ59" s="47">
        <v>4795</v>
      </c>
      <c r="GA59" s="47">
        <v>4519</v>
      </c>
      <c r="GB59" s="47">
        <v>4739</v>
      </c>
      <c r="GC59" s="47">
        <v>4087</v>
      </c>
      <c r="GD59" s="47">
        <v>3453</v>
      </c>
      <c r="GE59" s="47">
        <v>2995</v>
      </c>
      <c r="GF59" s="47">
        <v>2926</v>
      </c>
      <c r="GG59" s="47">
        <v>2792</v>
      </c>
      <c r="GH59" s="47">
        <v>2566</v>
      </c>
      <c r="GI59" s="47">
        <v>2217</v>
      </c>
      <c r="GJ59" s="47">
        <v>1957</v>
      </c>
      <c r="GK59" s="47">
        <v>1804</v>
      </c>
      <c r="GL59" s="48">
        <v>6664</v>
      </c>
    </row>
    <row r="60" spans="1:194" s="1" customFormat="1" x14ac:dyDescent="0.25">
      <c r="A60" s="89" t="s">
        <v>17</v>
      </c>
      <c r="B60" s="254" t="s">
        <v>101</v>
      </c>
      <c r="C60" s="111" t="str">
        <f t="shared" si="28"/>
        <v>England ICB - NHS Devon ICB</v>
      </c>
      <c r="D60" s="70">
        <f t="shared" si="30"/>
        <v>42561</v>
      </c>
      <c r="E60" s="70">
        <f t="shared" si="31"/>
        <v>40502</v>
      </c>
      <c r="F60" s="85">
        <f t="shared" si="39"/>
        <v>1254506</v>
      </c>
      <c r="G60" s="49">
        <f t="shared" si="40"/>
        <v>610750</v>
      </c>
      <c r="H60" s="50">
        <f t="shared" si="41"/>
        <v>643756</v>
      </c>
      <c r="I60" s="49">
        <f t="shared" si="42"/>
        <v>495044</v>
      </c>
      <c r="J60" s="87">
        <f t="shared" si="43"/>
        <v>534374</v>
      </c>
      <c r="K60" s="88">
        <f t="shared" si="44"/>
        <v>115706</v>
      </c>
      <c r="L60" s="48">
        <f t="shared" si="45"/>
        <v>109382</v>
      </c>
      <c r="M60" s="88">
        <v>4832</v>
      </c>
      <c r="N60" s="47">
        <v>4980</v>
      </c>
      <c r="O60" s="47">
        <v>5553</v>
      </c>
      <c r="P60" s="47">
        <v>5624</v>
      </c>
      <c r="Q60" s="47">
        <v>5877</v>
      </c>
      <c r="R60" s="47">
        <v>6146</v>
      </c>
      <c r="S60" s="47">
        <v>6305</v>
      </c>
      <c r="T60" s="47">
        <v>6368</v>
      </c>
      <c r="U60" s="47">
        <v>6799</v>
      </c>
      <c r="V60" s="47">
        <v>6595</v>
      </c>
      <c r="W60" s="47">
        <v>6911</v>
      </c>
      <c r="X60" s="47">
        <v>7155</v>
      </c>
      <c r="Y60" s="47">
        <v>7342</v>
      </c>
      <c r="Z60" s="47">
        <v>7263</v>
      </c>
      <c r="AA60" s="47">
        <v>7071</v>
      </c>
      <c r="AB60" s="47">
        <v>6909</v>
      </c>
      <c r="AC60" s="47">
        <v>6995</v>
      </c>
      <c r="AD60" s="47">
        <v>6981</v>
      </c>
      <c r="AE60" s="47">
        <v>7105</v>
      </c>
      <c r="AF60" s="47">
        <v>8689</v>
      </c>
      <c r="AG60" s="47">
        <v>8327</v>
      </c>
      <c r="AH60" s="47">
        <v>8696</v>
      </c>
      <c r="AI60" s="47">
        <v>7638</v>
      </c>
      <c r="AJ60" s="47">
        <v>6756</v>
      </c>
      <c r="AK60" s="47">
        <v>6722</v>
      </c>
      <c r="AL60" s="47">
        <v>6885</v>
      </c>
      <c r="AM60" s="47">
        <v>6460</v>
      </c>
      <c r="AN60" s="47">
        <v>6957</v>
      </c>
      <c r="AO60" s="47">
        <v>6758</v>
      </c>
      <c r="AP60" s="47">
        <v>6510</v>
      </c>
      <c r="AQ60" s="47">
        <v>6864</v>
      </c>
      <c r="AR60" s="47">
        <v>6889</v>
      </c>
      <c r="AS60" s="47">
        <v>7159</v>
      </c>
      <c r="AT60" s="47">
        <v>7118</v>
      </c>
      <c r="AU60" s="47">
        <v>7339</v>
      </c>
      <c r="AV60" s="47">
        <v>7315</v>
      </c>
      <c r="AW60" s="47">
        <v>7266</v>
      </c>
      <c r="AX60" s="47">
        <v>7173</v>
      </c>
      <c r="AY60" s="47">
        <v>7191</v>
      </c>
      <c r="AZ60" s="47">
        <v>6996</v>
      </c>
      <c r="BA60" s="47">
        <v>6964</v>
      </c>
      <c r="BB60" s="47">
        <v>6866</v>
      </c>
      <c r="BC60" s="47">
        <v>7170</v>
      </c>
      <c r="BD60" s="47">
        <v>7013</v>
      </c>
      <c r="BE60" s="47">
        <v>7144</v>
      </c>
      <c r="BF60" s="47">
        <v>6977</v>
      </c>
      <c r="BG60" s="47">
        <v>6269</v>
      </c>
      <c r="BH60" s="47">
        <v>6227</v>
      </c>
      <c r="BI60" s="47">
        <v>6490</v>
      </c>
      <c r="BJ60" s="47">
        <v>6776</v>
      </c>
      <c r="BK60" s="47">
        <v>7175</v>
      </c>
      <c r="BL60" s="47">
        <v>7427</v>
      </c>
      <c r="BM60" s="47">
        <v>7804</v>
      </c>
      <c r="BN60" s="47">
        <v>8145</v>
      </c>
      <c r="BO60" s="47">
        <v>8096</v>
      </c>
      <c r="BP60" s="47">
        <v>8469</v>
      </c>
      <c r="BQ60" s="47">
        <v>8560</v>
      </c>
      <c r="BR60" s="47">
        <v>8723</v>
      </c>
      <c r="BS60" s="47">
        <v>8766</v>
      </c>
      <c r="BT60" s="47">
        <v>8887</v>
      </c>
      <c r="BU60" s="47">
        <v>9030</v>
      </c>
      <c r="BV60" s="47">
        <v>8798</v>
      </c>
      <c r="BW60" s="47">
        <v>8699</v>
      </c>
      <c r="BX60" s="47">
        <v>8341</v>
      </c>
      <c r="BY60" s="47">
        <v>8153</v>
      </c>
      <c r="BZ60" s="47">
        <v>8041</v>
      </c>
      <c r="CA60" s="47">
        <v>7888</v>
      </c>
      <c r="CB60" s="47">
        <v>7685</v>
      </c>
      <c r="CC60" s="47">
        <v>7256</v>
      </c>
      <c r="CD60" s="47">
        <v>7071</v>
      </c>
      <c r="CE60" s="47">
        <v>6955</v>
      </c>
      <c r="CF60" s="47">
        <v>7046</v>
      </c>
      <c r="CG60" s="47">
        <v>6670</v>
      </c>
      <c r="CH60" s="47">
        <v>6626</v>
      </c>
      <c r="CI60" s="47">
        <v>6847</v>
      </c>
      <c r="CJ60" s="47">
        <v>7031</v>
      </c>
      <c r="CK60" s="47">
        <v>7181</v>
      </c>
      <c r="CL60" s="47">
        <v>8052</v>
      </c>
      <c r="CM60" s="47">
        <v>5991</v>
      </c>
      <c r="CN60" s="47">
        <v>5642</v>
      </c>
      <c r="CO60" s="47">
        <v>5421</v>
      </c>
      <c r="CP60" s="47">
        <v>4797</v>
      </c>
      <c r="CQ60" s="47">
        <v>3943</v>
      </c>
      <c r="CR60" s="47">
        <v>3289</v>
      </c>
      <c r="CS60" s="47">
        <v>3089</v>
      </c>
      <c r="CT60" s="47">
        <v>2835</v>
      </c>
      <c r="CU60" s="47">
        <v>2582</v>
      </c>
      <c r="CV60" s="47">
        <v>2255</v>
      </c>
      <c r="CW60" s="47">
        <v>2016</v>
      </c>
      <c r="CX60" s="47">
        <v>1605</v>
      </c>
      <c r="CY60" s="48">
        <v>5448</v>
      </c>
      <c r="CZ60" s="88">
        <v>4586</v>
      </c>
      <c r="DA60" s="47">
        <v>4682</v>
      </c>
      <c r="DB60" s="47">
        <v>5074</v>
      </c>
      <c r="DC60" s="47">
        <v>5238</v>
      </c>
      <c r="DD60" s="47">
        <v>5613</v>
      </c>
      <c r="DE60" s="47">
        <v>5829</v>
      </c>
      <c r="DF60" s="47">
        <v>5859</v>
      </c>
      <c r="DG60" s="47">
        <v>6081</v>
      </c>
      <c r="DH60" s="47">
        <v>6397</v>
      </c>
      <c r="DI60" s="47">
        <v>6402</v>
      </c>
      <c r="DJ60" s="47">
        <v>6441</v>
      </c>
      <c r="DK60" s="47">
        <v>6678</v>
      </c>
      <c r="DL60" s="47">
        <v>6908</v>
      </c>
      <c r="DM60" s="47">
        <v>6818</v>
      </c>
      <c r="DN60" s="47">
        <v>6907</v>
      </c>
      <c r="DO60" s="47">
        <v>6645</v>
      </c>
      <c r="DP60" s="47">
        <v>6739</v>
      </c>
      <c r="DQ60" s="47">
        <v>6485</v>
      </c>
      <c r="DR60" s="47">
        <v>6901</v>
      </c>
      <c r="DS60" s="47">
        <v>8418</v>
      </c>
      <c r="DT60" s="47">
        <v>8509</v>
      </c>
      <c r="DU60" s="47">
        <v>8519</v>
      </c>
      <c r="DV60" s="47">
        <v>7189</v>
      </c>
      <c r="DW60" s="47">
        <v>6139</v>
      </c>
      <c r="DX60" s="47">
        <v>6281</v>
      </c>
      <c r="DY60" s="47">
        <v>6270</v>
      </c>
      <c r="DZ60" s="47">
        <v>6434</v>
      </c>
      <c r="EA60" s="47">
        <v>6719</v>
      </c>
      <c r="EB60" s="47">
        <v>6707</v>
      </c>
      <c r="EC60" s="47">
        <v>6887</v>
      </c>
      <c r="ED60" s="47">
        <v>7258</v>
      </c>
      <c r="EE60" s="47">
        <v>7147</v>
      </c>
      <c r="EF60" s="47">
        <v>7558</v>
      </c>
      <c r="EG60" s="47">
        <v>7705</v>
      </c>
      <c r="EH60" s="47">
        <v>7855</v>
      </c>
      <c r="EI60" s="47">
        <v>7670</v>
      </c>
      <c r="EJ60" s="47">
        <v>7823</v>
      </c>
      <c r="EK60" s="47">
        <v>7669</v>
      </c>
      <c r="EL60" s="47">
        <v>7713</v>
      </c>
      <c r="EM60" s="47">
        <v>7521</v>
      </c>
      <c r="EN60" s="47">
        <v>7472</v>
      </c>
      <c r="EO60" s="47">
        <v>7391</v>
      </c>
      <c r="EP60" s="47">
        <v>7386</v>
      </c>
      <c r="EQ60" s="47">
        <v>7438</v>
      </c>
      <c r="ER60" s="47">
        <v>7581</v>
      </c>
      <c r="ES60" s="47">
        <v>7216</v>
      </c>
      <c r="ET60" s="47">
        <v>6622</v>
      </c>
      <c r="EU60" s="47">
        <v>6724</v>
      </c>
      <c r="EV60" s="47">
        <v>7018</v>
      </c>
      <c r="EW60" s="47">
        <v>7017</v>
      </c>
      <c r="EX60" s="47">
        <v>7368</v>
      </c>
      <c r="EY60" s="47">
        <v>7955</v>
      </c>
      <c r="EZ60" s="47">
        <v>8317</v>
      </c>
      <c r="FA60" s="47">
        <v>8726</v>
      </c>
      <c r="FB60" s="47">
        <v>8723</v>
      </c>
      <c r="FC60" s="47">
        <v>9017</v>
      </c>
      <c r="FD60" s="47">
        <v>8905</v>
      </c>
      <c r="FE60" s="47">
        <v>9484</v>
      </c>
      <c r="FF60" s="47">
        <v>9408</v>
      </c>
      <c r="FG60" s="47">
        <v>9701</v>
      </c>
      <c r="FH60" s="47">
        <v>9652</v>
      </c>
      <c r="FI60" s="47">
        <v>9341</v>
      </c>
      <c r="FJ60" s="47">
        <v>9327</v>
      </c>
      <c r="FK60" s="47">
        <v>8998</v>
      </c>
      <c r="FL60" s="47">
        <v>8656</v>
      </c>
      <c r="FM60" s="47">
        <v>8672</v>
      </c>
      <c r="FN60" s="47">
        <v>8306</v>
      </c>
      <c r="FO60" s="47">
        <v>8357</v>
      </c>
      <c r="FP60" s="47">
        <v>7757</v>
      </c>
      <c r="FQ60" s="47">
        <v>7630</v>
      </c>
      <c r="FR60" s="47">
        <v>7816</v>
      </c>
      <c r="FS60" s="47">
        <v>7688</v>
      </c>
      <c r="FT60" s="47">
        <v>7473</v>
      </c>
      <c r="FU60" s="47">
        <v>7469</v>
      </c>
      <c r="FV60" s="47">
        <v>7473</v>
      </c>
      <c r="FW60" s="47">
        <v>7793</v>
      </c>
      <c r="FX60" s="47">
        <v>8184</v>
      </c>
      <c r="FY60" s="47">
        <v>8780</v>
      </c>
      <c r="FZ60" s="47">
        <v>6780</v>
      </c>
      <c r="GA60" s="47">
        <v>6472</v>
      </c>
      <c r="GB60" s="47">
        <v>6154</v>
      </c>
      <c r="GC60" s="47">
        <v>5564</v>
      </c>
      <c r="GD60" s="47">
        <v>4837</v>
      </c>
      <c r="GE60" s="47">
        <v>4205</v>
      </c>
      <c r="GF60" s="47">
        <v>4111</v>
      </c>
      <c r="GG60" s="47">
        <v>3874</v>
      </c>
      <c r="GH60" s="47">
        <v>3512</v>
      </c>
      <c r="GI60" s="47">
        <v>3250</v>
      </c>
      <c r="GJ60" s="47">
        <v>2862</v>
      </c>
      <c r="GK60" s="47">
        <v>2481</v>
      </c>
      <c r="GL60" s="48">
        <v>10539</v>
      </c>
    </row>
    <row r="61" spans="1:194" s="1" customFormat="1" x14ac:dyDescent="0.25">
      <c r="A61" s="89" t="s">
        <v>17</v>
      </c>
      <c r="B61" s="254" t="s">
        <v>102</v>
      </c>
      <c r="C61" s="111" t="str">
        <f t="shared" si="28"/>
        <v>England ICB - NHS Dorset ICB</v>
      </c>
      <c r="D61" s="70">
        <f t="shared" si="30"/>
        <v>27536</v>
      </c>
      <c r="E61" s="70">
        <f t="shared" si="31"/>
        <v>26356</v>
      </c>
      <c r="F61" s="85">
        <f t="shared" si="39"/>
        <v>798914</v>
      </c>
      <c r="G61" s="49">
        <f t="shared" si="40"/>
        <v>388538</v>
      </c>
      <c r="H61" s="50">
        <f t="shared" si="41"/>
        <v>410376</v>
      </c>
      <c r="I61" s="49">
        <f t="shared" si="42"/>
        <v>316050</v>
      </c>
      <c r="J61" s="87">
        <f t="shared" si="43"/>
        <v>340905</v>
      </c>
      <c r="K61" s="88">
        <f t="shared" si="44"/>
        <v>72488</v>
      </c>
      <c r="L61" s="48">
        <f t="shared" si="45"/>
        <v>69471</v>
      </c>
      <c r="M61" s="88">
        <v>2935</v>
      </c>
      <c r="N61" s="47">
        <v>3011</v>
      </c>
      <c r="O61" s="47">
        <v>3398</v>
      </c>
      <c r="P61" s="47">
        <v>3638</v>
      </c>
      <c r="Q61" s="47">
        <v>3724</v>
      </c>
      <c r="R61" s="47">
        <v>3735</v>
      </c>
      <c r="S61" s="47">
        <v>3813</v>
      </c>
      <c r="T61" s="47">
        <v>3986</v>
      </c>
      <c r="U61" s="47">
        <v>4163</v>
      </c>
      <c r="V61" s="47">
        <v>4073</v>
      </c>
      <c r="W61" s="47">
        <v>4123</v>
      </c>
      <c r="X61" s="47">
        <v>4353</v>
      </c>
      <c r="Y61" s="47">
        <v>4634</v>
      </c>
      <c r="Z61" s="47">
        <v>4519</v>
      </c>
      <c r="AA61" s="47">
        <v>4562</v>
      </c>
      <c r="AB61" s="47">
        <v>4569</v>
      </c>
      <c r="AC61" s="47">
        <v>4736</v>
      </c>
      <c r="AD61" s="47">
        <v>4516</v>
      </c>
      <c r="AE61" s="47">
        <v>4399</v>
      </c>
      <c r="AF61" s="47">
        <v>4816</v>
      </c>
      <c r="AG61" s="47">
        <v>4891</v>
      </c>
      <c r="AH61" s="47">
        <v>4633</v>
      </c>
      <c r="AI61" s="47">
        <v>4236</v>
      </c>
      <c r="AJ61" s="47">
        <v>4094</v>
      </c>
      <c r="AK61" s="47">
        <v>4092</v>
      </c>
      <c r="AL61" s="47">
        <v>4112</v>
      </c>
      <c r="AM61" s="47">
        <v>4099</v>
      </c>
      <c r="AN61" s="47">
        <v>4134</v>
      </c>
      <c r="AO61" s="47">
        <v>4093</v>
      </c>
      <c r="AP61" s="47">
        <v>4014</v>
      </c>
      <c r="AQ61" s="47">
        <v>4256</v>
      </c>
      <c r="AR61" s="47">
        <v>4244</v>
      </c>
      <c r="AS61" s="47">
        <v>4211</v>
      </c>
      <c r="AT61" s="47">
        <v>4498</v>
      </c>
      <c r="AU61" s="47">
        <v>4586</v>
      </c>
      <c r="AV61" s="47">
        <v>4625</v>
      </c>
      <c r="AW61" s="47">
        <v>4725</v>
      </c>
      <c r="AX61" s="47">
        <v>4738</v>
      </c>
      <c r="AY61" s="47">
        <v>4524</v>
      </c>
      <c r="AZ61" s="47">
        <v>4612</v>
      </c>
      <c r="BA61" s="47">
        <v>4441</v>
      </c>
      <c r="BB61" s="47">
        <v>4536</v>
      </c>
      <c r="BC61" s="47">
        <v>4575</v>
      </c>
      <c r="BD61" s="47">
        <v>4850</v>
      </c>
      <c r="BE61" s="47">
        <v>4749</v>
      </c>
      <c r="BF61" s="47">
        <v>4607</v>
      </c>
      <c r="BG61" s="47">
        <v>4239</v>
      </c>
      <c r="BH61" s="47">
        <v>4235</v>
      </c>
      <c r="BI61" s="47">
        <v>4196</v>
      </c>
      <c r="BJ61" s="47">
        <v>4443</v>
      </c>
      <c r="BK61" s="47">
        <v>4410</v>
      </c>
      <c r="BL61" s="47">
        <v>4717</v>
      </c>
      <c r="BM61" s="47">
        <v>4913</v>
      </c>
      <c r="BN61" s="47">
        <v>5171</v>
      </c>
      <c r="BO61" s="47">
        <v>5118</v>
      </c>
      <c r="BP61" s="47">
        <v>5328</v>
      </c>
      <c r="BQ61" s="47">
        <v>5381</v>
      </c>
      <c r="BR61" s="47">
        <v>5359</v>
      </c>
      <c r="BS61" s="47">
        <v>5608</v>
      </c>
      <c r="BT61" s="47">
        <v>5526</v>
      </c>
      <c r="BU61" s="47">
        <v>5634</v>
      </c>
      <c r="BV61" s="47">
        <v>5594</v>
      </c>
      <c r="BW61" s="47">
        <v>5709</v>
      </c>
      <c r="BX61" s="47">
        <v>5470</v>
      </c>
      <c r="BY61" s="47">
        <v>5233</v>
      </c>
      <c r="BZ61" s="47">
        <v>5167</v>
      </c>
      <c r="CA61" s="47">
        <v>5016</v>
      </c>
      <c r="CB61" s="47">
        <v>5000</v>
      </c>
      <c r="CC61" s="47">
        <v>4647</v>
      </c>
      <c r="CD61" s="47">
        <v>4585</v>
      </c>
      <c r="CE61" s="47">
        <v>4525</v>
      </c>
      <c r="CF61" s="47">
        <v>4465</v>
      </c>
      <c r="CG61" s="47">
        <v>4254</v>
      </c>
      <c r="CH61" s="47">
        <v>4418</v>
      </c>
      <c r="CI61" s="47">
        <v>4505</v>
      </c>
      <c r="CJ61" s="47">
        <v>4442</v>
      </c>
      <c r="CK61" s="47">
        <v>4985</v>
      </c>
      <c r="CL61" s="47">
        <v>5404</v>
      </c>
      <c r="CM61" s="47">
        <v>3974</v>
      </c>
      <c r="CN61" s="47">
        <v>3750</v>
      </c>
      <c r="CO61" s="47">
        <v>3598</v>
      </c>
      <c r="CP61" s="47">
        <v>3294</v>
      </c>
      <c r="CQ61" s="47">
        <v>2673</v>
      </c>
      <c r="CR61" s="47">
        <v>2208</v>
      </c>
      <c r="CS61" s="47">
        <v>2140</v>
      </c>
      <c r="CT61" s="47">
        <v>2015</v>
      </c>
      <c r="CU61" s="47">
        <v>1926</v>
      </c>
      <c r="CV61" s="47">
        <v>1646</v>
      </c>
      <c r="CW61" s="47">
        <v>1371</v>
      </c>
      <c r="CX61" s="47">
        <v>1256</v>
      </c>
      <c r="CY61" s="48">
        <v>4112</v>
      </c>
      <c r="CZ61" s="88">
        <v>2888</v>
      </c>
      <c r="DA61" s="47">
        <v>2940</v>
      </c>
      <c r="DB61" s="47">
        <v>3177</v>
      </c>
      <c r="DC61" s="47">
        <v>3352</v>
      </c>
      <c r="DD61" s="47">
        <v>3429</v>
      </c>
      <c r="DE61" s="47">
        <v>3572</v>
      </c>
      <c r="DF61" s="47">
        <v>3692</v>
      </c>
      <c r="DG61" s="47">
        <v>3831</v>
      </c>
      <c r="DH61" s="47">
        <v>4023</v>
      </c>
      <c r="DI61" s="47">
        <v>4026</v>
      </c>
      <c r="DJ61" s="47">
        <v>4048</v>
      </c>
      <c r="DK61" s="47">
        <v>4137</v>
      </c>
      <c r="DL61" s="47">
        <v>4373</v>
      </c>
      <c r="DM61" s="47">
        <v>4385</v>
      </c>
      <c r="DN61" s="47">
        <v>4467</v>
      </c>
      <c r="DO61" s="47">
        <v>4457</v>
      </c>
      <c r="DP61" s="47">
        <v>4456</v>
      </c>
      <c r="DQ61" s="47">
        <v>4218</v>
      </c>
      <c r="DR61" s="47">
        <v>4146</v>
      </c>
      <c r="DS61" s="47">
        <v>4700</v>
      </c>
      <c r="DT61" s="47">
        <v>4792</v>
      </c>
      <c r="DU61" s="47">
        <v>4557</v>
      </c>
      <c r="DV61" s="47">
        <v>4155</v>
      </c>
      <c r="DW61" s="47">
        <v>3751</v>
      </c>
      <c r="DX61" s="47">
        <v>3799</v>
      </c>
      <c r="DY61" s="47">
        <v>3809</v>
      </c>
      <c r="DZ61" s="47">
        <v>3892</v>
      </c>
      <c r="EA61" s="47">
        <v>4060</v>
      </c>
      <c r="EB61" s="47">
        <v>3941</v>
      </c>
      <c r="EC61" s="47">
        <v>4075</v>
      </c>
      <c r="ED61" s="47">
        <v>4351</v>
      </c>
      <c r="EE61" s="47">
        <v>4433</v>
      </c>
      <c r="EF61" s="47">
        <v>4536</v>
      </c>
      <c r="EG61" s="47">
        <v>4825</v>
      </c>
      <c r="EH61" s="47">
        <v>4733</v>
      </c>
      <c r="EI61" s="47">
        <v>4847</v>
      </c>
      <c r="EJ61" s="47">
        <v>5042</v>
      </c>
      <c r="EK61" s="47">
        <v>4774</v>
      </c>
      <c r="EL61" s="47">
        <v>4926</v>
      </c>
      <c r="EM61" s="47">
        <v>4988</v>
      </c>
      <c r="EN61" s="47">
        <v>4822</v>
      </c>
      <c r="EO61" s="47">
        <v>4795</v>
      </c>
      <c r="EP61" s="47">
        <v>4920</v>
      </c>
      <c r="EQ61" s="47">
        <v>5044</v>
      </c>
      <c r="ER61" s="47">
        <v>4962</v>
      </c>
      <c r="ES61" s="47">
        <v>4751</v>
      </c>
      <c r="ET61" s="47">
        <v>4402</v>
      </c>
      <c r="EU61" s="47">
        <v>4340</v>
      </c>
      <c r="EV61" s="47">
        <v>4436</v>
      </c>
      <c r="EW61" s="47">
        <v>4621</v>
      </c>
      <c r="EX61" s="47">
        <v>4708</v>
      </c>
      <c r="EY61" s="47">
        <v>4977</v>
      </c>
      <c r="EZ61" s="47">
        <v>5201</v>
      </c>
      <c r="FA61" s="47">
        <v>5566</v>
      </c>
      <c r="FB61" s="47">
        <v>5461</v>
      </c>
      <c r="FC61" s="47">
        <v>5523</v>
      </c>
      <c r="FD61" s="47">
        <v>5738</v>
      </c>
      <c r="FE61" s="47">
        <v>5852</v>
      </c>
      <c r="FF61" s="47">
        <v>5925</v>
      </c>
      <c r="FG61" s="47">
        <v>6036</v>
      </c>
      <c r="FH61" s="47">
        <v>6050</v>
      </c>
      <c r="FI61" s="47">
        <v>5932</v>
      </c>
      <c r="FJ61" s="47">
        <v>5936</v>
      </c>
      <c r="FK61" s="47">
        <v>5719</v>
      </c>
      <c r="FL61" s="47">
        <v>5535</v>
      </c>
      <c r="FM61" s="47">
        <v>5495</v>
      </c>
      <c r="FN61" s="47">
        <v>5549</v>
      </c>
      <c r="FO61" s="47">
        <v>5354</v>
      </c>
      <c r="FP61" s="47">
        <v>4950</v>
      </c>
      <c r="FQ61" s="47">
        <v>5016</v>
      </c>
      <c r="FR61" s="47">
        <v>5188</v>
      </c>
      <c r="FS61" s="47">
        <v>4844</v>
      </c>
      <c r="FT61" s="47">
        <v>4820</v>
      </c>
      <c r="FU61" s="47">
        <v>4921</v>
      </c>
      <c r="FV61" s="47">
        <v>5268</v>
      </c>
      <c r="FW61" s="47">
        <v>5193</v>
      </c>
      <c r="FX61" s="47">
        <v>5556</v>
      </c>
      <c r="FY61" s="47">
        <v>6036</v>
      </c>
      <c r="FZ61" s="47">
        <v>4562</v>
      </c>
      <c r="GA61" s="47">
        <v>4315</v>
      </c>
      <c r="GB61" s="47">
        <v>4181</v>
      </c>
      <c r="GC61" s="47">
        <v>3718</v>
      </c>
      <c r="GD61" s="47">
        <v>3271</v>
      </c>
      <c r="GE61" s="47">
        <v>2673</v>
      </c>
      <c r="GF61" s="47">
        <v>2768</v>
      </c>
      <c r="GG61" s="47">
        <v>2679</v>
      </c>
      <c r="GH61" s="47">
        <v>2565</v>
      </c>
      <c r="GI61" s="47">
        <v>2192</v>
      </c>
      <c r="GJ61" s="47">
        <v>1954</v>
      </c>
      <c r="GK61" s="47">
        <v>1713</v>
      </c>
      <c r="GL61" s="48">
        <v>7740</v>
      </c>
    </row>
    <row r="62" spans="1:194" s="1" customFormat="1" x14ac:dyDescent="0.25">
      <c r="A62" s="89" t="s">
        <v>17</v>
      </c>
      <c r="B62" s="254" t="s">
        <v>103</v>
      </c>
      <c r="C62" s="111" t="str">
        <f t="shared" si="28"/>
        <v>England ICB - NHS Essex ICB</v>
      </c>
      <c r="D62" s="70">
        <f t="shared" si="30"/>
        <v>73326.822659786965</v>
      </c>
      <c r="E62" s="70">
        <f t="shared" si="31"/>
        <v>69514.780554521712</v>
      </c>
      <c r="F62" s="85">
        <f t="shared" si="39"/>
        <v>1914553.1901964734</v>
      </c>
      <c r="G62" s="49">
        <f t="shared" si="40"/>
        <v>934071.29016221152</v>
      </c>
      <c r="H62" s="50">
        <f t="shared" si="41"/>
        <v>980481.90003426187</v>
      </c>
      <c r="I62" s="49">
        <f t="shared" si="42"/>
        <v>723521.14131306054</v>
      </c>
      <c r="J62" s="87">
        <f t="shared" si="43"/>
        <v>779771.64218925277</v>
      </c>
      <c r="K62" s="88">
        <f t="shared" si="44"/>
        <v>210550.14884915104</v>
      </c>
      <c r="L62" s="48">
        <f t="shared" si="45"/>
        <v>200710.25784500901</v>
      </c>
      <c r="M62" s="88">
        <v>9667.6435079137646</v>
      </c>
      <c r="N62" s="47">
        <v>10151.649262097231</v>
      </c>
      <c r="O62" s="47">
        <v>11196.95497021713</v>
      </c>
      <c r="P62" s="47">
        <v>10929.75016618986</v>
      </c>
      <c r="Q62" s="47">
        <v>11468.998173287062</v>
      </c>
      <c r="R62" s="47">
        <v>11593.417970838149</v>
      </c>
      <c r="S62" s="47">
        <v>11823.270933827147</v>
      </c>
      <c r="T62" s="47">
        <v>11998.127319655809</v>
      </c>
      <c r="U62" s="47">
        <v>12327.104638431245</v>
      </c>
      <c r="V62" s="47">
        <v>11980.984745662849</v>
      </c>
      <c r="W62" s="47">
        <v>11990.051834577511</v>
      </c>
      <c r="X62" s="47">
        <v>12095.372666666368</v>
      </c>
      <c r="Y62" s="47">
        <v>12565.271222962067</v>
      </c>
      <c r="Z62" s="47">
        <v>12483.080849152469</v>
      </c>
      <c r="AA62" s="47">
        <v>12180.894166625027</v>
      </c>
      <c r="AB62" s="47">
        <v>12160.821988535392</v>
      </c>
      <c r="AC62" s="47">
        <v>12231.514189475081</v>
      </c>
      <c r="AD62" s="47">
        <v>11705.240243036918</v>
      </c>
      <c r="AE62" s="47">
        <v>11176.871311131377</v>
      </c>
      <c r="AF62" s="47">
        <v>8679.1547002203952</v>
      </c>
      <c r="AG62" s="47">
        <v>8550.3291398957954</v>
      </c>
      <c r="AH62" s="47">
        <v>8515.9153099829618</v>
      </c>
      <c r="AI62" s="47">
        <v>9448.6425808596941</v>
      </c>
      <c r="AJ62" s="47">
        <v>10195.429757105321</v>
      </c>
      <c r="AK62" s="47">
        <v>10736.10687236466</v>
      </c>
      <c r="AL62" s="47">
        <v>11077.729286155174</v>
      </c>
      <c r="AM62" s="47">
        <v>11139.599089165133</v>
      </c>
      <c r="AN62" s="47">
        <v>11188.917211872873</v>
      </c>
      <c r="AO62" s="47">
        <v>11001.699182529572</v>
      </c>
      <c r="AP62" s="47">
        <v>11245.494551504744</v>
      </c>
      <c r="AQ62" s="47">
        <v>11813.055139402435</v>
      </c>
      <c r="AR62" s="47">
        <v>11960.458115654652</v>
      </c>
      <c r="AS62" s="47">
        <v>12314.636094442929</v>
      </c>
      <c r="AT62" s="47">
        <v>12471.016274745489</v>
      </c>
      <c r="AU62" s="47">
        <v>12601.949707424101</v>
      </c>
      <c r="AV62" s="47">
        <v>12834.31229539559</v>
      </c>
      <c r="AW62" s="47">
        <v>12813.572226200484</v>
      </c>
      <c r="AX62" s="47">
        <v>12657.490215906522</v>
      </c>
      <c r="AY62" s="47">
        <v>12718.307148506228</v>
      </c>
      <c r="AZ62" s="47">
        <v>12397.532012241507</v>
      </c>
      <c r="BA62" s="47">
        <v>12142.099983266457</v>
      </c>
      <c r="BB62" s="47">
        <v>12017.476962744797</v>
      </c>
      <c r="BC62" s="47">
        <v>12350.251492419107</v>
      </c>
      <c r="BD62" s="47">
        <v>12429.6474421326</v>
      </c>
      <c r="BE62" s="47">
        <v>12482.394818581435</v>
      </c>
      <c r="BF62" s="47">
        <v>12066.658498523611</v>
      </c>
      <c r="BG62" s="47">
        <v>11225.735920684187</v>
      </c>
      <c r="BH62" s="47">
        <v>11120.602899024978</v>
      </c>
      <c r="BI62" s="47">
        <v>11456.06988994303</v>
      </c>
      <c r="BJ62" s="47">
        <v>11634.382122434163</v>
      </c>
      <c r="BK62" s="47">
        <v>11821.752624109056</v>
      </c>
      <c r="BL62" s="47">
        <v>12146.329442710608</v>
      </c>
      <c r="BM62" s="47">
        <v>12447.728785254329</v>
      </c>
      <c r="BN62" s="47">
        <v>12895.553091523543</v>
      </c>
      <c r="BO62" s="47">
        <v>12467.235045111553</v>
      </c>
      <c r="BP62" s="47">
        <v>12892.20059417817</v>
      </c>
      <c r="BQ62" s="47">
        <v>12629.485837885615</v>
      </c>
      <c r="BR62" s="47">
        <v>12915.267326082085</v>
      </c>
      <c r="BS62" s="47">
        <v>12758.47003846525</v>
      </c>
      <c r="BT62" s="47">
        <v>12643.199880438151</v>
      </c>
      <c r="BU62" s="47">
        <v>12238.511371202829</v>
      </c>
      <c r="BV62" s="47">
        <v>11846.019810146508</v>
      </c>
      <c r="BW62" s="47">
        <v>11729.750162425338</v>
      </c>
      <c r="BX62" s="47">
        <v>11313.367948193067</v>
      </c>
      <c r="BY62" s="47">
        <v>10649.367697487498</v>
      </c>
      <c r="BZ62" s="47">
        <v>10424.275401975459</v>
      </c>
      <c r="CA62" s="47">
        <v>10015.909333309175</v>
      </c>
      <c r="CB62" s="47">
        <v>9430.9265104928872</v>
      </c>
      <c r="CC62" s="47">
        <v>9033.5684236873094</v>
      </c>
      <c r="CD62" s="47">
        <v>8510.494211386489</v>
      </c>
      <c r="CE62" s="47">
        <v>8505.9893571383054</v>
      </c>
      <c r="CF62" s="47">
        <v>8360.86040333852</v>
      </c>
      <c r="CG62" s="47">
        <v>7923.1100975161216</v>
      </c>
      <c r="CH62" s="47">
        <v>7927.289395790398</v>
      </c>
      <c r="CI62" s="47">
        <v>8044.9596675341527</v>
      </c>
      <c r="CJ62" s="47">
        <v>8383.683204706047</v>
      </c>
      <c r="CK62" s="47">
        <v>8955.3470566422238</v>
      </c>
      <c r="CL62" s="47">
        <v>9735.716430837123</v>
      </c>
      <c r="CM62" s="47">
        <v>7169.4359789432183</v>
      </c>
      <c r="CN62" s="47">
        <v>6554.5358223057801</v>
      </c>
      <c r="CO62" s="47">
        <v>6314.6349904984099</v>
      </c>
      <c r="CP62" s="47">
        <v>5588.2716990890749</v>
      </c>
      <c r="CQ62" s="47">
        <v>4648.7584690001349</v>
      </c>
      <c r="CR62" s="47">
        <v>3736.8630163997477</v>
      </c>
      <c r="CS62" s="47">
        <v>3811.8614931981815</v>
      </c>
      <c r="CT62" s="47">
        <v>3606.6379409512019</v>
      </c>
      <c r="CU62" s="47">
        <v>3285.2608457625997</v>
      </c>
      <c r="CV62" s="47">
        <v>2796.4359904766279</v>
      </c>
      <c r="CW62" s="47">
        <v>2383.5711225020291</v>
      </c>
      <c r="CX62" s="47">
        <v>2027.9743979098639</v>
      </c>
      <c r="CY62" s="48">
        <v>6486.9921439937398</v>
      </c>
      <c r="CZ62" s="88">
        <v>9272.9814486068117</v>
      </c>
      <c r="DA62" s="47">
        <v>9726.5609573044385</v>
      </c>
      <c r="DB62" s="47">
        <v>10574.36047170142</v>
      </c>
      <c r="DC62" s="47">
        <v>10434.574144613334</v>
      </c>
      <c r="DD62" s="47">
        <v>10928.184094240052</v>
      </c>
      <c r="DE62" s="47">
        <v>11196.915314398513</v>
      </c>
      <c r="DF62" s="47">
        <v>11496.883948579089</v>
      </c>
      <c r="DG62" s="47">
        <v>11329.36603387888</v>
      </c>
      <c r="DH62" s="47">
        <v>11551.271685855778</v>
      </c>
      <c r="DI62" s="47">
        <v>11418.691993712797</v>
      </c>
      <c r="DJ62" s="47">
        <v>11512.561044694126</v>
      </c>
      <c r="DK62" s="47">
        <v>11753.126152902038</v>
      </c>
      <c r="DL62" s="47">
        <v>11767.095992124996</v>
      </c>
      <c r="DM62" s="47">
        <v>11807.2377753785</v>
      </c>
      <c r="DN62" s="47">
        <v>11771.115242089982</v>
      </c>
      <c r="DO62" s="47">
        <v>11493.093504900056</v>
      </c>
      <c r="DP62" s="47">
        <v>11601.233726522645</v>
      </c>
      <c r="DQ62" s="47">
        <v>11075.004313505544</v>
      </c>
      <c r="DR62" s="47">
        <v>10311.649040222526</v>
      </c>
      <c r="DS62" s="47">
        <v>7810.2550147558468</v>
      </c>
      <c r="DT62" s="47">
        <v>7411.7602447368672</v>
      </c>
      <c r="DU62" s="47">
        <v>7564.969569918786</v>
      </c>
      <c r="DV62" s="47">
        <v>8759.705342085761</v>
      </c>
      <c r="DW62" s="47">
        <v>9766.5159518660585</v>
      </c>
      <c r="DX62" s="47">
        <v>10105.029914276371</v>
      </c>
      <c r="DY62" s="47">
        <v>10632.542295770723</v>
      </c>
      <c r="DZ62" s="47">
        <v>11035.145130712675</v>
      </c>
      <c r="EA62" s="47">
        <v>11499.099691545587</v>
      </c>
      <c r="EB62" s="47">
        <v>11628.609489671258</v>
      </c>
      <c r="EC62" s="47">
        <v>12109.605046219736</v>
      </c>
      <c r="ED62" s="47">
        <v>12850.929782007704</v>
      </c>
      <c r="EE62" s="47">
        <v>13042.324826256647</v>
      </c>
      <c r="EF62" s="47">
        <v>13595.230082934188</v>
      </c>
      <c r="EG62" s="47">
        <v>13929.937543119615</v>
      </c>
      <c r="EH62" s="47">
        <v>14041.301896156112</v>
      </c>
      <c r="EI62" s="47">
        <v>14092.539974342291</v>
      </c>
      <c r="EJ62" s="47">
        <v>14198.307342341834</v>
      </c>
      <c r="EK62" s="47">
        <v>13843.912443671848</v>
      </c>
      <c r="EL62" s="47">
        <v>13701.275234514478</v>
      </c>
      <c r="EM62" s="47">
        <v>13583.603922170128</v>
      </c>
      <c r="EN62" s="47">
        <v>13343.71296127791</v>
      </c>
      <c r="EO62" s="47">
        <v>13005.22756000659</v>
      </c>
      <c r="EP62" s="47">
        <v>13131.461435900994</v>
      </c>
      <c r="EQ62" s="47">
        <v>13371.816862338454</v>
      </c>
      <c r="ER62" s="47">
        <v>13338.865357032279</v>
      </c>
      <c r="ES62" s="47">
        <v>12768.237189058302</v>
      </c>
      <c r="ET62" s="47">
        <v>11628.13115722061</v>
      </c>
      <c r="EU62" s="47">
        <v>11581.69543611898</v>
      </c>
      <c r="EV62" s="47">
        <v>11998.975637922933</v>
      </c>
      <c r="EW62" s="47">
        <v>12144.30450770463</v>
      </c>
      <c r="EX62" s="47">
        <v>12109.512125535937</v>
      </c>
      <c r="EY62" s="47">
        <v>12594.177596817421</v>
      </c>
      <c r="EZ62" s="47">
        <v>12840.31098404803</v>
      </c>
      <c r="FA62" s="47">
        <v>13288.371103716145</v>
      </c>
      <c r="FB62" s="47">
        <v>12817.820029863595</v>
      </c>
      <c r="FC62" s="47">
        <v>13241.952028184252</v>
      </c>
      <c r="FD62" s="47">
        <v>13392.082340743817</v>
      </c>
      <c r="FE62" s="47">
        <v>13397.627707402902</v>
      </c>
      <c r="FF62" s="47">
        <v>13412.066445179707</v>
      </c>
      <c r="FG62" s="47">
        <v>13076.651130072443</v>
      </c>
      <c r="FH62" s="47">
        <v>12895.752003170472</v>
      </c>
      <c r="FI62" s="47">
        <v>12544.004030292663</v>
      </c>
      <c r="FJ62" s="47">
        <v>12055.770057973037</v>
      </c>
      <c r="FK62" s="47">
        <v>11670.907473930027</v>
      </c>
      <c r="FL62" s="47">
        <v>10921.642530668121</v>
      </c>
      <c r="FM62" s="47">
        <v>10638.233056623721</v>
      </c>
      <c r="FN62" s="47">
        <v>10612.421396503607</v>
      </c>
      <c r="FO62" s="47">
        <v>10063.820112327441</v>
      </c>
      <c r="FP62" s="47">
        <v>9627.7421698929029</v>
      </c>
      <c r="FQ62" s="47">
        <v>9323.0532076438285</v>
      </c>
      <c r="FR62" s="47">
        <v>9523.6236741728953</v>
      </c>
      <c r="FS62" s="47">
        <v>9210.3860677225584</v>
      </c>
      <c r="FT62" s="47">
        <v>8850.0573903690838</v>
      </c>
      <c r="FU62" s="47">
        <v>9119.0665859735655</v>
      </c>
      <c r="FV62" s="47">
        <v>9203.4196794664349</v>
      </c>
      <c r="FW62" s="47">
        <v>9485.0813624775965</v>
      </c>
      <c r="FX62" s="47">
        <v>10347.664996749038</v>
      </c>
      <c r="FY62" s="47">
        <v>11600.901745006304</v>
      </c>
      <c r="FZ62" s="47">
        <v>8387.4371359577672</v>
      </c>
      <c r="GA62" s="47">
        <v>7827.7669899449729</v>
      </c>
      <c r="GB62" s="47">
        <v>7606.3180823788753</v>
      </c>
      <c r="GC62" s="47">
        <v>6856.7346509785702</v>
      </c>
      <c r="GD62" s="47">
        <v>5944.7898063582452</v>
      </c>
      <c r="GE62" s="47">
        <v>4964.3156637861211</v>
      </c>
      <c r="GF62" s="47">
        <v>5137.2993452176961</v>
      </c>
      <c r="GG62" s="47">
        <v>4911.5132871350534</v>
      </c>
      <c r="GH62" s="47">
        <v>4525.7504698773828</v>
      </c>
      <c r="GI62" s="47">
        <v>4018.0643513010441</v>
      </c>
      <c r="GJ62" s="47">
        <v>3724.6604876026745</v>
      </c>
      <c r="GK62" s="47">
        <v>3129.536498847684</v>
      </c>
      <c r="GL62" s="48">
        <v>13046.658503460481</v>
      </c>
    </row>
    <row r="63" spans="1:194" s="1" customFormat="1" x14ac:dyDescent="0.25">
      <c r="A63" s="89" t="s">
        <v>17</v>
      </c>
      <c r="B63" s="254" t="s">
        <v>104</v>
      </c>
      <c r="C63" s="111" t="str">
        <f t="shared" si="28"/>
        <v>England ICB - NHS Gloucestershire ICB</v>
      </c>
      <c r="D63" s="70">
        <f t="shared" si="30"/>
        <v>24403</v>
      </c>
      <c r="E63" s="70">
        <f t="shared" si="31"/>
        <v>24190</v>
      </c>
      <c r="F63" s="85">
        <f t="shared" si="39"/>
        <v>669380</v>
      </c>
      <c r="G63" s="49">
        <f t="shared" si="40"/>
        <v>327017</v>
      </c>
      <c r="H63" s="50">
        <f t="shared" si="41"/>
        <v>342363</v>
      </c>
      <c r="I63" s="49">
        <f t="shared" si="42"/>
        <v>259335</v>
      </c>
      <c r="J63" s="87">
        <f t="shared" si="43"/>
        <v>276882</v>
      </c>
      <c r="K63" s="88">
        <f t="shared" si="44"/>
        <v>67682</v>
      </c>
      <c r="L63" s="48">
        <f t="shared" si="45"/>
        <v>65481</v>
      </c>
      <c r="M63" s="88">
        <v>3068</v>
      </c>
      <c r="N63" s="47">
        <v>3109</v>
      </c>
      <c r="O63" s="47">
        <v>3435</v>
      </c>
      <c r="P63" s="47">
        <v>3306</v>
      </c>
      <c r="Q63" s="47">
        <v>3505</v>
      </c>
      <c r="R63" s="47">
        <v>3698</v>
      </c>
      <c r="S63" s="47">
        <v>3730</v>
      </c>
      <c r="T63" s="47">
        <v>3824</v>
      </c>
      <c r="U63" s="47">
        <v>3913</v>
      </c>
      <c r="V63" s="47">
        <v>3823</v>
      </c>
      <c r="W63" s="47">
        <v>3874</v>
      </c>
      <c r="X63" s="47">
        <v>3994</v>
      </c>
      <c r="Y63" s="47">
        <v>4277</v>
      </c>
      <c r="Z63" s="47">
        <v>4111</v>
      </c>
      <c r="AA63" s="47">
        <v>4019</v>
      </c>
      <c r="AB63" s="47">
        <v>4013</v>
      </c>
      <c r="AC63" s="47">
        <v>4002</v>
      </c>
      <c r="AD63" s="47">
        <v>3981</v>
      </c>
      <c r="AE63" s="47">
        <v>3747</v>
      </c>
      <c r="AF63" s="47">
        <v>3229</v>
      </c>
      <c r="AG63" s="47">
        <v>3198</v>
      </c>
      <c r="AH63" s="47">
        <v>3191</v>
      </c>
      <c r="AI63" s="47">
        <v>3413</v>
      </c>
      <c r="AJ63" s="47">
        <v>3642</v>
      </c>
      <c r="AK63" s="47">
        <v>3592</v>
      </c>
      <c r="AL63" s="47">
        <v>3858</v>
      </c>
      <c r="AM63" s="47">
        <v>3565</v>
      </c>
      <c r="AN63" s="47">
        <v>3672</v>
      </c>
      <c r="AO63" s="47">
        <v>3553</v>
      </c>
      <c r="AP63" s="47">
        <v>3859</v>
      </c>
      <c r="AQ63" s="47">
        <v>3993</v>
      </c>
      <c r="AR63" s="47">
        <v>3893</v>
      </c>
      <c r="AS63" s="47">
        <v>4077</v>
      </c>
      <c r="AT63" s="47">
        <v>4319</v>
      </c>
      <c r="AU63" s="47">
        <v>4249</v>
      </c>
      <c r="AV63" s="47">
        <v>4285</v>
      </c>
      <c r="AW63" s="47">
        <v>4174</v>
      </c>
      <c r="AX63" s="47">
        <v>4121</v>
      </c>
      <c r="AY63" s="47">
        <v>4065</v>
      </c>
      <c r="AZ63" s="47">
        <v>4112</v>
      </c>
      <c r="BA63" s="47">
        <v>4044</v>
      </c>
      <c r="BB63" s="47">
        <v>4206</v>
      </c>
      <c r="BC63" s="47">
        <v>4276</v>
      </c>
      <c r="BD63" s="47">
        <v>4072</v>
      </c>
      <c r="BE63" s="47">
        <v>4324</v>
      </c>
      <c r="BF63" s="47">
        <v>4032</v>
      </c>
      <c r="BG63" s="47">
        <v>3677</v>
      </c>
      <c r="BH63" s="47">
        <v>3626</v>
      </c>
      <c r="BI63" s="47">
        <v>3778</v>
      </c>
      <c r="BJ63" s="47">
        <v>3818</v>
      </c>
      <c r="BK63" s="47">
        <v>3994</v>
      </c>
      <c r="BL63" s="47">
        <v>4110</v>
      </c>
      <c r="BM63" s="47">
        <v>4275</v>
      </c>
      <c r="BN63" s="47">
        <v>4474</v>
      </c>
      <c r="BO63" s="47">
        <v>4331</v>
      </c>
      <c r="BP63" s="47">
        <v>4675</v>
      </c>
      <c r="BQ63" s="47">
        <v>4665</v>
      </c>
      <c r="BR63" s="47">
        <v>4740</v>
      </c>
      <c r="BS63" s="47">
        <v>4738</v>
      </c>
      <c r="BT63" s="47">
        <v>4787</v>
      </c>
      <c r="BU63" s="47">
        <v>4784</v>
      </c>
      <c r="BV63" s="47">
        <v>4637</v>
      </c>
      <c r="BW63" s="47">
        <v>4577</v>
      </c>
      <c r="BX63" s="47">
        <v>4318</v>
      </c>
      <c r="BY63" s="47">
        <v>4224</v>
      </c>
      <c r="BZ63" s="47">
        <v>4106</v>
      </c>
      <c r="CA63" s="47">
        <v>3879</v>
      </c>
      <c r="CB63" s="47">
        <v>3688</v>
      </c>
      <c r="CC63" s="47">
        <v>3519</v>
      </c>
      <c r="CD63" s="47">
        <v>3421</v>
      </c>
      <c r="CE63" s="47">
        <v>3436</v>
      </c>
      <c r="CF63" s="47">
        <v>3259</v>
      </c>
      <c r="CG63" s="47">
        <v>3271</v>
      </c>
      <c r="CH63" s="47">
        <v>3075</v>
      </c>
      <c r="CI63" s="47">
        <v>3325</v>
      </c>
      <c r="CJ63" s="47">
        <v>3338</v>
      </c>
      <c r="CK63" s="47">
        <v>3381</v>
      </c>
      <c r="CL63" s="47">
        <v>3541</v>
      </c>
      <c r="CM63" s="47">
        <v>2673</v>
      </c>
      <c r="CN63" s="47">
        <v>2508</v>
      </c>
      <c r="CO63" s="47">
        <v>2477</v>
      </c>
      <c r="CP63" s="47">
        <v>2299</v>
      </c>
      <c r="CQ63" s="47">
        <v>1949</v>
      </c>
      <c r="CR63" s="47">
        <v>1647</v>
      </c>
      <c r="CS63" s="47">
        <v>1532</v>
      </c>
      <c r="CT63" s="47">
        <v>1442</v>
      </c>
      <c r="CU63" s="47">
        <v>1254</v>
      </c>
      <c r="CV63" s="47">
        <v>1135</v>
      </c>
      <c r="CW63" s="47">
        <v>908</v>
      </c>
      <c r="CX63" s="47">
        <v>806</v>
      </c>
      <c r="CY63" s="48">
        <v>2477</v>
      </c>
      <c r="CZ63" s="88">
        <v>2800</v>
      </c>
      <c r="DA63" s="47">
        <v>3012</v>
      </c>
      <c r="DB63" s="47">
        <v>3246</v>
      </c>
      <c r="DC63" s="47">
        <v>3128</v>
      </c>
      <c r="DD63" s="47">
        <v>3414</v>
      </c>
      <c r="DE63" s="47">
        <v>3444</v>
      </c>
      <c r="DF63" s="47">
        <v>3635</v>
      </c>
      <c r="DG63" s="47">
        <v>3489</v>
      </c>
      <c r="DH63" s="47">
        <v>3739</v>
      </c>
      <c r="DI63" s="47">
        <v>3741</v>
      </c>
      <c r="DJ63" s="47">
        <v>3856</v>
      </c>
      <c r="DK63" s="47">
        <v>3787</v>
      </c>
      <c r="DL63" s="47">
        <v>3954</v>
      </c>
      <c r="DM63" s="47">
        <v>4076</v>
      </c>
      <c r="DN63" s="47">
        <v>4068</v>
      </c>
      <c r="DO63" s="47">
        <v>4004</v>
      </c>
      <c r="DP63" s="47">
        <v>4142</v>
      </c>
      <c r="DQ63" s="47">
        <v>3946</v>
      </c>
      <c r="DR63" s="47">
        <v>3598</v>
      </c>
      <c r="DS63" s="47">
        <v>3186</v>
      </c>
      <c r="DT63" s="47">
        <v>3061</v>
      </c>
      <c r="DU63" s="47">
        <v>2986</v>
      </c>
      <c r="DV63" s="47">
        <v>3156</v>
      </c>
      <c r="DW63" s="47">
        <v>3178</v>
      </c>
      <c r="DX63" s="47">
        <v>3270</v>
      </c>
      <c r="DY63" s="47">
        <v>3556</v>
      </c>
      <c r="DZ63" s="47">
        <v>3557</v>
      </c>
      <c r="EA63" s="47">
        <v>3779</v>
      </c>
      <c r="EB63" s="47">
        <v>3801</v>
      </c>
      <c r="EC63" s="47">
        <v>3882</v>
      </c>
      <c r="ED63" s="47">
        <v>4040</v>
      </c>
      <c r="EE63" s="47">
        <v>4066</v>
      </c>
      <c r="EF63" s="47">
        <v>4277</v>
      </c>
      <c r="EG63" s="47">
        <v>4491</v>
      </c>
      <c r="EH63" s="47">
        <v>4558</v>
      </c>
      <c r="EI63" s="47">
        <v>4556</v>
      </c>
      <c r="EJ63" s="47">
        <v>4723</v>
      </c>
      <c r="EK63" s="47">
        <v>4585</v>
      </c>
      <c r="EL63" s="47">
        <v>4442</v>
      </c>
      <c r="EM63" s="47">
        <v>4338</v>
      </c>
      <c r="EN63" s="47">
        <v>4268</v>
      </c>
      <c r="EO63" s="47">
        <v>4359</v>
      </c>
      <c r="EP63" s="47">
        <v>4334</v>
      </c>
      <c r="EQ63" s="47">
        <v>4361</v>
      </c>
      <c r="ER63" s="47">
        <v>4372</v>
      </c>
      <c r="ES63" s="47">
        <v>4253</v>
      </c>
      <c r="ET63" s="47">
        <v>3829</v>
      </c>
      <c r="EU63" s="47">
        <v>3792</v>
      </c>
      <c r="EV63" s="47">
        <v>3865</v>
      </c>
      <c r="EW63" s="47">
        <v>4030</v>
      </c>
      <c r="EX63" s="47">
        <v>4277</v>
      </c>
      <c r="EY63" s="47">
        <v>4314</v>
      </c>
      <c r="EZ63" s="47">
        <v>4572</v>
      </c>
      <c r="FA63" s="47">
        <v>4695</v>
      </c>
      <c r="FB63" s="47">
        <v>4629</v>
      </c>
      <c r="FC63" s="47">
        <v>4751</v>
      </c>
      <c r="FD63" s="47">
        <v>4828</v>
      </c>
      <c r="FE63" s="47">
        <v>5033</v>
      </c>
      <c r="FF63" s="47">
        <v>4926</v>
      </c>
      <c r="FG63" s="47">
        <v>5039</v>
      </c>
      <c r="FH63" s="47">
        <v>5002</v>
      </c>
      <c r="FI63" s="47">
        <v>4747</v>
      </c>
      <c r="FJ63" s="47">
        <v>4768</v>
      </c>
      <c r="FK63" s="47">
        <v>4626</v>
      </c>
      <c r="FL63" s="47">
        <v>4436</v>
      </c>
      <c r="FM63" s="47">
        <v>4182</v>
      </c>
      <c r="FN63" s="47">
        <v>4092</v>
      </c>
      <c r="FO63" s="47">
        <v>3888</v>
      </c>
      <c r="FP63" s="47">
        <v>3650</v>
      </c>
      <c r="FQ63" s="47">
        <v>3662</v>
      </c>
      <c r="FR63" s="47">
        <v>3690</v>
      </c>
      <c r="FS63" s="47">
        <v>3674</v>
      </c>
      <c r="FT63" s="47">
        <v>3582</v>
      </c>
      <c r="FU63" s="47">
        <v>3548</v>
      </c>
      <c r="FV63" s="47">
        <v>3668</v>
      </c>
      <c r="FW63" s="47">
        <v>3658</v>
      </c>
      <c r="FX63" s="47">
        <v>3825</v>
      </c>
      <c r="FY63" s="47">
        <v>4067</v>
      </c>
      <c r="FZ63" s="47">
        <v>3125</v>
      </c>
      <c r="GA63" s="47">
        <v>2930</v>
      </c>
      <c r="GB63" s="47">
        <v>3086</v>
      </c>
      <c r="GC63" s="47">
        <v>2645</v>
      </c>
      <c r="GD63" s="47">
        <v>2274</v>
      </c>
      <c r="GE63" s="47">
        <v>1987</v>
      </c>
      <c r="GF63" s="47">
        <v>1956</v>
      </c>
      <c r="GG63" s="47">
        <v>1909</v>
      </c>
      <c r="GH63" s="47">
        <v>1708</v>
      </c>
      <c r="GI63" s="47">
        <v>1505</v>
      </c>
      <c r="GJ63" s="47">
        <v>1254</v>
      </c>
      <c r="GK63" s="47">
        <v>1187</v>
      </c>
      <c r="GL63" s="48">
        <v>4938</v>
      </c>
    </row>
    <row r="64" spans="1:194" s="1" customFormat="1" x14ac:dyDescent="0.25">
      <c r="A64" s="89" t="s">
        <v>17</v>
      </c>
      <c r="B64" s="254" t="s">
        <v>105</v>
      </c>
      <c r="C64" s="111" t="str">
        <f t="shared" si="28"/>
        <v>England ICB - NHS Greater Manchester ICB</v>
      </c>
      <c r="D64" s="70">
        <f t="shared" si="30"/>
        <v>122308</v>
      </c>
      <c r="E64" s="70">
        <f t="shared" si="31"/>
        <v>115346</v>
      </c>
      <c r="F64" s="85">
        <f t="shared" si="39"/>
        <v>3009664</v>
      </c>
      <c r="G64" s="49">
        <f t="shared" si="40"/>
        <v>1489088</v>
      </c>
      <c r="H64" s="50">
        <f t="shared" si="41"/>
        <v>1520576</v>
      </c>
      <c r="I64" s="49">
        <f t="shared" si="42"/>
        <v>1138267</v>
      </c>
      <c r="J64" s="87">
        <f t="shared" si="43"/>
        <v>1187176</v>
      </c>
      <c r="K64" s="88">
        <f t="shared" si="44"/>
        <v>350821</v>
      </c>
      <c r="L64" s="48">
        <f t="shared" si="45"/>
        <v>333400</v>
      </c>
      <c r="M64" s="88">
        <v>16641</v>
      </c>
      <c r="N64" s="47">
        <v>17503</v>
      </c>
      <c r="O64" s="47">
        <v>18388</v>
      </c>
      <c r="P64" s="47">
        <v>18188</v>
      </c>
      <c r="Q64" s="47">
        <v>18868</v>
      </c>
      <c r="R64" s="47">
        <v>19065</v>
      </c>
      <c r="S64" s="47">
        <v>19051</v>
      </c>
      <c r="T64" s="47">
        <v>19733</v>
      </c>
      <c r="U64" s="47">
        <v>20293</v>
      </c>
      <c r="V64" s="47">
        <v>20064</v>
      </c>
      <c r="W64" s="47">
        <v>20037</v>
      </c>
      <c r="X64" s="47">
        <v>20682</v>
      </c>
      <c r="Y64" s="47">
        <v>20595</v>
      </c>
      <c r="Z64" s="47">
        <v>20836</v>
      </c>
      <c r="AA64" s="47">
        <v>20545</v>
      </c>
      <c r="AB64" s="47">
        <v>20226</v>
      </c>
      <c r="AC64" s="47">
        <v>20403</v>
      </c>
      <c r="AD64" s="47">
        <v>19703</v>
      </c>
      <c r="AE64" s="47">
        <v>20132</v>
      </c>
      <c r="AF64" s="47">
        <v>21697</v>
      </c>
      <c r="AG64" s="47">
        <v>22040</v>
      </c>
      <c r="AH64" s="47">
        <v>21619</v>
      </c>
      <c r="AI64" s="47">
        <v>20719</v>
      </c>
      <c r="AJ64" s="47">
        <v>20276</v>
      </c>
      <c r="AK64" s="47">
        <v>21285</v>
      </c>
      <c r="AL64" s="47">
        <v>22044</v>
      </c>
      <c r="AM64" s="47">
        <v>22579</v>
      </c>
      <c r="AN64" s="47">
        <v>22750</v>
      </c>
      <c r="AO64" s="47">
        <v>21728</v>
      </c>
      <c r="AP64" s="47">
        <v>21880</v>
      </c>
      <c r="AQ64" s="47">
        <v>21846</v>
      </c>
      <c r="AR64" s="47">
        <v>21897</v>
      </c>
      <c r="AS64" s="47">
        <v>22095</v>
      </c>
      <c r="AT64" s="47">
        <v>22075</v>
      </c>
      <c r="AU64" s="47">
        <v>22092</v>
      </c>
      <c r="AV64" s="47">
        <v>21580</v>
      </c>
      <c r="AW64" s="47">
        <v>21877</v>
      </c>
      <c r="AX64" s="47">
        <v>20718</v>
      </c>
      <c r="AY64" s="47">
        <v>21511</v>
      </c>
      <c r="AZ64" s="47">
        <v>21232</v>
      </c>
      <c r="BA64" s="47">
        <v>20066</v>
      </c>
      <c r="BB64" s="47">
        <v>19878</v>
      </c>
      <c r="BC64" s="47">
        <v>19633</v>
      </c>
      <c r="BD64" s="47">
        <v>19606</v>
      </c>
      <c r="BE64" s="47">
        <v>19424</v>
      </c>
      <c r="BF64" s="47">
        <v>18342</v>
      </c>
      <c r="BG64" s="47">
        <v>17073</v>
      </c>
      <c r="BH64" s="47">
        <v>16874</v>
      </c>
      <c r="BI64" s="47">
        <v>16989</v>
      </c>
      <c r="BJ64" s="47">
        <v>17548</v>
      </c>
      <c r="BK64" s="47">
        <v>16783</v>
      </c>
      <c r="BL64" s="47">
        <v>17360</v>
      </c>
      <c r="BM64" s="47">
        <v>18241</v>
      </c>
      <c r="BN64" s="47">
        <v>18866</v>
      </c>
      <c r="BO64" s="47">
        <v>18088</v>
      </c>
      <c r="BP64" s="47">
        <v>18591</v>
      </c>
      <c r="BQ64" s="47">
        <v>17998</v>
      </c>
      <c r="BR64" s="47">
        <v>18223</v>
      </c>
      <c r="BS64" s="47">
        <v>17884</v>
      </c>
      <c r="BT64" s="47">
        <v>17848</v>
      </c>
      <c r="BU64" s="47">
        <v>17305</v>
      </c>
      <c r="BV64" s="47">
        <v>16704</v>
      </c>
      <c r="BW64" s="47">
        <v>15975</v>
      </c>
      <c r="BX64" s="47">
        <v>15375</v>
      </c>
      <c r="BY64" s="47">
        <v>14647</v>
      </c>
      <c r="BZ64" s="47">
        <v>14111</v>
      </c>
      <c r="CA64" s="47">
        <v>13804</v>
      </c>
      <c r="CB64" s="47">
        <v>12923</v>
      </c>
      <c r="CC64" s="47">
        <v>12272</v>
      </c>
      <c r="CD64" s="47">
        <v>11579</v>
      </c>
      <c r="CE64" s="47">
        <v>11348</v>
      </c>
      <c r="CF64" s="47">
        <v>11188</v>
      </c>
      <c r="CG64" s="47">
        <v>10748</v>
      </c>
      <c r="CH64" s="47">
        <v>10397</v>
      </c>
      <c r="CI64" s="47">
        <v>10400</v>
      </c>
      <c r="CJ64" s="47">
        <v>10638</v>
      </c>
      <c r="CK64" s="47">
        <v>10900</v>
      </c>
      <c r="CL64" s="47">
        <v>11327</v>
      </c>
      <c r="CM64" s="47">
        <v>8005</v>
      </c>
      <c r="CN64" s="47">
        <v>7542</v>
      </c>
      <c r="CO64" s="47">
        <v>7239</v>
      </c>
      <c r="CP64" s="47">
        <v>6518</v>
      </c>
      <c r="CQ64" s="47">
        <v>5543</v>
      </c>
      <c r="CR64" s="47">
        <v>4651</v>
      </c>
      <c r="CS64" s="47">
        <v>4426</v>
      </c>
      <c r="CT64" s="47">
        <v>4204</v>
      </c>
      <c r="CU64" s="47">
        <v>3670</v>
      </c>
      <c r="CV64" s="47">
        <v>3133</v>
      </c>
      <c r="CW64" s="47">
        <v>2517</v>
      </c>
      <c r="CX64" s="47">
        <v>2047</v>
      </c>
      <c r="CY64" s="48">
        <v>6144</v>
      </c>
      <c r="CZ64" s="88">
        <v>15960</v>
      </c>
      <c r="DA64" s="47">
        <v>16457</v>
      </c>
      <c r="DB64" s="47">
        <v>17605</v>
      </c>
      <c r="DC64" s="47">
        <v>17272</v>
      </c>
      <c r="DD64" s="47">
        <v>18065</v>
      </c>
      <c r="DE64" s="47">
        <v>18287</v>
      </c>
      <c r="DF64" s="47">
        <v>18340</v>
      </c>
      <c r="DG64" s="47">
        <v>18676</v>
      </c>
      <c r="DH64" s="47">
        <v>19256</v>
      </c>
      <c r="DI64" s="47">
        <v>19215</v>
      </c>
      <c r="DJ64" s="47">
        <v>19373</v>
      </c>
      <c r="DK64" s="47">
        <v>19548</v>
      </c>
      <c r="DL64" s="47">
        <v>19696</v>
      </c>
      <c r="DM64" s="47">
        <v>19963</v>
      </c>
      <c r="DN64" s="47">
        <v>19382</v>
      </c>
      <c r="DO64" s="47">
        <v>19148</v>
      </c>
      <c r="DP64" s="47">
        <v>19012</v>
      </c>
      <c r="DQ64" s="47">
        <v>18145</v>
      </c>
      <c r="DR64" s="47">
        <v>18347</v>
      </c>
      <c r="DS64" s="47">
        <v>19916</v>
      </c>
      <c r="DT64" s="47">
        <v>20839</v>
      </c>
      <c r="DU64" s="47">
        <v>20402</v>
      </c>
      <c r="DV64" s="47">
        <v>20155</v>
      </c>
      <c r="DW64" s="47">
        <v>19908</v>
      </c>
      <c r="DX64" s="47">
        <v>20824</v>
      </c>
      <c r="DY64" s="47">
        <v>22178</v>
      </c>
      <c r="DZ64" s="47">
        <v>22094</v>
      </c>
      <c r="EA64" s="47">
        <v>22568</v>
      </c>
      <c r="EB64" s="47">
        <v>21752</v>
      </c>
      <c r="EC64" s="47">
        <v>22132</v>
      </c>
      <c r="ED64" s="47">
        <v>22407</v>
      </c>
      <c r="EE64" s="47">
        <v>22731</v>
      </c>
      <c r="EF64" s="47">
        <v>22820</v>
      </c>
      <c r="EG64" s="47">
        <v>23038</v>
      </c>
      <c r="EH64" s="47">
        <v>23276</v>
      </c>
      <c r="EI64" s="47">
        <v>22864</v>
      </c>
      <c r="EJ64" s="47">
        <v>23074</v>
      </c>
      <c r="EK64" s="47">
        <v>22454</v>
      </c>
      <c r="EL64" s="47">
        <v>22131</v>
      </c>
      <c r="EM64" s="47">
        <v>22139</v>
      </c>
      <c r="EN64" s="47">
        <v>21277</v>
      </c>
      <c r="EO64" s="47">
        <v>21114</v>
      </c>
      <c r="EP64" s="47">
        <v>20513</v>
      </c>
      <c r="EQ64" s="47">
        <v>20432</v>
      </c>
      <c r="ER64" s="47">
        <v>20306</v>
      </c>
      <c r="ES64" s="47">
        <v>19118</v>
      </c>
      <c r="ET64" s="47">
        <v>17542</v>
      </c>
      <c r="EU64" s="47">
        <v>16891</v>
      </c>
      <c r="EV64" s="47">
        <v>16857</v>
      </c>
      <c r="EW64" s="47">
        <v>17181</v>
      </c>
      <c r="EX64" s="47">
        <v>17077</v>
      </c>
      <c r="EY64" s="47">
        <v>17701</v>
      </c>
      <c r="EZ64" s="47">
        <v>18580</v>
      </c>
      <c r="FA64" s="47">
        <v>18786</v>
      </c>
      <c r="FB64" s="47">
        <v>18187</v>
      </c>
      <c r="FC64" s="47">
        <v>18404</v>
      </c>
      <c r="FD64" s="47">
        <v>18246</v>
      </c>
      <c r="FE64" s="47">
        <v>18318</v>
      </c>
      <c r="FF64" s="47">
        <v>18107</v>
      </c>
      <c r="FG64" s="47">
        <v>18044</v>
      </c>
      <c r="FH64" s="47">
        <v>17643</v>
      </c>
      <c r="FI64" s="47">
        <v>16672</v>
      </c>
      <c r="FJ64" s="47">
        <v>16831</v>
      </c>
      <c r="FK64" s="47">
        <v>15759</v>
      </c>
      <c r="FL64" s="47">
        <v>15383</v>
      </c>
      <c r="FM64" s="47">
        <v>14639</v>
      </c>
      <c r="FN64" s="47">
        <v>13850</v>
      </c>
      <c r="FO64" s="47">
        <v>13417</v>
      </c>
      <c r="FP64" s="47">
        <v>12807</v>
      </c>
      <c r="FQ64" s="47">
        <v>12271</v>
      </c>
      <c r="FR64" s="47">
        <v>12096</v>
      </c>
      <c r="FS64" s="47">
        <v>11943</v>
      </c>
      <c r="FT64" s="47">
        <v>11514</v>
      </c>
      <c r="FU64" s="47">
        <v>11403</v>
      </c>
      <c r="FV64" s="47">
        <v>11798</v>
      </c>
      <c r="FW64" s="47">
        <v>11622</v>
      </c>
      <c r="FX64" s="47">
        <v>12142</v>
      </c>
      <c r="FY64" s="47">
        <v>13354</v>
      </c>
      <c r="FZ64" s="47">
        <v>9553</v>
      </c>
      <c r="GA64" s="47">
        <v>9255</v>
      </c>
      <c r="GB64" s="47">
        <v>8961</v>
      </c>
      <c r="GC64" s="47">
        <v>8209</v>
      </c>
      <c r="GD64" s="47">
        <v>7191</v>
      </c>
      <c r="GE64" s="47">
        <v>6235</v>
      </c>
      <c r="GF64" s="47">
        <v>6127</v>
      </c>
      <c r="GG64" s="47">
        <v>5603</v>
      </c>
      <c r="GH64" s="47">
        <v>5260</v>
      </c>
      <c r="GI64" s="47">
        <v>4551</v>
      </c>
      <c r="GJ64" s="47">
        <v>4020</v>
      </c>
      <c r="GK64" s="47">
        <v>3418</v>
      </c>
      <c r="GL64" s="48">
        <v>12919</v>
      </c>
    </row>
    <row r="65" spans="1:194" s="1" customFormat="1" x14ac:dyDescent="0.25">
      <c r="A65" s="89" t="s">
        <v>17</v>
      </c>
      <c r="B65" s="254" t="s">
        <v>106</v>
      </c>
      <c r="C65" s="111" t="str">
        <f t="shared" si="28"/>
        <v>England ICB - NHS Hampshire and Isle of Wight ICB</v>
      </c>
      <c r="D65" s="70">
        <f t="shared" si="30"/>
        <v>75082.080135626573</v>
      </c>
      <c r="E65" s="70">
        <f t="shared" si="31"/>
        <v>70866.628751025331</v>
      </c>
      <c r="F65" s="85">
        <f t="shared" si="39"/>
        <v>2063507.4631155604</v>
      </c>
      <c r="G65" s="49">
        <f t="shared" si="40"/>
        <v>1011414.7740301692</v>
      </c>
      <c r="H65" s="50">
        <f t="shared" si="41"/>
        <v>1052092.6890853911</v>
      </c>
      <c r="I65" s="49">
        <f t="shared" si="42"/>
        <v>801317.09912074334</v>
      </c>
      <c r="J65" s="87">
        <f t="shared" si="43"/>
        <v>852869.52251797298</v>
      </c>
      <c r="K65" s="88">
        <f t="shared" si="44"/>
        <v>210097.67490942581</v>
      </c>
      <c r="L65" s="48">
        <f t="shared" si="45"/>
        <v>199223.16656741823</v>
      </c>
      <c r="M65" s="88">
        <v>9415.9211608845599</v>
      </c>
      <c r="N65" s="47">
        <v>9882.2022262713454</v>
      </c>
      <c r="O65" s="47">
        <v>10455.01430753491</v>
      </c>
      <c r="P65" s="47">
        <v>10663.177572001938</v>
      </c>
      <c r="Q65" s="47">
        <v>11132.293351405913</v>
      </c>
      <c r="R65" s="47">
        <v>11250.739702775507</v>
      </c>
      <c r="S65" s="47">
        <v>11321.888420552032</v>
      </c>
      <c r="T65" s="47">
        <v>11727.419436428811</v>
      </c>
      <c r="U65" s="47">
        <v>12134.653016752542</v>
      </c>
      <c r="V65" s="47">
        <v>12220.845176560559</v>
      </c>
      <c r="W65" s="47">
        <v>12253.688174680892</v>
      </c>
      <c r="X65" s="47">
        <v>12557.752227950232</v>
      </c>
      <c r="Y65" s="47">
        <v>13027.140788637847</v>
      </c>
      <c r="Z65" s="47">
        <v>12848.254348486022</v>
      </c>
      <c r="AA65" s="47">
        <v>12404.287484898592</v>
      </c>
      <c r="AB65" s="47">
        <v>12365.287484898592</v>
      </c>
      <c r="AC65" s="47">
        <v>12356.601488657925</v>
      </c>
      <c r="AD65" s="47">
        <v>12080.508540047598</v>
      </c>
      <c r="AE65" s="47">
        <v>12363.663322371463</v>
      </c>
      <c r="AF65" s="47">
        <v>13374.024613153832</v>
      </c>
      <c r="AG65" s="47">
        <v>13022.937531050826</v>
      </c>
      <c r="AH65" s="47">
        <v>12980.026436629592</v>
      </c>
      <c r="AI65" s="47">
        <v>12572.493597277053</v>
      </c>
      <c r="AJ65" s="47">
        <v>12244.495816832854</v>
      </c>
      <c r="AK65" s="47">
        <v>12129.539258864346</v>
      </c>
      <c r="AL65" s="47">
        <v>12079.832651385836</v>
      </c>
      <c r="AM65" s="47">
        <v>12036.254150446002</v>
      </c>
      <c r="AN65" s="47">
        <v>12238.832651385836</v>
      </c>
      <c r="AO65" s="47">
        <v>12080.411152325669</v>
      </c>
      <c r="AP65" s="47">
        <v>12350.962779440293</v>
      </c>
      <c r="AQ65" s="47">
        <v>12530.353361643691</v>
      </c>
      <c r="AR65" s="47">
        <v>12528.179791557739</v>
      </c>
      <c r="AS65" s="47">
        <v>12945.874071901548</v>
      </c>
      <c r="AT65" s="47">
        <v>13285.964998996094</v>
      </c>
      <c r="AU65" s="47">
        <v>13450.237780279736</v>
      </c>
      <c r="AV65" s="47">
        <v>13344.493993357093</v>
      </c>
      <c r="AW65" s="47">
        <v>13374.593204554783</v>
      </c>
      <c r="AX65" s="47">
        <v>13198.169683978836</v>
      </c>
      <c r="AY65" s="47">
        <v>13461.169683978836</v>
      </c>
      <c r="AZ65" s="47">
        <v>13372.198579319826</v>
      </c>
      <c r="BA65" s="47">
        <v>12832.417612953052</v>
      </c>
      <c r="BB65" s="47">
        <v>12976.708983958759</v>
      </c>
      <c r="BC65" s="47">
        <v>12720.754447506031</v>
      </c>
      <c r="BD65" s="47">
        <v>12855.981765242401</v>
      </c>
      <c r="BE65" s="47">
        <v>13046.438422230918</v>
      </c>
      <c r="BF65" s="47">
        <v>12335.822543806933</v>
      </c>
      <c r="BG65" s="47">
        <v>11886.173727010397</v>
      </c>
      <c r="BH65" s="47">
        <v>11575.681912093529</v>
      </c>
      <c r="BI65" s="47">
        <v>11610.634427030476</v>
      </c>
      <c r="BJ65" s="47">
        <v>12071.98358871816</v>
      </c>
      <c r="BK65" s="47">
        <v>12161.119979359981</v>
      </c>
      <c r="BL65" s="47">
        <v>12870.613815792629</v>
      </c>
      <c r="BM65" s="47">
        <v>13020.799713013286</v>
      </c>
      <c r="BN65" s="47">
        <v>13555.299812033296</v>
      </c>
      <c r="BO65" s="47">
        <v>13278.54552145171</v>
      </c>
      <c r="BP65" s="47">
        <v>13369.74798687865</v>
      </c>
      <c r="BQ65" s="47">
        <v>13437.776882219638</v>
      </c>
      <c r="BR65" s="47">
        <v>13806.619880339971</v>
      </c>
      <c r="BS65" s="47">
        <v>13581.21899251765</v>
      </c>
      <c r="BT65" s="47">
        <v>13848.458637388723</v>
      </c>
      <c r="BU65" s="47">
        <v>13627.859327171023</v>
      </c>
      <c r="BV65" s="47">
        <v>13500.629987918874</v>
      </c>
      <c r="BW65" s="47">
        <v>13074.733242148124</v>
      </c>
      <c r="BX65" s="47">
        <v>12604.991476741261</v>
      </c>
      <c r="BY65" s="47">
        <v>12070.606959085206</v>
      </c>
      <c r="BZ65" s="47">
        <v>11813.710213314456</v>
      </c>
      <c r="CA65" s="47">
        <v>11460.575844188417</v>
      </c>
      <c r="CB65" s="47">
        <v>10811.900153566674</v>
      </c>
      <c r="CC65" s="47">
        <v>10627.371159205675</v>
      </c>
      <c r="CD65" s="47">
        <v>9944.3566125151701</v>
      </c>
      <c r="CE65" s="47">
        <v>9800.7429536469863</v>
      </c>
      <c r="CF65" s="47">
        <v>9498.25942283326</v>
      </c>
      <c r="CG65" s="47">
        <v>9082.9494621054873</v>
      </c>
      <c r="CH65" s="47">
        <v>8946.2697284521837</v>
      </c>
      <c r="CI65" s="47">
        <v>9125.2345705238331</v>
      </c>
      <c r="CJ65" s="47">
        <v>9382.8854088361477</v>
      </c>
      <c r="CK65" s="47">
        <v>9778.8462078762368</v>
      </c>
      <c r="CL65" s="47">
        <v>10803.823575122609</v>
      </c>
      <c r="CM65" s="47">
        <v>8154.3067098562942</v>
      </c>
      <c r="CN65" s="47">
        <v>7738.7219463290985</v>
      </c>
      <c r="CO65" s="47">
        <v>7232.6930509881104</v>
      </c>
      <c r="CP65" s="47">
        <v>6381.8458117961954</v>
      </c>
      <c r="CQ65" s="47">
        <v>5300.1452688650252</v>
      </c>
      <c r="CR65" s="47">
        <v>4488.5067576874135</v>
      </c>
      <c r="CS65" s="47">
        <v>4490.5708109567522</v>
      </c>
      <c r="CT65" s="47">
        <v>4110.3434932203845</v>
      </c>
      <c r="CU65" s="47">
        <v>3580.4012839023617</v>
      </c>
      <c r="CV65" s="47">
        <v>3118.5314119568206</v>
      </c>
      <c r="CW65" s="47">
        <v>2777.8102577878039</v>
      </c>
      <c r="CX65" s="47">
        <v>2265.8391531287925</v>
      </c>
      <c r="CY65" s="48">
        <v>7914.1290967387813</v>
      </c>
      <c r="CZ65" s="88">
        <v>8847.6297898788525</v>
      </c>
      <c r="DA65" s="47">
        <v>9311.5059244117565</v>
      </c>
      <c r="DB65" s="47">
        <v>10032.28284774697</v>
      </c>
      <c r="DC65" s="47">
        <v>10245.142414073587</v>
      </c>
      <c r="DD65" s="47">
        <v>10512.225057064992</v>
      </c>
      <c r="DE65" s="47">
        <v>10871.287088818552</v>
      </c>
      <c r="DF65" s="47">
        <v>10808.076339288467</v>
      </c>
      <c r="DG65" s="47">
        <v>11247.423479460373</v>
      </c>
      <c r="DH65" s="47">
        <v>11487.621901855751</v>
      </c>
      <c r="DI65" s="47">
        <v>11497.621901855751</v>
      </c>
      <c r="DJ65" s="47">
        <v>11488.669386918806</v>
      </c>
      <c r="DK65" s="47">
        <v>12007.051685019062</v>
      </c>
      <c r="DL65" s="47">
        <v>12209.973283099238</v>
      </c>
      <c r="DM65" s="47">
        <v>12053.3802354689</v>
      </c>
      <c r="DN65" s="47">
        <v>11903.312139168</v>
      </c>
      <c r="DO65" s="47">
        <v>11611.175748526179</v>
      </c>
      <c r="DP65" s="47">
        <v>11741.055926090641</v>
      </c>
      <c r="DQ65" s="47">
        <v>11347.731418672365</v>
      </c>
      <c r="DR65" s="47">
        <v>11274.479248626569</v>
      </c>
      <c r="DS65" s="47">
        <v>11877.611200156787</v>
      </c>
      <c r="DT65" s="47">
        <v>11774.695666623953</v>
      </c>
      <c r="DU65" s="47">
        <v>11254.433190959233</v>
      </c>
      <c r="DV65" s="47">
        <v>11176.726781520741</v>
      </c>
      <c r="DW65" s="47">
        <v>11940.902571162494</v>
      </c>
      <c r="DX65" s="47">
        <v>11670.404691698286</v>
      </c>
      <c r="DY65" s="47">
        <v>11897.456417832922</v>
      </c>
      <c r="DZ65" s="47">
        <v>11931.871852345746</v>
      </c>
      <c r="EA65" s="47">
        <v>12414.98136916236</v>
      </c>
      <c r="EB65" s="47">
        <v>12147.128065423103</v>
      </c>
      <c r="EC65" s="47">
        <v>12762.541280380126</v>
      </c>
      <c r="ED65" s="47">
        <v>13159.967020511875</v>
      </c>
      <c r="EE65" s="47">
        <v>13482.485709253951</v>
      </c>
      <c r="EF65" s="47">
        <v>13872.188273700902</v>
      </c>
      <c r="EG65" s="47">
        <v>14227.440443746698</v>
      </c>
      <c r="EH65" s="47">
        <v>14304.804152124887</v>
      </c>
      <c r="EI65" s="47">
        <v>14449.487928809753</v>
      </c>
      <c r="EJ65" s="47">
        <v>14575.508738087619</v>
      </c>
      <c r="EK65" s="47">
        <v>14521.506716571839</v>
      </c>
      <c r="EL65" s="47">
        <v>14036.847594156381</v>
      </c>
      <c r="EM65" s="47">
        <v>13892.388915652084</v>
      </c>
      <c r="EN65" s="47">
        <v>13378.34749513637</v>
      </c>
      <c r="EO65" s="47">
        <v>13515.653412832582</v>
      </c>
      <c r="EP65" s="47">
        <v>13228.198777359845</v>
      </c>
      <c r="EQ65" s="47">
        <v>13649.845572640599</v>
      </c>
      <c r="ER65" s="47">
        <v>13566.874467981588</v>
      </c>
      <c r="ES65" s="47">
        <v>12972.04581851174</v>
      </c>
      <c r="ET65" s="47">
        <v>12206.409328849908</v>
      </c>
      <c r="EU65" s="47">
        <v>11985.08279991585</v>
      </c>
      <c r="EV65" s="47">
        <v>12186.735659743947</v>
      </c>
      <c r="EW65" s="47">
        <v>12571.795669981724</v>
      </c>
      <c r="EX65" s="47">
        <v>12657.239801795517</v>
      </c>
      <c r="EY65" s="47">
        <v>13036.733638228165</v>
      </c>
      <c r="EZ65" s="47">
        <v>13543.171705494617</v>
      </c>
      <c r="FA65" s="47">
        <v>14346.632405514694</v>
      </c>
      <c r="FB65" s="47">
        <v>13616.452572841381</v>
      </c>
      <c r="FC65" s="47">
        <v>13923.588963483202</v>
      </c>
      <c r="FD65" s="47">
        <v>14410.064210193785</v>
      </c>
      <c r="FE65" s="47">
        <v>14477.601290617906</v>
      </c>
      <c r="FF65" s="47">
        <v>14310.144633629388</v>
      </c>
      <c r="FG65" s="47">
        <v>14611.907010274097</v>
      </c>
      <c r="FH65" s="47">
        <v>14197.570175721115</v>
      </c>
      <c r="FI65" s="47">
        <v>14224.574218752678</v>
      </c>
      <c r="FJ65" s="47">
        <v>13505.439849626637</v>
      </c>
      <c r="FK65" s="47">
        <v>13094.636052466216</v>
      </c>
      <c r="FL65" s="47">
        <v>12597.739306695466</v>
      </c>
      <c r="FM65" s="47">
        <v>12357.22061795339</v>
      </c>
      <c r="FN65" s="47">
        <v>11871.398231070903</v>
      </c>
      <c r="FO65" s="47">
        <v>11500.567560085274</v>
      </c>
      <c r="FP65" s="47">
        <v>10789.05513393056</v>
      </c>
      <c r="FQ65" s="47">
        <v>10696.433190959233</v>
      </c>
      <c r="FR65" s="47">
        <v>10475.176977881876</v>
      </c>
      <c r="FS65" s="47">
        <v>10435.114946128318</v>
      </c>
      <c r="FT65" s="47">
        <v>10220.271948007985</v>
      </c>
      <c r="FU65" s="47">
        <v>10068.943397558147</v>
      </c>
      <c r="FV65" s="47">
        <v>10413.815291019468</v>
      </c>
      <c r="FW65" s="47">
        <v>10762.749216234348</v>
      </c>
      <c r="FX65" s="47">
        <v>11282.534423672703</v>
      </c>
      <c r="FY65" s="47">
        <v>12314.695666623953</v>
      </c>
      <c r="FZ65" s="47">
        <v>9464.4350144349937</v>
      </c>
      <c r="GA65" s="47">
        <v>8879.8874303519297</v>
      </c>
      <c r="GB65" s="47">
        <v>8459.3378247530836</v>
      </c>
      <c r="GC65" s="47">
        <v>7864.3810687445566</v>
      </c>
      <c r="GD65" s="47">
        <v>6803.3210585067782</v>
      </c>
      <c r="GE65" s="47">
        <v>5592.4635136959405</v>
      </c>
      <c r="GF65" s="47">
        <v>5864.2879220942086</v>
      </c>
      <c r="GG65" s="47">
        <v>5555.3808707045364</v>
      </c>
      <c r="GH65" s="47">
        <v>5262.7692333521327</v>
      </c>
      <c r="GI65" s="47">
        <v>4553.0852586272467</v>
      </c>
      <c r="GJ65" s="47">
        <v>4062.4633156559203</v>
      </c>
      <c r="GK65" s="47">
        <v>3584.4653371717009</v>
      </c>
      <c r="GL65" s="48">
        <v>15274.925401956141</v>
      </c>
    </row>
    <row r="66" spans="1:194" s="1" customFormat="1" x14ac:dyDescent="0.25">
      <c r="A66" s="89" t="s">
        <v>17</v>
      </c>
      <c r="B66" s="254" t="s">
        <v>107</v>
      </c>
      <c r="C66" s="111" t="str">
        <f t="shared" si="28"/>
        <v>England ICB - NHS Herefordshire and Worcestershire ICB</v>
      </c>
      <c r="D66" s="70">
        <f t="shared" si="30"/>
        <v>29096</v>
      </c>
      <c r="E66" s="70">
        <f t="shared" si="31"/>
        <v>27233</v>
      </c>
      <c r="F66" s="85">
        <f t="shared" si="39"/>
        <v>812407</v>
      </c>
      <c r="G66" s="49">
        <f t="shared" si="40"/>
        <v>397842</v>
      </c>
      <c r="H66" s="50">
        <f t="shared" si="41"/>
        <v>414565</v>
      </c>
      <c r="I66" s="49">
        <f t="shared" si="42"/>
        <v>318239</v>
      </c>
      <c r="J66" s="87">
        <f t="shared" si="43"/>
        <v>339610</v>
      </c>
      <c r="K66" s="88">
        <f t="shared" si="44"/>
        <v>79603</v>
      </c>
      <c r="L66" s="48">
        <f t="shared" si="45"/>
        <v>74955</v>
      </c>
      <c r="M66" s="88">
        <v>3481</v>
      </c>
      <c r="N66" s="47">
        <v>3634</v>
      </c>
      <c r="O66" s="47">
        <v>3841</v>
      </c>
      <c r="P66" s="47">
        <v>3951</v>
      </c>
      <c r="Q66" s="47">
        <v>4071</v>
      </c>
      <c r="R66" s="47">
        <v>4261</v>
      </c>
      <c r="S66" s="47">
        <v>4344</v>
      </c>
      <c r="T66" s="47">
        <v>4384</v>
      </c>
      <c r="U66" s="47">
        <v>4539</v>
      </c>
      <c r="V66" s="47">
        <v>4609</v>
      </c>
      <c r="W66" s="47">
        <v>4599</v>
      </c>
      <c r="X66" s="47">
        <v>4793</v>
      </c>
      <c r="Y66" s="47">
        <v>4845</v>
      </c>
      <c r="Z66" s="47">
        <v>4835</v>
      </c>
      <c r="AA66" s="47">
        <v>4862</v>
      </c>
      <c r="AB66" s="47">
        <v>4854</v>
      </c>
      <c r="AC66" s="47">
        <v>4883</v>
      </c>
      <c r="AD66" s="47">
        <v>4817</v>
      </c>
      <c r="AE66" s="47">
        <v>4445</v>
      </c>
      <c r="AF66" s="47">
        <v>3957</v>
      </c>
      <c r="AG66" s="47">
        <v>3627</v>
      </c>
      <c r="AH66" s="47">
        <v>3410</v>
      </c>
      <c r="AI66" s="47">
        <v>3748</v>
      </c>
      <c r="AJ66" s="47">
        <v>3962</v>
      </c>
      <c r="AK66" s="47">
        <v>3947</v>
      </c>
      <c r="AL66" s="47">
        <v>4294</v>
      </c>
      <c r="AM66" s="47">
        <v>4380</v>
      </c>
      <c r="AN66" s="47">
        <v>4356</v>
      </c>
      <c r="AO66" s="47">
        <v>4208</v>
      </c>
      <c r="AP66" s="47">
        <v>4420</v>
      </c>
      <c r="AQ66" s="47">
        <v>4574</v>
      </c>
      <c r="AR66" s="47">
        <v>4598</v>
      </c>
      <c r="AS66" s="47">
        <v>4794</v>
      </c>
      <c r="AT66" s="47">
        <v>4869</v>
      </c>
      <c r="AU66" s="47">
        <v>4974</v>
      </c>
      <c r="AV66" s="47">
        <v>4886</v>
      </c>
      <c r="AW66" s="47">
        <v>4912</v>
      </c>
      <c r="AX66" s="47">
        <v>4882</v>
      </c>
      <c r="AY66" s="47">
        <v>4749</v>
      </c>
      <c r="AZ66" s="47">
        <v>4845</v>
      </c>
      <c r="BA66" s="47">
        <v>4675</v>
      </c>
      <c r="BB66" s="47">
        <v>4629</v>
      </c>
      <c r="BC66" s="47">
        <v>4687</v>
      </c>
      <c r="BD66" s="47">
        <v>4791</v>
      </c>
      <c r="BE66" s="47">
        <v>4868</v>
      </c>
      <c r="BF66" s="47">
        <v>4648</v>
      </c>
      <c r="BG66" s="47">
        <v>4286</v>
      </c>
      <c r="BH66" s="47">
        <v>4339</v>
      </c>
      <c r="BI66" s="47">
        <v>4455</v>
      </c>
      <c r="BJ66" s="47">
        <v>4735</v>
      </c>
      <c r="BK66" s="47">
        <v>4841</v>
      </c>
      <c r="BL66" s="47">
        <v>5056</v>
      </c>
      <c r="BM66" s="47">
        <v>5253</v>
      </c>
      <c r="BN66" s="47">
        <v>5559</v>
      </c>
      <c r="BO66" s="47">
        <v>5535</v>
      </c>
      <c r="BP66" s="47">
        <v>5776</v>
      </c>
      <c r="BQ66" s="47">
        <v>5705</v>
      </c>
      <c r="BR66" s="47">
        <v>6082</v>
      </c>
      <c r="BS66" s="47">
        <v>5933</v>
      </c>
      <c r="BT66" s="47">
        <v>5909</v>
      </c>
      <c r="BU66" s="47">
        <v>5875</v>
      </c>
      <c r="BV66" s="47">
        <v>5829</v>
      </c>
      <c r="BW66" s="47">
        <v>5706</v>
      </c>
      <c r="BX66" s="47">
        <v>5434</v>
      </c>
      <c r="BY66" s="47">
        <v>5343</v>
      </c>
      <c r="BZ66" s="47">
        <v>5142</v>
      </c>
      <c r="CA66" s="47">
        <v>5046</v>
      </c>
      <c r="CB66" s="47">
        <v>4690</v>
      </c>
      <c r="CC66" s="47">
        <v>4629</v>
      </c>
      <c r="CD66" s="47">
        <v>4459</v>
      </c>
      <c r="CE66" s="47">
        <v>4524</v>
      </c>
      <c r="CF66" s="47">
        <v>4519</v>
      </c>
      <c r="CG66" s="47">
        <v>4444</v>
      </c>
      <c r="CH66" s="47">
        <v>4291</v>
      </c>
      <c r="CI66" s="47">
        <v>4410</v>
      </c>
      <c r="CJ66" s="47">
        <v>4635</v>
      </c>
      <c r="CK66" s="47">
        <v>4684</v>
      </c>
      <c r="CL66" s="47">
        <v>4889</v>
      </c>
      <c r="CM66" s="47">
        <v>3663</v>
      </c>
      <c r="CN66" s="47">
        <v>3532</v>
      </c>
      <c r="CO66" s="47">
        <v>3562</v>
      </c>
      <c r="CP66" s="47">
        <v>2990</v>
      </c>
      <c r="CQ66" s="47">
        <v>2595</v>
      </c>
      <c r="CR66" s="47">
        <v>2147</v>
      </c>
      <c r="CS66" s="47">
        <v>2026</v>
      </c>
      <c r="CT66" s="47">
        <v>1999</v>
      </c>
      <c r="CU66" s="47">
        <v>1610</v>
      </c>
      <c r="CV66" s="47">
        <v>1507</v>
      </c>
      <c r="CW66" s="47">
        <v>1187</v>
      </c>
      <c r="CX66" s="47">
        <v>1038</v>
      </c>
      <c r="CY66" s="48">
        <v>3235</v>
      </c>
      <c r="CZ66" s="88">
        <v>3260</v>
      </c>
      <c r="DA66" s="47">
        <v>3465</v>
      </c>
      <c r="DB66" s="47">
        <v>3594</v>
      </c>
      <c r="DC66" s="47">
        <v>3754</v>
      </c>
      <c r="DD66" s="47">
        <v>3837</v>
      </c>
      <c r="DE66" s="47">
        <v>4132</v>
      </c>
      <c r="DF66" s="47">
        <v>4087</v>
      </c>
      <c r="DG66" s="47">
        <v>4234</v>
      </c>
      <c r="DH66" s="47">
        <v>4262</v>
      </c>
      <c r="DI66" s="47">
        <v>4197</v>
      </c>
      <c r="DJ66" s="47">
        <v>4330</v>
      </c>
      <c r="DK66" s="47">
        <v>4570</v>
      </c>
      <c r="DL66" s="47">
        <v>4613</v>
      </c>
      <c r="DM66" s="47">
        <v>4602</v>
      </c>
      <c r="DN66" s="47">
        <v>4474</v>
      </c>
      <c r="DO66" s="47">
        <v>4449</v>
      </c>
      <c r="DP66" s="47">
        <v>4535</v>
      </c>
      <c r="DQ66" s="47">
        <v>4560</v>
      </c>
      <c r="DR66" s="47">
        <v>4288</v>
      </c>
      <c r="DS66" s="47">
        <v>3516</v>
      </c>
      <c r="DT66" s="47">
        <v>3158</v>
      </c>
      <c r="DU66" s="47">
        <v>3089</v>
      </c>
      <c r="DV66" s="47">
        <v>3465</v>
      </c>
      <c r="DW66" s="47">
        <v>3870</v>
      </c>
      <c r="DX66" s="47">
        <v>3925</v>
      </c>
      <c r="DY66" s="47">
        <v>4082</v>
      </c>
      <c r="DZ66" s="47">
        <v>4272</v>
      </c>
      <c r="EA66" s="47">
        <v>4435</v>
      </c>
      <c r="EB66" s="47">
        <v>4278</v>
      </c>
      <c r="EC66" s="47">
        <v>4488</v>
      </c>
      <c r="ED66" s="47">
        <v>4696</v>
      </c>
      <c r="EE66" s="47">
        <v>4693</v>
      </c>
      <c r="EF66" s="47">
        <v>5181</v>
      </c>
      <c r="EG66" s="47">
        <v>5193</v>
      </c>
      <c r="EH66" s="47">
        <v>5288</v>
      </c>
      <c r="EI66" s="47">
        <v>5301</v>
      </c>
      <c r="EJ66" s="47">
        <v>5292</v>
      </c>
      <c r="EK66" s="47">
        <v>5234</v>
      </c>
      <c r="EL66" s="47">
        <v>5152</v>
      </c>
      <c r="EM66" s="47">
        <v>5050</v>
      </c>
      <c r="EN66" s="47">
        <v>4828</v>
      </c>
      <c r="EO66" s="47">
        <v>4976</v>
      </c>
      <c r="EP66" s="47">
        <v>4839</v>
      </c>
      <c r="EQ66" s="47">
        <v>5031</v>
      </c>
      <c r="ER66" s="47">
        <v>5176</v>
      </c>
      <c r="ES66" s="47">
        <v>4988</v>
      </c>
      <c r="ET66" s="47">
        <v>4375</v>
      </c>
      <c r="EU66" s="47">
        <v>4483</v>
      </c>
      <c r="EV66" s="47">
        <v>4642</v>
      </c>
      <c r="EW66" s="47">
        <v>4892</v>
      </c>
      <c r="EX66" s="47">
        <v>4991</v>
      </c>
      <c r="EY66" s="47">
        <v>5299</v>
      </c>
      <c r="EZ66" s="47">
        <v>5598</v>
      </c>
      <c r="FA66" s="47">
        <v>5882</v>
      </c>
      <c r="FB66" s="47">
        <v>5811</v>
      </c>
      <c r="FC66" s="47">
        <v>6162</v>
      </c>
      <c r="FD66" s="47">
        <v>6137</v>
      </c>
      <c r="FE66" s="47">
        <v>6175</v>
      </c>
      <c r="FF66" s="47">
        <v>6229</v>
      </c>
      <c r="FG66" s="47">
        <v>6350</v>
      </c>
      <c r="FH66" s="47">
        <v>6188</v>
      </c>
      <c r="FI66" s="47">
        <v>6036</v>
      </c>
      <c r="FJ66" s="47">
        <v>5922</v>
      </c>
      <c r="FK66" s="47">
        <v>5679</v>
      </c>
      <c r="FL66" s="47">
        <v>5361</v>
      </c>
      <c r="FM66" s="47">
        <v>5307</v>
      </c>
      <c r="FN66" s="47">
        <v>5290</v>
      </c>
      <c r="FO66" s="47">
        <v>5258</v>
      </c>
      <c r="FP66" s="47">
        <v>5046</v>
      </c>
      <c r="FQ66" s="47">
        <v>4800</v>
      </c>
      <c r="FR66" s="47">
        <v>5036</v>
      </c>
      <c r="FS66" s="47">
        <v>4976</v>
      </c>
      <c r="FT66" s="47">
        <v>4700</v>
      </c>
      <c r="FU66" s="47">
        <v>4769</v>
      </c>
      <c r="FV66" s="47">
        <v>4758</v>
      </c>
      <c r="FW66" s="47">
        <v>5013</v>
      </c>
      <c r="FX66" s="47">
        <v>5025</v>
      </c>
      <c r="FY66" s="47">
        <v>5372</v>
      </c>
      <c r="FZ66" s="47">
        <v>4189</v>
      </c>
      <c r="GA66" s="47">
        <v>4120</v>
      </c>
      <c r="GB66" s="47">
        <v>4053</v>
      </c>
      <c r="GC66" s="47">
        <v>3416</v>
      </c>
      <c r="GD66" s="47">
        <v>2991</v>
      </c>
      <c r="GE66" s="47">
        <v>2597</v>
      </c>
      <c r="GF66" s="47">
        <v>2535</v>
      </c>
      <c r="GG66" s="47">
        <v>2417</v>
      </c>
      <c r="GH66" s="47">
        <v>2279</v>
      </c>
      <c r="GI66" s="47">
        <v>2109</v>
      </c>
      <c r="GJ66" s="47">
        <v>1721</v>
      </c>
      <c r="GK66" s="47">
        <v>1466</v>
      </c>
      <c r="GL66" s="48">
        <v>6371</v>
      </c>
    </row>
    <row r="67" spans="1:194" s="1" customFormat="1" x14ac:dyDescent="0.25">
      <c r="A67" s="89" t="s">
        <v>17</v>
      </c>
      <c r="B67" s="254" t="s">
        <v>108</v>
      </c>
      <c r="C67" s="111" t="str">
        <f t="shared" si="28"/>
        <v>England ICB - NHS Humber and North Yorkshire ICB</v>
      </c>
      <c r="D67" s="70">
        <f t="shared" si="30"/>
        <v>62618</v>
      </c>
      <c r="E67" s="70">
        <f t="shared" si="31"/>
        <v>59465</v>
      </c>
      <c r="F67" s="85">
        <f t="shared" si="39"/>
        <v>1748885</v>
      </c>
      <c r="G67" s="49">
        <f t="shared" si="40"/>
        <v>858272</v>
      </c>
      <c r="H67" s="50">
        <f t="shared" si="41"/>
        <v>890613</v>
      </c>
      <c r="I67" s="49">
        <f t="shared" si="42"/>
        <v>686853</v>
      </c>
      <c r="J67" s="87">
        <f t="shared" si="43"/>
        <v>727820</v>
      </c>
      <c r="K67" s="88">
        <f t="shared" si="44"/>
        <v>171419</v>
      </c>
      <c r="L67" s="48">
        <f t="shared" si="45"/>
        <v>162793</v>
      </c>
      <c r="M67" s="88">
        <v>7520</v>
      </c>
      <c r="N67" s="47">
        <v>7899</v>
      </c>
      <c r="O67" s="47">
        <v>8422</v>
      </c>
      <c r="P67" s="47">
        <v>8527</v>
      </c>
      <c r="Q67" s="47">
        <v>8726</v>
      </c>
      <c r="R67" s="47">
        <v>9037</v>
      </c>
      <c r="S67" s="47">
        <v>9233</v>
      </c>
      <c r="T67" s="47">
        <v>9684</v>
      </c>
      <c r="U67" s="47">
        <v>9974</v>
      </c>
      <c r="V67" s="47">
        <v>9772</v>
      </c>
      <c r="W67" s="47">
        <v>9875</v>
      </c>
      <c r="X67" s="47">
        <v>10132</v>
      </c>
      <c r="Y67" s="47">
        <v>10433</v>
      </c>
      <c r="Z67" s="47">
        <v>10457</v>
      </c>
      <c r="AA67" s="47">
        <v>10232</v>
      </c>
      <c r="AB67" s="47">
        <v>10221</v>
      </c>
      <c r="AC67" s="47">
        <v>10536</v>
      </c>
      <c r="AD67" s="47">
        <v>10739</v>
      </c>
      <c r="AE67" s="47">
        <v>10344</v>
      </c>
      <c r="AF67" s="47">
        <v>10912</v>
      </c>
      <c r="AG67" s="47">
        <v>10439</v>
      </c>
      <c r="AH67" s="47">
        <v>9731</v>
      </c>
      <c r="AI67" s="47">
        <v>9381</v>
      </c>
      <c r="AJ67" s="47">
        <v>9252</v>
      </c>
      <c r="AK67" s="47">
        <v>9339</v>
      </c>
      <c r="AL67" s="47">
        <v>9419</v>
      </c>
      <c r="AM67" s="47">
        <v>9693</v>
      </c>
      <c r="AN67" s="47">
        <v>9665</v>
      </c>
      <c r="AO67" s="47">
        <v>9691</v>
      </c>
      <c r="AP67" s="47">
        <v>9824</v>
      </c>
      <c r="AQ67" s="47">
        <v>10351</v>
      </c>
      <c r="AR67" s="47">
        <v>10477</v>
      </c>
      <c r="AS67" s="47">
        <v>10749</v>
      </c>
      <c r="AT67" s="47">
        <v>11020</v>
      </c>
      <c r="AU67" s="47">
        <v>10929</v>
      </c>
      <c r="AV67" s="47">
        <v>10745</v>
      </c>
      <c r="AW67" s="47">
        <v>10875</v>
      </c>
      <c r="AX67" s="47">
        <v>10449</v>
      </c>
      <c r="AY67" s="47">
        <v>10753</v>
      </c>
      <c r="AZ67" s="47">
        <v>10438</v>
      </c>
      <c r="BA67" s="47">
        <v>10191</v>
      </c>
      <c r="BB67" s="47">
        <v>10019</v>
      </c>
      <c r="BC67" s="47">
        <v>10224</v>
      </c>
      <c r="BD67" s="47">
        <v>10069</v>
      </c>
      <c r="BE67" s="47">
        <v>9966</v>
      </c>
      <c r="BF67" s="47">
        <v>9751</v>
      </c>
      <c r="BG67" s="47">
        <v>8854</v>
      </c>
      <c r="BH67" s="47">
        <v>8992</v>
      </c>
      <c r="BI67" s="47">
        <v>9389</v>
      </c>
      <c r="BJ67" s="47">
        <v>9619</v>
      </c>
      <c r="BK67" s="47">
        <v>9886</v>
      </c>
      <c r="BL67" s="47">
        <v>10557</v>
      </c>
      <c r="BM67" s="47">
        <v>11419</v>
      </c>
      <c r="BN67" s="47">
        <v>11948</v>
      </c>
      <c r="BO67" s="47">
        <v>11594</v>
      </c>
      <c r="BP67" s="47">
        <v>12049</v>
      </c>
      <c r="BQ67" s="47">
        <v>12024</v>
      </c>
      <c r="BR67" s="47">
        <v>12576</v>
      </c>
      <c r="BS67" s="47">
        <v>12281</v>
      </c>
      <c r="BT67" s="47">
        <v>12839</v>
      </c>
      <c r="BU67" s="47">
        <v>12780</v>
      </c>
      <c r="BV67" s="47">
        <v>12609</v>
      </c>
      <c r="BW67" s="47">
        <v>12440</v>
      </c>
      <c r="BX67" s="47">
        <v>12042</v>
      </c>
      <c r="BY67" s="47">
        <v>11517</v>
      </c>
      <c r="BZ67" s="47">
        <v>11234</v>
      </c>
      <c r="CA67" s="47">
        <v>10974</v>
      </c>
      <c r="CB67" s="47">
        <v>10531</v>
      </c>
      <c r="CC67" s="47">
        <v>10020</v>
      </c>
      <c r="CD67" s="47">
        <v>9596</v>
      </c>
      <c r="CE67" s="47">
        <v>9584</v>
      </c>
      <c r="CF67" s="47">
        <v>9272</v>
      </c>
      <c r="CG67" s="47">
        <v>8965</v>
      </c>
      <c r="CH67" s="47">
        <v>9010</v>
      </c>
      <c r="CI67" s="47">
        <v>8994</v>
      </c>
      <c r="CJ67" s="47">
        <v>9027</v>
      </c>
      <c r="CK67" s="47">
        <v>9431</v>
      </c>
      <c r="CL67" s="47">
        <v>10354</v>
      </c>
      <c r="CM67" s="47">
        <v>7377</v>
      </c>
      <c r="CN67" s="47">
        <v>6823</v>
      </c>
      <c r="CO67" s="47">
        <v>6424</v>
      </c>
      <c r="CP67" s="47">
        <v>5698</v>
      </c>
      <c r="CQ67" s="47">
        <v>4767</v>
      </c>
      <c r="CR67" s="47">
        <v>3988</v>
      </c>
      <c r="CS67" s="47">
        <v>3940</v>
      </c>
      <c r="CT67" s="47">
        <v>3680</v>
      </c>
      <c r="CU67" s="47">
        <v>3409</v>
      </c>
      <c r="CV67" s="47">
        <v>2808</v>
      </c>
      <c r="CW67" s="47">
        <v>2484</v>
      </c>
      <c r="CX67" s="47">
        <v>1959</v>
      </c>
      <c r="CY67" s="48">
        <v>6393</v>
      </c>
      <c r="CZ67" s="88">
        <v>7114</v>
      </c>
      <c r="DA67" s="47">
        <v>7469</v>
      </c>
      <c r="DB67" s="47">
        <v>8071</v>
      </c>
      <c r="DC67" s="47">
        <v>8130</v>
      </c>
      <c r="DD67" s="47">
        <v>8605</v>
      </c>
      <c r="DE67" s="47">
        <v>8573</v>
      </c>
      <c r="DF67" s="47">
        <v>8803</v>
      </c>
      <c r="DG67" s="47">
        <v>8982</v>
      </c>
      <c r="DH67" s="47">
        <v>9286</v>
      </c>
      <c r="DI67" s="47">
        <v>9287</v>
      </c>
      <c r="DJ67" s="47">
        <v>9273</v>
      </c>
      <c r="DK67" s="47">
        <v>9735</v>
      </c>
      <c r="DL67" s="47">
        <v>10125</v>
      </c>
      <c r="DM67" s="47">
        <v>9809</v>
      </c>
      <c r="DN67" s="47">
        <v>9955</v>
      </c>
      <c r="DO67" s="47">
        <v>9946</v>
      </c>
      <c r="DP67" s="47">
        <v>10088</v>
      </c>
      <c r="DQ67" s="47">
        <v>9542</v>
      </c>
      <c r="DR67" s="47">
        <v>9681</v>
      </c>
      <c r="DS67" s="47">
        <v>10508</v>
      </c>
      <c r="DT67" s="47">
        <v>10109</v>
      </c>
      <c r="DU67" s="47">
        <v>9020</v>
      </c>
      <c r="DV67" s="47">
        <v>8449</v>
      </c>
      <c r="DW67" s="47">
        <v>8579</v>
      </c>
      <c r="DX67" s="47">
        <v>8636</v>
      </c>
      <c r="DY67" s="47">
        <v>9117</v>
      </c>
      <c r="DZ67" s="47">
        <v>9862</v>
      </c>
      <c r="EA67" s="47">
        <v>9907</v>
      </c>
      <c r="EB67" s="47">
        <v>9796</v>
      </c>
      <c r="EC67" s="47">
        <v>10274</v>
      </c>
      <c r="ED67" s="47">
        <v>10687</v>
      </c>
      <c r="EE67" s="47">
        <v>10716</v>
      </c>
      <c r="EF67" s="47">
        <v>11158</v>
      </c>
      <c r="EG67" s="47">
        <v>11554</v>
      </c>
      <c r="EH67" s="47">
        <v>11484</v>
      </c>
      <c r="EI67" s="47">
        <v>11254</v>
      </c>
      <c r="EJ67" s="47">
        <v>11509</v>
      </c>
      <c r="EK67" s="47">
        <v>11197</v>
      </c>
      <c r="EL67" s="47">
        <v>11064</v>
      </c>
      <c r="EM67" s="47">
        <v>11148</v>
      </c>
      <c r="EN67" s="47">
        <v>10578</v>
      </c>
      <c r="EO67" s="47">
        <v>10571</v>
      </c>
      <c r="EP67" s="47">
        <v>10271</v>
      </c>
      <c r="EQ67" s="47">
        <v>10602</v>
      </c>
      <c r="ER67" s="47">
        <v>10316</v>
      </c>
      <c r="ES67" s="47">
        <v>10068</v>
      </c>
      <c r="ET67" s="47">
        <v>9342</v>
      </c>
      <c r="EU67" s="47">
        <v>9061</v>
      </c>
      <c r="EV67" s="47">
        <v>9583</v>
      </c>
      <c r="EW67" s="47">
        <v>10120</v>
      </c>
      <c r="EX67" s="47">
        <v>10445</v>
      </c>
      <c r="EY67" s="47">
        <v>11104</v>
      </c>
      <c r="EZ67" s="47">
        <v>11846</v>
      </c>
      <c r="FA67" s="47">
        <v>12565</v>
      </c>
      <c r="FB67" s="47">
        <v>12232</v>
      </c>
      <c r="FC67" s="47">
        <v>13032</v>
      </c>
      <c r="FD67" s="47">
        <v>12668</v>
      </c>
      <c r="FE67" s="47">
        <v>12864</v>
      </c>
      <c r="FF67" s="47">
        <v>13050</v>
      </c>
      <c r="FG67" s="47">
        <v>13355</v>
      </c>
      <c r="FH67" s="47">
        <v>13251</v>
      </c>
      <c r="FI67" s="47">
        <v>13187</v>
      </c>
      <c r="FJ67" s="47">
        <v>12878</v>
      </c>
      <c r="FK67" s="47">
        <v>12413</v>
      </c>
      <c r="FL67" s="47">
        <v>11932</v>
      </c>
      <c r="FM67" s="47">
        <v>11633</v>
      </c>
      <c r="FN67" s="47">
        <v>11417</v>
      </c>
      <c r="FO67" s="47">
        <v>10815</v>
      </c>
      <c r="FP67" s="47">
        <v>10688</v>
      </c>
      <c r="FQ67" s="47">
        <v>10127</v>
      </c>
      <c r="FR67" s="47">
        <v>10092</v>
      </c>
      <c r="FS67" s="47">
        <v>9856</v>
      </c>
      <c r="FT67" s="47">
        <v>9603</v>
      </c>
      <c r="FU67" s="47">
        <v>9658</v>
      </c>
      <c r="FV67" s="47">
        <v>9787</v>
      </c>
      <c r="FW67" s="47">
        <v>9839</v>
      </c>
      <c r="FX67" s="47">
        <v>10553</v>
      </c>
      <c r="FY67" s="47">
        <v>11363</v>
      </c>
      <c r="FZ67" s="47">
        <v>8232</v>
      </c>
      <c r="GA67" s="47">
        <v>7827</v>
      </c>
      <c r="GB67" s="47">
        <v>7409</v>
      </c>
      <c r="GC67" s="47">
        <v>6714</v>
      </c>
      <c r="GD67" s="47">
        <v>5960</v>
      </c>
      <c r="GE67" s="47">
        <v>5192</v>
      </c>
      <c r="GF67" s="47">
        <v>5326</v>
      </c>
      <c r="GG67" s="47">
        <v>4982</v>
      </c>
      <c r="GH67" s="47">
        <v>4484</v>
      </c>
      <c r="GI67" s="47">
        <v>4212</v>
      </c>
      <c r="GJ67" s="47">
        <v>3596</v>
      </c>
      <c r="GK67" s="47">
        <v>3094</v>
      </c>
      <c r="GL67" s="48">
        <v>12318</v>
      </c>
    </row>
    <row r="68" spans="1:194" s="1" customFormat="1" x14ac:dyDescent="0.25">
      <c r="A68" s="89" t="s">
        <v>17</v>
      </c>
      <c r="B68" s="254" t="s">
        <v>109</v>
      </c>
      <c r="C68" s="111" t="str">
        <f t="shared" si="28"/>
        <v>England ICB - NHS Kent and Medway ICB</v>
      </c>
      <c r="D68" s="70">
        <f t="shared" si="30"/>
        <v>76988</v>
      </c>
      <c r="E68" s="70">
        <f t="shared" si="31"/>
        <v>73314</v>
      </c>
      <c r="F68" s="85">
        <f t="shared" si="39"/>
        <v>1931684</v>
      </c>
      <c r="G68" s="49">
        <f t="shared" si="40"/>
        <v>940019</v>
      </c>
      <c r="H68" s="50">
        <f t="shared" si="41"/>
        <v>991665</v>
      </c>
      <c r="I68" s="49">
        <f t="shared" si="42"/>
        <v>722635</v>
      </c>
      <c r="J68" s="87">
        <f t="shared" si="43"/>
        <v>784885</v>
      </c>
      <c r="K68" s="88">
        <f t="shared" si="44"/>
        <v>217384</v>
      </c>
      <c r="L68" s="48">
        <f t="shared" si="45"/>
        <v>206780</v>
      </c>
      <c r="M68" s="88">
        <v>9522</v>
      </c>
      <c r="N68" s="47">
        <v>10496</v>
      </c>
      <c r="O68" s="47">
        <v>10976</v>
      </c>
      <c r="P68" s="47">
        <v>11038</v>
      </c>
      <c r="Q68" s="47">
        <v>11734</v>
      </c>
      <c r="R68" s="47">
        <v>11902</v>
      </c>
      <c r="S68" s="47">
        <v>12328</v>
      </c>
      <c r="T68" s="47">
        <v>12295</v>
      </c>
      <c r="U68" s="47">
        <v>12426</v>
      </c>
      <c r="V68" s="47">
        <v>12417</v>
      </c>
      <c r="W68" s="47">
        <v>12325</v>
      </c>
      <c r="X68" s="47">
        <v>12937</v>
      </c>
      <c r="Y68" s="47">
        <v>13263</v>
      </c>
      <c r="Z68" s="47">
        <v>13116</v>
      </c>
      <c r="AA68" s="47">
        <v>12918</v>
      </c>
      <c r="AB68" s="47">
        <v>12829</v>
      </c>
      <c r="AC68" s="47">
        <v>12666</v>
      </c>
      <c r="AD68" s="47">
        <v>12196</v>
      </c>
      <c r="AE68" s="47">
        <v>11670</v>
      </c>
      <c r="AF68" s="47">
        <v>9758</v>
      </c>
      <c r="AG68" s="47">
        <v>9329</v>
      </c>
      <c r="AH68" s="47">
        <v>8992</v>
      </c>
      <c r="AI68" s="47">
        <v>9483</v>
      </c>
      <c r="AJ68" s="47">
        <v>9608</v>
      </c>
      <c r="AK68" s="47">
        <v>10163</v>
      </c>
      <c r="AL68" s="47">
        <v>10351</v>
      </c>
      <c r="AM68" s="47">
        <v>10638</v>
      </c>
      <c r="AN68" s="47">
        <v>10507</v>
      </c>
      <c r="AO68" s="47">
        <v>10550</v>
      </c>
      <c r="AP68" s="47">
        <v>10730</v>
      </c>
      <c r="AQ68" s="47">
        <v>11340</v>
      </c>
      <c r="AR68" s="47">
        <v>11555</v>
      </c>
      <c r="AS68" s="47">
        <v>12128</v>
      </c>
      <c r="AT68" s="47">
        <v>12279</v>
      </c>
      <c r="AU68" s="47">
        <v>12449</v>
      </c>
      <c r="AV68" s="47">
        <v>12567</v>
      </c>
      <c r="AW68" s="47">
        <v>12779</v>
      </c>
      <c r="AX68" s="47">
        <v>12638</v>
      </c>
      <c r="AY68" s="47">
        <v>12716</v>
      </c>
      <c r="AZ68" s="47">
        <v>12641</v>
      </c>
      <c r="BA68" s="47">
        <v>12113</v>
      </c>
      <c r="BB68" s="47">
        <v>12110</v>
      </c>
      <c r="BC68" s="47">
        <v>12244</v>
      </c>
      <c r="BD68" s="47">
        <v>12451</v>
      </c>
      <c r="BE68" s="47">
        <v>12515</v>
      </c>
      <c r="BF68" s="47">
        <v>12165</v>
      </c>
      <c r="BG68" s="47">
        <v>11332</v>
      </c>
      <c r="BH68" s="47">
        <v>11086</v>
      </c>
      <c r="BI68" s="47">
        <v>11209</v>
      </c>
      <c r="BJ68" s="47">
        <v>11466</v>
      </c>
      <c r="BK68" s="47">
        <v>11580</v>
      </c>
      <c r="BL68" s="47">
        <v>11953</v>
      </c>
      <c r="BM68" s="47">
        <v>12271</v>
      </c>
      <c r="BN68" s="47">
        <v>12803</v>
      </c>
      <c r="BO68" s="47">
        <v>12320</v>
      </c>
      <c r="BP68" s="47">
        <v>12783</v>
      </c>
      <c r="BQ68" s="47">
        <v>12846</v>
      </c>
      <c r="BR68" s="47">
        <v>12744</v>
      </c>
      <c r="BS68" s="47">
        <v>13046</v>
      </c>
      <c r="BT68" s="47">
        <v>12974</v>
      </c>
      <c r="BU68" s="47">
        <v>12415</v>
      </c>
      <c r="BV68" s="47">
        <v>12072</v>
      </c>
      <c r="BW68" s="47">
        <v>11954</v>
      </c>
      <c r="BX68" s="47">
        <v>11285</v>
      </c>
      <c r="BY68" s="47">
        <v>10522</v>
      </c>
      <c r="BZ68" s="47">
        <v>10592</v>
      </c>
      <c r="CA68" s="47">
        <v>9974</v>
      </c>
      <c r="CB68" s="47">
        <v>9712</v>
      </c>
      <c r="CC68" s="47">
        <v>9118</v>
      </c>
      <c r="CD68" s="47">
        <v>8902</v>
      </c>
      <c r="CE68" s="47">
        <v>8819</v>
      </c>
      <c r="CF68" s="47">
        <v>8502</v>
      </c>
      <c r="CG68" s="47">
        <v>8123</v>
      </c>
      <c r="CH68" s="47">
        <v>8130</v>
      </c>
      <c r="CI68" s="47">
        <v>8264</v>
      </c>
      <c r="CJ68" s="47">
        <v>8410</v>
      </c>
      <c r="CK68" s="47">
        <v>9068</v>
      </c>
      <c r="CL68" s="47">
        <v>9814</v>
      </c>
      <c r="CM68" s="47">
        <v>7216</v>
      </c>
      <c r="CN68" s="47">
        <v>6647</v>
      </c>
      <c r="CO68" s="47">
        <v>6315</v>
      </c>
      <c r="CP68" s="47">
        <v>5512</v>
      </c>
      <c r="CQ68" s="47">
        <v>4726</v>
      </c>
      <c r="CR68" s="47">
        <v>3983</v>
      </c>
      <c r="CS68" s="47">
        <v>3854</v>
      </c>
      <c r="CT68" s="47">
        <v>3669</v>
      </c>
      <c r="CU68" s="47">
        <v>3127</v>
      </c>
      <c r="CV68" s="47">
        <v>2671</v>
      </c>
      <c r="CW68" s="47">
        <v>2325</v>
      </c>
      <c r="CX68" s="47">
        <v>1918</v>
      </c>
      <c r="CY68" s="48">
        <v>6114</v>
      </c>
      <c r="CZ68" s="88">
        <v>9349</v>
      </c>
      <c r="DA68" s="47">
        <v>9658</v>
      </c>
      <c r="DB68" s="47">
        <v>10583</v>
      </c>
      <c r="DC68" s="47">
        <v>10554</v>
      </c>
      <c r="DD68" s="47">
        <v>11057</v>
      </c>
      <c r="DE68" s="47">
        <v>11286</v>
      </c>
      <c r="DF68" s="47">
        <v>11509</v>
      </c>
      <c r="DG68" s="47">
        <v>11890</v>
      </c>
      <c r="DH68" s="47">
        <v>11724</v>
      </c>
      <c r="DI68" s="47">
        <v>11939</v>
      </c>
      <c r="DJ68" s="47">
        <v>11819</v>
      </c>
      <c r="DK68" s="47">
        <v>12098</v>
      </c>
      <c r="DL68" s="47">
        <v>12429</v>
      </c>
      <c r="DM68" s="47">
        <v>12426</v>
      </c>
      <c r="DN68" s="47">
        <v>12428</v>
      </c>
      <c r="DO68" s="47">
        <v>12085</v>
      </c>
      <c r="DP68" s="47">
        <v>12273</v>
      </c>
      <c r="DQ68" s="47">
        <v>11673</v>
      </c>
      <c r="DR68" s="47">
        <v>10882</v>
      </c>
      <c r="DS68" s="47">
        <v>9004</v>
      </c>
      <c r="DT68" s="47">
        <v>8316</v>
      </c>
      <c r="DU68" s="47">
        <v>8252</v>
      </c>
      <c r="DV68" s="47">
        <v>8896</v>
      </c>
      <c r="DW68" s="47">
        <v>9317</v>
      </c>
      <c r="DX68" s="47">
        <v>9489</v>
      </c>
      <c r="DY68" s="47">
        <v>10381</v>
      </c>
      <c r="DZ68" s="47">
        <v>11144</v>
      </c>
      <c r="EA68" s="47">
        <v>11362</v>
      </c>
      <c r="EB68" s="47">
        <v>11399</v>
      </c>
      <c r="EC68" s="47">
        <v>12026</v>
      </c>
      <c r="ED68" s="47">
        <v>12659</v>
      </c>
      <c r="EE68" s="47">
        <v>12920</v>
      </c>
      <c r="EF68" s="47">
        <v>13478</v>
      </c>
      <c r="EG68" s="47">
        <v>13796</v>
      </c>
      <c r="EH68" s="47">
        <v>14268</v>
      </c>
      <c r="EI68" s="47">
        <v>14279</v>
      </c>
      <c r="EJ68" s="47">
        <v>14175</v>
      </c>
      <c r="EK68" s="47">
        <v>13954</v>
      </c>
      <c r="EL68" s="47">
        <v>13829</v>
      </c>
      <c r="EM68" s="47">
        <v>13753</v>
      </c>
      <c r="EN68" s="47">
        <v>13432</v>
      </c>
      <c r="EO68" s="47">
        <v>13345</v>
      </c>
      <c r="EP68" s="47">
        <v>13239</v>
      </c>
      <c r="EQ68" s="47">
        <v>13373</v>
      </c>
      <c r="ER68" s="47">
        <v>13409</v>
      </c>
      <c r="ES68" s="47">
        <v>12762</v>
      </c>
      <c r="ET68" s="47">
        <v>11713</v>
      </c>
      <c r="EU68" s="47">
        <v>11699</v>
      </c>
      <c r="EV68" s="47">
        <v>11680</v>
      </c>
      <c r="EW68" s="47">
        <v>11998</v>
      </c>
      <c r="EX68" s="47">
        <v>12130</v>
      </c>
      <c r="EY68" s="47">
        <v>12683</v>
      </c>
      <c r="EZ68" s="47">
        <v>12845</v>
      </c>
      <c r="FA68" s="47">
        <v>13254</v>
      </c>
      <c r="FB68" s="47">
        <v>13082</v>
      </c>
      <c r="FC68" s="47">
        <v>13392</v>
      </c>
      <c r="FD68" s="47">
        <v>13319</v>
      </c>
      <c r="FE68" s="47">
        <v>13525</v>
      </c>
      <c r="FF68" s="47">
        <v>13307</v>
      </c>
      <c r="FG68" s="47">
        <v>13425</v>
      </c>
      <c r="FH68" s="47">
        <v>13087</v>
      </c>
      <c r="FI68" s="47">
        <v>12744</v>
      </c>
      <c r="FJ68" s="47">
        <v>12328</v>
      </c>
      <c r="FK68" s="47">
        <v>11792</v>
      </c>
      <c r="FL68" s="47">
        <v>11215</v>
      </c>
      <c r="FM68" s="47">
        <v>11057</v>
      </c>
      <c r="FN68" s="47">
        <v>10675</v>
      </c>
      <c r="FO68" s="47">
        <v>10265</v>
      </c>
      <c r="FP68" s="47">
        <v>9937</v>
      </c>
      <c r="FQ68" s="47">
        <v>9675</v>
      </c>
      <c r="FR68" s="47">
        <v>9563</v>
      </c>
      <c r="FS68" s="47">
        <v>9309</v>
      </c>
      <c r="FT68" s="47">
        <v>9159</v>
      </c>
      <c r="FU68" s="47">
        <v>9201</v>
      </c>
      <c r="FV68" s="47">
        <v>9369</v>
      </c>
      <c r="FW68" s="47">
        <v>9836</v>
      </c>
      <c r="FX68" s="47">
        <v>10369</v>
      </c>
      <c r="FY68" s="47">
        <v>11455</v>
      </c>
      <c r="FZ68" s="47">
        <v>8450</v>
      </c>
      <c r="GA68" s="47">
        <v>7663</v>
      </c>
      <c r="GB68" s="47">
        <v>7637</v>
      </c>
      <c r="GC68" s="47">
        <v>6855</v>
      </c>
      <c r="GD68" s="47">
        <v>5963</v>
      </c>
      <c r="GE68" s="47">
        <v>5020</v>
      </c>
      <c r="GF68" s="47">
        <v>5097</v>
      </c>
      <c r="GG68" s="47">
        <v>4788</v>
      </c>
      <c r="GH68" s="47">
        <v>4358</v>
      </c>
      <c r="GI68" s="47">
        <v>3951</v>
      </c>
      <c r="GJ68" s="47">
        <v>3498</v>
      </c>
      <c r="GK68" s="47">
        <v>2946</v>
      </c>
      <c r="GL68" s="48">
        <v>12432</v>
      </c>
    </row>
    <row r="69" spans="1:194" s="1" customFormat="1" x14ac:dyDescent="0.25">
      <c r="A69" s="89" t="s">
        <v>17</v>
      </c>
      <c r="B69" s="254" t="s">
        <v>110</v>
      </c>
      <c r="C69" s="111" t="str">
        <f t="shared" si="28"/>
        <v>England ICB - NHS Lancashire and South Cumbria ICB</v>
      </c>
      <c r="D69" s="70">
        <f t="shared" si="30"/>
        <v>67279</v>
      </c>
      <c r="E69" s="70">
        <f t="shared" si="31"/>
        <v>63848</v>
      </c>
      <c r="F69" s="85">
        <f t="shared" si="39"/>
        <v>1790318</v>
      </c>
      <c r="G69" s="49">
        <f t="shared" si="40"/>
        <v>884819</v>
      </c>
      <c r="H69" s="50">
        <f t="shared" si="41"/>
        <v>905499</v>
      </c>
      <c r="I69" s="49">
        <f t="shared" si="42"/>
        <v>698260</v>
      </c>
      <c r="J69" s="87">
        <f t="shared" si="43"/>
        <v>727577</v>
      </c>
      <c r="K69" s="88">
        <f t="shared" si="44"/>
        <v>186559</v>
      </c>
      <c r="L69" s="48">
        <f t="shared" si="45"/>
        <v>177922</v>
      </c>
      <c r="M69" s="88">
        <v>8488</v>
      </c>
      <c r="N69" s="47">
        <v>8864</v>
      </c>
      <c r="O69" s="47">
        <v>9384</v>
      </c>
      <c r="P69" s="47">
        <v>9372</v>
      </c>
      <c r="Q69" s="47">
        <v>9730</v>
      </c>
      <c r="R69" s="47">
        <v>10027</v>
      </c>
      <c r="S69" s="47">
        <v>9964</v>
      </c>
      <c r="T69" s="47">
        <v>10448</v>
      </c>
      <c r="U69" s="47">
        <v>10625</v>
      </c>
      <c r="V69" s="47">
        <v>10625</v>
      </c>
      <c r="W69" s="47">
        <v>10674</v>
      </c>
      <c r="X69" s="47">
        <v>11079</v>
      </c>
      <c r="Y69" s="47">
        <v>11049</v>
      </c>
      <c r="Z69" s="47">
        <v>11305</v>
      </c>
      <c r="AA69" s="47">
        <v>11264</v>
      </c>
      <c r="AB69" s="47">
        <v>11347</v>
      </c>
      <c r="AC69" s="47">
        <v>11305</v>
      </c>
      <c r="AD69" s="47">
        <v>11009</v>
      </c>
      <c r="AE69" s="47">
        <v>11144</v>
      </c>
      <c r="AF69" s="47">
        <v>12109</v>
      </c>
      <c r="AG69" s="47">
        <v>11684</v>
      </c>
      <c r="AH69" s="47">
        <v>11054</v>
      </c>
      <c r="AI69" s="47">
        <v>10713</v>
      </c>
      <c r="AJ69" s="47">
        <v>10472</v>
      </c>
      <c r="AK69" s="47">
        <v>10210</v>
      </c>
      <c r="AL69" s="47">
        <v>10534</v>
      </c>
      <c r="AM69" s="47">
        <v>10488</v>
      </c>
      <c r="AN69" s="47">
        <v>10727</v>
      </c>
      <c r="AO69" s="47">
        <v>10090</v>
      </c>
      <c r="AP69" s="47">
        <v>10438</v>
      </c>
      <c r="AQ69" s="47">
        <v>10648</v>
      </c>
      <c r="AR69" s="47">
        <v>10820</v>
      </c>
      <c r="AS69" s="47">
        <v>11018</v>
      </c>
      <c r="AT69" s="47">
        <v>11523</v>
      </c>
      <c r="AU69" s="47">
        <v>11307</v>
      </c>
      <c r="AV69" s="47">
        <v>11260</v>
      </c>
      <c r="AW69" s="47">
        <v>11506</v>
      </c>
      <c r="AX69" s="47">
        <v>11228</v>
      </c>
      <c r="AY69" s="47">
        <v>11049</v>
      </c>
      <c r="AZ69" s="47">
        <v>11051</v>
      </c>
      <c r="BA69" s="47">
        <v>10929</v>
      </c>
      <c r="BB69" s="47">
        <v>10658</v>
      </c>
      <c r="BC69" s="47">
        <v>10511</v>
      </c>
      <c r="BD69" s="47">
        <v>10642</v>
      </c>
      <c r="BE69" s="47">
        <v>10883</v>
      </c>
      <c r="BF69" s="47">
        <v>10116</v>
      </c>
      <c r="BG69" s="47">
        <v>9583</v>
      </c>
      <c r="BH69" s="47">
        <v>9394</v>
      </c>
      <c r="BI69" s="47">
        <v>9777</v>
      </c>
      <c r="BJ69" s="47">
        <v>10057</v>
      </c>
      <c r="BK69" s="47">
        <v>10519</v>
      </c>
      <c r="BL69" s="47">
        <v>10801</v>
      </c>
      <c r="BM69" s="47">
        <v>11589</v>
      </c>
      <c r="BN69" s="47">
        <v>12046</v>
      </c>
      <c r="BO69" s="47">
        <v>12156</v>
      </c>
      <c r="BP69" s="47">
        <v>12579</v>
      </c>
      <c r="BQ69" s="47">
        <v>12367</v>
      </c>
      <c r="BR69" s="47">
        <v>12396</v>
      </c>
      <c r="BS69" s="47">
        <v>12431</v>
      </c>
      <c r="BT69" s="47">
        <v>12586</v>
      </c>
      <c r="BU69" s="47">
        <v>12664</v>
      </c>
      <c r="BV69" s="47">
        <v>12181</v>
      </c>
      <c r="BW69" s="47">
        <v>12275</v>
      </c>
      <c r="BX69" s="47">
        <v>11628</v>
      </c>
      <c r="BY69" s="47">
        <v>11120</v>
      </c>
      <c r="BZ69" s="47">
        <v>10775</v>
      </c>
      <c r="CA69" s="47">
        <v>10445</v>
      </c>
      <c r="CB69" s="47">
        <v>10071</v>
      </c>
      <c r="CC69" s="47">
        <v>9568</v>
      </c>
      <c r="CD69" s="47">
        <v>8941</v>
      </c>
      <c r="CE69" s="47">
        <v>8990</v>
      </c>
      <c r="CF69" s="47">
        <v>9041</v>
      </c>
      <c r="CG69" s="47">
        <v>8288</v>
      </c>
      <c r="CH69" s="47">
        <v>8336</v>
      </c>
      <c r="CI69" s="47">
        <v>8358</v>
      </c>
      <c r="CJ69" s="47">
        <v>8611</v>
      </c>
      <c r="CK69" s="47">
        <v>8992</v>
      </c>
      <c r="CL69" s="47">
        <v>9441</v>
      </c>
      <c r="CM69" s="47">
        <v>6967</v>
      </c>
      <c r="CN69" s="47">
        <v>6259</v>
      </c>
      <c r="CO69" s="47">
        <v>6137</v>
      </c>
      <c r="CP69" s="47">
        <v>5474</v>
      </c>
      <c r="CQ69" s="47">
        <v>4550</v>
      </c>
      <c r="CR69" s="47">
        <v>4019</v>
      </c>
      <c r="CS69" s="47">
        <v>3620</v>
      </c>
      <c r="CT69" s="47">
        <v>3378</v>
      </c>
      <c r="CU69" s="47">
        <v>3051</v>
      </c>
      <c r="CV69" s="47">
        <v>2558</v>
      </c>
      <c r="CW69" s="47">
        <v>2180</v>
      </c>
      <c r="CX69" s="47">
        <v>1767</v>
      </c>
      <c r="CY69" s="48">
        <v>5482</v>
      </c>
      <c r="CZ69" s="88">
        <v>7985</v>
      </c>
      <c r="DA69" s="47">
        <v>8278</v>
      </c>
      <c r="DB69" s="47">
        <v>9017</v>
      </c>
      <c r="DC69" s="47">
        <v>8897</v>
      </c>
      <c r="DD69" s="47">
        <v>9478</v>
      </c>
      <c r="DE69" s="47">
        <v>9773</v>
      </c>
      <c r="DF69" s="47">
        <v>9530</v>
      </c>
      <c r="DG69" s="47">
        <v>9967</v>
      </c>
      <c r="DH69" s="47">
        <v>10319</v>
      </c>
      <c r="DI69" s="47">
        <v>10118</v>
      </c>
      <c r="DJ69" s="47">
        <v>10202</v>
      </c>
      <c r="DK69" s="47">
        <v>10510</v>
      </c>
      <c r="DL69" s="47">
        <v>10843</v>
      </c>
      <c r="DM69" s="47">
        <v>10683</v>
      </c>
      <c r="DN69" s="47">
        <v>10713</v>
      </c>
      <c r="DO69" s="47">
        <v>10673</v>
      </c>
      <c r="DP69" s="47">
        <v>10682</v>
      </c>
      <c r="DQ69" s="47">
        <v>10254</v>
      </c>
      <c r="DR69" s="47">
        <v>10311</v>
      </c>
      <c r="DS69" s="47">
        <v>10725</v>
      </c>
      <c r="DT69" s="47">
        <v>10329</v>
      </c>
      <c r="DU69" s="47">
        <v>9753</v>
      </c>
      <c r="DV69" s="47">
        <v>10144</v>
      </c>
      <c r="DW69" s="47">
        <v>9459</v>
      </c>
      <c r="DX69" s="47">
        <v>9423</v>
      </c>
      <c r="DY69" s="47">
        <v>9772</v>
      </c>
      <c r="DZ69" s="47">
        <v>10093</v>
      </c>
      <c r="EA69" s="47">
        <v>10280</v>
      </c>
      <c r="EB69" s="47">
        <v>10494</v>
      </c>
      <c r="EC69" s="47">
        <v>10419</v>
      </c>
      <c r="ED69" s="47">
        <v>11039</v>
      </c>
      <c r="EE69" s="47">
        <v>11286</v>
      </c>
      <c r="EF69" s="47">
        <v>11630</v>
      </c>
      <c r="EG69" s="47">
        <v>11886</v>
      </c>
      <c r="EH69" s="47">
        <v>11631</v>
      </c>
      <c r="EI69" s="47">
        <v>11852</v>
      </c>
      <c r="EJ69" s="47">
        <v>12272</v>
      </c>
      <c r="EK69" s="47">
        <v>11746</v>
      </c>
      <c r="EL69" s="47">
        <v>11743</v>
      </c>
      <c r="EM69" s="47">
        <v>11683</v>
      </c>
      <c r="EN69" s="47">
        <v>11146</v>
      </c>
      <c r="EO69" s="47">
        <v>11181</v>
      </c>
      <c r="EP69" s="47">
        <v>10819</v>
      </c>
      <c r="EQ69" s="47">
        <v>11097</v>
      </c>
      <c r="ER69" s="47">
        <v>11116</v>
      </c>
      <c r="ES69" s="47">
        <v>10442</v>
      </c>
      <c r="ET69" s="47">
        <v>9601</v>
      </c>
      <c r="EU69" s="47">
        <v>9543</v>
      </c>
      <c r="EV69" s="47">
        <v>10105</v>
      </c>
      <c r="EW69" s="47">
        <v>10068</v>
      </c>
      <c r="EX69" s="47">
        <v>10555</v>
      </c>
      <c r="EY69" s="47">
        <v>11137</v>
      </c>
      <c r="EZ69" s="47">
        <v>12035</v>
      </c>
      <c r="FA69" s="47">
        <v>12744</v>
      </c>
      <c r="FB69" s="47">
        <v>12252</v>
      </c>
      <c r="FC69" s="47">
        <v>12778</v>
      </c>
      <c r="FD69" s="47">
        <v>12619</v>
      </c>
      <c r="FE69" s="47">
        <v>12681</v>
      </c>
      <c r="FF69" s="47">
        <v>12718</v>
      </c>
      <c r="FG69" s="47">
        <v>12944</v>
      </c>
      <c r="FH69" s="47">
        <v>12806</v>
      </c>
      <c r="FI69" s="47">
        <v>12718</v>
      </c>
      <c r="FJ69" s="47">
        <v>12549</v>
      </c>
      <c r="FK69" s="47">
        <v>11875</v>
      </c>
      <c r="FL69" s="47">
        <v>11508</v>
      </c>
      <c r="FM69" s="47">
        <v>10963</v>
      </c>
      <c r="FN69" s="47">
        <v>10677</v>
      </c>
      <c r="FO69" s="47">
        <v>10567</v>
      </c>
      <c r="FP69" s="47">
        <v>9946</v>
      </c>
      <c r="FQ69" s="47">
        <v>9611</v>
      </c>
      <c r="FR69" s="47">
        <v>9410</v>
      </c>
      <c r="FS69" s="47">
        <v>9236</v>
      </c>
      <c r="FT69" s="47">
        <v>8919</v>
      </c>
      <c r="FU69" s="47">
        <v>8941</v>
      </c>
      <c r="FV69" s="47">
        <v>9169</v>
      </c>
      <c r="FW69" s="47">
        <v>9359</v>
      </c>
      <c r="FX69" s="47">
        <v>9808</v>
      </c>
      <c r="FY69" s="47">
        <v>10530</v>
      </c>
      <c r="FZ69" s="47">
        <v>7597</v>
      </c>
      <c r="GA69" s="47">
        <v>7286</v>
      </c>
      <c r="GB69" s="47">
        <v>7081</v>
      </c>
      <c r="GC69" s="47">
        <v>6422</v>
      </c>
      <c r="GD69" s="47">
        <v>5640</v>
      </c>
      <c r="GE69" s="47">
        <v>4999</v>
      </c>
      <c r="GF69" s="47">
        <v>4865</v>
      </c>
      <c r="GG69" s="47">
        <v>4679</v>
      </c>
      <c r="GH69" s="47">
        <v>4085</v>
      </c>
      <c r="GI69" s="47">
        <v>3621</v>
      </c>
      <c r="GJ69" s="47">
        <v>3322</v>
      </c>
      <c r="GK69" s="47">
        <v>2807</v>
      </c>
      <c r="GL69" s="48">
        <v>11030</v>
      </c>
    </row>
    <row r="70" spans="1:194" s="1" customFormat="1" x14ac:dyDescent="0.25">
      <c r="A70" s="89" t="s">
        <v>17</v>
      </c>
      <c r="B70" s="254" t="s">
        <v>111</v>
      </c>
      <c r="C70" s="111" t="str">
        <f t="shared" si="28"/>
        <v>England ICB - NHS Leicester, Leicestershire and Rutland ICB</v>
      </c>
      <c r="D70" s="70">
        <f t="shared" si="30"/>
        <v>45514</v>
      </c>
      <c r="E70" s="70">
        <f t="shared" si="31"/>
        <v>42690</v>
      </c>
      <c r="F70" s="85">
        <f t="shared" si="39"/>
        <v>1175364</v>
      </c>
      <c r="G70" s="49">
        <f t="shared" si="40"/>
        <v>584306</v>
      </c>
      <c r="H70" s="50">
        <f t="shared" si="41"/>
        <v>591058</v>
      </c>
      <c r="I70" s="49">
        <f t="shared" si="42"/>
        <v>457443</v>
      </c>
      <c r="J70" s="87">
        <f t="shared" si="43"/>
        <v>471707</v>
      </c>
      <c r="K70" s="88">
        <f t="shared" si="44"/>
        <v>126863</v>
      </c>
      <c r="L70" s="48">
        <f t="shared" si="45"/>
        <v>119351</v>
      </c>
      <c r="M70" s="88">
        <v>5838</v>
      </c>
      <c r="N70" s="47">
        <v>6091</v>
      </c>
      <c r="O70" s="47">
        <v>6405</v>
      </c>
      <c r="P70" s="47">
        <v>6205</v>
      </c>
      <c r="Q70" s="47">
        <v>6705</v>
      </c>
      <c r="R70" s="47">
        <v>6780</v>
      </c>
      <c r="S70" s="47">
        <v>7061</v>
      </c>
      <c r="T70" s="47">
        <v>7067</v>
      </c>
      <c r="U70" s="47">
        <v>7242</v>
      </c>
      <c r="V70" s="47">
        <v>7416</v>
      </c>
      <c r="W70" s="47">
        <v>7196</v>
      </c>
      <c r="X70" s="47">
        <v>7343</v>
      </c>
      <c r="Y70" s="47">
        <v>7592</v>
      </c>
      <c r="Z70" s="47">
        <v>7600</v>
      </c>
      <c r="AA70" s="47">
        <v>7374</v>
      </c>
      <c r="AB70" s="47">
        <v>7628</v>
      </c>
      <c r="AC70" s="47">
        <v>7727</v>
      </c>
      <c r="AD70" s="47">
        <v>7593</v>
      </c>
      <c r="AE70" s="47">
        <v>7991</v>
      </c>
      <c r="AF70" s="47">
        <v>10365</v>
      </c>
      <c r="AG70" s="47">
        <v>10522</v>
      </c>
      <c r="AH70" s="47">
        <v>9637</v>
      </c>
      <c r="AI70" s="47">
        <v>9217</v>
      </c>
      <c r="AJ70" s="47">
        <v>8244</v>
      </c>
      <c r="AK70" s="47">
        <v>7600</v>
      </c>
      <c r="AL70" s="47">
        <v>7735</v>
      </c>
      <c r="AM70" s="47">
        <v>7352</v>
      </c>
      <c r="AN70" s="47">
        <v>7396</v>
      </c>
      <c r="AO70" s="47">
        <v>7464</v>
      </c>
      <c r="AP70" s="47">
        <v>7475</v>
      </c>
      <c r="AQ70" s="47">
        <v>7533</v>
      </c>
      <c r="AR70" s="47">
        <v>7775</v>
      </c>
      <c r="AS70" s="47">
        <v>7679</v>
      </c>
      <c r="AT70" s="47">
        <v>8095</v>
      </c>
      <c r="AU70" s="47">
        <v>7932</v>
      </c>
      <c r="AV70" s="47">
        <v>7757</v>
      </c>
      <c r="AW70" s="47">
        <v>7672</v>
      </c>
      <c r="AX70" s="47">
        <v>7636</v>
      </c>
      <c r="AY70" s="47">
        <v>7583</v>
      </c>
      <c r="AZ70" s="47">
        <v>7765</v>
      </c>
      <c r="BA70" s="47">
        <v>7454</v>
      </c>
      <c r="BB70" s="47">
        <v>7337</v>
      </c>
      <c r="BC70" s="47">
        <v>7458</v>
      </c>
      <c r="BD70" s="47">
        <v>7587</v>
      </c>
      <c r="BE70" s="47">
        <v>7607</v>
      </c>
      <c r="BF70" s="47">
        <v>7162</v>
      </c>
      <c r="BG70" s="47">
        <v>6652</v>
      </c>
      <c r="BH70" s="47">
        <v>6678</v>
      </c>
      <c r="BI70" s="47">
        <v>6780</v>
      </c>
      <c r="BJ70" s="47">
        <v>6625</v>
      </c>
      <c r="BK70" s="47">
        <v>6671</v>
      </c>
      <c r="BL70" s="47">
        <v>7158</v>
      </c>
      <c r="BM70" s="47">
        <v>7453</v>
      </c>
      <c r="BN70" s="47">
        <v>7801</v>
      </c>
      <c r="BO70" s="47">
        <v>7377</v>
      </c>
      <c r="BP70" s="47">
        <v>7528</v>
      </c>
      <c r="BQ70" s="47">
        <v>7491</v>
      </c>
      <c r="BR70" s="47">
        <v>7360</v>
      </c>
      <c r="BS70" s="47">
        <v>7271</v>
      </c>
      <c r="BT70" s="47">
        <v>7309</v>
      </c>
      <c r="BU70" s="47">
        <v>7083</v>
      </c>
      <c r="BV70" s="47">
        <v>6943</v>
      </c>
      <c r="BW70" s="47">
        <v>6803</v>
      </c>
      <c r="BX70" s="47">
        <v>6817</v>
      </c>
      <c r="BY70" s="47">
        <v>6468</v>
      </c>
      <c r="BZ70" s="47">
        <v>6264</v>
      </c>
      <c r="CA70" s="47">
        <v>5971</v>
      </c>
      <c r="CB70" s="47">
        <v>5765</v>
      </c>
      <c r="CC70" s="47">
        <v>5500</v>
      </c>
      <c r="CD70" s="47">
        <v>5210</v>
      </c>
      <c r="CE70" s="47">
        <v>5158</v>
      </c>
      <c r="CF70" s="47">
        <v>5104</v>
      </c>
      <c r="CG70" s="47">
        <v>4910</v>
      </c>
      <c r="CH70" s="47">
        <v>4915</v>
      </c>
      <c r="CI70" s="47">
        <v>4752</v>
      </c>
      <c r="CJ70" s="47">
        <v>4851</v>
      </c>
      <c r="CK70" s="47">
        <v>4907</v>
      </c>
      <c r="CL70" s="47">
        <v>5210</v>
      </c>
      <c r="CM70" s="47">
        <v>3746</v>
      </c>
      <c r="CN70" s="47">
        <v>3695</v>
      </c>
      <c r="CO70" s="47">
        <v>3461</v>
      </c>
      <c r="CP70" s="47">
        <v>3242</v>
      </c>
      <c r="CQ70" s="47">
        <v>2497</v>
      </c>
      <c r="CR70" s="47">
        <v>2188</v>
      </c>
      <c r="CS70" s="47">
        <v>2060</v>
      </c>
      <c r="CT70" s="47">
        <v>1931</v>
      </c>
      <c r="CU70" s="47">
        <v>1747</v>
      </c>
      <c r="CV70" s="47">
        <v>1447</v>
      </c>
      <c r="CW70" s="47">
        <v>1205</v>
      </c>
      <c r="CX70" s="47">
        <v>1023</v>
      </c>
      <c r="CY70" s="48">
        <v>3386</v>
      </c>
      <c r="CZ70" s="88">
        <v>5465</v>
      </c>
      <c r="DA70" s="47">
        <v>5551</v>
      </c>
      <c r="DB70" s="47">
        <v>6093</v>
      </c>
      <c r="DC70" s="47">
        <v>6043</v>
      </c>
      <c r="DD70" s="47">
        <v>6316</v>
      </c>
      <c r="DE70" s="47">
        <v>6360</v>
      </c>
      <c r="DF70" s="47">
        <v>6595</v>
      </c>
      <c r="DG70" s="47">
        <v>6579</v>
      </c>
      <c r="DH70" s="47">
        <v>6985</v>
      </c>
      <c r="DI70" s="47">
        <v>6833</v>
      </c>
      <c r="DJ70" s="47">
        <v>6830</v>
      </c>
      <c r="DK70" s="47">
        <v>7011</v>
      </c>
      <c r="DL70" s="47">
        <v>7161</v>
      </c>
      <c r="DM70" s="47">
        <v>7456</v>
      </c>
      <c r="DN70" s="47">
        <v>7154</v>
      </c>
      <c r="DO70" s="47">
        <v>7000</v>
      </c>
      <c r="DP70" s="47">
        <v>7117</v>
      </c>
      <c r="DQ70" s="47">
        <v>6802</v>
      </c>
      <c r="DR70" s="47">
        <v>7093</v>
      </c>
      <c r="DS70" s="47">
        <v>8995</v>
      </c>
      <c r="DT70" s="47">
        <v>8975</v>
      </c>
      <c r="DU70" s="47">
        <v>8350</v>
      </c>
      <c r="DV70" s="47">
        <v>8057</v>
      </c>
      <c r="DW70" s="47">
        <v>7077</v>
      </c>
      <c r="DX70" s="47">
        <v>6425</v>
      </c>
      <c r="DY70" s="47">
        <v>6975</v>
      </c>
      <c r="DZ70" s="47">
        <v>7277</v>
      </c>
      <c r="EA70" s="47">
        <v>7567</v>
      </c>
      <c r="EB70" s="47">
        <v>7464</v>
      </c>
      <c r="EC70" s="47">
        <v>7563</v>
      </c>
      <c r="ED70" s="47">
        <v>7849</v>
      </c>
      <c r="EE70" s="47">
        <v>7870</v>
      </c>
      <c r="EF70" s="47">
        <v>8014</v>
      </c>
      <c r="EG70" s="47">
        <v>8170</v>
      </c>
      <c r="EH70" s="47">
        <v>8241</v>
      </c>
      <c r="EI70" s="47">
        <v>8103</v>
      </c>
      <c r="EJ70" s="47">
        <v>8255</v>
      </c>
      <c r="EK70" s="47">
        <v>8323</v>
      </c>
      <c r="EL70" s="47">
        <v>8064</v>
      </c>
      <c r="EM70" s="47">
        <v>8181</v>
      </c>
      <c r="EN70" s="47">
        <v>7965</v>
      </c>
      <c r="EO70" s="47">
        <v>7891</v>
      </c>
      <c r="EP70" s="47">
        <v>7703</v>
      </c>
      <c r="EQ70" s="47">
        <v>7686</v>
      </c>
      <c r="ER70" s="47">
        <v>7719</v>
      </c>
      <c r="ES70" s="47">
        <v>7350</v>
      </c>
      <c r="ET70" s="47">
        <v>6778</v>
      </c>
      <c r="EU70" s="47">
        <v>6449</v>
      </c>
      <c r="EV70" s="47">
        <v>6812</v>
      </c>
      <c r="EW70" s="47">
        <v>7102</v>
      </c>
      <c r="EX70" s="47">
        <v>7049</v>
      </c>
      <c r="EY70" s="47">
        <v>7369</v>
      </c>
      <c r="EZ70" s="47">
        <v>7477</v>
      </c>
      <c r="FA70" s="47">
        <v>7998</v>
      </c>
      <c r="FB70" s="47">
        <v>7487</v>
      </c>
      <c r="FC70" s="47">
        <v>7900</v>
      </c>
      <c r="FD70" s="47">
        <v>7820</v>
      </c>
      <c r="FE70" s="47">
        <v>7461</v>
      </c>
      <c r="FF70" s="47">
        <v>7406</v>
      </c>
      <c r="FG70" s="47">
        <v>7446</v>
      </c>
      <c r="FH70" s="47">
        <v>7327</v>
      </c>
      <c r="FI70" s="47">
        <v>7270</v>
      </c>
      <c r="FJ70" s="47">
        <v>7138</v>
      </c>
      <c r="FK70" s="47">
        <v>6886</v>
      </c>
      <c r="FL70" s="47">
        <v>6554</v>
      </c>
      <c r="FM70" s="47">
        <v>6436</v>
      </c>
      <c r="FN70" s="47">
        <v>6249</v>
      </c>
      <c r="FO70" s="47">
        <v>5878</v>
      </c>
      <c r="FP70" s="47">
        <v>5659</v>
      </c>
      <c r="FQ70" s="47">
        <v>5396</v>
      </c>
      <c r="FR70" s="47">
        <v>5519</v>
      </c>
      <c r="FS70" s="47">
        <v>5579</v>
      </c>
      <c r="FT70" s="47">
        <v>5367</v>
      </c>
      <c r="FU70" s="47">
        <v>5192</v>
      </c>
      <c r="FV70" s="47">
        <v>5407</v>
      </c>
      <c r="FW70" s="47">
        <v>5461</v>
      </c>
      <c r="FX70" s="47">
        <v>5540</v>
      </c>
      <c r="FY70" s="47">
        <v>5486</v>
      </c>
      <c r="FZ70" s="47">
        <v>4211</v>
      </c>
      <c r="GA70" s="47">
        <v>4244</v>
      </c>
      <c r="GB70" s="47">
        <v>4202</v>
      </c>
      <c r="GC70" s="47">
        <v>3728</v>
      </c>
      <c r="GD70" s="47">
        <v>2992</v>
      </c>
      <c r="GE70" s="47">
        <v>2676</v>
      </c>
      <c r="GF70" s="47">
        <v>2637</v>
      </c>
      <c r="GG70" s="47">
        <v>2561</v>
      </c>
      <c r="GH70" s="47">
        <v>2372</v>
      </c>
      <c r="GI70" s="47">
        <v>2117</v>
      </c>
      <c r="GJ70" s="47">
        <v>1889</v>
      </c>
      <c r="GK70" s="47">
        <v>1593</v>
      </c>
      <c r="GL70" s="48">
        <v>6385</v>
      </c>
    </row>
    <row r="71" spans="1:194" s="1" customFormat="1" x14ac:dyDescent="0.25">
      <c r="A71" s="89" t="s">
        <v>17</v>
      </c>
      <c r="B71" s="254" t="s">
        <v>112</v>
      </c>
      <c r="C71" s="111" t="str">
        <f t="shared" si="28"/>
        <v>England ICB - NHS Lincolnshire ICB</v>
      </c>
      <c r="D71" s="70">
        <f t="shared" si="30"/>
        <v>27522</v>
      </c>
      <c r="E71" s="70">
        <f t="shared" si="31"/>
        <v>26474</v>
      </c>
      <c r="F71" s="85">
        <f t="shared" si="39"/>
        <v>789502</v>
      </c>
      <c r="G71" s="49">
        <f t="shared" si="40"/>
        <v>386468</v>
      </c>
      <c r="H71" s="50">
        <f t="shared" si="41"/>
        <v>403034</v>
      </c>
      <c r="I71" s="49">
        <f t="shared" si="42"/>
        <v>310829</v>
      </c>
      <c r="J71" s="87">
        <f t="shared" si="43"/>
        <v>330719</v>
      </c>
      <c r="K71" s="88">
        <f t="shared" si="44"/>
        <v>75639</v>
      </c>
      <c r="L71" s="48">
        <f t="shared" si="45"/>
        <v>72315</v>
      </c>
      <c r="M71" s="88">
        <v>3095</v>
      </c>
      <c r="N71" s="47">
        <v>3304</v>
      </c>
      <c r="O71" s="47">
        <v>3590</v>
      </c>
      <c r="P71" s="47">
        <v>3804</v>
      </c>
      <c r="Q71" s="47">
        <v>3978</v>
      </c>
      <c r="R71" s="47">
        <v>4056</v>
      </c>
      <c r="S71" s="47">
        <v>4213</v>
      </c>
      <c r="T71" s="47">
        <v>4329</v>
      </c>
      <c r="U71" s="47">
        <v>4476</v>
      </c>
      <c r="V71" s="47">
        <v>4414</v>
      </c>
      <c r="W71" s="47">
        <v>4420</v>
      </c>
      <c r="X71" s="47">
        <v>4438</v>
      </c>
      <c r="Y71" s="47">
        <v>4657</v>
      </c>
      <c r="Z71" s="47">
        <v>4690</v>
      </c>
      <c r="AA71" s="47">
        <v>4661</v>
      </c>
      <c r="AB71" s="47">
        <v>4571</v>
      </c>
      <c r="AC71" s="47">
        <v>4683</v>
      </c>
      <c r="AD71" s="47">
        <v>4260</v>
      </c>
      <c r="AE71" s="47">
        <v>4343</v>
      </c>
      <c r="AF71" s="47">
        <v>4360</v>
      </c>
      <c r="AG71" s="47">
        <v>4540</v>
      </c>
      <c r="AH71" s="47">
        <v>4192</v>
      </c>
      <c r="AI71" s="47">
        <v>4006</v>
      </c>
      <c r="AJ71" s="47">
        <v>4120</v>
      </c>
      <c r="AK71" s="47">
        <v>4136</v>
      </c>
      <c r="AL71" s="47">
        <v>4106</v>
      </c>
      <c r="AM71" s="47">
        <v>4134</v>
      </c>
      <c r="AN71" s="47">
        <v>4401</v>
      </c>
      <c r="AO71" s="47">
        <v>4313</v>
      </c>
      <c r="AP71" s="47">
        <v>4448</v>
      </c>
      <c r="AQ71" s="47">
        <v>4398</v>
      </c>
      <c r="AR71" s="47">
        <v>4498</v>
      </c>
      <c r="AS71" s="47">
        <v>4522</v>
      </c>
      <c r="AT71" s="47">
        <v>4617</v>
      </c>
      <c r="AU71" s="47">
        <v>4743</v>
      </c>
      <c r="AV71" s="47">
        <v>4677</v>
      </c>
      <c r="AW71" s="47">
        <v>4833</v>
      </c>
      <c r="AX71" s="47">
        <v>4605</v>
      </c>
      <c r="AY71" s="47">
        <v>4419</v>
      </c>
      <c r="AZ71" s="47">
        <v>4646</v>
      </c>
      <c r="BA71" s="47">
        <v>4405</v>
      </c>
      <c r="BB71" s="47">
        <v>4385</v>
      </c>
      <c r="BC71" s="47">
        <v>4366</v>
      </c>
      <c r="BD71" s="47">
        <v>4446</v>
      </c>
      <c r="BE71" s="47">
        <v>4515</v>
      </c>
      <c r="BF71" s="47">
        <v>4390</v>
      </c>
      <c r="BG71" s="47">
        <v>3899</v>
      </c>
      <c r="BH71" s="47">
        <v>3898</v>
      </c>
      <c r="BI71" s="47">
        <v>4071</v>
      </c>
      <c r="BJ71" s="47">
        <v>4183</v>
      </c>
      <c r="BK71" s="47">
        <v>4477</v>
      </c>
      <c r="BL71" s="47">
        <v>4671</v>
      </c>
      <c r="BM71" s="47">
        <v>5235</v>
      </c>
      <c r="BN71" s="47">
        <v>5348</v>
      </c>
      <c r="BO71" s="47">
        <v>5260</v>
      </c>
      <c r="BP71" s="47">
        <v>5572</v>
      </c>
      <c r="BQ71" s="47">
        <v>5447</v>
      </c>
      <c r="BR71" s="47">
        <v>5752</v>
      </c>
      <c r="BS71" s="47">
        <v>5733</v>
      </c>
      <c r="BT71" s="47">
        <v>5780</v>
      </c>
      <c r="BU71" s="47">
        <v>5919</v>
      </c>
      <c r="BV71" s="47">
        <v>5780</v>
      </c>
      <c r="BW71" s="47">
        <v>5708</v>
      </c>
      <c r="BX71" s="47">
        <v>5640</v>
      </c>
      <c r="BY71" s="47">
        <v>5332</v>
      </c>
      <c r="BZ71" s="47">
        <v>5062</v>
      </c>
      <c r="CA71" s="47">
        <v>5010</v>
      </c>
      <c r="CB71" s="47">
        <v>4843</v>
      </c>
      <c r="CC71" s="47">
        <v>4733</v>
      </c>
      <c r="CD71" s="47">
        <v>4539</v>
      </c>
      <c r="CE71" s="47">
        <v>4465</v>
      </c>
      <c r="CF71" s="47">
        <v>4406</v>
      </c>
      <c r="CG71" s="47">
        <v>4260</v>
      </c>
      <c r="CH71" s="47">
        <v>4299</v>
      </c>
      <c r="CI71" s="47">
        <v>4289</v>
      </c>
      <c r="CJ71" s="47">
        <v>4321</v>
      </c>
      <c r="CK71" s="47">
        <v>4566</v>
      </c>
      <c r="CL71" s="47">
        <v>4900</v>
      </c>
      <c r="CM71" s="47">
        <v>3786</v>
      </c>
      <c r="CN71" s="47">
        <v>3472</v>
      </c>
      <c r="CO71" s="47">
        <v>3308</v>
      </c>
      <c r="CP71" s="47">
        <v>2926</v>
      </c>
      <c r="CQ71" s="47">
        <v>2568</v>
      </c>
      <c r="CR71" s="47">
        <v>2051</v>
      </c>
      <c r="CS71" s="47">
        <v>1971</v>
      </c>
      <c r="CT71" s="47">
        <v>1803</v>
      </c>
      <c r="CU71" s="47">
        <v>1507</v>
      </c>
      <c r="CV71" s="47">
        <v>1386</v>
      </c>
      <c r="CW71" s="47">
        <v>1120</v>
      </c>
      <c r="CX71" s="47">
        <v>960</v>
      </c>
      <c r="CY71" s="48">
        <v>3009</v>
      </c>
      <c r="CZ71" s="88">
        <v>3057</v>
      </c>
      <c r="DA71" s="47">
        <v>3202</v>
      </c>
      <c r="DB71" s="47">
        <v>3470</v>
      </c>
      <c r="DC71" s="47">
        <v>3506</v>
      </c>
      <c r="DD71" s="47">
        <v>3664</v>
      </c>
      <c r="DE71" s="47">
        <v>3737</v>
      </c>
      <c r="DF71" s="47">
        <v>3914</v>
      </c>
      <c r="DG71" s="47">
        <v>3974</v>
      </c>
      <c r="DH71" s="47">
        <v>4254</v>
      </c>
      <c r="DI71" s="47">
        <v>4326</v>
      </c>
      <c r="DJ71" s="47">
        <v>4365</v>
      </c>
      <c r="DK71" s="47">
        <v>4372</v>
      </c>
      <c r="DL71" s="47">
        <v>4446</v>
      </c>
      <c r="DM71" s="47">
        <v>4588</v>
      </c>
      <c r="DN71" s="47">
        <v>4412</v>
      </c>
      <c r="DO71" s="47">
        <v>4438</v>
      </c>
      <c r="DP71" s="47">
        <v>4391</v>
      </c>
      <c r="DQ71" s="47">
        <v>4199</v>
      </c>
      <c r="DR71" s="47">
        <v>4356</v>
      </c>
      <c r="DS71" s="47">
        <v>4622</v>
      </c>
      <c r="DT71" s="47">
        <v>4490</v>
      </c>
      <c r="DU71" s="47">
        <v>3768</v>
      </c>
      <c r="DV71" s="47">
        <v>3754</v>
      </c>
      <c r="DW71" s="47">
        <v>3650</v>
      </c>
      <c r="DX71" s="47">
        <v>3747</v>
      </c>
      <c r="DY71" s="47">
        <v>4049</v>
      </c>
      <c r="DZ71" s="47">
        <v>4037</v>
      </c>
      <c r="EA71" s="47">
        <v>4244</v>
      </c>
      <c r="EB71" s="47">
        <v>4310</v>
      </c>
      <c r="EC71" s="47">
        <v>4466</v>
      </c>
      <c r="ED71" s="47">
        <v>4574</v>
      </c>
      <c r="EE71" s="47">
        <v>4655</v>
      </c>
      <c r="EF71" s="47">
        <v>4885</v>
      </c>
      <c r="EG71" s="47">
        <v>4964</v>
      </c>
      <c r="EH71" s="47">
        <v>4975</v>
      </c>
      <c r="EI71" s="47">
        <v>4915</v>
      </c>
      <c r="EJ71" s="47">
        <v>5106</v>
      </c>
      <c r="EK71" s="47">
        <v>4822</v>
      </c>
      <c r="EL71" s="47">
        <v>4976</v>
      </c>
      <c r="EM71" s="47">
        <v>4804</v>
      </c>
      <c r="EN71" s="47">
        <v>4626</v>
      </c>
      <c r="EO71" s="47">
        <v>4687</v>
      </c>
      <c r="EP71" s="47">
        <v>4623</v>
      </c>
      <c r="EQ71" s="47">
        <v>4630</v>
      </c>
      <c r="ER71" s="47">
        <v>4814</v>
      </c>
      <c r="ES71" s="47">
        <v>4592</v>
      </c>
      <c r="ET71" s="47">
        <v>4182</v>
      </c>
      <c r="EU71" s="47">
        <v>4173</v>
      </c>
      <c r="EV71" s="47">
        <v>4295</v>
      </c>
      <c r="EW71" s="47">
        <v>4459</v>
      </c>
      <c r="EX71" s="47">
        <v>4853</v>
      </c>
      <c r="EY71" s="47">
        <v>5055</v>
      </c>
      <c r="EZ71" s="47">
        <v>5420</v>
      </c>
      <c r="FA71" s="47">
        <v>5892</v>
      </c>
      <c r="FB71" s="47">
        <v>5813</v>
      </c>
      <c r="FC71" s="47">
        <v>5893</v>
      </c>
      <c r="FD71" s="47">
        <v>5761</v>
      </c>
      <c r="FE71" s="47">
        <v>5955</v>
      </c>
      <c r="FF71" s="47">
        <v>6143</v>
      </c>
      <c r="FG71" s="47">
        <v>6168</v>
      </c>
      <c r="FH71" s="47">
        <v>6153</v>
      </c>
      <c r="FI71" s="47">
        <v>6125</v>
      </c>
      <c r="FJ71" s="47">
        <v>5868</v>
      </c>
      <c r="FK71" s="47">
        <v>5868</v>
      </c>
      <c r="FL71" s="47">
        <v>5454</v>
      </c>
      <c r="FM71" s="47">
        <v>5316</v>
      </c>
      <c r="FN71" s="47">
        <v>5387</v>
      </c>
      <c r="FO71" s="47">
        <v>5060</v>
      </c>
      <c r="FP71" s="47">
        <v>4937</v>
      </c>
      <c r="FQ71" s="47">
        <v>4670</v>
      </c>
      <c r="FR71" s="47">
        <v>4741</v>
      </c>
      <c r="FS71" s="47">
        <v>4645</v>
      </c>
      <c r="FT71" s="47">
        <v>4555</v>
      </c>
      <c r="FU71" s="47">
        <v>4580</v>
      </c>
      <c r="FV71" s="47">
        <v>4741</v>
      </c>
      <c r="FW71" s="47">
        <v>4753</v>
      </c>
      <c r="FX71" s="47">
        <v>5019</v>
      </c>
      <c r="FY71" s="47">
        <v>5294</v>
      </c>
      <c r="FZ71" s="47">
        <v>4006</v>
      </c>
      <c r="GA71" s="47">
        <v>3897</v>
      </c>
      <c r="GB71" s="47">
        <v>3754</v>
      </c>
      <c r="GC71" s="47">
        <v>3329</v>
      </c>
      <c r="GD71" s="47">
        <v>2905</v>
      </c>
      <c r="GE71" s="47">
        <v>2518</v>
      </c>
      <c r="GF71" s="47">
        <v>2427</v>
      </c>
      <c r="GG71" s="47">
        <v>2206</v>
      </c>
      <c r="GH71" s="47">
        <v>2100</v>
      </c>
      <c r="GI71" s="47">
        <v>1826</v>
      </c>
      <c r="GJ71" s="47">
        <v>1586</v>
      </c>
      <c r="GK71" s="47">
        <v>1401</v>
      </c>
      <c r="GL71" s="48">
        <v>5395</v>
      </c>
    </row>
    <row r="72" spans="1:194" s="1" customFormat="1" x14ac:dyDescent="0.25">
      <c r="A72" s="89" t="s">
        <v>17</v>
      </c>
      <c r="B72" s="254" t="s">
        <v>113</v>
      </c>
      <c r="C72" s="111" t="str">
        <f t="shared" si="28"/>
        <v>England ICB - NHS Norfolk and Suffolk ICB</v>
      </c>
      <c r="D72" s="70">
        <f t="shared" si="30"/>
        <v>59549.270284746584</v>
      </c>
      <c r="E72" s="70">
        <f t="shared" si="31"/>
        <v>56808.032173067921</v>
      </c>
      <c r="F72" s="85">
        <f t="shared" si="39"/>
        <v>1722906.4604047898</v>
      </c>
      <c r="G72" s="49">
        <f t="shared" si="40"/>
        <v>844902.45841292234</v>
      </c>
      <c r="H72" s="50">
        <f t="shared" si="41"/>
        <v>878004.00199186744</v>
      </c>
      <c r="I72" s="49">
        <f t="shared" si="42"/>
        <v>679097.1511836726</v>
      </c>
      <c r="J72" s="87">
        <f t="shared" si="43"/>
        <v>719707.31882576935</v>
      </c>
      <c r="K72" s="88">
        <f t="shared" si="44"/>
        <v>165805.30722924968</v>
      </c>
      <c r="L72" s="48">
        <f t="shared" si="45"/>
        <v>158296.68316609817</v>
      </c>
      <c r="M72" s="88">
        <v>7268.9138365742292</v>
      </c>
      <c r="N72" s="47">
        <v>7623.0539724959908</v>
      </c>
      <c r="O72" s="47">
        <v>8078.7736552632514</v>
      </c>
      <c r="P72" s="47">
        <v>8333.2448486138164</v>
      </c>
      <c r="Q72" s="47">
        <v>8695.3351204983192</v>
      </c>
      <c r="R72" s="47">
        <v>8886.1605736733109</v>
      </c>
      <c r="S72" s="47">
        <v>9197.8467216961308</v>
      </c>
      <c r="T72" s="47">
        <v>9450.4279754700292</v>
      </c>
      <c r="U72" s="47">
        <v>9611.6240177622622</v>
      </c>
      <c r="V72" s="47">
        <v>9600.0737156456016</v>
      </c>
      <c r="W72" s="47">
        <v>9643.762446755627</v>
      </c>
      <c r="X72" s="47">
        <v>9866.8200600544969</v>
      </c>
      <c r="Y72" s="47">
        <v>10131.151948252891</v>
      </c>
      <c r="Z72" s="47">
        <v>10192.017809275128</v>
      </c>
      <c r="AA72" s="47">
        <v>9895.7478243912064</v>
      </c>
      <c r="AB72" s="47">
        <v>9839.7650298428307</v>
      </c>
      <c r="AC72" s="47">
        <v>9910.9946068795052</v>
      </c>
      <c r="AD72" s="47">
        <v>9579.5930661050261</v>
      </c>
      <c r="AE72" s="47">
        <v>9312.3996068999968</v>
      </c>
      <c r="AF72" s="47">
        <v>8947.5157096565454</v>
      </c>
      <c r="AG72" s="47">
        <v>8968.8983380510035</v>
      </c>
      <c r="AH72" s="47">
        <v>8927.7117519487783</v>
      </c>
      <c r="AI72" s="47">
        <v>9122.5225827593513</v>
      </c>
      <c r="AJ72" s="47">
        <v>9095.8157700388947</v>
      </c>
      <c r="AK72" s="47">
        <v>9501.9610721350655</v>
      </c>
      <c r="AL72" s="47">
        <v>9402.6145615722526</v>
      </c>
      <c r="AM72" s="47">
        <v>9535.599939207832</v>
      </c>
      <c r="AN72" s="47">
        <v>9727.5904830178224</v>
      </c>
      <c r="AO72" s="47">
        <v>9633.1192896672583</v>
      </c>
      <c r="AP72" s="47">
        <v>9698.5543651861772</v>
      </c>
      <c r="AQ72" s="47">
        <v>10086.163987530106</v>
      </c>
      <c r="AR72" s="47">
        <v>10012.123579682859</v>
      </c>
      <c r="AS72" s="47">
        <v>10379.807144618475</v>
      </c>
      <c r="AT72" s="47">
        <v>10469.266298691824</v>
      </c>
      <c r="AU72" s="47">
        <v>10558.943866683441</v>
      </c>
      <c r="AV72" s="47">
        <v>10363.764153684024</v>
      </c>
      <c r="AW72" s="47">
        <v>10688.758987509615</v>
      </c>
      <c r="AX72" s="47">
        <v>10550.180316822923</v>
      </c>
      <c r="AY72" s="47">
        <v>10333.460634055662</v>
      </c>
      <c r="AZ72" s="47">
        <v>10044.477839507286</v>
      </c>
      <c r="BA72" s="47">
        <v>9819.0737156456016</v>
      </c>
      <c r="BB72" s="47">
        <v>9888.8415555217216</v>
      </c>
      <c r="BC72" s="47">
        <v>9771.3101657850821</v>
      </c>
      <c r="BD72" s="47">
        <v>10016.13303587287</v>
      </c>
      <c r="BE72" s="47">
        <v>10037.939576667839</v>
      </c>
      <c r="BF72" s="47">
        <v>9757.8725071789595</v>
      </c>
      <c r="BG72" s="47">
        <v>9026.2517217166223</v>
      </c>
      <c r="BH72" s="47">
        <v>8950.2156038849771</v>
      </c>
      <c r="BI72" s="47">
        <v>9007.3712383299644</v>
      </c>
      <c r="BJ72" s="47">
        <v>9526.6171446594562</v>
      </c>
      <c r="BK72" s="47">
        <v>10018.68850416394</v>
      </c>
      <c r="BL72" s="47">
        <v>10507.544032837359</v>
      </c>
      <c r="BM72" s="47">
        <v>11014.584440684606</v>
      </c>
      <c r="BN72" s="47">
        <v>11339.445135532435</v>
      </c>
      <c r="BO72" s="47">
        <v>11302.832930101302</v>
      </c>
      <c r="BP72" s="47">
        <v>11821.525951226929</v>
      </c>
      <c r="BQ72" s="47">
        <v>11585.368609853544</v>
      </c>
      <c r="BR72" s="47">
        <v>12018.171691402502</v>
      </c>
      <c r="BS72" s="47">
        <v>12091.327325847489</v>
      </c>
      <c r="BT72" s="47">
        <v>12063.568942161379</v>
      </c>
      <c r="BU72" s="47">
        <v>12055.396978423574</v>
      </c>
      <c r="BV72" s="47">
        <v>11768.576691422993</v>
      </c>
      <c r="BW72" s="47">
        <v>11605.940407437429</v>
      </c>
      <c r="BX72" s="47">
        <v>11570.117537349643</v>
      </c>
      <c r="BY72" s="47">
        <v>10833.130452785665</v>
      </c>
      <c r="BZ72" s="47">
        <v>10746.649803245089</v>
      </c>
      <c r="CA72" s="47">
        <v>10459.860467901744</v>
      </c>
      <c r="CB72" s="47">
        <v>10243.253428645019</v>
      </c>
      <c r="CC72" s="47">
        <v>9824.5819029866179</v>
      </c>
      <c r="CD72" s="47">
        <v>9342.1064196204516</v>
      </c>
      <c r="CE72" s="47">
        <v>9549.6059815410481</v>
      </c>
      <c r="CF72" s="47">
        <v>9391.2972957382772</v>
      </c>
      <c r="CG72" s="47">
        <v>9038.436600890449</v>
      </c>
      <c r="CH72" s="47">
        <v>9204.204440766569</v>
      </c>
      <c r="CI72" s="47">
        <v>9324.8407247521318</v>
      </c>
      <c r="CJ72" s="47">
        <v>9598.3497428627397</v>
      </c>
      <c r="CK72" s="47">
        <v>10234.427975470029</v>
      </c>
      <c r="CL72" s="47">
        <v>11173.941283596236</v>
      </c>
      <c r="CM72" s="47">
        <v>8308.8252716181232</v>
      </c>
      <c r="CN72" s="47">
        <v>7788.6799695219524</v>
      </c>
      <c r="CO72" s="47">
        <v>7290.9602867546919</v>
      </c>
      <c r="CP72" s="47">
        <v>6418.9757852779185</v>
      </c>
      <c r="CQ72" s="47">
        <v>5616.9551659695007</v>
      </c>
      <c r="CR72" s="47">
        <v>4412.5355889738075</v>
      </c>
      <c r="CS72" s="47">
        <v>4527.4874318649472</v>
      </c>
      <c r="CT72" s="47">
        <v>4190.1073865576936</v>
      </c>
      <c r="CU72" s="47">
        <v>3848.1916614981983</v>
      </c>
      <c r="CV72" s="47">
        <v>3287.7617521536877</v>
      </c>
      <c r="CW72" s="47">
        <v>2704.6044107803027</v>
      </c>
      <c r="CX72" s="47">
        <v>2355.5330512758201</v>
      </c>
      <c r="CY72" s="48">
        <v>7455.8811779885964</v>
      </c>
      <c r="CZ72" s="88">
        <v>6878.3042142303002</v>
      </c>
      <c r="DA72" s="47">
        <v>7473.5354981953733</v>
      </c>
      <c r="DB72" s="47">
        <v>7990.656721737113</v>
      </c>
      <c r="DC72" s="47">
        <v>7718.3532021087503</v>
      </c>
      <c r="DD72" s="47">
        <v>8179.2379755110096</v>
      </c>
      <c r="DE72" s="47">
        <v>8480.0247277671515</v>
      </c>
      <c r="DF72" s="47">
        <v>8647.2611779066319</v>
      </c>
      <c r="DG72" s="47">
        <v>8951.2706340966433</v>
      </c>
      <c r="DH72" s="47">
        <v>9233.0573863527843</v>
      </c>
      <c r="DI72" s="47">
        <v>9164.0049392283236</v>
      </c>
      <c r="DJ72" s="47">
        <v>9260.7796522072495</v>
      </c>
      <c r="DK72" s="47">
        <v>9512.1648636889131</v>
      </c>
      <c r="DL72" s="47">
        <v>9881.9180812006143</v>
      </c>
      <c r="DM72" s="47">
        <v>9504.6145615722526</v>
      </c>
      <c r="DN72" s="47">
        <v>9519.1863591561378</v>
      </c>
      <c r="DO72" s="47">
        <v>9446.1192896672583</v>
      </c>
      <c r="DP72" s="47">
        <v>9447.4494709372539</v>
      </c>
      <c r="DQ72" s="47">
        <v>9008.744410534413</v>
      </c>
      <c r="DR72" s="47">
        <v>8635.914667343819</v>
      </c>
      <c r="DS72" s="47">
        <v>8030.8519332597571</v>
      </c>
      <c r="DT72" s="47">
        <v>7737.8287308641338</v>
      </c>
      <c r="DU72" s="47">
        <v>7754.5200450613629</v>
      </c>
      <c r="DV72" s="47">
        <v>8152.5337912669756</v>
      </c>
      <c r="DW72" s="47">
        <v>8444.9705737142922</v>
      </c>
      <c r="DX72" s="47">
        <v>8427.3170842771069</v>
      </c>
      <c r="DY72" s="47">
        <v>8832.6059815410481</v>
      </c>
      <c r="DZ72" s="47">
        <v>9499.473549491684</v>
      </c>
      <c r="EA72" s="47">
        <v>9743.2938364922666</v>
      </c>
      <c r="EB72" s="47">
        <v>9787.4563440400598</v>
      </c>
      <c r="EC72" s="47">
        <v>10038.31703888789</v>
      </c>
      <c r="ED72" s="47">
        <v>10389.972235253474</v>
      </c>
      <c r="EE72" s="47">
        <v>10501.440845516834</v>
      </c>
      <c r="EF72" s="47">
        <v>10862.930951247419</v>
      </c>
      <c r="EG72" s="47">
        <v>11019.466630999661</v>
      </c>
      <c r="EH72" s="47">
        <v>10954.488126466886</v>
      </c>
      <c r="EI72" s="47">
        <v>11209.396978423574</v>
      </c>
      <c r="EJ72" s="47">
        <v>11058.825180839689</v>
      </c>
      <c r="EK72" s="47">
        <v>11081.117537349643</v>
      </c>
      <c r="EL72" s="47">
        <v>10824.514788108521</v>
      </c>
      <c r="EM72" s="47">
        <v>10534.62055851625</v>
      </c>
      <c r="EN72" s="47">
        <v>10269.943866683441</v>
      </c>
      <c r="EO72" s="47">
        <v>10170.353156719533</v>
      </c>
      <c r="EP72" s="47">
        <v>10345.953322873451</v>
      </c>
      <c r="EQ72" s="47">
        <v>10356.797688428465</v>
      </c>
      <c r="ER72" s="47">
        <v>10299.036721655149</v>
      </c>
      <c r="ES72" s="47">
        <v>10002.243096296203</v>
      </c>
      <c r="ET72" s="47">
        <v>9342.3755283455666</v>
      </c>
      <c r="EU72" s="47">
        <v>9030.7203319799828</v>
      </c>
      <c r="EV72" s="47">
        <v>9454.4211023672215</v>
      </c>
      <c r="EW72" s="47">
        <v>9926.4537609528561</v>
      </c>
      <c r="EX72" s="47">
        <v>10518.953322873451</v>
      </c>
      <c r="EY72" s="47">
        <v>10945.407310772393</v>
      </c>
      <c r="EZ72" s="47">
        <v>11506.19147994133</v>
      </c>
      <c r="FA72" s="47">
        <v>11887.559485971367</v>
      </c>
      <c r="FB72" s="47">
        <v>11693.014350029116</v>
      </c>
      <c r="FC72" s="47">
        <v>12185.267129461416</v>
      </c>
      <c r="FD72" s="47">
        <v>12270.365150607531</v>
      </c>
      <c r="FE72" s="47">
        <v>12414.793353023644</v>
      </c>
      <c r="FF72" s="47">
        <v>12747.996268418687</v>
      </c>
      <c r="FG72" s="47">
        <v>12852.886207995354</v>
      </c>
      <c r="FH72" s="47">
        <v>13038.948111309826</v>
      </c>
      <c r="FI72" s="47">
        <v>12419.355694417522</v>
      </c>
      <c r="FJ72" s="47">
        <v>12186.298957277457</v>
      </c>
      <c r="FK72" s="47">
        <v>11951.169984474105</v>
      </c>
      <c r="FL72" s="47">
        <v>11369.452884794049</v>
      </c>
      <c r="FM72" s="47">
        <v>11362.783066064045</v>
      </c>
      <c r="FN72" s="47">
        <v>11198.55348902737</v>
      </c>
      <c r="FO72" s="47">
        <v>10866.001479982311</v>
      </c>
      <c r="FP72" s="47">
        <v>10620.150241324493</v>
      </c>
      <c r="FQ72" s="47">
        <v>10192.672174871122</v>
      </c>
      <c r="FR72" s="47">
        <v>10407.642930142283</v>
      </c>
      <c r="FS72" s="47">
        <v>10404.473549491684</v>
      </c>
      <c r="FT72" s="47">
        <v>10039.160573673311</v>
      </c>
      <c r="FU72" s="47">
        <v>9989.5646975349955</v>
      </c>
      <c r="FV72" s="47">
        <v>10214.140785134483</v>
      </c>
      <c r="FW72" s="47">
        <v>10513.016102346732</v>
      </c>
      <c r="FX72" s="47">
        <v>11326.984274530689</v>
      </c>
      <c r="FY72" s="47">
        <v>12625.951570555837</v>
      </c>
      <c r="FZ72" s="47">
        <v>9287.5535344165874</v>
      </c>
      <c r="GA72" s="47">
        <v>8606.7289574004026</v>
      </c>
      <c r="GB72" s="47">
        <v>8480.6429755315003</v>
      </c>
      <c r="GC72" s="47">
        <v>7563.2517671058395</v>
      </c>
      <c r="GD72" s="47">
        <v>6573.7504982568462</v>
      </c>
      <c r="GE72" s="47">
        <v>5642.2182777506159</v>
      </c>
      <c r="GF72" s="47">
        <v>5404.2208608378205</v>
      </c>
      <c r="GG72" s="47">
        <v>5232.1443351589287</v>
      </c>
      <c r="GH72" s="47">
        <v>4799.362749077196</v>
      </c>
      <c r="GI72" s="47">
        <v>4411.4685194849262</v>
      </c>
      <c r="GJ72" s="47">
        <v>3838.2656040898855</v>
      </c>
      <c r="GK72" s="47">
        <v>3353.4625225409272</v>
      </c>
      <c r="GL72" s="48">
        <v>14045.33761280709</v>
      </c>
    </row>
    <row r="73" spans="1:194" s="1" customFormat="1" x14ac:dyDescent="0.25">
      <c r="A73" s="89" t="s">
        <v>17</v>
      </c>
      <c r="B73" s="254" t="s">
        <v>114</v>
      </c>
      <c r="C73" s="111" t="str">
        <f t="shared" si="28"/>
        <v>England ICB - NHS North East and North Cumbria ICB</v>
      </c>
      <c r="D73" s="70">
        <f t="shared" si="30"/>
        <v>110938</v>
      </c>
      <c r="E73" s="70">
        <f t="shared" si="31"/>
        <v>104913</v>
      </c>
      <c r="F73" s="85">
        <f t="shared" si="39"/>
        <v>3088985</v>
      </c>
      <c r="G73" s="49">
        <f t="shared" si="40"/>
        <v>1516107</v>
      </c>
      <c r="H73" s="50">
        <f t="shared" si="41"/>
        <v>1572878</v>
      </c>
      <c r="I73" s="49">
        <f t="shared" si="42"/>
        <v>1206485</v>
      </c>
      <c r="J73" s="87">
        <f t="shared" si="43"/>
        <v>1279498</v>
      </c>
      <c r="K73" s="88">
        <f t="shared" si="44"/>
        <v>309622</v>
      </c>
      <c r="L73" s="48">
        <f t="shared" si="45"/>
        <v>293380</v>
      </c>
      <c r="M73" s="88">
        <v>14221</v>
      </c>
      <c r="N73" s="47">
        <v>14626</v>
      </c>
      <c r="O73" s="47">
        <v>15477</v>
      </c>
      <c r="P73" s="47">
        <v>15435</v>
      </c>
      <c r="Q73" s="47">
        <v>15873</v>
      </c>
      <c r="R73" s="47">
        <v>16533</v>
      </c>
      <c r="S73" s="47">
        <v>16909</v>
      </c>
      <c r="T73" s="47">
        <v>17274</v>
      </c>
      <c r="U73" s="47">
        <v>17960</v>
      </c>
      <c r="V73" s="47">
        <v>17693</v>
      </c>
      <c r="W73" s="47">
        <v>18046</v>
      </c>
      <c r="X73" s="47">
        <v>18637</v>
      </c>
      <c r="Y73" s="47">
        <v>18675</v>
      </c>
      <c r="Z73" s="47">
        <v>18934</v>
      </c>
      <c r="AA73" s="47">
        <v>18499</v>
      </c>
      <c r="AB73" s="47">
        <v>18214</v>
      </c>
      <c r="AC73" s="47">
        <v>18587</v>
      </c>
      <c r="AD73" s="47">
        <v>18029</v>
      </c>
      <c r="AE73" s="47">
        <v>18353</v>
      </c>
      <c r="AF73" s="47">
        <v>20305</v>
      </c>
      <c r="AG73" s="47">
        <v>20802</v>
      </c>
      <c r="AH73" s="47">
        <v>20882</v>
      </c>
      <c r="AI73" s="47">
        <v>19130</v>
      </c>
      <c r="AJ73" s="47">
        <v>18273</v>
      </c>
      <c r="AK73" s="47">
        <v>18310</v>
      </c>
      <c r="AL73" s="47">
        <v>18489</v>
      </c>
      <c r="AM73" s="47">
        <v>18481</v>
      </c>
      <c r="AN73" s="47">
        <v>18897</v>
      </c>
      <c r="AO73" s="47">
        <v>18504</v>
      </c>
      <c r="AP73" s="47">
        <v>19020</v>
      </c>
      <c r="AQ73" s="47">
        <v>19128</v>
      </c>
      <c r="AR73" s="47">
        <v>19265</v>
      </c>
      <c r="AS73" s="47">
        <v>20084</v>
      </c>
      <c r="AT73" s="47">
        <v>20146</v>
      </c>
      <c r="AU73" s="47">
        <v>19561</v>
      </c>
      <c r="AV73" s="47">
        <v>19479</v>
      </c>
      <c r="AW73" s="47">
        <v>19755</v>
      </c>
      <c r="AX73" s="47">
        <v>19445</v>
      </c>
      <c r="AY73" s="47">
        <v>19771</v>
      </c>
      <c r="AZ73" s="47">
        <v>19215</v>
      </c>
      <c r="BA73" s="47">
        <v>18700</v>
      </c>
      <c r="BB73" s="47">
        <v>18562</v>
      </c>
      <c r="BC73" s="47">
        <v>18268</v>
      </c>
      <c r="BD73" s="47">
        <v>18270</v>
      </c>
      <c r="BE73" s="47">
        <v>18607</v>
      </c>
      <c r="BF73" s="47">
        <v>17967</v>
      </c>
      <c r="BG73" s="47">
        <v>16138</v>
      </c>
      <c r="BH73" s="47">
        <v>15299</v>
      </c>
      <c r="BI73" s="47">
        <v>16204</v>
      </c>
      <c r="BJ73" s="47">
        <v>16951</v>
      </c>
      <c r="BK73" s="47">
        <v>16757</v>
      </c>
      <c r="BL73" s="47">
        <v>18118</v>
      </c>
      <c r="BM73" s="47">
        <v>19463</v>
      </c>
      <c r="BN73" s="47">
        <v>20556</v>
      </c>
      <c r="BO73" s="47">
        <v>19450</v>
      </c>
      <c r="BP73" s="47">
        <v>20144</v>
      </c>
      <c r="BQ73" s="47">
        <v>20399</v>
      </c>
      <c r="BR73" s="47">
        <v>21025</v>
      </c>
      <c r="BS73" s="47">
        <v>21194</v>
      </c>
      <c r="BT73" s="47">
        <v>21788</v>
      </c>
      <c r="BU73" s="47">
        <v>21307</v>
      </c>
      <c r="BV73" s="47">
        <v>21185</v>
      </c>
      <c r="BW73" s="47">
        <v>21069</v>
      </c>
      <c r="BX73" s="47">
        <v>20130</v>
      </c>
      <c r="BY73" s="47">
        <v>19577</v>
      </c>
      <c r="BZ73" s="47">
        <v>19449</v>
      </c>
      <c r="CA73" s="47">
        <v>19053</v>
      </c>
      <c r="CB73" s="47">
        <v>18119</v>
      </c>
      <c r="CC73" s="47">
        <v>17383</v>
      </c>
      <c r="CD73" s="47">
        <v>16529</v>
      </c>
      <c r="CE73" s="47">
        <v>16317</v>
      </c>
      <c r="CF73" s="47">
        <v>15812</v>
      </c>
      <c r="CG73" s="47">
        <v>14983</v>
      </c>
      <c r="CH73" s="47">
        <v>14819</v>
      </c>
      <c r="CI73" s="47">
        <v>14524</v>
      </c>
      <c r="CJ73" s="47">
        <v>14814</v>
      </c>
      <c r="CK73" s="47">
        <v>14957</v>
      </c>
      <c r="CL73" s="47">
        <v>16045</v>
      </c>
      <c r="CM73" s="47">
        <v>11474</v>
      </c>
      <c r="CN73" s="47">
        <v>10603</v>
      </c>
      <c r="CO73" s="47">
        <v>10037</v>
      </c>
      <c r="CP73" s="47">
        <v>8311</v>
      </c>
      <c r="CQ73" s="47">
        <v>7378</v>
      </c>
      <c r="CR73" s="47">
        <v>6395</v>
      </c>
      <c r="CS73" s="47">
        <v>6098</v>
      </c>
      <c r="CT73" s="47">
        <v>5667</v>
      </c>
      <c r="CU73" s="47">
        <v>5027</v>
      </c>
      <c r="CV73" s="47">
        <v>4396</v>
      </c>
      <c r="CW73" s="47">
        <v>3577</v>
      </c>
      <c r="CX73" s="47">
        <v>2968</v>
      </c>
      <c r="CY73" s="48">
        <v>9327</v>
      </c>
      <c r="CZ73" s="88">
        <v>13465</v>
      </c>
      <c r="DA73" s="47">
        <v>13904</v>
      </c>
      <c r="DB73" s="47">
        <v>14742</v>
      </c>
      <c r="DC73" s="47">
        <v>14817</v>
      </c>
      <c r="DD73" s="47">
        <v>15144</v>
      </c>
      <c r="DE73" s="47">
        <v>15755</v>
      </c>
      <c r="DF73" s="47">
        <v>15930</v>
      </c>
      <c r="DG73" s="47">
        <v>16740</v>
      </c>
      <c r="DH73" s="47">
        <v>16943</v>
      </c>
      <c r="DI73" s="47">
        <v>16721</v>
      </c>
      <c r="DJ73" s="47">
        <v>16953</v>
      </c>
      <c r="DK73" s="47">
        <v>17353</v>
      </c>
      <c r="DL73" s="47">
        <v>17817</v>
      </c>
      <c r="DM73" s="47">
        <v>17838</v>
      </c>
      <c r="DN73" s="47">
        <v>17585</v>
      </c>
      <c r="DO73" s="47">
        <v>17090</v>
      </c>
      <c r="DP73" s="47">
        <v>17648</v>
      </c>
      <c r="DQ73" s="47">
        <v>16935</v>
      </c>
      <c r="DR73" s="47">
        <v>17200</v>
      </c>
      <c r="DS73" s="47">
        <v>19093</v>
      </c>
      <c r="DT73" s="47">
        <v>19665</v>
      </c>
      <c r="DU73" s="47">
        <v>19639</v>
      </c>
      <c r="DV73" s="47">
        <v>17827</v>
      </c>
      <c r="DW73" s="47">
        <v>17051</v>
      </c>
      <c r="DX73" s="47">
        <v>16748</v>
      </c>
      <c r="DY73" s="47">
        <v>17471</v>
      </c>
      <c r="DZ73" s="47">
        <v>18186</v>
      </c>
      <c r="EA73" s="47">
        <v>19263</v>
      </c>
      <c r="EB73" s="47">
        <v>18805</v>
      </c>
      <c r="EC73" s="47">
        <v>19404</v>
      </c>
      <c r="ED73" s="47">
        <v>20034</v>
      </c>
      <c r="EE73" s="47">
        <v>20214</v>
      </c>
      <c r="EF73" s="47">
        <v>21065</v>
      </c>
      <c r="EG73" s="47">
        <v>20951</v>
      </c>
      <c r="EH73" s="47">
        <v>20751</v>
      </c>
      <c r="EI73" s="47">
        <v>20556</v>
      </c>
      <c r="EJ73" s="47">
        <v>21143</v>
      </c>
      <c r="EK73" s="47">
        <v>20737</v>
      </c>
      <c r="EL73" s="47">
        <v>20772</v>
      </c>
      <c r="EM73" s="47">
        <v>20472</v>
      </c>
      <c r="EN73" s="47">
        <v>19539</v>
      </c>
      <c r="EO73" s="47">
        <v>19438</v>
      </c>
      <c r="EP73" s="47">
        <v>19201</v>
      </c>
      <c r="EQ73" s="47">
        <v>19357</v>
      </c>
      <c r="ER73" s="47">
        <v>19290</v>
      </c>
      <c r="ES73" s="47">
        <v>18493</v>
      </c>
      <c r="ET73" s="47">
        <v>16617</v>
      </c>
      <c r="EU73" s="47">
        <v>16019</v>
      </c>
      <c r="EV73" s="47">
        <v>17210</v>
      </c>
      <c r="EW73" s="47">
        <v>17195</v>
      </c>
      <c r="EX73" s="47">
        <v>17998</v>
      </c>
      <c r="EY73" s="47">
        <v>18817</v>
      </c>
      <c r="EZ73" s="47">
        <v>20381</v>
      </c>
      <c r="FA73" s="47">
        <v>21603</v>
      </c>
      <c r="FB73" s="47">
        <v>20670</v>
      </c>
      <c r="FC73" s="47">
        <v>21244</v>
      </c>
      <c r="FD73" s="47">
        <v>21657</v>
      </c>
      <c r="FE73" s="47">
        <v>22044</v>
      </c>
      <c r="FF73" s="47">
        <v>22330</v>
      </c>
      <c r="FG73" s="47">
        <v>22510</v>
      </c>
      <c r="FH73" s="47">
        <v>22533</v>
      </c>
      <c r="FI73" s="47">
        <v>22366</v>
      </c>
      <c r="FJ73" s="47">
        <v>22070</v>
      </c>
      <c r="FK73" s="47">
        <v>21093</v>
      </c>
      <c r="FL73" s="47">
        <v>20427</v>
      </c>
      <c r="FM73" s="47">
        <v>20468</v>
      </c>
      <c r="FN73" s="47">
        <v>20046</v>
      </c>
      <c r="FO73" s="47">
        <v>19012</v>
      </c>
      <c r="FP73" s="47">
        <v>18289</v>
      </c>
      <c r="FQ73" s="47">
        <v>17334</v>
      </c>
      <c r="FR73" s="47">
        <v>17048</v>
      </c>
      <c r="FS73" s="47">
        <v>16906</v>
      </c>
      <c r="FT73" s="47">
        <v>16104</v>
      </c>
      <c r="FU73" s="47">
        <v>16131</v>
      </c>
      <c r="FV73" s="47">
        <v>16212</v>
      </c>
      <c r="FW73" s="47">
        <v>16112</v>
      </c>
      <c r="FX73" s="47">
        <v>16912</v>
      </c>
      <c r="FY73" s="47">
        <v>17732</v>
      </c>
      <c r="FZ73" s="47">
        <v>12995</v>
      </c>
      <c r="GA73" s="47">
        <v>12233</v>
      </c>
      <c r="GB73" s="47">
        <v>11628</v>
      </c>
      <c r="GC73" s="47">
        <v>10283</v>
      </c>
      <c r="GD73" s="47">
        <v>9213</v>
      </c>
      <c r="GE73" s="47">
        <v>8327</v>
      </c>
      <c r="GF73" s="47">
        <v>8347</v>
      </c>
      <c r="GG73" s="47">
        <v>7799</v>
      </c>
      <c r="GH73" s="47">
        <v>7359</v>
      </c>
      <c r="GI73" s="47">
        <v>6597</v>
      </c>
      <c r="GJ73" s="47">
        <v>5512</v>
      </c>
      <c r="GK73" s="47">
        <v>5001</v>
      </c>
      <c r="GL73" s="48">
        <v>18749</v>
      </c>
    </row>
    <row r="74" spans="1:194" s="1" customFormat="1" x14ac:dyDescent="0.25">
      <c r="A74" s="89" t="s">
        <v>17</v>
      </c>
      <c r="B74" s="254" t="s">
        <v>115</v>
      </c>
      <c r="C74" s="111" t="str">
        <f t="shared" si="28"/>
        <v>England ICB - NHS North East London ICB</v>
      </c>
      <c r="D74" s="70">
        <f t="shared" si="30"/>
        <v>79544</v>
      </c>
      <c r="E74" s="70">
        <f t="shared" si="31"/>
        <v>75984</v>
      </c>
      <c r="F74" s="85">
        <f t="shared" si="39"/>
        <v>2098267</v>
      </c>
      <c r="G74" s="49">
        <f t="shared" si="40"/>
        <v>1035775</v>
      </c>
      <c r="H74" s="50">
        <f t="shared" si="41"/>
        <v>1062492</v>
      </c>
      <c r="I74" s="49">
        <f t="shared" si="42"/>
        <v>794141</v>
      </c>
      <c r="J74" s="87">
        <f t="shared" si="43"/>
        <v>830530</v>
      </c>
      <c r="K74" s="88">
        <f t="shared" si="44"/>
        <v>241634</v>
      </c>
      <c r="L74" s="48">
        <f t="shared" si="45"/>
        <v>231962</v>
      </c>
      <c r="M74" s="88">
        <v>14652</v>
      </c>
      <c r="N74" s="47">
        <v>14149</v>
      </c>
      <c r="O74" s="47">
        <v>14467</v>
      </c>
      <c r="P74" s="47">
        <v>13284</v>
      </c>
      <c r="Q74" s="47">
        <v>13172</v>
      </c>
      <c r="R74" s="47">
        <v>13473</v>
      </c>
      <c r="S74" s="47">
        <v>13054</v>
      </c>
      <c r="T74" s="47">
        <v>13309</v>
      </c>
      <c r="U74" s="47">
        <v>13567</v>
      </c>
      <c r="V74" s="47">
        <v>13116</v>
      </c>
      <c r="W74" s="47">
        <v>12745</v>
      </c>
      <c r="X74" s="47">
        <v>13102</v>
      </c>
      <c r="Y74" s="47">
        <v>13430</v>
      </c>
      <c r="Z74" s="47">
        <v>13109</v>
      </c>
      <c r="AA74" s="47">
        <v>13046</v>
      </c>
      <c r="AB74" s="47">
        <v>13124</v>
      </c>
      <c r="AC74" s="47">
        <v>13315</v>
      </c>
      <c r="AD74" s="47">
        <v>13520</v>
      </c>
      <c r="AE74" s="47">
        <v>13043</v>
      </c>
      <c r="AF74" s="47">
        <v>13088</v>
      </c>
      <c r="AG74" s="47">
        <v>13592</v>
      </c>
      <c r="AH74" s="47">
        <v>14774</v>
      </c>
      <c r="AI74" s="47">
        <v>16203</v>
      </c>
      <c r="AJ74" s="47">
        <v>18205</v>
      </c>
      <c r="AK74" s="47">
        <v>19853</v>
      </c>
      <c r="AL74" s="47">
        <v>20970</v>
      </c>
      <c r="AM74" s="47">
        <v>22096</v>
      </c>
      <c r="AN74" s="47">
        <v>22712</v>
      </c>
      <c r="AO74" s="47">
        <v>22368</v>
      </c>
      <c r="AP74" s="47">
        <v>22137</v>
      </c>
      <c r="AQ74" s="47">
        <v>21347</v>
      </c>
      <c r="AR74" s="47">
        <v>19974</v>
      </c>
      <c r="AS74" s="47">
        <v>19490</v>
      </c>
      <c r="AT74" s="47">
        <v>19305</v>
      </c>
      <c r="AU74" s="47">
        <v>19291</v>
      </c>
      <c r="AV74" s="47">
        <v>18551</v>
      </c>
      <c r="AW74" s="47">
        <v>17998</v>
      </c>
      <c r="AX74" s="47">
        <v>17449</v>
      </c>
      <c r="AY74" s="47">
        <v>16578</v>
      </c>
      <c r="AZ74" s="47">
        <v>16221</v>
      </c>
      <c r="BA74" s="47">
        <v>16202</v>
      </c>
      <c r="BB74" s="47">
        <v>15295</v>
      </c>
      <c r="BC74" s="47">
        <v>14887</v>
      </c>
      <c r="BD74" s="47">
        <v>14950</v>
      </c>
      <c r="BE74" s="47">
        <v>14636</v>
      </c>
      <c r="BF74" s="47">
        <v>13797</v>
      </c>
      <c r="BG74" s="47">
        <v>13351</v>
      </c>
      <c r="BH74" s="47">
        <v>12803</v>
      </c>
      <c r="BI74" s="47">
        <v>12792</v>
      </c>
      <c r="BJ74" s="47">
        <v>12510</v>
      </c>
      <c r="BK74" s="47">
        <v>12219</v>
      </c>
      <c r="BL74" s="47">
        <v>11659</v>
      </c>
      <c r="BM74" s="47">
        <v>11628</v>
      </c>
      <c r="BN74" s="47">
        <v>11578</v>
      </c>
      <c r="BO74" s="47">
        <v>11425</v>
      </c>
      <c r="BP74" s="47">
        <v>10999</v>
      </c>
      <c r="BQ74" s="47">
        <v>11157</v>
      </c>
      <c r="BR74" s="47">
        <v>10155</v>
      </c>
      <c r="BS74" s="47">
        <v>9689</v>
      </c>
      <c r="BT74" s="47">
        <v>9609</v>
      </c>
      <c r="BU74" s="47">
        <v>9504</v>
      </c>
      <c r="BV74" s="47">
        <v>9026</v>
      </c>
      <c r="BW74" s="47">
        <v>8467</v>
      </c>
      <c r="BX74" s="47">
        <v>8095</v>
      </c>
      <c r="BY74" s="47">
        <v>8070</v>
      </c>
      <c r="BZ74" s="47">
        <v>7525</v>
      </c>
      <c r="CA74" s="47">
        <v>7094</v>
      </c>
      <c r="CB74" s="47">
        <v>6375</v>
      </c>
      <c r="CC74" s="47">
        <v>6155</v>
      </c>
      <c r="CD74" s="47">
        <v>5702</v>
      </c>
      <c r="CE74" s="47">
        <v>5236</v>
      </c>
      <c r="CF74" s="47">
        <v>4833</v>
      </c>
      <c r="CG74" s="47">
        <v>4616</v>
      </c>
      <c r="CH74" s="47">
        <v>4366</v>
      </c>
      <c r="CI74" s="47">
        <v>4090</v>
      </c>
      <c r="CJ74" s="47">
        <v>3849</v>
      </c>
      <c r="CK74" s="47">
        <v>3871</v>
      </c>
      <c r="CL74" s="47">
        <v>4151</v>
      </c>
      <c r="CM74" s="47">
        <v>3181</v>
      </c>
      <c r="CN74" s="47">
        <v>2697</v>
      </c>
      <c r="CO74" s="47">
        <v>2506</v>
      </c>
      <c r="CP74" s="47">
        <v>2298</v>
      </c>
      <c r="CQ74" s="47">
        <v>2085</v>
      </c>
      <c r="CR74" s="47">
        <v>1823</v>
      </c>
      <c r="CS74" s="47">
        <v>1904</v>
      </c>
      <c r="CT74" s="47">
        <v>1653</v>
      </c>
      <c r="CU74" s="47">
        <v>1540</v>
      </c>
      <c r="CV74" s="47">
        <v>1391</v>
      </c>
      <c r="CW74" s="47">
        <v>1153</v>
      </c>
      <c r="CX74" s="47">
        <v>968</v>
      </c>
      <c r="CY74" s="48">
        <v>3331</v>
      </c>
      <c r="CZ74" s="88">
        <v>13867</v>
      </c>
      <c r="DA74" s="47">
        <v>13389</v>
      </c>
      <c r="DB74" s="47">
        <v>13906</v>
      </c>
      <c r="DC74" s="47">
        <v>13040</v>
      </c>
      <c r="DD74" s="47">
        <v>13090</v>
      </c>
      <c r="DE74" s="47">
        <v>12569</v>
      </c>
      <c r="DF74" s="47">
        <v>12706</v>
      </c>
      <c r="DG74" s="47">
        <v>12972</v>
      </c>
      <c r="DH74" s="47">
        <v>13036</v>
      </c>
      <c r="DI74" s="47">
        <v>12522</v>
      </c>
      <c r="DJ74" s="47">
        <v>12316</v>
      </c>
      <c r="DK74" s="47">
        <v>12565</v>
      </c>
      <c r="DL74" s="47">
        <v>12684</v>
      </c>
      <c r="DM74" s="47">
        <v>12522</v>
      </c>
      <c r="DN74" s="47">
        <v>12637</v>
      </c>
      <c r="DO74" s="47">
        <v>12833</v>
      </c>
      <c r="DP74" s="47">
        <v>12851</v>
      </c>
      <c r="DQ74" s="47">
        <v>12457</v>
      </c>
      <c r="DR74" s="47">
        <v>12348</v>
      </c>
      <c r="DS74" s="47">
        <v>12087</v>
      </c>
      <c r="DT74" s="47">
        <v>12698</v>
      </c>
      <c r="DU74" s="47">
        <v>13581</v>
      </c>
      <c r="DV74" s="47">
        <v>15549</v>
      </c>
      <c r="DW74" s="47">
        <v>17431</v>
      </c>
      <c r="DX74" s="47">
        <v>19511</v>
      </c>
      <c r="DY74" s="47">
        <v>21160</v>
      </c>
      <c r="DZ74" s="47">
        <v>22203</v>
      </c>
      <c r="EA74" s="47">
        <v>22444</v>
      </c>
      <c r="EB74" s="47">
        <v>22390</v>
      </c>
      <c r="EC74" s="47">
        <v>21790</v>
      </c>
      <c r="ED74" s="47">
        <v>21139</v>
      </c>
      <c r="EE74" s="47">
        <v>20578</v>
      </c>
      <c r="EF74" s="47">
        <v>20608</v>
      </c>
      <c r="EG74" s="47">
        <v>20137</v>
      </c>
      <c r="EH74" s="47">
        <v>19732</v>
      </c>
      <c r="EI74" s="47">
        <v>19301</v>
      </c>
      <c r="EJ74" s="47">
        <v>19175</v>
      </c>
      <c r="EK74" s="47">
        <v>18483</v>
      </c>
      <c r="EL74" s="47">
        <v>18051</v>
      </c>
      <c r="EM74" s="47">
        <v>17629</v>
      </c>
      <c r="EN74" s="47">
        <v>16944</v>
      </c>
      <c r="EO74" s="47">
        <v>16819</v>
      </c>
      <c r="EP74" s="47">
        <v>16120</v>
      </c>
      <c r="EQ74" s="47">
        <v>15768</v>
      </c>
      <c r="ER74" s="47">
        <v>15676</v>
      </c>
      <c r="ES74" s="47">
        <v>14463</v>
      </c>
      <c r="ET74" s="47">
        <v>13679</v>
      </c>
      <c r="EU74" s="47">
        <v>13297</v>
      </c>
      <c r="EV74" s="47">
        <v>13049</v>
      </c>
      <c r="EW74" s="47">
        <v>12695</v>
      </c>
      <c r="EX74" s="47">
        <v>12133</v>
      </c>
      <c r="EY74" s="47">
        <v>11753</v>
      </c>
      <c r="EZ74" s="47">
        <v>11670</v>
      </c>
      <c r="FA74" s="47">
        <v>11492</v>
      </c>
      <c r="FB74" s="47">
        <v>11685</v>
      </c>
      <c r="FC74" s="47">
        <v>11369</v>
      </c>
      <c r="FD74" s="47">
        <v>11125</v>
      </c>
      <c r="FE74" s="47">
        <v>10652</v>
      </c>
      <c r="FF74" s="47">
        <v>10739</v>
      </c>
      <c r="FG74" s="47">
        <v>10488</v>
      </c>
      <c r="FH74" s="47">
        <v>10059</v>
      </c>
      <c r="FI74" s="47">
        <v>9539</v>
      </c>
      <c r="FJ74" s="47">
        <v>8932</v>
      </c>
      <c r="FK74" s="47">
        <v>8530</v>
      </c>
      <c r="FL74" s="47">
        <v>8304</v>
      </c>
      <c r="FM74" s="47">
        <v>7668</v>
      </c>
      <c r="FN74" s="47">
        <v>7155</v>
      </c>
      <c r="FO74" s="47">
        <v>7072</v>
      </c>
      <c r="FP74" s="47">
        <v>6635</v>
      </c>
      <c r="FQ74" s="47">
        <v>6065</v>
      </c>
      <c r="FR74" s="47">
        <v>5900</v>
      </c>
      <c r="FS74" s="47">
        <v>5701</v>
      </c>
      <c r="FT74" s="47">
        <v>5554</v>
      </c>
      <c r="FU74" s="47">
        <v>5173</v>
      </c>
      <c r="FV74" s="47">
        <v>4982</v>
      </c>
      <c r="FW74" s="47">
        <v>4868</v>
      </c>
      <c r="FX74" s="47">
        <v>4998</v>
      </c>
      <c r="FY74" s="47">
        <v>5001</v>
      </c>
      <c r="FZ74" s="47">
        <v>3902</v>
      </c>
      <c r="GA74" s="47">
        <v>3591</v>
      </c>
      <c r="GB74" s="47">
        <v>3414</v>
      </c>
      <c r="GC74" s="47">
        <v>3376</v>
      </c>
      <c r="GD74" s="47">
        <v>2967</v>
      </c>
      <c r="GE74" s="47">
        <v>2504</v>
      </c>
      <c r="GF74" s="47">
        <v>2604</v>
      </c>
      <c r="GG74" s="47">
        <v>2441</v>
      </c>
      <c r="GH74" s="47">
        <v>2268</v>
      </c>
      <c r="GI74" s="47">
        <v>2020</v>
      </c>
      <c r="GJ74" s="47">
        <v>1755</v>
      </c>
      <c r="GK74" s="47">
        <v>1553</v>
      </c>
      <c r="GL74" s="48">
        <v>6358</v>
      </c>
    </row>
    <row r="75" spans="1:194" s="1" customFormat="1" x14ac:dyDescent="0.25">
      <c r="A75" s="89" t="s">
        <v>17</v>
      </c>
      <c r="B75" s="254" t="s">
        <v>116</v>
      </c>
      <c r="C75" s="111" t="str">
        <f t="shared" si="28"/>
        <v>England ICB - NHS Northamptonshire ICB</v>
      </c>
      <c r="D75" s="70">
        <f t="shared" si="30"/>
        <v>32669</v>
      </c>
      <c r="E75" s="70">
        <f t="shared" si="31"/>
        <v>30943</v>
      </c>
      <c r="F75" s="85">
        <f t="shared" si="39"/>
        <v>813682</v>
      </c>
      <c r="G75" s="49">
        <f t="shared" si="40"/>
        <v>401399</v>
      </c>
      <c r="H75" s="50">
        <f t="shared" si="41"/>
        <v>412283</v>
      </c>
      <c r="I75" s="49">
        <f t="shared" si="42"/>
        <v>309742</v>
      </c>
      <c r="J75" s="87">
        <f t="shared" si="43"/>
        <v>324532</v>
      </c>
      <c r="K75" s="88">
        <f t="shared" si="44"/>
        <v>91657</v>
      </c>
      <c r="L75" s="48">
        <f t="shared" si="45"/>
        <v>87751</v>
      </c>
      <c r="M75" s="88">
        <v>4184</v>
      </c>
      <c r="N75" s="47">
        <v>4372</v>
      </c>
      <c r="O75" s="47">
        <v>4707</v>
      </c>
      <c r="P75" s="47">
        <v>4705</v>
      </c>
      <c r="Q75" s="47">
        <v>4969</v>
      </c>
      <c r="R75" s="47">
        <v>4978</v>
      </c>
      <c r="S75" s="47">
        <v>5005</v>
      </c>
      <c r="T75" s="47">
        <v>5091</v>
      </c>
      <c r="U75" s="47">
        <v>5223</v>
      </c>
      <c r="V75" s="47">
        <v>5208</v>
      </c>
      <c r="W75" s="47">
        <v>5255</v>
      </c>
      <c r="X75" s="47">
        <v>5291</v>
      </c>
      <c r="Y75" s="47">
        <v>5508</v>
      </c>
      <c r="Z75" s="47">
        <v>5580</v>
      </c>
      <c r="AA75" s="47">
        <v>5499</v>
      </c>
      <c r="AB75" s="47">
        <v>5442</v>
      </c>
      <c r="AC75" s="47">
        <v>5491</v>
      </c>
      <c r="AD75" s="47">
        <v>5149</v>
      </c>
      <c r="AE75" s="47">
        <v>4851</v>
      </c>
      <c r="AF75" s="47">
        <v>4106</v>
      </c>
      <c r="AG75" s="47">
        <v>3784</v>
      </c>
      <c r="AH75" s="47">
        <v>3675</v>
      </c>
      <c r="AI75" s="47">
        <v>4125</v>
      </c>
      <c r="AJ75" s="47">
        <v>4509</v>
      </c>
      <c r="AK75" s="47">
        <v>4523</v>
      </c>
      <c r="AL75" s="47">
        <v>4692</v>
      </c>
      <c r="AM75" s="47">
        <v>4696</v>
      </c>
      <c r="AN75" s="47">
        <v>4811</v>
      </c>
      <c r="AO75" s="47">
        <v>4754</v>
      </c>
      <c r="AP75" s="47">
        <v>5021</v>
      </c>
      <c r="AQ75" s="47">
        <v>5316</v>
      </c>
      <c r="AR75" s="47">
        <v>5272</v>
      </c>
      <c r="AS75" s="47">
        <v>5686</v>
      </c>
      <c r="AT75" s="47">
        <v>5784</v>
      </c>
      <c r="AU75" s="47">
        <v>5863</v>
      </c>
      <c r="AV75" s="47">
        <v>5843</v>
      </c>
      <c r="AW75" s="47">
        <v>5962</v>
      </c>
      <c r="AX75" s="47">
        <v>5637</v>
      </c>
      <c r="AY75" s="47">
        <v>5645</v>
      </c>
      <c r="AZ75" s="47">
        <v>5594</v>
      </c>
      <c r="BA75" s="47">
        <v>5481</v>
      </c>
      <c r="BB75" s="47">
        <v>5575</v>
      </c>
      <c r="BC75" s="47">
        <v>5492</v>
      </c>
      <c r="BD75" s="47">
        <v>5670</v>
      </c>
      <c r="BE75" s="47">
        <v>5671</v>
      </c>
      <c r="BF75" s="47">
        <v>5349</v>
      </c>
      <c r="BG75" s="47">
        <v>4925</v>
      </c>
      <c r="BH75" s="47">
        <v>4914</v>
      </c>
      <c r="BI75" s="47">
        <v>4942</v>
      </c>
      <c r="BJ75" s="47">
        <v>5019</v>
      </c>
      <c r="BK75" s="47">
        <v>5175</v>
      </c>
      <c r="BL75" s="47">
        <v>5222</v>
      </c>
      <c r="BM75" s="47">
        <v>5476</v>
      </c>
      <c r="BN75" s="47">
        <v>5754</v>
      </c>
      <c r="BO75" s="47">
        <v>5463</v>
      </c>
      <c r="BP75" s="47">
        <v>5682</v>
      </c>
      <c r="BQ75" s="47">
        <v>5592</v>
      </c>
      <c r="BR75" s="47">
        <v>5547</v>
      </c>
      <c r="BS75" s="47">
        <v>5442</v>
      </c>
      <c r="BT75" s="47">
        <v>5540</v>
      </c>
      <c r="BU75" s="47">
        <v>5244</v>
      </c>
      <c r="BV75" s="47">
        <v>5119</v>
      </c>
      <c r="BW75" s="47">
        <v>4846</v>
      </c>
      <c r="BX75" s="47">
        <v>4582</v>
      </c>
      <c r="BY75" s="47">
        <v>4292</v>
      </c>
      <c r="BZ75" s="47">
        <v>4193</v>
      </c>
      <c r="CA75" s="47">
        <v>4059</v>
      </c>
      <c r="CB75" s="47">
        <v>3861</v>
      </c>
      <c r="CC75" s="47">
        <v>3591</v>
      </c>
      <c r="CD75" s="47">
        <v>3433</v>
      </c>
      <c r="CE75" s="47">
        <v>3579</v>
      </c>
      <c r="CF75" s="47">
        <v>3313</v>
      </c>
      <c r="CG75" s="47">
        <v>3230</v>
      </c>
      <c r="CH75" s="47">
        <v>3165</v>
      </c>
      <c r="CI75" s="47">
        <v>3205</v>
      </c>
      <c r="CJ75" s="47">
        <v>3255</v>
      </c>
      <c r="CK75" s="47">
        <v>3538</v>
      </c>
      <c r="CL75" s="47">
        <v>3706</v>
      </c>
      <c r="CM75" s="47">
        <v>2692</v>
      </c>
      <c r="CN75" s="47">
        <v>2530</v>
      </c>
      <c r="CO75" s="47">
        <v>2432</v>
      </c>
      <c r="CP75" s="47">
        <v>2074</v>
      </c>
      <c r="CQ75" s="47">
        <v>1844</v>
      </c>
      <c r="CR75" s="47">
        <v>1473</v>
      </c>
      <c r="CS75" s="47">
        <v>1331</v>
      </c>
      <c r="CT75" s="47">
        <v>1340</v>
      </c>
      <c r="CU75" s="47">
        <v>1126</v>
      </c>
      <c r="CV75" s="47">
        <v>930</v>
      </c>
      <c r="CW75" s="47">
        <v>839</v>
      </c>
      <c r="CX75" s="47">
        <v>677</v>
      </c>
      <c r="CY75" s="48">
        <v>2163</v>
      </c>
      <c r="CZ75" s="88">
        <v>3885</v>
      </c>
      <c r="DA75" s="47">
        <v>4172</v>
      </c>
      <c r="DB75" s="47">
        <v>4453</v>
      </c>
      <c r="DC75" s="47">
        <v>4506</v>
      </c>
      <c r="DD75" s="47">
        <v>4814</v>
      </c>
      <c r="DE75" s="47">
        <v>4784</v>
      </c>
      <c r="DF75" s="47">
        <v>4933</v>
      </c>
      <c r="DG75" s="47">
        <v>4875</v>
      </c>
      <c r="DH75" s="47">
        <v>5051</v>
      </c>
      <c r="DI75" s="47">
        <v>4991</v>
      </c>
      <c r="DJ75" s="47">
        <v>5079</v>
      </c>
      <c r="DK75" s="47">
        <v>5265</v>
      </c>
      <c r="DL75" s="47">
        <v>5255</v>
      </c>
      <c r="DM75" s="47">
        <v>5118</v>
      </c>
      <c r="DN75" s="47">
        <v>5195</v>
      </c>
      <c r="DO75" s="47">
        <v>5196</v>
      </c>
      <c r="DP75" s="47">
        <v>5177</v>
      </c>
      <c r="DQ75" s="47">
        <v>5002</v>
      </c>
      <c r="DR75" s="47">
        <v>4607</v>
      </c>
      <c r="DS75" s="47">
        <v>3750</v>
      </c>
      <c r="DT75" s="47">
        <v>3349</v>
      </c>
      <c r="DU75" s="47">
        <v>3272</v>
      </c>
      <c r="DV75" s="47">
        <v>3947</v>
      </c>
      <c r="DW75" s="47">
        <v>4323</v>
      </c>
      <c r="DX75" s="47">
        <v>4395</v>
      </c>
      <c r="DY75" s="47">
        <v>4492</v>
      </c>
      <c r="DZ75" s="47">
        <v>4610</v>
      </c>
      <c r="EA75" s="47">
        <v>4916</v>
      </c>
      <c r="EB75" s="47">
        <v>5094</v>
      </c>
      <c r="EC75" s="47">
        <v>5191</v>
      </c>
      <c r="ED75" s="47">
        <v>5694</v>
      </c>
      <c r="EE75" s="47">
        <v>5656</v>
      </c>
      <c r="EF75" s="47">
        <v>5952</v>
      </c>
      <c r="EG75" s="47">
        <v>6038</v>
      </c>
      <c r="EH75" s="47">
        <v>6217</v>
      </c>
      <c r="EI75" s="47">
        <v>6211</v>
      </c>
      <c r="EJ75" s="47">
        <v>6338</v>
      </c>
      <c r="EK75" s="47">
        <v>6001</v>
      </c>
      <c r="EL75" s="47">
        <v>6073</v>
      </c>
      <c r="EM75" s="47">
        <v>5920</v>
      </c>
      <c r="EN75" s="47">
        <v>5708</v>
      </c>
      <c r="EO75" s="47">
        <v>5870</v>
      </c>
      <c r="EP75" s="47">
        <v>5746</v>
      </c>
      <c r="EQ75" s="47">
        <v>5739</v>
      </c>
      <c r="ER75" s="47">
        <v>5786</v>
      </c>
      <c r="ES75" s="47">
        <v>5411</v>
      </c>
      <c r="ET75" s="47">
        <v>4965</v>
      </c>
      <c r="EU75" s="47">
        <v>4843</v>
      </c>
      <c r="EV75" s="47">
        <v>5049</v>
      </c>
      <c r="EW75" s="47">
        <v>5159</v>
      </c>
      <c r="EX75" s="47">
        <v>5282</v>
      </c>
      <c r="EY75" s="47">
        <v>5366</v>
      </c>
      <c r="EZ75" s="47">
        <v>5583</v>
      </c>
      <c r="FA75" s="47">
        <v>5795</v>
      </c>
      <c r="FB75" s="47">
        <v>5292</v>
      </c>
      <c r="FC75" s="47">
        <v>5723</v>
      </c>
      <c r="FD75" s="47">
        <v>5632</v>
      </c>
      <c r="FE75" s="47">
        <v>5597</v>
      </c>
      <c r="FF75" s="47">
        <v>5464</v>
      </c>
      <c r="FG75" s="47">
        <v>5456</v>
      </c>
      <c r="FH75" s="47">
        <v>5330</v>
      </c>
      <c r="FI75" s="47">
        <v>5145</v>
      </c>
      <c r="FJ75" s="47">
        <v>5041</v>
      </c>
      <c r="FK75" s="47">
        <v>4744</v>
      </c>
      <c r="FL75" s="47">
        <v>4516</v>
      </c>
      <c r="FM75" s="47">
        <v>4425</v>
      </c>
      <c r="FN75" s="47">
        <v>4280</v>
      </c>
      <c r="FO75" s="47">
        <v>3948</v>
      </c>
      <c r="FP75" s="47">
        <v>3856</v>
      </c>
      <c r="FQ75" s="47">
        <v>3686</v>
      </c>
      <c r="FR75" s="47">
        <v>3729</v>
      </c>
      <c r="FS75" s="47">
        <v>3745</v>
      </c>
      <c r="FT75" s="47">
        <v>3697</v>
      </c>
      <c r="FU75" s="47">
        <v>3596</v>
      </c>
      <c r="FV75" s="47">
        <v>3655</v>
      </c>
      <c r="FW75" s="47">
        <v>3797</v>
      </c>
      <c r="FX75" s="47">
        <v>3967</v>
      </c>
      <c r="FY75" s="47">
        <v>4163</v>
      </c>
      <c r="FZ75" s="47">
        <v>3048</v>
      </c>
      <c r="GA75" s="47">
        <v>2899</v>
      </c>
      <c r="GB75" s="47">
        <v>2873</v>
      </c>
      <c r="GC75" s="47">
        <v>2437</v>
      </c>
      <c r="GD75" s="47">
        <v>2116</v>
      </c>
      <c r="GE75" s="47">
        <v>1757</v>
      </c>
      <c r="GF75" s="47">
        <v>1702</v>
      </c>
      <c r="GG75" s="47">
        <v>1679</v>
      </c>
      <c r="GH75" s="47">
        <v>1507</v>
      </c>
      <c r="GI75" s="47">
        <v>1368</v>
      </c>
      <c r="GJ75" s="47">
        <v>1124</v>
      </c>
      <c r="GK75" s="47">
        <v>946</v>
      </c>
      <c r="GL75" s="48">
        <v>4244</v>
      </c>
    </row>
    <row r="76" spans="1:194" s="1" customFormat="1" x14ac:dyDescent="0.25">
      <c r="A76" s="89" t="s">
        <v>17</v>
      </c>
      <c r="B76" s="254" t="s">
        <v>117</v>
      </c>
      <c r="C76" s="111" t="str">
        <f t="shared" si="28"/>
        <v>England ICB - NHS Nottingham and Nottinghamshire ICB</v>
      </c>
      <c r="D76" s="70">
        <f t="shared" si="30"/>
        <v>43391</v>
      </c>
      <c r="E76" s="70">
        <f t="shared" si="31"/>
        <v>40910</v>
      </c>
      <c r="F76" s="85">
        <f t="shared" si="39"/>
        <v>1188090</v>
      </c>
      <c r="G76" s="49">
        <f t="shared" si="40"/>
        <v>581764</v>
      </c>
      <c r="H76" s="50">
        <f t="shared" si="41"/>
        <v>606326</v>
      </c>
      <c r="I76" s="49">
        <f t="shared" si="42"/>
        <v>458730</v>
      </c>
      <c r="J76" s="87">
        <f t="shared" si="43"/>
        <v>489074</v>
      </c>
      <c r="K76" s="88">
        <f t="shared" si="44"/>
        <v>123034</v>
      </c>
      <c r="L76" s="48">
        <f t="shared" si="45"/>
        <v>117252</v>
      </c>
      <c r="M76" s="88">
        <v>5448</v>
      </c>
      <c r="N76" s="47">
        <v>5757</v>
      </c>
      <c r="O76" s="47">
        <v>6186</v>
      </c>
      <c r="P76" s="47">
        <v>6238</v>
      </c>
      <c r="Q76" s="47">
        <v>6637</v>
      </c>
      <c r="R76" s="47">
        <v>6612</v>
      </c>
      <c r="S76" s="47">
        <v>6932</v>
      </c>
      <c r="T76" s="47">
        <v>7051</v>
      </c>
      <c r="U76" s="47">
        <v>7150</v>
      </c>
      <c r="V76" s="47">
        <v>7187</v>
      </c>
      <c r="W76" s="47">
        <v>7172</v>
      </c>
      <c r="X76" s="47">
        <v>7273</v>
      </c>
      <c r="Y76" s="47">
        <v>7594</v>
      </c>
      <c r="Z76" s="47">
        <v>7454</v>
      </c>
      <c r="AA76" s="47">
        <v>7167</v>
      </c>
      <c r="AB76" s="47">
        <v>7130</v>
      </c>
      <c r="AC76" s="47">
        <v>7130</v>
      </c>
      <c r="AD76" s="47">
        <v>6916</v>
      </c>
      <c r="AE76" s="47">
        <v>7440</v>
      </c>
      <c r="AF76" s="47">
        <v>10226</v>
      </c>
      <c r="AG76" s="47">
        <v>11152</v>
      </c>
      <c r="AH76" s="47">
        <v>11121</v>
      </c>
      <c r="AI76" s="47">
        <v>8839</v>
      </c>
      <c r="AJ76" s="47">
        <v>7267</v>
      </c>
      <c r="AK76" s="47">
        <v>6856</v>
      </c>
      <c r="AL76" s="47">
        <v>6652</v>
      </c>
      <c r="AM76" s="47">
        <v>6751</v>
      </c>
      <c r="AN76" s="47">
        <v>7010</v>
      </c>
      <c r="AO76" s="47">
        <v>7064</v>
      </c>
      <c r="AP76" s="47">
        <v>7179</v>
      </c>
      <c r="AQ76" s="47">
        <v>7553</v>
      </c>
      <c r="AR76" s="47">
        <v>7663</v>
      </c>
      <c r="AS76" s="47">
        <v>7878</v>
      </c>
      <c r="AT76" s="47">
        <v>8043</v>
      </c>
      <c r="AU76" s="47">
        <v>7941</v>
      </c>
      <c r="AV76" s="47">
        <v>7681</v>
      </c>
      <c r="AW76" s="47">
        <v>7969</v>
      </c>
      <c r="AX76" s="47">
        <v>7525</v>
      </c>
      <c r="AY76" s="47">
        <v>7857</v>
      </c>
      <c r="AZ76" s="47">
        <v>7720</v>
      </c>
      <c r="BA76" s="47">
        <v>7401</v>
      </c>
      <c r="BB76" s="47">
        <v>7356</v>
      </c>
      <c r="BC76" s="47">
        <v>7014</v>
      </c>
      <c r="BD76" s="47">
        <v>7163</v>
      </c>
      <c r="BE76" s="47">
        <v>7249</v>
      </c>
      <c r="BF76" s="47">
        <v>6888</v>
      </c>
      <c r="BG76" s="47">
        <v>6456</v>
      </c>
      <c r="BH76" s="47">
        <v>6417</v>
      </c>
      <c r="BI76" s="47">
        <v>6454</v>
      </c>
      <c r="BJ76" s="47">
        <v>6626</v>
      </c>
      <c r="BK76" s="47">
        <v>6691</v>
      </c>
      <c r="BL76" s="47">
        <v>7153</v>
      </c>
      <c r="BM76" s="47">
        <v>7463</v>
      </c>
      <c r="BN76" s="47">
        <v>7749</v>
      </c>
      <c r="BO76" s="47">
        <v>7393</v>
      </c>
      <c r="BP76" s="47">
        <v>7755</v>
      </c>
      <c r="BQ76" s="47">
        <v>7781</v>
      </c>
      <c r="BR76" s="47">
        <v>7759</v>
      </c>
      <c r="BS76" s="47">
        <v>7772</v>
      </c>
      <c r="BT76" s="47">
        <v>7698</v>
      </c>
      <c r="BU76" s="47">
        <v>7447</v>
      </c>
      <c r="BV76" s="47">
        <v>7665</v>
      </c>
      <c r="BW76" s="47">
        <v>7066</v>
      </c>
      <c r="BX76" s="47">
        <v>7048</v>
      </c>
      <c r="BY76" s="47">
        <v>6600</v>
      </c>
      <c r="BZ76" s="47">
        <v>6353</v>
      </c>
      <c r="CA76" s="47">
        <v>6099</v>
      </c>
      <c r="CB76" s="47">
        <v>5877</v>
      </c>
      <c r="CC76" s="47">
        <v>5522</v>
      </c>
      <c r="CD76" s="47">
        <v>5270</v>
      </c>
      <c r="CE76" s="47">
        <v>5284</v>
      </c>
      <c r="CF76" s="47">
        <v>5066</v>
      </c>
      <c r="CG76" s="47">
        <v>5002</v>
      </c>
      <c r="CH76" s="47">
        <v>5132</v>
      </c>
      <c r="CI76" s="47">
        <v>5097</v>
      </c>
      <c r="CJ76" s="47">
        <v>4980</v>
      </c>
      <c r="CK76" s="47">
        <v>5095</v>
      </c>
      <c r="CL76" s="47">
        <v>5447</v>
      </c>
      <c r="CM76" s="47">
        <v>4059</v>
      </c>
      <c r="CN76" s="47">
        <v>3722</v>
      </c>
      <c r="CO76" s="47">
        <v>3751</v>
      </c>
      <c r="CP76" s="47">
        <v>3284</v>
      </c>
      <c r="CQ76" s="47">
        <v>2583</v>
      </c>
      <c r="CR76" s="47">
        <v>2297</v>
      </c>
      <c r="CS76" s="47">
        <v>2188</v>
      </c>
      <c r="CT76" s="47">
        <v>2015</v>
      </c>
      <c r="CU76" s="47">
        <v>1818</v>
      </c>
      <c r="CV76" s="47">
        <v>1516</v>
      </c>
      <c r="CW76" s="47">
        <v>1231</v>
      </c>
      <c r="CX76" s="47">
        <v>1070</v>
      </c>
      <c r="CY76" s="48">
        <v>3521</v>
      </c>
      <c r="CZ76" s="88">
        <v>5453</v>
      </c>
      <c r="DA76" s="47">
        <v>5554</v>
      </c>
      <c r="DB76" s="47">
        <v>6079</v>
      </c>
      <c r="DC76" s="47">
        <v>5939</v>
      </c>
      <c r="DD76" s="47">
        <v>6220</v>
      </c>
      <c r="DE76" s="47">
        <v>6331</v>
      </c>
      <c r="DF76" s="47">
        <v>6304</v>
      </c>
      <c r="DG76" s="47">
        <v>6857</v>
      </c>
      <c r="DH76" s="47">
        <v>6882</v>
      </c>
      <c r="DI76" s="47">
        <v>6834</v>
      </c>
      <c r="DJ76" s="47">
        <v>6835</v>
      </c>
      <c r="DK76" s="47">
        <v>7054</v>
      </c>
      <c r="DL76" s="47">
        <v>7080</v>
      </c>
      <c r="DM76" s="47">
        <v>7063</v>
      </c>
      <c r="DN76" s="47">
        <v>6868</v>
      </c>
      <c r="DO76" s="47">
        <v>6750</v>
      </c>
      <c r="DP76" s="47">
        <v>6770</v>
      </c>
      <c r="DQ76" s="47">
        <v>6379</v>
      </c>
      <c r="DR76" s="47">
        <v>7052</v>
      </c>
      <c r="DS76" s="47">
        <v>10294</v>
      </c>
      <c r="DT76" s="47">
        <v>11471</v>
      </c>
      <c r="DU76" s="47">
        <v>11191</v>
      </c>
      <c r="DV76" s="47">
        <v>8848</v>
      </c>
      <c r="DW76" s="47">
        <v>7221</v>
      </c>
      <c r="DX76" s="47">
        <v>6697</v>
      </c>
      <c r="DY76" s="47">
        <v>6911</v>
      </c>
      <c r="DZ76" s="47">
        <v>7189</v>
      </c>
      <c r="EA76" s="47">
        <v>7590</v>
      </c>
      <c r="EB76" s="47">
        <v>7562</v>
      </c>
      <c r="EC76" s="47">
        <v>7654</v>
      </c>
      <c r="ED76" s="47">
        <v>8137</v>
      </c>
      <c r="EE76" s="47">
        <v>8185</v>
      </c>
      <c r="EF76" s="47">
        <v>8550</v>
      </c>
      <c r="EG76" s="47">
        <v>8502</v>
      </c>
      <c r="EH76" s="47">
        <v>8723</v>
      </c>
      <c r="EI76" s="47">
        <v>8445</v>
      </c>
      <c r="EJ76" s="47">
        <v>8392</v>
      </c>
      <c r="EK76" s="47">
        <v>8466</v>
      </c>
      <c r="EL76" s="47">
        <v>8018</v>
      </c>
      <c r="EM76" s="47">
        <v>8001</v>
      </c>
      <c r="EN76" s="47">
        <v>7715</v>
      </c>
      <c r="EO76" s="47">
        <v>7591</v>
      </c>
      <c r="EP76" s="47">
        <v>7426</v>
      </c>
      <c r="EQ76" s="47">
        <v>7523</v>
      </c>
      <c r="ER76" s="47">
        <v>7546</v>
      </c>
      <c r="ES76" s="47">
        <v>7027</v>
      </c>
      <c r="ET76" s="47">
        <v>6653</v>
      </c>
      <c r="EU76" s="47">
        <v>6402</v>
      </c>
      <c r="EV76" s="47">
        <v>6612</v>
      </c>
      <c r="EW76" s="47">
        <v>6647</v>
      </c>
      <c r="EX76" s="47">
        <v>6935</v>
      </c>
      <c r="EY76" s="47">
        <v>7310</v>
      </c>
      <c r="EZ76" s="47">
        <v>7520</v>
      </c>
      <c r="FA76" s="47">
        <v>7933</v>
      </c>
      <c r="FB76" s="47">
        <v>7601</v>
      </c>
      <c r="FC76" s="47">
        <v>8102</v>
      </c>
      <c r="FD76" s="47">
        <v>7889</v>
      </c>
      <c r="FE76" s="47">
        <v>7965</v>
      </c>
      <c r="FF76" s="47">
        <v>7807</v>
      </c>
      <c r="FG76" s="47">
        <v>8082</v>
      </c>
      <c r="FH76" s="47">
        <v>7883</v>
      </c>
      <c r="FI76" s="47">
        <v>7683</v>
      </c>
      <c r="FJ76" s="47">
        <v>7537</v>
      </c>
      <c r="FK76" s="47">
        <v>7037</v>
      </c>
      <c r="FL76" s="47">
        <v>7024</v>
      </c>
      <c r="FM76" s="47">
        <v>6752</v>
      </c>
      <c r="FN76" s="47">
        <v>6324</v>
      </c>
      <c r="FO76" s="47">
        <v>5952</v>
      </c>
      <c r="FP76" s="47">
        <v>5917</v>
      </c>
      <c r="FQ76" s="47">
        <v>5673</v>
      </c>
      <c r="FR76" s="47">
        <v>5820</v>
      </c>
      <c r="FS76" s="47">
        <v>5478</v>
      </c>
      <c r="FT76" s="47">
        <v>5427</v>
      </c>
      <c r="FU76" s="47">
        <v>5272</v>
      </c>
      <c r="FV76" s="47">
        <v>5423</v>
      </c>
      <c r="FW76" s="47">
        <v>5479</v>
      </c>
      <c r="FX76" s="47">
        <v>5843</v>
      </c>
      <c r="FY76" s="47">
        <v>6085</v>
      </c>
      <c r="FZ76" s="47">
        <v>4589</v>
      </c>
      <c r="GA76" s="47">
        <v>4586</v>
      </c>
      <c r="GB76" s="47">
        <v>4440</v>
      </c>
      <c r="GC76" s="47">
        <v>3915</v>
      </c>
      <c r="GD76" s="47">
        <v>3409</v>
      </c>
      <c r="GE76" s="47">
        <v>2982</v>
      </c>
      <c r="GF76" s="47">
        <v>2923</v>
      </c>
      <c r="GG76" s="47">
        <v>2818</v>
      </c>
      <c r="GH76" s="47">
        <v>2512</v>
      </c>
      <c r="GI76" s="47">
        <v>2244</v>
      </c>
      <c r="GJ76" s="47">
        <v>1986</v>
      </c>
      <c r="GK76" s="47">
        <v>1717</v>
      </c>
      <c r="GL76" s="48">
        <v>6959</v>
      </c>
    </row>
    <row r="77" spans="1:194" s="1" customFormat="1" x14ac:dyDescent="0.25">
      <c r="A77" s="89" t="s">
        <v>17</v>
      </c>
      <c r="B77" s="254" t="s">
        <v>118</v>
      </c>
      <c r="C77" s="111" t="str">
        <f t="shared" si="28"/>
        <v>England ICB - NHS Shropshire, Telford and Wrekin ICB</v>
      </c>
      <c r="D77" s="70">
        <f t="shared" si="30"/>
        <v>19558</v>
      </c>
      <c r="E77" s="70">
        <f t="shared" si="31"/>
        <v>18977</v>
      </c>
      <c r="F77" s="85">
        <f t="shared" si="39"/>
        <v>528407</v>
      </c>
      <c r="G77" s="49">
        <f t="shared" si="40"/>
        <v>259667</v>
      </c>
      <c r="H77" s="50">
        <f t="shared" si="41"/>
        <v>268740</v>
      </c>
      <c r="I77" s="49">
        <f t="shared" si="42"/>
        <v>206142</v>
      </c>
      <c r="J77" s="87">
        <f t="shared" si="43"/>
        <v>217864</v>
      </c>
      <c r="K77" s="88">
        <f t="shared" si="44"/>
        <v>53525</v>
      </c>
      <c r="L77" s="48">
        <f t="shared" si="45"/>
        <v>50876</v>
      </c>
      <c r="M77" s="88">
        <v>2235</v>
      </c>
      <c r="N77" s="47">
        <v>2489</v>
      </c>
      <c r="O77" s="47">
        <v>2659</v>
      </c>
      <c r="P77" s="47">
        <v>2678</v>
      </c>
      <c r="Q77" s="47">
        <v>2815</v>
      </c>
      <c r="R77" s="47">
        <v>2735</v>
      </c>
      <c r="S77" s="47">
        <v>2847</v>
      </c>
      <c r="T77" s="47">
        <v>3086</v>
      </c>
      <c r="U77" s="47">
        <v>3050</v>
      </c>
      <c r="V77" s="47">
        <v>3012</v>
      </c>
      <c r="W77" s="47">
        <v>3134</v>
      </c>
      <c r="X77" s="47">
        <v>3227</v>
      </c>
      <c r="Y77" s="47">
        <v>3153</v>
      </c>
      <c r="Z77" s="47">
        <v>3138</v>
      </c>
      <c r="AA77" s="47">
        <v>3347</v>
      </c>
      <c r="AB77" s="47">
        <v>3364</v>
      </c>
      <c r="AC77" s="47">
        <v>3302</v>
      </c>
      <c r="AD77" s="47">
        <v>3254</v>
      </c>
      <c r="AE77" s="47">
        <v>2976</v>
      </c>
      <c r="AF77" s="47">
        <v>2680</v>
      </c>
      <c r="AG77" s="47">
        <v>2522</v>
      </c>
      <c r="AH77" s="47">
        <v>2396</v>
      </c>
      <c r="AI77" s="47">
        <v>2480</v>
      </c>
      <c r="AJ77" s="47">
        <v>2779</v>
      </c>
      <c r="AK77" s="47">
        <v>2889</v>
      </c>
      <c r="AL77" s="47">
        <v>2787</v>
      </c>
      <c r="AM77" s="47">
        <v>2873</v>
      </c>
      <c r="AN77" s="47">
        <v>2872</v>
      </c>
      <c r="AO77" s="47">
        <v>2897</v>
      </c>
      <c r="AP77" s="47">
        <v>2964</v>
      </c>
      <c r="AQ77" s="47">
        <v>3154</v>
      </c>
      <c r="AR77" s="47">
        <v>3059</v>
      </c>
      <c r="AS77" s="47">
        <v>3109</v>
      </c>
      <c r="AT77" s="47">
        <v>3208</v>
      </c>
      <c r="AU77" s="47">
        <v>3223</v>
      </c>
      <c r="AV77" s="47">
        <v>3234</v>
      </c>
      <c r="AW77" s="47">
        <v>3196</v>
      </c>
      <c r="AX77" s="47">
        <v>3219</v>
      </c>
      <c r="AY77" s="47">
        <v>3204</v>
      </c>
      <c r="AZ77" s="47">
        <v>3207</v>
      </c>
      <c r="BA77" s="47">
        <v>3041</v>
      </c>
      <c r="BB77" s="47">
        <v>3107</v>
      </c>
      <c r="BC77" s="47">
        <v>2980</v>
      </c>
      <c r="BD77" s="47">
        <v>2948</v>
      </c>
      <c r="BE77" s="47">
        <v>2952</v>
      </c>
      <c r="BF77" s="47">
        <v>2835</v>
      </c>
      <c r="BG77" s="47">
        <v>2712</v>
      </c>
      <c r="BH77" s="47">
        <v>2629</v>
      </c>
      <c r="BI77" s="47">
        <v>2789</v>
      </c>
      <c r="BJ77" s="47">
        <v>2964</v>
      </c>
      <c r="BK77" s="47">
        <v>2999</v>
      </c>
      <c r="BL77" s="47">
        <v>3374</v>
      </c>
      <c r="BM77" s="47">
        <v>3660</v>
      </c>
      <c r="BN77" s="47">
        <v>3876</v>
      </c>
      <c r="BO77" s="47">
        <v>3499</v>
      </c>
      <c r="BP77" s="47">
        <v>3747</v>
      </c>
      <c r="BQ77" s="47">
        <v>3787</v>
      </c>
      <c r="BR77" s="47">
        <v>3875</v>
      </c>
      <c r="BS77" s="47">
        <v>3865</v>
      </c>
      <c r="BT77" s="47">
        <v>3848</v>
      </c>
      <c r="BU77" s="47">
        <v>3803</v>
      </c>
      <c r="BV77" s="47">
        <v>3806</v>
      </c>
      <c r="BW77" s="47">
        <v>3790</v>
      </c>
      <c r="BX77" s="47">
        <v>3752</v>
      </c>
      <c r="BY77" s="47">
        <v>3416</v>
      </c>
      <c r="BZ77" s="47">
        <v>3403</v>
      </c>
      <c r="CA77" s="47">
        <v>3174</v>
      </c>
      <c r="CB77" s="47">
        <v>2981</v>
      </c>
      <c r="CC77" s="47">
        <v>3007</v>
      </c>
      <c r="CD77" s="47">
        <v>2893</v>
      </c>
      <c r="CE77" s="47">
        <v>3012</v>
      </c>
      <c r="CF77" s="47">
        <v>2829</v>
      </c>
      <c r="CG77" s="47">
        <v>2785</v>
      </c>
      <c r="CH77" s="47">
        <v>2684</v>
      </c>
      <c r="CI77" s="47">
        <v>2701</v>
      </c>
      <c r="CJ77" s="47">
        <v>2868</v>
      </c>
      <c r="CK77" s="47">
        <v>2893</v>
      </c>
      <c r="CL77" s="47">
        <v>2791</v>
      </c>
      <c r="CM77" s="47">
        <v>2303</v>
      </c>
      <c r="CN77" s="47">
        <v>2149</v>
      </c>
      <c r="CO77" s="47">
        <v>2213</v>
      </c>
      <c r="CP77" s="47">
        <v>1917</v>
      </c>
      <c r="CQ77" s="47">
        <v>1529</v>
      </c>
      <c r="CR77" s="47">
        <v>1333</v>
      </c>
      <c r="CS77" s="47">
        <v>1287</v>
      </c>
      <c r="CT77" s="47">
        <v>1138</v>
      </c>
      <c r="CU77" s="47">
        <v>993</v>
      </c>
      <c r="CV77" s="47">
        <v>895</v>
      </c>
      <c r="CW77" s="47">
        <v>737</v>
      </c>
      <c r="CX77" s="47">
        <v>600</v>
      </c>
      <c r="CY77" s="48">
        <v>2045</v>
      </c>
      <c r="CZ77" s="88">
        <v>2179</v>
      </c>
      <c r="DA77" s="47">
        <v>2215</v>
      </c>
      <c r="DB77" s="47">
        <v>2513</v>
      </c>
      <c r="DC77" s="47">
        <v>2575</v>
      </c>
      <c r="DD77" s="47">
        <v>2548</v>
      </c>
      <c r="DE77" s="47">
        <v>2656</v>
      </c>
      <c r="DF77" s="47">
        <v>2772</v>
      </c>
      <c r="DG77" s="47">
        <v>2829</v>
      </c>
      <c r="DH77" s="47">
        <v>2856</v>
      </c>
      <c r="DI77" s="47">
        <v>2865</v>
      </c>
      <c r="DJ77" s="47">
        <v>2966</v>
      </c>
      <c r="DK77" s="47">
        <v>2925</v>
      </c>
      <c r="DL77" s="47">
        <v>3195</v>
      </c>
      <c r="DM77" s="47">
        <v>3155</v>
      </c>
      <c r="DN77" s="47">
        <v>3202</v>
      </c>
      <c r="DO77" s="47">
        <v>3073</v>
      </c>
      <c r="DP77" s="47">
        <v>3287</v>
      </c>
      <c r="DQ77" s="47">
        <v>3065</v>
      </c>
      <c r="DR77" s="47">
        <v>2877</v>
      </c>
      <c r="DS77" s="47">
        <v>2284</v>
      </c>
      <c r="DT77" s="47">
        <v>2122</v>
      </c>
      <c r="DU77" s="47">
        <v>1994</v>
      </c>
      <c r="DV77" s="47">
        <v>2400</v>
      </c>
      <c r="DW77" s="47">
        <v>2533</v>
      </c>
      <c r="DX77" s="47">
        <v>2695</v>
      </c>
      <c r="DY77" s="47">
        <v>2684</v>
      </c>
      <c r="DZ77" s="47">
        <v>2707</v>
      </c>
      <c r="EA77" s="47">
        <v>2818</v>
      </c>
      <c r="EB77" s="47">
        <v>2810</v>
      </c>
      <c r="EC77" s="47">
        <v>3090</v>
      </c>
      <c r="ED77" s="47">
        <v>3133</v>
      </c>
      <c r="EE77" s="47">
        <v>3173</v>
      </c>
      <c r="EF77" s="47">
        <v>3269</v>
      </c>
      <c r="EG77" s="47">
        <v>3439</v>
      </c>
      <c r="EH77" s="47">
        <v>3293</v>
      </c>
      <c r="EI77" s="47">
        <v>3470</v>
      </c>
      <c r="EJ77" s="47">
        <v>3425</v>
      </c>
      <c r="EK77" s="47">
        <v>3427</v>
      </c>
      <c r="EL77" s="47">
        <v>3291</v>
      </c>
      <c r="EM77" s="47">
        <v>3391</v>
      </c>
      <c r="EN77" s="47">
        <v>3204</v>
      </c>
      <c r="EO77" s="47">
        <v>3075</v>
      </c>
      <c r="EP77" s="47">
        <v>3068</v>
      </c>
      <c r="EQ77" s="47">
        <v>3165</v>
      </c>
      <c r="ER77" s="47">
        <v>3165</v>
      </c>
      <c r="ES77" s="47">
        <v>3116</v>
      </c>
      <c r="ET77" s="47">
        <v>2760</v>
      </c>
      <c r="EU77" s="47">
        <v>2731</v>
      </c>
      <c r="EV77" s="47">
        <v>2866</v>
      </c>
      <c r="EW77" s="47">
        <v>3180</v>
      </c>
      <c r="EX77" s="47">
        <v>3204</v>
      </c>
      <c r="EY77" s="47">
        <v>3455</v>
      </c>
      <c r="EZ77" s="47">
        <v>3692</v>
      </c>
      <c r="FA77" s="47">
        <v>3927</v>
      </c>
      <c r="FB77" s="47">
        <v>3833</v>
      </c>
      <c r="FC77" s="47">
        <v>3987</v>
      </c>
      <c r="FD77" s="47">
        <v>4015</v>
      </c>
      <c r="FE77" s="47">
        <v>4051</v>
      </c>
      <c r="FF77" s="47">
        <v>4188</v>
      </c>
      <c r="FG77" s="47">
        <v>4161</v>
      </c>
      <c r="FH77" s="47">
        <v>4003</v>
      </c>
      <c r="FI77" s="47">
        <v>3916</v>
      </c>
      <c r="FJ77" s="47">
        <v>3774</v>
      </c>
      <c r="FK77" s="47">
        <v>3774</v>
      </c>
      <c r="FL77" s="47">
        <v>3599</v>
      </c>
      <c r="FM77" s="47">
        <v>3492</v>
      </c>
      <c r="FN77" s="47">
        <v>3476</v>
      </c>
      <c r="FO77" s="47">
        <v>3185</v>
      </c>
      <c r="FP77" s="47">
        <v>3027</v>
      </c>
      <c r="FQ77" s="47">
        <v>3117</v>
      </c>
      <c r="FR77" s="47">
        <v>3085</v>
      </c>
      <c r="FS77" s="47">
        <v>3027</v>
      </c>
      <c r="FT77" s="47">
        <v>2888</v>
      </c>
      <c r="FU77" s="47">
        <v>2938</v>
      </c>
      <c r="FV77" s="47">
        <v>3029</v>
      </c>
      <c r="FW77" s="47">
        <v>3067</v>
      </c>
      <c r="FX77" s="47">
        <v>3153</v>
      </c>
      <c r="FY77" s="47">
        <v>3319</v>
      </c>
      <c r="FZ77" s="47">
        <v>2698</v>
      </c>
      <c r="GA77" s="47">
        <v>2433</v>
      </c>
      <c r="GB77" s="47">
        <v>2486</v>
      </c>
      <c r="GC77" s="47">
        <v>2182</v>
      </c>
      <c r="GD77" s="47">
        <v>1945</v>
      </c>
      <c r="GE77" s="47">
        <v>1658</v>
      </c>
      <c r="GF77" s="47">
        <v>1660</v>
      </c>
      <c r="GG77" s="47">
        <v>1478</v>
      </c>
      <c r="GH77" s="47">
        <v>1397</v>
      </c>
      <c r="GI77" s="47">
        <v>1266</v>
      </c>
      <c r="GJ77" s="47">
        <v>1032</v>
      </c>
      <c r="GK77" s="47">
        <v>871</v>
      </c>
      <c r="GL77" s="48">
        <v>3721</v>
      </c>
    </row>
    <row r="78" spans="1:194" s="1" customFormat="1" x14ac:dyDescent="0.25">
      <c r="A78" s="89" t="s">
        <v>17</v>
      </c>
      <c r="B78" s="254" t="s">
        <v>119</v>
      </c>
      <c r="C78" s="111" t="str">
        <f t="shared" si="28"/>
        <v>England ICB - NHS Somerset ICB</v>
      </c>
      <c r="D78" s="70">
        <f t="shared" si="30"/>
        <v>21745</v>
      </c>
      <c r="E78" s="70">
        <f t="shared" si="31"/>
        <v>20697</v>
      </c>
      <c r="F78" s="85">
        <f t="shared" si="39"/>
        <v>588328</v>
      </c>
      <c r="G78" s="49">
        <f t="shared" si="40"/>
        <v>287953</v>
      </c>
      <c r="H78" s="50">
        <f t="shared" si="41"/>
        <v>300375</v>
      </c>
      <c r="I78" s="49">
        <f t="shared" si="42"/>
        <v>230047</v>
      </c>
      <c r="J78" s="87">
        <f t="shared" si="43"/>
        <v>245257</v>
      </c>
      <c r="K78" s="88">
        <f t="shared" si="44"/>
        <v>57906</v>
      </c>
      <c r="L78" s="48">
        <f t="shared" si="45"/>
        <v>55118</v>
      </c>
      <c r="M78" s="88">
        <v>2369</v>
      </c>
      <c r="N78" s="47">
        <v>2620</v>
      </c>
      <c r="O78" s="47">
        <v>2773</v>
      </c>
      <c r="P78" s="47">
        <v>2882</v>
      </c>
      <c r="Q78" s="47">
        <v>3011</v>
      </c>
      <c r="R78" s="47">
        <v>3019</v>
      </c>
      <c r="S78" s="47">
        <v>3076</v>
      </c>
      <c r="T78" s="47">
        <v>3142</v>
      </c>
      <c r="U78" s="47">
        <v>3296</v>
      </c>
      <c r="V78" s="47">
        <v>3291</v>
      </c>
      <c r="W78" s="47">
        <v>3327</v>
      </c>
      <c r="X78" s="47">
        <v>3355</v>
      </c>
      <c r="Y78" s="47">
        <v>3517</v>
      </c>
      <c r="Z78" s="47">
        <v>3585</v>
      </c>
      <c r="AA78" s="47">
        <v>3639</v>
      </c>
      <c r="AB78" s="47">
        <v>3657</v>
      </c>
      <c r="AC78" s="47">
        <v>3715</v>
      </c>
      <c r="AD78" s="47">
        <v>3632</v>
      </c>
      <c r="AE78" s="47">
        <v>3328</v>
      </c>
      <c r="AF78" s="47">
        <v>2681</v>
      </c>
      <c r="AG78" s="47">
        <v>2438</v>
      </c>
      <c r="AH78" s="47">
        <v>2447</v>
      </c>
      <c r="AI78" s="47">
        <v>2528</v>
      </c>
      <c r="AJ78" s="47">
        <v>2592</v>
      </c>
      <c r="AK78" s="47">
        <v>2981</v>
      </c>
      <c r="AL78" s="47">
        <v>3054</v>
      </c>
      <c r="AM78" s="47">
        <v>3104</v>
      </c>
      <c r="AN78" s="47">
        <v>3201</v>
      </c>
      <c r="AO78" s="47">
        <v>3000</v>
      </c>
      <c r="AP78" s="47">
        <v>3070</v>
      </c>
      <c r="AQ78" s="47">
        <v>3320</v>
      </c>
      <c r="AR78" s="47">
        <v>3281</v>
      </c>
      <c r="AS78" s="47">
        <v>3314</v>
      </c>
      <c r="AT78" s="47">
        <v>3255</v>
      </c>
      <c r="AU78" s="47">
        <v>3498</v>
      </c>
      <c r="AV78" s="47">
        <v>3514</v>
      </c>
      <c r="AW78" s="47">
        <v>3505</v>
      </c>
      <c r="AX78" s="47">
        <v>3380</v>
      </c>
      <c r="AY78" s="47">
        <v>3394</v>
      </c>
      <c r="AZ78" s="47">
        <v>3392</v>
      </c>
      <c r="BA78" s="47">
        <v>3198</v>
      </c>
      <c r="BB78" s="47">
        <v>3395</v>
      </c>
      <c r="BC78" s="47">
        <v>3337</v>
      </c>
      <c r="BD78" s="47">
        <v>3184</v>
      </c>
      <c r="BE78" s="47">
        <v>3244</v>
      </c>
      <c r="BF78" s="47">
        <v>3213</v>
      </c>
      <c r="BG78" s="47">
        <v>2882</v>
      </c>
      <c r="BH78" s="47">
        <v>2968</v>
      </c>
      <c r="BI78" s="47">
        <v>2966</v>
      </c>
      <c r="BJ78" s="47">
        <v>3192</v>
      </c>
      <c r="BK78" s="47">
        <v>3470</v>
      </c>
      <c r="BL78" s="47">
        <v>3553</v>
      </c>
      <c r="BM78" s="47">
        <v>3808</v>
      </c>
      <c r="BN78" s="47">
        <v>4065</v>
      </c>
      <c r="BO78" s="47">
        <v>3905</v>
      </c>
      <c r="BP78" s="47">
        <v>4155</v>
      </c>
      <c r="BQ78" s="47">
        <v>4224</v>
      </c>
      <c r="BR78" s="47">
        <v>4310</v>
      </c>
      <c r="BS78" s="47">
        <v>4298</v>
      </c>
      <c r="BT78" s="47">
        <v>4361</v>
      </c>
      <c r="BU78" s="47">
        <v>4384</v>
      </c>
      <c r="BV78" s="47">
        <v>4209</v>
      </c>
      <c r="BW78" s="47">
        <v>4180</v>
      </c>
      <c r="BX78" s="47">
        <v>4045</v>
      </c>
      <c r="BY78" s="47">
        <v>3910</v>
      </c>
      <c r="BZ78" s="47">
        <v>3840</v>
      </c>
      <c r="CA78" s="47">
        <v>3683</v>
      </c>
      <c r="CB78" s="47">
        <v>3627</v>
      </c>
      <c r="CC78" s="47">
        <v>3518</v>
      </c>
      <c r="CD78" s="47">
        <v>3404</v>
      </c>
      <c r="CE78" s="47">
        <v>3430</v>
      </c>
      <c r="CF78" s="47">
        <v>3448</v>
      </c>
      <c r="CG78" s="47">
        <v>3366</v>
      </c>
      <c r="CH78" s="47">
        <v>3497</v>
      </c>
      <c r="CI78" s="47">
        <v>3328</v>
      </c>
      <c r="CJ78" s="47">
        <v>3431</v>
      </c>
      <c r="CK78" s="47">
        <v>3545</v>
      </c>
      <c r="CL78" s="47">
        <v>3721</v>
      </c>
      <c r="CM78" s="47">
        <v>2867</v>
      </c>
      <c r="CN78" s="47">
        <v>2635</v>
      </c>
      <c r="CO78" s="47">
        <v>2466</v>
      </c>
      <c r="CP78" s="47">
        <v>2331</v>
      </c>
      <c r="CQ78" s="47">
        <v>1997</v>
      </c>
      <c r="CR78" s="47">
        <v>1548</v>
      </c>
      <c r="CS78" s="47">
        <v>1593</v>
      </c>
      <c r="CT78" s="47">
        <v>1425</v>
      </c>
      <c r="CU78" s="47">
        <v>1268</v>
      </c>
      <c r="CV78" s="47">
        <v>1103</v>
      </c>
      <c r="CW78" s="47">
        <v>945</v>
      </c>
      <c r="CX78" s="47">
        <v>737</v>
      </c>
      <c r="CY78" s="48">
        <v>2561</v>
      </c>
      <c r="CZ78" s="88">
        <v>2320</v>
      </c>
      <c r="DA78" s="47">
        <v>2499</v>
      </c>
      <c r="DB78" s="47">
        <v>2627</v>
      </c>
      <c r="DC78" s="47">
        <v>2648</v>
      </c>
      <c r="DD78" s="47">
        <v>2921</v>
      </c>
      <c r="DE78" s="47">
        <v>2836</v>
      </c>
      <c r="DF78" s="47">
        <v>2996</v>
      </c>
      <c r="DG78" s="47">
        <v>3013</v>
      </c>
      <c r="DH78" s="47">
        <v>3095</v>
      </c>
      <c r="DI78" s="47">
        <v>3076</v>
      </c>
      <c r="DJ78" s="47">
        <v>3213</v>
      </c>
      <c r="DK78" s="47">
        <v>3177</v>
      </c>
      <c r="DL78" s="47">
        <v>3420</v>
      </c>
      <c r="DM78" s="47">
        <v>3421</v>
      </c>
      <c r="DN78" s="47">
        <v>3474</v>
      </c>
      <c r="DO78" s="47">
        <v>3416</v>
      </c>
      <c r="DP78" s="47">
        <v>3521</v>
      </c>
      <c r="DQ78" s="47">
        <v>3445</v>
      </c>
      <c r="DR78" s="47">
        <v>3190</v>
      </c>
      <c r="DS78" s="47">
        <v>2348</v>
      </c>
      <c r="DT78" s="47">
        <v>1960</v>
      </c>
      <c r="DU78" s="47">
        <v>2036</v>
      </c>
      <c r="DV78" s="47">
        <v>2176</v>
      </c>
      <c r="DW78" s="47">
        <v>2468</v>
      </c>
      <c r="DX78" s="47">
        <v>2740</v>
      </c>
      <c r="DY78" s="47">
        <v>2792</v>
      </c>
      <c r="DZ78" s="47">
        <v>3032</v>
      </c>
      <c r="EA78" s="47">
        <v>3064</v>
      </c>
      <c r="EB78" s="47">
        <v>2965</v>
      </c>
      <c r="EC78" s="47">
        <v>3120</v>
      </c>
      <c r="ED78" s="47">
        <v>3403</v>
      </c>
      <c r="EE78" s="47">
        <v>3268</v>
      </c>
      <c r="EF78" s="47">
        <v>3553</v>
      </c>
      <c r="EG78" s="47">
        <v>3511</v>
      </c>
      <c r="EH78" s="47">
        <v>3714</v>
      </c>
      <c r="EI78" s="47">
        <v>3795</v>
      </c>
      <c r="EJ78" s="47">
        <v>3714</v>
      </c>
      <c r="EK78" s="47">
        <v>3566</v>
      </c>
      <c r="EL78" s="47">
        <v>3502</v>
      </c>
      <c r="EM78" s="47">
        <v>3536</v>
      </c>
      <c r="EN78" s="47">
        <v>3452</v>
      </c>
      <c r="EO78" s="47">
        <v>3370</v>
      </c>
      <c r="EP78" s="47">
        <v>3261</v>
      </c>
      <c r="EQ78" s="47">
        <v>3534</v>
      </c>
      <c r="ER78" s="47">
        <v>3404</v>
      </c>
      <c r="ES78" s="47">
        <v>3340</v>
      </c>
      <c r="ET78" s="47">
        <v>3098</v>
      </c>
      <c r="EU78" s="47">
        <v>3135</v>
      </c>
      <c r="EV78" s="47">
        <v>3205</v>
      </c>
      <c r="EW78" s="47">
        <v>3471</v>
      </c>
      <c r="EX78" s="47">
        <v>3633</v>
      </c>
      <c r="EY78" s="47">
        <v>3698</v>
      </c>
      <c r="EZ78" s="47">
        <v>4128</v>
      </c>
      <c r="FA78" s="47">
        <v>4211</v>
      </c>
      <c r="FB78" s="47">
        <v>4201</v>
      </c>
      <c r="FC78" s="47">
        <v>4393</v>
      </c>
      <c r="FD78" s="47">
        <v>4376</v>
      </c>
      <c r="FE78" s="47">
        <v>4467</v>
      </c>
      <c r="FF78" s="47">
        <v>4603</v>
      </c>
      <c r="FG78" s="47">
        <v>4597</v>
      </c>
      <c r="FH78" s="47">
        <v>4576</v>
      </c>
      <c r="FI78" s="47">
        <v>4532</v>
      </c>
      <c r="FJ78" s="47">
        <v>4441</v>
      </c>
      <c r="FK78" s="47">
        <v>4334</v>
      </c>
      <c r="FL78" s="47">
        <v>4078</v>
      </c>
      <c r="FM78" s="47">
        <v>4045</v>
      </c>
      <c r="FN78" s="47">
        <v>4007</v>
      </c>
      <c r="FO78" s="47">
        <v>3914</v>
      </c>
      <c r="FP78" s="47">
        <v>3620</v>
      </c>
      <c r="FQ78" s="47">
        <v>3667</v>
      </c>
      <c r="FR78" s="47">
        <v>3852</v>
      </c>
      <c r="FS78" s="47">
        <v>3716</v>
      </c>
      <c r="FT78" s="47">
        <v>3711</v>
      </c>
      <c r="FU78" s="47">
        <v>3639</v>
      </c>
      <c r="FV78" s="47">
        <v>3665</v>
      </c>
      <c r="FW78" s="47">
        <v>3777</v>
      </c>
      <c r="FX78" s="47">
        <v>3942</v>
      </c>
      <c r="FY78" s="47">
        <v>4180</v>
      </c>
      <c r="FZ78" s="47">
        <v>3121</v>
      </c>
      <c r="GA78" s="47">
        <v>3104</v>
      </c>
      <c r="GB78" s="47">
        <v>2881</v>
      </c>
      <c r="GC78" s="47">
        <v>2756</v>
      </c>
      <c r="GD78" s="47">
        <v>2329</v>
      </c>
      <c r="GE78" s="47">
        <v>2002</v>
      </c>
      <c r="GF78" s="47">
        <v>1934</v>
      </c>
      <c r="GG78" s="47">
        <v>1738</v>
      </c>
      <c r="GH78" s="47">
        <v>1659</v>
      </c>
      <c r="GI78" s="47">
        <v>1532</v>
      </c>
      <c r="GJ78" s="47">
        <v>1284</v>
      </c>
      <c r="GK78" s="47">
        <v>1169</v>
      </c>
      <c r="GL78" s="48">
        <v>5022</v>
      </c>
    </row>
    <row r="79" spans="1:194" s="1" customFormat="1" x14ac:dyDescent="0.25">
      <c r="A79" s="89" t="s">
        <v>17</v>
      </c>
      <c r="B79" s="254" t="s">
        <v>120</v>
      </c>
      <c r="C79" s="111" t="str">
        <f t="shared" si="28"/>
        <v>England ICB - NHS South East London ICB</v>
      </c>
      <c r="D79" s="70">
        <f t="shared" si="30"/>
        <v>63978</v>
      </c>
      <c r="E79" s="70">
        <f t="shared" si="31"/>
        <v>61394</v>
      </c>
      <c r="F79" s="85">
        <f t="shared" si="39"/>
        <v>1824242</v>
      </c>
      <c r="G79" s="49">
        <f t="shared" si="40"/>
        <v>877836</v>
      </c>
      <c r="H79" s="50">
        <f t="shared" si="41"/>
        <v>946406</v>
      </c>
      <c r="I79" s="49">
        <f t="shared" si="42"/>
        <v>690631</v>
      </c>
      <c r="J79" s="87">
        <f t="shared" si="43"/>
        <v>766973</v>
      </c>
      <c r="K79" s="88">
        <f t="shared" si="44"/>
        <v>187205</v>
      </c>
      <c r="L79" s="48">
        <f t="shared" si="45"/>
        <v>179433</v>
      </c>
      <c r="M79" s="88">
        <v>10000</v>
      </c>
      <c r="N79" s="47">
        <v>10178</v>
      </c>
      <c r="O79" s="47">
        <v>10605</v>
      </c>
      <c r="P79" s="47">
        <v>9832</v>
      </c>
      <c r="Q79" s="47">
        <v>10274</v>
      </c>
      <c r="R79" s="47">
        <v>10039</v>
      </c>
      <c r="S79" s="47">
        <v>10023</v>
      </c>
      <c r="T79" s="47">
        <v>10269</v>
      </c>
      <c r="U79" s="47">
        <v>10686</v>
      </c>
      <c r="V79" s="47">
        <v>10422</v>
      </c>
      <c r="W79" s="47">
        <v>10414</v>
      </c>
      <c r="X79" s="47">
        <v>10485</v>
      </c>
      <c r="Y79" s="47">
        <v>10435</v>
      </c>
      <c r="Z79" s="47">
        <v>10832</v>
      </c>
      <c r="AA79" s="47">
        <v>10610</v>
      </c>
      <c r="AB79" s="47">
        <v>10573</v>
      </c>
      <c r="AC79" s="47">
        <v>10928</v>
      </c>
      <c r="AD79" s="47">
        <v>10600</v>
      </c>
      <c r="AE79" s="47">
        <v>10215</v>
      </c>
      <c r="AF79" s="47">
        <v>9281</v>
      </c>
      <c r="AG79" s="47">
        <v>9386</v>
      </c>
      <c r="AH79" s="47">
        <v>9872</v>
      </c>
      <c r="AI79" s="47">
        <v>10975</v>
      </c>
      <c r="AJ79" s="47">
        <v>12585</v>
      </c>
      <c r="AK79" s="47">
        <v>14195</v>
      </c>
      <c r="AL79" s="47">
        <v>15819</v>
      </c>
      <c r="AM79" s="47">
        <v>16571</v>
      </c>
      <c r="AN79" s="47">
        <v>17353</v>
      </c>
      <c r="AO79" s="47">
        <v>17589</v>
      </c>
      <c r="AP79" s="47">
        <v>16949</v>
      </c>
      <c r="AQ79" s="47">
        <v>17386</v>
      </c>
      <c r="AR79" s="47">
        <v>16904</v>
      </c>
      <c r="AS79" s="47">
        <v>16789</v>
      </c>
      <c r="AT79" s="47">
        <v>16327</v>
      </c>
      <c r="AU79" s="47">
        <v>16100</v>
      </c>
      <c r="AV79" s="47">
        <v>15384</v>
      </c>
      <c r="AW79" s="47">
        <v>15041</v>
      </c>
      <c r="AX79" s="47">
        <v>13742</v>
      </c>
      <c r="AY79" s="47">
        <v>13698</v>
      </c>
      <c r="AZ79" s="47">
        <v>13560</v>
      </c>
      <c r="BA79" s="47">
        <v>13045</v>
      </c>
      <c r="BB79" s="47">
        <v>12950</v>
      </c>
      <c r="BC79" s="47">
        <v>12669</v>
      </c>
      <c r="BD79" s="47">
        <v>12655</v>
      </c>
      <c r="BE79" s="47">
        <v>12537</v>
      </c>
      <c r="BF79" s="47">
        <v>12060</v>
      </c>
      <c r="BG79" s="47">
        <v>11470</v>
      </c>
      <c r="BH79" s="47">
        <v>11019</v>
      </c>
      <c r="BI79" s="47">
        <v>11241</v>
      </c>
      <c r="BJ79" s="47">
        <v>11321</v>
      </c>
      <c r="BK79" s="47">
        <v>10739</v>
      </c>
      <c r="BL79" s="47">
        <v>11132</v>
      </c>
      <c r="BM79" s="47">
        <v>10918</v>
      </c>
      <c r="BN79" s="47">
        <v>10988</v>
      </c>
      <c r="BO79" s="47">
        <v>11101</v>
      </c>
      <c r="BP79" s="47">
        <v>11069</v>
      </c>
      <c r="BQ79" s="47">
        <v>10679</v>
      </c>
      <c r="BR79" s="47">
        <v>10942</v>
      </c>
      <c r="BS79" s="47">
        <v>10641</v>
      </c>
      <c r="BT79" s="47">
        <v>10341</v>
      </c>
      <c r="BU79" s="47">
        <v>9918</v>
      </c>
      <c r="BV79" s="47">
        <v>9578</v>
      </c>
      <c r="BW79" s="47">
        <v>8915</v>
      </c>
      <c r="BX79" s="47">
        <v>8610</v>
      </c>
      <c r="BY79" s="47">
        <v>8275</v>
      </c>
      <c r="BZ79" s="47">
        <v>7531</v>
      </c>
      <c r="CA79" s="47">
        <v>7120</v>
      </c>
      <c r="CB79" s="47">
        <v>6474</v>
      </c>
      <c r="CC79" s="47">
        <v>6212</v>
      </c>
      <c r="CD79" s="47">
        <v>5724</v>
      </c>
      <c r="CE79" s="47">
        <v>5338</v>
      </c>
      <c r="CF79" s="47">
        <v>4796</v>
      </c>
      <c r="CG79" s="47">
        <v>4546</v>
      </c>
      <c r="CH79" s="47">
        <v>4671</v>
      </c>
      <c r="CI79" s="47">
        <v>4465</v>
      </c>
      <c r="CJ79" s="47">
        <v>4256</v>
      </c>
      <c r="CK79" s="47">
        <v>4479</v>
      </c>
      <c r="CL79" s="47">
        <v>4780</v>
      </c>
      <c r="CM79" s="47">
        <v>3485</v>
      </c>
      <c r="CN79" s="47">
        <v>3069</v>
      </c>
      <c r="CO79" s="47">
        <v>3039</v>
      </c>
      <c r="CP79" s="47">
        <v>2827</v>
      </c>
      <c r="CQ79" s="47">
        <v>2381</v>
      </c>
      <c r="CR79" s="47">
        <v>2046</v>
      </c>
      <c r="CS79" s="47">
        <v>2034</v>
      </c>
      <c r="CT79" s="47">
        <v>1891</v>
      </c>
      <c r="CU79" s="47">
        <v>1685</v>
      </c>
      <c r="CV79" s="47">
        <v>1477</v>
      </c>
      <c r="CW79" s="47">
        <v>1255</v>
      </c>
      <c r="CX79" s="47">
        <v>1005</v>
      </c>
      <c r="CY79" s="48">
        <v>3511</v>
      </c>
      <c r="CZ79" s="88">
        <v>9673</v>
      </c>
      <c r="DA79" s="47">
        <v>9656</v>
      </c>
      <c r="DB79" s="47">
        <v>10096</v>
      </c>
      <c r="DC79" s="47">
        <v>9413</v>
      </c>
      <c r="DD79" s="47">
        <v>9619</v>
      </c>
      <c r="DE79" s="47">
        <v>9787</v>
      </c>
      <c r="DF79" s="47">
        <v>9771</v>
      </c>
      <c r="DG79" s="47">
        <v>10027</v>
      </c>
      <c r="DH79" s="47">
        <v>9978</v>
      </c>
      <c r="DI79" s="47">
        <v>10048</v>
      </c>
      <c r="DJ79" s="47">
        <v>9891</v>
      </c>
      <c r="DK79" s="47">
        <v>10080</v>
      </c>
      <c r="DL79" s="47">
        <v>10116</v>
      </c>
      <c r="DM79" s="47">
        <v>10317</v>
      </c>
      <c r="DN79" s="47">
        <v>10171</v>
      </c>
      <c r="DO79" s="47">
        <v>10281</v>
      </c>
      <c r="DP79" s="47">
        <v>10360</v>
      </c>
      <c r="DQ79" s="47">
        <v>10149</v>
      </c>
      <c r="DR79" s="47">
        <v>10027</v>
      </c>
      <c r="DS79" s="47">
        <v>9666</v>
      </c>
      <c r="DT79" s="47">
        <v>9895</v>
      </c>
      <c r="DU79" s="47">
        <v>10651</v>
      </c>
      <c r="DV79" s="47">
        <v>12459</v>
      </c>
      <c r="DW79" s="47">
        <v>14310</v>
      </c>
      <c r="DX79" s="47">
        <v>16544</v>
      </c>
      <c r="DY79" s="47">
        <v>17831</v>
      </c>
      <c r="DZ79" s="47">
        <v>18682</v>
      </c>
      <c r="EA79" s="47">
        <v>18892</v>
      </c>
      <c r="EB79" s="47">
        <v>18403</v>
      </c>
      <c r="EC79" s="47">
        <v>18559</v>
      </c>
      <c r="ED79" s="47">
        <v>18057</v>
      </c>
      <c r="EE79" s="47">
        <v>18063</v>
      </c>
      <c r="EF79" s="47">
        <v>17868</v>
      </c>
      <c r="EG79" s="47">
        <v>17245</v>
      </c>
      <c r="EH79" s="47">
        <v>17350</v>
      </c>
      <c r="EI79" s="47">
        <v>16793</v>
      </c>
      <c r="EJ79" s="47">
        <v>16065</v>
      </c>
      <c r="EK79" s="47">
        <v>15428</v>
      </c>
      <c r="EL79" s="47">
        <v>15285</v>
      </c>
      <c r="EM79" s="47">
        <v>14665</v>
      </c>
      <c r="EN79" s="47">
        <v>14350</v>
      </c>
      <c r="EO79" s="47">
        <v>14058</v>
      </c>
      <c r="EP79" s="47">
        <v>14049</v>
      </c>
      <c r="EQ79" s="47">
        <v>14235</v>
      </c>
      <c r="ER79" s="47">
        <v>13902</v>
      </c>
      <c r="ES79" s="47">
        <v>13423</v>
      </c>
      <c r="ET79" s="47">
        <v>12539</v>
      </c>
      <c r="EU79" s="47">
        <v>12371</v>
      </c>
      <c r="EV79" s="47">
        <v>12228</v>
      </c>
      <c r="EW79" s="47">
        <v>12132</v>
      </c>
      <c r="EX79" s="47">
        <v>11833</v>
      </c>
      <c r="EY79" s="47">
        <v>11831</v>
      </c>
      <c r="EZ79" s="47">
        <v>11542</v>
      </c>
      <c r="FA79" s="47">
        <v>12182</v>
      </c>
      <c r="FB79" s="47">
        <v>11792</v>
      </c>
      <c r="FC79" s="47">
        <v>11816</v>
      </c>
      <c r="FD79" s="47">
        <v>11511</v>
      </c>
      <c r="FE79" s="47">
        <v>11520</v>
      </c>
      <c r="FF79" s="47">
        <v>11305</v>
      </c>
      <c r="FG79" s="47">
        <v>11207</v>
      </c>
      <c r="FH79" s="47">
        <v>11049</v>
      </c>
      <c r="FI79" s="47">
        <v>10668</v>
      </c>
      <c r="FJ79" s="47">
        <v>10016</v>
      </c>
      <c r="FK79" s="47">
        <v>9393</v>
      </c>
      <c r="FL79" s="47">
        <v>8908</v>
      </c>
      <c r="FM79" s="47">
        <v>8070</v>
      </c>
      <c r="FN79" s="47">
        <v>7661</v>
      </c>
      <c r="FO79" s="47">
        <v>7262</v>
      </c>
      <c r="FP79" s="47">
        <v>6769</v>
      </c>
      <c r="FQ79" s="47">
        <v>6250</v>
      </c>
      <c r="FR79" s="47">
        <v>5934</v>
      </c>
      <c r="FS79" s="47">
        <v>5626</v>
      </c>
      <c r="FT79" s="47">
        <v>5421</v>
      </c>
      <c r="FU79" s="47">
        <v>5453</v>
      </c>
      <c r="FV79" s="47">
        <v>5178</v>
      </c>
      <c r="FW79" s="47">
        <v>5319</v>
      </c>
      <c r="FX79" s="47">
        <v>5339</v>
      </c>
      <c r="FY79" s="47">
        <v>5686</v>
      </c>
      <c r="FZ79" s="47">
        <v>4611</v>
      </c>
      <c r="GA79" s="47">
        <v>4028</v>
      </c>
      <c r="GB79" s="47">
        <v>3897</v>
      </c>
      <c r="GC79" s="47">
        <v>3718</v>
      </c>
      <c r="GD79" s="47">
        <v>3309</v>
      </c>
      <c r="GE79" s="47">
        <v>2923</v>
      </c>
      <c r="GF79" s="47">
        <v>2983</v>
      </c>
      <c r="GG79" s="47">
        <v>2844</v>
      </c>
      <c r="GH79" s="47">
        <v>2609</v>
      </c>
      <c r="GI79" s="47">
        <v>2293</v>
      </c>
      <c r="GJ79" s="47">
        <v>2020</v>
      </c>
      <c r="GK79" s="47">
        <v>1786</v>
      </c>
      <c r="GL79" s="48">
        <v>7386</v>
      </c>
    </row>
    <row r="80" spans="1:194" s="1" customFormat="1" x14ac:dyDescent="0.25">
      <c r="A80" s="89" t="s">
        <v>17</v>
      </c>
      <c r="B80" s="254" t="s">
        <v>121</v>
      </c>
      <c r="C80" s="111" t="str">
        <f t="shared" si="28"/>
        <v>England ICB - NHS South West London ICB</v>
      </c>
      <c r="D80" s="70">
        <f t="shared" si="30"/>
        <v>58487</v>
      </c>
      <c r="E80" s="70">
        <f t="shared" si="31"/>
        <v>55427</v>
      </c>
      <c r="F80" s="85">
        <f>G80+H80</f>
        <v>1549431</v>
      </c>
      <c r="G80" s="49">
        <f>SUM(M80:CY80)</f>
        <v>743980</v>
      </c>
      <c r="H80" s="50">
        <f>SUM(CZ80:GL80)</f>
        <v>805451</v>
      </c>
      <c r="I80" s="49">
        <f>SUM(AE80:CY80)</f>
        <v>574261</v>
      </c>
      <c r="J80" s="87">
        <f>SUM(DR80:GL80)</f>
        <v>643283</v>
      </c>
      <c r="K80" s="88">
        <f>SUM(M80:AD80)</f>
        <v>169719</v>
      </c>
      <c r="L80" s="48">
        <f>SUM(CZ80:DQ80)</f>
        <v>162168</v>
      </c>
      <c r="M80" s="88">
        <v>8572</v>
      </c>
      <c r="N80" s="47">
        <v>8643</v>
      </c>
      <c r="O80" s="47">
        <v>9078</v>
      </c>
      <c r="P80" s="47">
        <v>8976</v>
      </c>
      <c r="Q80" s="47">
        <v>9198</v>
      </c>
      <c r="R80" s="47">
        <v>9278</v>
      </c>
      <c r="S80" s="47">
        <v>9500</v>
      </c>
      <c r="T80" s="47">
        <v>9516</v>
      </c>
      <c r="U80" s="47">
        <v>9633</v>
      </c>
      <c r="V80" s="47">
        <v>9732</v>
      </c>
      <c r="W80" s="47">
        <v>9508</v>
      </c>
      <c r="X80" s="47">
        <v>9598</v>
      </c>
      <c r="Y80" s="47">
        <v>9930</v>
      </c>
      <c r="Z80" s="47">
        <v>9958</v>
      </c>
      <c r="AA80" s="47">
        <v>9862</v>
      </c>
      <c r="AB80" s="47">
        <v>9562</v>
      </c>
      <c r="AC80" s="47">
        <v>9664</v>
      </c>
      <c r="AD80" s="47">
        <v>9511</v>
      </c>
      <c r="AE80" s="47">
        <v>8623</v>
      </c>
      <c r="AF80" s="47">
        <v>6864</v>
      </c>
      <c r="AG80" s="47">
        <v>6446</v>
      </c>
      <c r="AH80" s="47">
        <v>6934</v>
      </c>
      <c r="AI80" s="47">
        <v>8033</v>
      </c>
      <c r="AJ80" s="47">
        <v>9685</v>
      </c>
      <c r="AK80" s="47">
        <v>10783</v>
      </c>
      <c r="AL80" s="47">
        <v>12049</v>
      </c>
      <c r="AM80" s="47">
        <v>12656</v>
      </c>
      <c r="AN80" s="47">
        <v>13171</v>
      </c>
      <c r="AO80" s="47">
        <v>13215</v>
      </c>
      <c r="AP80" s="47">
        <v>13273</v>
      </c>
      <c r="AQ80" s="47">
        <v>12990</v>
      </c>
      <c r="AR80" s="47">
        <v>12321</v>
      </c>
      <c r="AS80" s="47">
        <v>12641</v>
      </c>
      <c r="AT80" s="47">
        <v>12374</v>
      </c>
      <c r="AU80" s="47">
        <v>11721</v>
      </c>
      <c r="AV80" s="47">
        <v>11824</v>
      </c>
      <c r="AW80" s="47">
        <v>11434</v>
      </c>
      <c r="AX80" s="47">
        <v>11131</v>
      </c>
      <c r="AY80" s="47">
        <v>11126</v>
      </c>
      <c r="AZ80" s="47">
        <v>11091</v>
      </c>
      <c r="BA80" s="47">
        <v>10702</v>
      </c>
      <c r="BB80" s="47">
        <v>10897</v>
      </c>
      <c r="BC80" s="47">
        <v>11001</v>
      </c>
      <c r="BD80" s="47">
        <v>11292</v>
      </c>
      <c r="BE80" s="47">
        <v>11164</v>
      </c>
      <c r="BF80" s="47">
        <v>10832</v>
      </c>
      <c r="BG80" s="47">
        <v>10555</v>
      </c>
      <c r="BH80" s="47">
        <v>10422</v>
      </c>
      <c r="BI80" s="47">
        <v>10168</v>
      </c>
      <c r="BJ80" s="47">
        <v>10288</v>
      </c>
      <c r="BK80" s="47">
        <v>9746</v>
      </c>
      <c r="BL80" s="47">
        <v>9628</v>
      </c>
      <c r="BM80" s="47">
        <v>9856</v>
      </c>
      <c r="BN80" s="47">
        <v>9486</v>
      </c>
      <c r="BO80" s="47">
        <v>9359</v>
      </c>
      <c r="BP80" s="47">
        <v>9462</v>
      </c>
      <c r="BQ80" s="47">
        <v>9281</v>
      </c>
      <c r="BR80" s="47">
        <v>9211</v>
      </c>
      <c r="BS80" s="47">
        <v>8995</v>
      </c>
      <c r="BT80" s="47">
        <v>8628</v>
      </c>
      <c r="BU80" s="47">
        <v>8534</v>
      </c>
      <c r="BV80" s="47">
        <v>8093</v>
      </c>
      <c r="BW80" s="47">
        <v>7683</v>
      </c>
      <c r="BX80" s="47">
        <v>7440</v>
      </c>
      <c r="BY80" s="47">
        <v>6912</v>
      </c>
      <c r="BZ80" s="47">
        <v>6541</v>
      </c>
      <c r="CA80" s="47">
        <v>6027</v>
      </c>
      <c r="CB80" s="47">
        <v>5797</v>
      </c>
      <c r="CC80" s="47">
        <v>5280</v>
      </c>
      <c r="CD80" s="47">
        <v>4997</v>
      </c>
      <c r="CE80" s="47">
        <v>4887</v>
      </c>
      <c r="CF80" s="47">
        <v>4715</v>
      </c>
      <c r="CG80" s="47">
        <v>4445</v>
      </c>
      <c r="CH80" s="47">
        <v>4417</v>
      </c>
      <c r="CI80" s="47">
        <v>4296</v>
      </c>
      <c r="CJ80" s="47">
        <v>4329</v>
      </c>
      <c r="CK80" s="47">
        <v>4386</v>
      </c>
      <c r="CL80" s="47">
        <v>4732</v>
      </c>
      <c r="CM80" s="47">
        <v>3519</v>
      </c>
      <c r="CN80" s="47">
        <v>3199</v>
      </c>
      <c r="CO80" s="47">
        <v>3024</v>
      </c>
      <c r="CP80" s="47">
        <v>2704</v>
      </c>
      <c r="CQ80" s="47">
        <v>2254</v>
      </c>
      <c r="CR80" s="47">
        <v>2036</v>
      </c>
      <c r="CS80" s="47">
        <v>2019</v>
      </c>
      <c r="CT80" s="47">
        <v>1825</v>
      </c>
      <c r="CU80" s="47">
        <v>1701</v>
      </c>
      <c r="CV80" s="47">
        <v>1365</v>
      </c>
      <c r="CW80" s="47">
        <v>1181</v>
      </c>
      <c r="CX80" s="47">
        <v>1021</v>
      </c>
      <c r="CY80" s="48">
        <v>3544</v>
      </c>
      <c r="CZ80" s="88">
        <v>8277</v>
      </c>
      <c r="DA80" s="47">
        <v>8189</v>
      </c>
      <c r="DB80" s="47">
        <v>8573</v>
      </c>
      <c r="DC80" s="47">
        <v>8871</v>
      </c>
      <c r="DD80" s="47">
        <v>8828</v>
      </c>
      <c r="DE80" s="47">
        <v>8882</v>
      </c>
      <c r="DF80" s="47">
        <v>8896</v>
      </c>
      <c r="DG80" s="47">
        <v>9145</v>
      </c>
      <c r="DH80" s="47">
        <v>9285</v>
      </c>
      <c r="DI80" s="47">
        <v>9188</v>
      </c>
      <c r="DJ80" s="47">
        <v>9153</v>
      </c>
      <c r="DK80" s="47">
        <v>9454</v>
      </c>
      <c r="DL80" s="47">
        <v>9508</v>
      </c>
      <c r="DM80" s="47">
        <v>9377</v>
      </c>
      <c r="DN80" s="47">
        <v>9260</v>
      </c>
      <c r="DO80" s="47">
        <v>9146</v>
      </c>
      <c r="DP80" s="47">
        <v>9333</v>
      </c>
      <c r="DQ80" s="47">
        <v>8803</v>
      </c>
      <c r="DR80" s="47">
        <v>8042</v>
      </c>
      <c r="DS80" s="47">
        <v>6602</v>
      </c>
      <c r="DT80" s="47">
        <v>6402</v>
      </c>
      <c r="DU80" s="47">
        <v>6941</v>
      </c>
      <c r="DV80" s="47">
        <v>8428</v>
      </c>
      <c r="DW80" s="47">
        <v>10672</v>
      </c>
      <c r="DX80" s="47">
        <v>12229</v>
      </c>
      <c r="DY80" s="47">
        <v>13732</v>
      </c>
      <c r="DZ80" s="47">
        <v>14307</v>
      </c>
      <c r="EA80" s="47">
        <v>14540</v>
      </c>
      <c r="EB80" s="47">
        <v>14425</v>
      </c>
      <c r="EC80" s="47">
        <v>14705</v>
      </c>
      <c r="ED80" s="47">
        <v>14131</v>
      </c>
      <c r="EE80" s="47">
        <v>13694</v>
      </c>
      <c r="EF80" s="47">
        <v>13600</v>
      </c>
      <c r="EG80" s="47">
        <v>13461</v>
      </c>
      <c r="EH80" s="47">
        <v>13266</v>
      </c>
      <c r="EI80" s="47">
        <v>13040</v>
      </c>
      <c r="EJ80" s="47">
        <v>13269</v>
      </c>
      <c r="EK80" s="47">
        <v>12693</v>
      </c>
      <c r="EL80" s="47">
        <v>12816</v>
      </c>
      <c r="EM80" s="47">
        <v>12504</v>
      </c>
      <c r="EN80" s="47">
        <v>12419</v>
      </c>
      <c r="EO80" s="47">
        <v>12725</v>
      </c>
      <c r="EP80" s="47">
        <v>12515</v>
      </c>
      <c r="EQ80" s="47">
        <v>12719</v>
      </c>
      <c r="ER80" s="47">
        <v>12465</v>
      </c>
      <c r="ES80" s="47">
        <v>12454</v>
      </c>
      <c r="ET80" s="47">
        <v>11402</v>
      </c>
      <c r="EU80" s="47">
        <v>11061</v>
      </c>
      <c r="EV80" s="47">
        <v>10887</v>
      </c>
      <c r="EW80" s="47">
        <v>10783</v>
      </c>
      <c r="EX80" s="47">
        <v>10478</v>
      </c>
      <c r="EY80" s="47">
        <v>10499</v>
      </c>
      <c r="EZ80" s="47">
        <v>10515</v>
      </c>
      <c r="FA80" s="47">
        <v>10575</v>
      </c>
      <c r="FB80" s="47">
        <v>10224</v>
      </c>
      <c r="FC80" s="47">
        <v>10014</v>
      </c>
      <c r="FD80" s="47">
        <v>10089</v>
      </c>
      <c r="FE80" s="47">
        <v>9811</v>
      </c>
      <c r="FF80" s="47">
        <v>9946</v>
      </c>
      <c r="FG80" s="47">
        <v>9479</v>
      </c>
      <c r="FH80" s="47">
        <v>9063</v>
      </c>
      <c r="FI80" s="47">
        <v>8816</v>
      </c>
      <c r="FJ80" s="47">
        <v>8328</v>
      </c>
      <c r="FK80" s="47">
        <v>7813</v>
      </c>
      <c r="FL80" s="47">
        <v>7568</v>
      </c>
      <c r="FM80" s="47">
        <v>7020</v>
      </c>
      <c r="FN80" s="47">
        <v>6543</v>
      </c>
      <c r="FO80" s="47">
        <v>6423</v>
      </c>
      <c r="FP80" s="47">
        <v>6093</v>
      </c>
      <c r="FQ80" s="47">
        <v>5824</v>
      </c>
      <c r="FR80" s="47">
        <v>5691</v>
      </c>
      <c r="FS80" s="47">
        <v>5519</v>
      </c>
      <c r="FT80" s="47">
        <v>5218</v>
      </c>
      <c r="FU80" s="47">
        <v>5370</v>
      </c>
      <c r="FV80" s="47">
        <v>5110</v>
      </c>
      <c r="FW80" s="47">
        <v>5015</v>
      </c>
      <c r="FX80" s="47">
        <v>5336</v>
      </c>
      <c r="FY80" s="47">
        <v>5477</v>
      </c>
      <c r="FZ80" s="47">
        <v>4366</v>
      </c>
      <c r="GA80" s="47">
        <v>3936</v>
      </c>
      <c r="GB80" s="47">
        <v>3866</v>
      </c>
      <c r="GC80" s="47">
        <v>3613</v>
      </c>
      <c r="GD80" s="47">
        <v>3114</v>
      </c>
      <c r="GE80" s="47">
        <v>2695</v>
      </c>
      <c r="GF80" s="47">
        <v>2744</v>
      </c>
      <c r="GG80" s="47">
        <v>2708</v>
      </c>
      <c r="GH80" s="47">
        <v>2447</v>
      </c>
      <c r="GI80" s="47">
        <v>2186</v>
      </c>
      <c r="GJ80" s="47">
        <v>1906</v>
      </c>
      <c r="GK80" s="47">
        <v>1711</v>
      </c>
      <c r="GL80" s="48">
        <v>7205</v>
      </c>
    </row>
    <row r="81" spans="1:194" s="1" customFormat="1" x14ac:dyDescent="0.25">
      <c r="A81" s="89" t="s">
        <v>17</v>
      </c>
      <c r="B81" s="254" t="s">
        <v>122</v>
      </c>
      <c r="C81" s="111" t="str">
        <f t="shared" si="28"/>
        <v>England ICB - NHS South Yorkshire ICB</v>
      </c>
      <c r="D81" s="70">
        <f t="shared" si="30"/>
        <v>52726</v>
      </c>
      <c r="E81" s="70">
        <f t="shared" si="31"/>
        <v>49774</v>
      </c>
      <c r="F81" s="85">
        <f t="shared" si="39"/>
        <v>1430623</v>
      </c>
      <c r="G81" s="49">
        <f t="shared" si="40"/>
        <v>707091</v>
      </c>
      <c r="H81" s="50">
        <f t="shared" si="41"/>
        <v>723532</v>
      </c>
      <c r="I81" s="49">
        <f t="shared" si="42"/>
        <v>555446</v>
      </c>
      <c r="J81" s="87">
        <f t="shared" si="43"/>
        <v>579307</v>
      </c>
      <c r="K81" s="88">
        <f t="shared" si="44"/>
        <v>151645</v>
      </c>
      <c r="L81" s="48">
        <f t="shared" si="45"/>
        <v>144225</v>
      </c>
      <c r="M81" s="88">
        <v>7217</v>
      </c>
      <c r="N81" s="47">
        <v>7718</v>
      </c>
      <c r="O81" s="47">
        <v>8080</v>
      </c>
      <c r="P81" s="47">
        <v>7893</v>
      </c>
      <c r="Q81" s="47">
        <v>8435</v>
      </c>
      <c r="R81" s="47">
        <v>8212</v>
      </c>
      <c r="S81" s="47">
        <v>8281</v>
      </c>
      <c r="T81" s="47">
        <v>8644</v>
      </c>
      <c r="U81" s="47">
        <v>8652</v>
      </c>
      <c r="V81" s="47">
        <v>8588</v>
      </c>
      <c r="W81" s="47">
        <v>8456</v>
      </c>
      <c r="X81" s="47">
        <v>8743</v>
      </c>
      <c r="Y81" s="47">
        <v>8945</v>
      </c>
      <c r="Z81" s="47">
        <v>8945</v>
      </c>
      <c r="AA81" s="47">
        <v>8724</v>
      </c>
      <c r="AB81" s="47">
        <v>8878</v>
      </c>
      <c r="AC81" s="47">
        <v>8793</v>
      </c>
      <c r="AD81" s="47">
        <v>8441</v>
      </c>
      <c r="AE81" s="47">
        <v>8658</v>
      </c>
      <c r="AF81" s="47">
        <v>10100</v>
      </c>
      <c r="AG81" s="47">
        <v>10613</v>
      </c>
      <c r="AH81" s="47">
        <v>10161</v>
      </c>
      <c r="AI81" s="47">
        <v>9922</v>
      </c>
      <c r="AJ81" s="47">
        <v>9569</v>
      </c>
      <c r="AK81" s="47">
        <v>9663</v>
      </c>
      <c r="AL81" s="47">
        <v>9279</v>
      </c>
      <c r="AM81" s="47">
        <v>9679</v>
      </c>
      <c r="AN81" s="47">
        <v>9776</v>
      </c>
      <c r="AO81" s="47">
        <v>9530</v>
      </c>
      <c r="AP81" s="47">
        <v>9519</v>
      </c>
      <c r="AQ81" s="47">
        <v>9727</v>
      </c>
      <c r="AR81" s="47">
        <v>10096</v>
      </c>
      <c r="AS81" s="47">
        <v>10505</v>
      </c>
      <c r="AT81" s="47">
        <v>10474</v>
      </c>
      <c r="AU81" s="47">
        <v>10114</v>
      </c>
      <c r="AV81" s="47">
        <v>9854</v>
      </c>
      <c r="AW81" s="47">
        <v>10007</v>
      </c>
      <c r="AX81" s="47">
        <v>9726</v>
      </c>
      <c r="AY81" s="47">
        <v>9515</v>
      </c>
      <c r="AZ81" s="47">
        <v>9445</v>
      </c>
      <c r="BA81" s="47">
        <v>9097</v>
      </c>
      <c r="BB81" s="47">
        <v>9043</v>
      </c>
      <c r="BC81" s="47">
        <v>8752</v>
      </c>
      <c r="BD81" s="47">
        <v>8885</v>
      </c>
      <c r="BE81" s="47">
        <v>8716</v>
      </c>
      <c r="BF81" s="47">
        <v>8154</v>
      </c>
      <c r="BG81" s="47">
        <v>7594</v>
      </c>
      <c r="BH81" s="47">
        <v>7327</v>
      </c>
      <c r="BI81" s="47">
        <v>7763</v>
      </c>
      <c r="BJ81" s="47">
        <v>7778</v>
      </c>
      <c r="BK81" s="47">
        <v>7944</v>
      </c>
      <c r="BL81" s="47">
        <v>8485</v>
      </c>
      <c r="BM81" s="47">
        <v>8699</v>
      </c>
      <c r="BN81" s="47">
        <v>9286</v>
      </c>
      <c r="BO81" s="47">
        <v>9259</v>
      </c>
      <c r="BP81" s="47">
        <v>9455</v>
      </c>
      <c r="BQ81" s="47">
        <v>9567</v>
      </c>
      <c r="BR81" s="47">
        <v>9454</v>
      </c>
      <c r="BS81" s="47">
        <v>9256</v>
      </c>
      <c r="BT81" s="47">
        <v>9178</v>
      </c>
      <c r="BU81" s="47">
        <v>9009</v>
      </c>
      <c r="BV81" s="47">
        <v>9018</v>
      </c>
      <c r="BW81" s="47">
        <v>8741</v>
      </c>
      <c r="BX81" s="47">
        <v>8384</v>
      </c>
      <c r="BY81" s="47">
        <v>7938</v>
      </c>
      <c r="BZ81" s="47">
        <v>7662</v>
      </c>
      <c r="CA81" s="47">
        <v>7561</v>
      </c>
      <c r="CB81" s="47">
        <v>7040</v>
      </c>
      <c r="CC81" s="47">
        <v>6835</v>
      </c>
      <c r="CD81" s="47">
        <v>6415</v>
      </c>
      <c r="CE81" s="47">
        <v>6479</v>
      </c>
      <c r="CF81" s="47">
        <v>6287</v>
      </c>
      <c r="CG81" s="47">
        <v>5814</v>
      </c>
      <c r="CH81" s="47">
        <v>5955</v>
      </c>
      <c r="CI81" s="47">
        <v>5701</v>
      </c>
      <c r="CJ81" s="47">
        <v>5888</v>
      </c>
      <c r="CK81" s="47">
        <v>6020</v>
      </c>
      <c r="CL81" s="47">
        <v>6339</v>
      </c>
      <c r="CM81" s="47">
        <v>4566</v>
      </c>
      <c r="CN81" s="47">
        <v>4592</v>
      </c>
      <c r="CO81" s="47">
        <v>4374</v>
      </c>
      <c r="CP81" s="47">
        <v>3804</v>
      </c>
      <c r="CQ81" s="47">
        <v>3165</v>
      </c>
      <c r="CR81" s="47">
        <v>2732</v>
      </c>
      <c r="CS81" s="47">
        <v>2624</v>
      </c>
      <c r="CT81" s="47">
        <v>2342</v>
      </c>
      <c r="CU81" s="47">
        <v>2042</v>
      </c>
      <c r="CV81" s="47">
        <v>1866</v>
      </c>
      <c r="CW81" s="47">
        <v>1544</v>
      </c>
      <c r="CX81" s="47">
        <v>1320</v>
      </c>
      <c r="CY81" s="48">
        <v>3765</v>
      </c>
      <c r="CZ81" s="88">
        <v>7084</v>
      </c>
      <c r="DA81" s="47">
        <v>7255</v>
      </c>
      <c r="DB81" s="47">
        <v>7619</v>
      </c>
      <c r="DC81" s="47">
        <v>7457</v>
      </c>
      <c r="DD81" s="47">
        <v>7824</v>
      </c>
      <c r="DE81" s="47">
        <v>7909</v>
      </c>
      <c r="DF81" s="47">
        <v>8055</v>
      </c>
      <c r="DG81" s="47">
        <v>8146</v>
      </c>
      <c r="DH81" s="47">
        <v>8234</v>
      </c>
      <c r="DI81" s="47">
        <v>8116</v>
      </c>
      <c r="DJ81" s="47">
        <v>8297</v>
      </c>
      <c r="DK81" s="47">
        <v>8455</v>
      </c>
      <c r="DL81" s="47">
        <v>8630</v>
      </c>
      <c r="DM81" s="47">
        <v>8419</v>
      </c>
      <c r="DN81" s="47">
        <v>8317</v>
      </c>
      <c r="DO81" s="47">
        <v>8255</v>
      </c>
      <c r="DP81" s="47">
        <v>8217</v>
      </c>
      <c r="DQ81" s="47">
        <v>7936</v>
      </c>
      <c r="DR81" s="47">
        <v>7968</v>
      </c>
      <c r="DS81" s="47">
        <v>9246</v>
      </c>
      <c r="DT81" s="47">
        <v>9687</v>
      </c>
      <c r="DU81" s="47">
        <v>9255</v>
      </c>
      <c r="DV81" s="47">
        <v>9315</v>
      </c>
      <c r="DW81" s="47">
        <v>9126</v>
      </c>
      <c r="DX81" s="47">
        <v>9131</v>
      </c>
      <c r="DY81" s="47">
        <v>9441</v>
      </c>
      <c r="DZ81" s="47">
        <v>9680</v>
      </c>
      <c r="EA81" s="47">
        <v>10007</v>
      </c>
      <c r="EB81" s="47">
        <v>9784</v>
      </c>
      <c r="EC81" s="47">
        <v>10039</v>
      </c>
      <c r="ED81" s="47">
        <v>10326</v>
      </c>
      <c r="EE81" s="47">
        <v>10337</v>
      </c>
      <c r="EF81" s="47">
        <v>10450</v>
      </c>
      <c r="EG81" s="47">
        <v>10721</v>
      </c>
      <c r="EH81" s="47">
        <v>10408</v>
      </c>
      <c r="EI81" s="47">
        <v>10256</v>
      </c>
      <c r="EJ81" s="47">
        <v>10708</v>
      </c>
      <c r="EK81" s="47">
        <v>10296</v>
      </c>
      <c r="EL81" s="47">
        <v>9852</v>
      </c>
      <c r="EM81" s="47">
        <v>9715</v>
      </c>
      <c r="EN81" s="47">
        <v>9353</v>
      </c>
      <c r="EO81" s="47">
        <v>9147</v>
      </c>
      <c r="EP81" s="47">
        <v>8899</v>
      </c>
      <c r="EQ81" s="47">
        <v>8864</v>
      </c>
      <c r="ER81" s="47">
        <v>8985</v>
      </c>
      <c r="ES81" s="47">
        <v>8323</v>
      </c>
      <c r="ET81" s="47">
        <v>7582</v>
      </c>
      <c r="EU81" s="47">
        <v>7339</v>
      </c>
      <c r="EV81" s="47">
        <v>7467</v>
      </c>
      <c r="EW81" s="47">
        <v>7979</v>
      </c>
      <c r="EX81" s="47">
        <v>8099</v>
      </c>
      <c r="EY81" s="47">
        <v>8754</v>
      </c>
      <c r="EZ81" s="47">
        <v>9028</v>
      </c>
      <c r="FA81" s="47">
        <v>9881</v>
      </c>
      <c r="FB81" s="47">
        <v>9482</v>
      </c>
      <c r="FC81" s="47">
        <v>9596</v>
      </c>
      <c r="FD81" s="47">
        <v>9726</v>
      </c>
      <c r="FE81" s="47">
        <v>9556</v>
      </c>
      <c r="FF81" s="47">
        <v>9534</v>
      </c>
      <c r="FG81" s="47">
        <v>9448</v>
      </c>
      <c r="FH81" s="47">
        <v>9165</v>
      </c>
      <c r="FI81" s="47">
        <v>9025</v>
      </c>
      <c r="FJ81" s="47">
        <v>8978</v>
      </c>
      <c r="FK81" s="47">
        <v>8552</v>
      </c>
      <c r="FL81" s="47">
        <v>8182</v>
      </c>
      <c r="FM81" s="47">
        <v>8048</v>
      </c>
      <c r="FN81" s="47">
        <v>7869</v>
      </c>
      <c r="FO81" s="47">
        <v>7466</v>
      </c>
      <c r="FP81" s="47">
        <v>7103</v>
      </c>
      <c r="FQ81" s="47">
        <v>6817</v>
      </c>
      <c r="FR81" s="47">
        <v>6837</v>
      </c>
      <c r="FS81" s="47">
        <v>6619</v>
      </c>
      <c r="FT81" s="47">
        <v>6308</v>
      </c>
      <c r="FU81" s="47">
        <v>6380</v>
      </c>
      <c r="FV81" s="47">
        <v>6325</v>
      </c>
      <c r="FW81" s="47">
        <v>6486</v>
      </c>
      <c r="FX81" s="47">
        <v>6779</v>
      </c>
      <c r="FY81" s="47">
        <v>7148</v>
      </c>
      <c r="FZ81" s="47">
        <v>5518</v>
      </c>
      <c r="GA81" s="47">
        <v>5519</v>
      </c>
      <c r="GB81" s="47">
        <v>5122</v>
      </c>
      <c r="GC81" s="47">
        <v>4402</v>
      </c>
      <c r="GD81" s="47">
        <v>3966</v>
      </c>
      <c r="GE81" s="47">
        <v>3500</v>
      </c>
      <c r="GF81" s="47">
        <v>3514</v>
      </c>
      <c r="GG81" s="47">
        <v>3340</v>
      </c>
      <c r="GH81" s="47">
        <v>3032</v>
      </c>
      <c r="GI81" s="47">
        <v>2554</v>
      </c>
      <c r="GJ81" s="47">
        <v>2324</v>
      </c>
      <c r="GK81" s="47">
        <v>1967</v>
      </c>
      <c r="GL81" s="48">
        <v>7672</v>
      </c>
    </row>
    <row r="82" spans="1:194" s="1" customFormat="1" x14ac:dyDescent="0.25">
      <c r="A82" s="89" t="s">
        <v>17</v>
      </c>
      <c r="B82" s="254" t="s">
        <v>123</v>
      </c>
      <c r="C82" s="111" t="str">
        <f t="shared" si="28"/>
        <v>England ICB - NHS Staffordshire and Stoke-on-Trent ICB</v>
      </c>
      <c r="D82" s="70">
        <f t="shared" si="30"/>
        <v>42409</v>
      </c>
      <c r="E82" s="70">
        <f t="shared" si="31"/>
        <v>40842</v>
      </c>
      <c r="F82" s="85">
        <f>G82+H82</f>
        <v>1177578</v>
      </c>
      <c r="G82" s="49">
        <f>SUM(M82:CY82)</f>
        <v>583517</v>
      </c>
      <c r="H82" s="50">
        <f>SUM(CZ82:GL82)</f>
        <v>594061</v>
      </c>
      <c r="I82" s="49">
        <f>SUM(AE82:CY82)</f>
        <v>462394</v>
      </c>
      <c r="J82" s="87">
        <f>SUM(DR82:GL82)</f>
        <v>477860</v>
      </c>
      <c r="K82" s="88">
        <f>SUM(M82:AD82)</f>
        <v>121123</v>
      </c>
      <c r="L82" s="48">
        <f>SUM(CZ82:DQ82)</f>
        <v>116201</v>
      </c>
      <c r="M82" s="88">
        <v>5600</v>
      </c>
      <c r="N82" s="47">
        <v>5886</v>
      </c>
      <c r="O82" s="47">
        <v>6249</v>
      </c>
      <c r="P82" s="47">
        <v>6298</v>
      </c>
      <c r="Q82" s="47">
        <v>6562</v>
      </c>
      <c r="R82" s="47">
        <v>6578</v>
      </c>
      <c r="S82" s="47">
        <v>6541</v>
      </c>
      <c r="T82" s="47">
        <v>6844</v>
      </c>
      <c r="U82" s="47">
        <v>7068</v>
      </c>
      <c r="V82" s="47">
        <v>6809</v>
      </c>
      <c r="W82" s="47">
        <v>7018</v>
      </c>
      <c r="X82" s="47">
        <v>7261</v>
      </c>
      <c r="Y82" s="47">
        <v>7224</v>
      </c>
      <c r="Z82" s="47">
        <v>7161</v>
      </c>
      <c r="AA82" s="47">
        <v>7112</v>
      </c>
      <c r="AB82" s="47">
        <v>7040</v>
      </c>
      <c r="AC82" s="47">
        <v>7209</v>
      </c>
      <c r="AD82" s="47">
        <v>6663</v>
      </c>
      <c r="AE82" s="47">
        <v>6704</v>
      </c>
      <c r="AF82" s="47">
        <v>6841</v>
      </c>
      <c r="AG82" s="47">
        <v>6574</v>
      </c>
      <c r="AH82" s="47">
        <v>6434</v>
      </c>
      <c r="AI82" s="47">
        <v>6398</v>
      </c>
      <c r="AJ82" s="47">
        <v>6434</v>
      </c>
      <c r="AK82" s="47">
        <v>6523</v>
      </c>
      <c r="AL82" s="47">
        <v>6890</v>
      </c>
      <c r="AM82" s="47">
        <v>6989</v>
      </c>
      <c r="AN82" s="47">
        <v>7193</v>
      </c>
      <c r="AO82" s="47">
        <v>6982</v>
      </c>
      <c r="AP82" s="47">
        <v>7293</v>
      </c>
      <c r="AQ82" s="47">
        <v>7273</v>
      </c>
      <c r="AR82" s="47">
        <v>7376</v>
      </c>
      <c r="AS82" s="47">
        <v>7899</v>
      </c>
      <c r="AT82" s="47">
        <v>8148</v>
      </c>
      <c r="AU82" s="47">
        <v>7956</v>
      </c>
      <c r="AV82" s="47">
        <v>8056</v>
      </c>
      <c r="AW82" s="47">
        <v>7964</v>
      </c>
      <c r="AX82" s="47">
        <v>7558</v>
      </c>
      <c r="AY82" s="47">
        <v>7652</v>
      </c>
      <c r="AZ82" s="47">
        <v>7616</v>
      </c>
      <c r="BA82" s="47">
        <v>7324</v>
      </c>
      <c r="BB82" s="47">
        <v>7232</v>
      </c>
      <c r="BC82" s="47">
        <v>6978</v>
      </c>
      <c r="BD82" s="47">
        <v>7201</v>
      </c>
      <c r="BE82" s="47">
        <v>7337</v>
      </c>
      <c r="BF82" s="47">
        <v>6900</v>
      </c>
      <c r="BG82" s="47">
        <v>6236</v>
      </c>
      <c r="BH82" s="47">
        <v>6101</v>
      </c>
      <c r="BI82" s="47">
        <v>6453</v>
      </c>
      <c r="BJ82" s="47">
        <v>6698</v>
      </c>
      <c r="BK82" s="47">
        <v>6931</v>
      </c>
      <c r="BL82" s="47">
        <v>7563</v>
      </c>
      <c r="BM82" s="47">
        <v>7864</v>
      </c>
      <c r="BN82" s="47">
        <v>8244</v>
      </c>
      <c r="BO82" s="47">
        <v>8214</v>
      </c>
      <c r="BP82" s="47">
        <v>8392</v>
      </c>
      <c r="BQ82" s="47">
        <v>8354</v>
      </c>
      <c r="BR82" s="47">
        <v>8327</v>
      </c>
      <c r="BS82" s="47">
        <v>8136</v>
      </c>
      <c r="BT82" s="47">
        <v>8201</v>
      </c>
      <c r="BU82" s="47">
        <v>8064</v>
      </c>
      <c r="BV82" s="47">
        <v>7816</v>
      </c>
      <c r="BW82" s="47">
        <v>7860</v>
      </c>
      <c r="BX82" s="47">
        <v>7522</v>
      </c>
      <c r="BY82" s="47">
        <v>6999</v>
      </c>
      <c r="BZ82" s="47">
        <v>6982</v>
      </c>
      <c r="CA82" s="47">
        <v>6772</v>
      </c>
      <c r="CB82" s="47">
        <v>6389</v>
      </c>
      <c r="CC82" s="47">
        <v>6166</v>
      </c>
      <c r="CD82" s="47">
        <v>5938</v>
      </c>
      <c r="CE82" s="47">
        <v>5980</v>
      </c>
      <c r="CF82" s="47">
        <v>5801</v>
      </c>
      <c r="CG82" s="47">
        <v>5431</v>
      </c>
      <c r="CH82" s="47">
        <v>5475</v>
      </c>
      <c r="CI82" s="47">
        <v>5594</v>
      </c>
      <c r="CJ82" s="47">
        <v>5718</v>
      </c>
      <c r="CK82" s="47">
        <v>5907</v>
      </c>
      <c r="CL82" s="47">
        <v>6119</v>
      </c>
      <c r="CM82" s="47">
        <v>4512</v>
      </c>
      <c r="CN82" s="47">
        <v>4431</v>
      </c>
      <c r="CO82" s="47">
        <v>4433</v>
      </c>
      <c r="CP82" s="47">
        <v>3817</v>
      </c>
      <c r="CQ82" s="47">
        <v>3359</v>
      </c>
      <c r="CR82" s="47">
        <v>2722</v>
      </c>
      <c r="CS82" s="47">
        <v>2587</v>
      </c>
      <c r="CT82" s="47">
        <v>2316</v>
      </c>
      <c r="CU82" s="47">
        <v>2135</v>
      </c>
      <c r="CV82" s="47">
        <v>1832</v>
      </c>
      <c r="CW82" s="47">
        <v>1454</v>
      </c>
      <c r="CX82" s="47">
        <v>1194</v>
      </c>
      <c r="CY82" s="48">
        <v>3630</v>
      </c>
      <c r="CZ82" s="88">
        <v>5273</v>
      </c>
      <c r="DA82" s="47">
        <v>5632</v>
      </c>
      <c r="DB82" s="47">
        <v>5916</v>
      </c>
      <c r="DC82" s="47">
        <v>6130</v>
      </c>
      <c r="DD82" s="47">
        <v>6454</v>
      </c>
      <c r="DE82" s="47">
        <v>6338</v>
      </c>
      <c r="DF82" s="47">
        <v>6489</v>
      </c>
      <c r="DG82" s="47">
        <v>6397</v>
      </c>
      <c r="DH82" s="47">
        <v>6554</v>
      </c>
      <c r="DI82" s="47">
        <v>6533</v>
      </c>
      <c r="DJ82" s="47">
        <v>6840</v>
      </c>
      <c r="DK82" s="47">
        <v>6803</v>
      </c>
      <c r="DL82" s="47">
        <v>6930</v>
      </c>
      <c r="DM82" s="47">
        <v>7021</v>
      </c>
      <c r="DN82" s="47">
        <v>6587</v>
      </c>
      <c r="DO82" s="47">
        <v>6835</v>
      </c>
      <c r="DP82" s="47">
        <v>6903</v>
      </c>
      <c r="DQ82" s="47">
        <v>6566</v>
      </c>
      <c r="DR82" s="47">
        <v>6204</v>
      </c>
      <c r="DS82" s="47">
        <v>5833</v>
      </c>
      <c r="DT82" s="47">
        <v>5479</v>
      </c>
      <c r="DU82" s="47">
        <v>5194</v>
      </c>
      <c r="DV82" s="47">
        <v>5641</v>
      </c>
      <c r="DW82" s="47">
        <v>5966</v>
      </c>
      <c r="DX82" s="47">
        <v>6190</v>
      </c>
      <c r="DY82" s="47">
        <v>6533</v>
      </c>
      <c r="DZ82" s="47">
        <v>6587</v>
      </c>
      <c r="EA82" s="47">
        <v>7164</v>
      </c>
      <c r="EB82" s="47">
        <v>6947</v>
      </c>
      <c r="EC82" s="47">
        <v>7268</v>
      </c>
      <c r="ED82" s="47">
        <v>7663</v>
      </c>
      <c r="EE82" s="47">
        <v>7836</v>
      </c>
      <c r="EF82" s="47">
        <v>8119</v>
      </c>
      <c r="EG82" s="47">
        <v>8297</v>
      </c>
      <c r="EH82" s="47">
        <v>8067</v>
      </c>
      <c r="EI82" s="47">
        <v>8058</v>
      </c>
      <c r="EJ82" s="47">
        <v>8175</v>
      </c>
      <c r="EK82" s="47">
        <v>7938</v>
      </c>
      <c r="EL82" s="47">
        <v>7705</v>
      </c>
      <c r="EM82" s="47">
        <v>7706</v>
      </c>
      <c r="EN82" s="47">
        <v>7229</v>
      </c>
      <c r="EO82" s="47">
        <v>7335</v>
      </c>
      <c r="EP82" s="47">
        <v>7318</v>
      </c>
      <c r="EQ82" s="47">
        <v>7378</v>
      </c>
      <c r="ER82" s="47">
        <v>7168</v>
      </c>
      <c r="ES82" s="47">
        <v>6936</v>
      </c>
      <c r="ET82" s="47">
        <v>6269</v>
      </c>
      <c r="EU82" s="47">
        <v>6134</v>
      </c>
      <c r="EV82" s="47">
        <v>6549</v>
      </c>
      <c r="EW82" s="47">
        <v>6739</v>
      </c>
      <c r="EX82" s="47">
        <v>7044</v>
      </c>
      <c r="EY82" s="47">
        <v>7392</v>
      </c>
      <c r="EZ82" s="47">
        <v>7962</v>
      </c>
      <c r="FA82" s="47">
        <v>8372</v>
      </c>
      <c r="FB82" s="47">
        <v>8193</v>
      </c>
      <c r="FC82" s="47">
        <v>8366</v>
      </c>
      <c r="FD82" s="47">
        <v>8268</v>
      </c>
      <c r="FE82" s="47">
        <v>8373</v>
      </c>
      <c r="FF82" s="47">
        <v>8309</v>
      </c>
      <c r="FG82" s="47">
        <v>8589</v>
      </c>
      <c r="FH82" s="47">
        <v>8281</v>
      </c>
      <c r="FI82" s="47">
        <v>7994</v>
      </c>
      <c r="FJ82" s="47">
        <v>7944</v>
      </c>
      <c r="FK82" s="47">
        <v>7755</v>
      </c>
      <c r="FL82" s="47">
        <v>7146</v>
      </c>
      <c r="FM82" s="47">
        <v>7040</v>
      </c>
      <c r="FN82" s="47">
        <v>7004</v>
      </c>
      <c r="FO82" s="47">
        <v>6723</v>
      </c>
      <c r="FP82" s="47">
        <v>6485</v>
      </c>
      <c r="FQ82" s="47">
        <v>6219</v>
      </c>
      <c r="FR82" s="47">
        <v>6280</v>
      </c>
      <c r="FS82" s="47">
        <v>6131</v>
      </c>
      <c r="FT82" s="47">
        <v>5840</v>
      </c>
      <c r="FU82" s="47">
        <v>5970</v>
      </c>
      <c r="FV82" s="47">
        <v>6119</v>
      </c>
      <c r="FW82" s="47">
        <v>6098</v>
      </c>
      <c r="FX82" s="47">
        <v>6549</v>
      </c>
      <c r="FY82" s="47">
        <v>6951</v>
      </c>
      <c r="FZ82" s="47">
        <v>5114</v>
      </c>
      <c r="GA82" s="47">
        <v>5280</v>
      </c>
      <c r="GB82" s="47">
        <v>4986</v>
      </c>
      <c r="GC82" s="47">
        <v>4741</v>
      </c>
      <c r="GD82" s="47">
        <v>3941</v>
      </c>
      <c r="GE82" s="47">
        <v>3498</v>
      </c>
      <c r="GF82" s="47">
        <v>3236</v>
      </c>
      <c r="GG82" s="47">
        <v>3167</v>
      </c>
      <c r="GH82" s="47">
        <v>2881</v>
      </c>
      <c r="GI82" s="47">
        <v>2526</v>
      </c>
      <c r="GJ82" s="47">
        <v>2233</v>
      </c>
      <c r="GK82" s="47">
        <v>1855</v>
      </c>
      <c r="GL82" s="48">
        <v>7380</v>
      </c>
    </row>
    <row r="83" spans="1:194" s="1" customFormat="1" x14ac:dyDescent="0.25">
      <c r="A83" s="89" t="s">
        <v>17</v>
      </c>
      <c r="B83" s="254" t="s">
        <v>124</v>
      </c>
      <c r="C83" s="111" t="str">
        <f t="shared" si="28"/>
        <v>England ICB - NHS Surrey and Sussex ICB</v>
      </c>
      <c r="D83" s="70">
        <f t="shared" si="30"/>
        <v>113023.47867388956</v>
      </c>
      <c r="E83" s="70">
        <f t="shared" si="31"/>
        <v>107525.31154886581</v>
      </c>
      <c r="F83" s="85">
        <f>G83+H83</f>
        <v>2991634.4844886106</v>
      </c>
      <c r="G83" s="49">
        <f>SUM(M83:CY83)</f>
        <v>1453001.5863470642</v>
      </c>
      <c r="H83" s="50">
        <f>SUM(CZ83:GL83)</f>
        <v>1538632.8981415464</v>
      </c>
      <c r="I83" s="49">
        <f>SUM(AE83:CY83)</f>
        <v>1144832.5249124656</v>
      </c>
      <c r="J83" s="87">
        <f>SUM(DR83:GL83)</f>
        <v>1244741.5534584224</v>
      </c>
      <c r="K83" s="88">
        <f>SUM(M83:AD83)</f>
        <v>308169.06143459881</v>
      </c>
      <c r="L83" s="48">
        <f>SUM(CZ83:DQ83)</f>
        <v>293891.34468312468</v>
      </c>
      <c r="M83" s="88">
        <v>13329.859498094342</v>
      </c>
      <c r="N83" s="47">
        <v>13883.627013892266</v>
      </c>
      <c r="O83" s="47">
        <v>15061.134993201735</v>
      </c>
      <c r="P83" s="47">
        <v>15550.52121039946</v>
      </c>
      <c r="Q83" s="47">
        <v>16055.745060232848</v>
      </c>
      <c r="R83" s="47">
        <v>16487.056241995309</v>
      </c>
      <c r="S83" s="47">
        <v>16740.123899534286</v>
      </c>
      <c r="T83" s="47">
        <v>17072.864363045828</v>
      </c>
      <c r="U83" s="47">
        <v>17407.469511479419</v>
      </c>
      <c r="V83" s="47">
        <v>17666.384638849107</v>
      </c>
      <c r="W83" s="47">
        <v>17540.57897709735</v>
      </c>
      <c r="X83" s="47">
        <v>18350.217352887248</v>
      </c>
      <c r="Y83" s="47">
        <v>18787.470714305782</v>
      </c>
      <c r="Z83" s="47">
        <v>18983.428906226825</v>
      </c>
      <c r="AA83" s="47">
        <v>18841.380923077948</v>
      </c>
      <c r="AB83" s="47">
        <v>18729.380923077948</v>
      </c>
      <c r="AC83" s="47">
        <v>19029.99224658146</v>
      </c>
      <c r="AD83" s="47">
        <v>18651.8249606196</v>
      </c>
      <c r="AE83" s="47">
        <v>17643.364964459011</v>
      </c>
      <c r="AF83" s="47">
        <v>16139.030446181327</v>
      </c>
      <c r="AG83" s="47">
        <v>15615.227297374369</v>
      </c>
      <c r="AH83" s="47">
        <v>15205.079685802606</v>
      </c>
      <c r="AI83" s="47">
        <v>15331.289982669785</v>
      </c>
      <c r="AJ83" s="47">
        <v>16162.55564058213</v>
      </c>
      <c r="AK83" s="47">
        <v>16182.403110412843</v>
      </c>
      <c r="AL83" s="47">
        <v>16754.223527957172</v>
      </c>
      <c r="AM83" s="47">
        <v>16505.320697081293</v>
      </c>
      <c r="AN83" s="47">
        <v>16158.223527957171</v>
      </c>
      <c r="AO83" s="47">
        <v>16022.126358833049</v>
      </c>
      <c r="AP83" s="47">
        <v>15983.657728303775</v>
      </c>
      <c r="AQ83" s="47">
        <v>16664.068538489122</v>
      </c>
      <c r="AR83" s="47">
        <v>16767.786868311803</v>
      </c>
      <c r="AS83" s="47">
        <v>17488.913549021072</v>
      </c>
      <c r="AT83" s="47">
        <v>18061.92338621612</v>
      </c>
      <c r="AU83" s="47">
        <v>18316.952897801264</v>
      </c>
      <c r="AV83" s="47">
        <v>18536.50640096085</v>
      </c>
      <c r="AW83" s="47">
        <v>19027.254242368679</v>
      </c>
      <c r="AX83" s="47">
        <v>18954.999624477747</v>
      </c>
      <c r="AY83" s="47">
        <v>18301.999624477747</v>
      </c>
      <c r="AZ83" s="47">
        <v>18763.528534649711</v>
      </c>
      <c r="BA83" s="47">
        <v>18629.815123424552</v>
      </c>
      <c r="BB83" s="47">
        <v>18951.478092202069</v>
      </c>
      <c r="BC83" s="47">
        <v>19168.483010799591</v>
      </c>
      <c r="BD83" s="47">
        <v>19404.507603787213</v>
      </c>
      <c r="BE83" s="47">
        <v>19563.714238529268</v>
      </c>
      <c r="BF83" s="47">
        <v>19506.436284123112</v>
      </c>
      <c r="BG83" s="47">
        <v>18359.314522011369</v>
      </c>
      <c r="BH83" s="47">
        <v>17822.998421651384</v>
      </c>
      <c r="BI83" s="47">
        <v>18176.836054287047</v>
      </c>
      <c r="BJ83" s="47">
        <v>18647.556843408493</v>
      </c>
      <c r="BK83" s="47">
        <v>19317.571599201066</v>
      </c>
      <c r="BL83" s="47">
        <v>19846.045148327863</v>
      </c>
      <c r="BM83" s="47">
        <v>20553.379720251585</v>
      </c>
      <c r="BN83" s="47">
        <v>20542.433824824351</v>
      </c>
      <c r="BO83" s="47">
        <v>19830.98366585881</v>
      </c>
      <c r="BP83" s="47">
        <v>20131.79424620809</v>
      </c>
      <c r="BQ83" s="47">
        <v>20190.323156380055</v>
      </c>
      <c r="BR83" s="47">
        <v>20668.517494628297</v>
      </c>
      <c r="BS83" s="47">
        <v>20391.21123146336</v>
      </c>
      <c r="BT83" s="47">
        <v>20501.288726197385</v>
      </c>
      <c r="BU83" s="47">
        <v>20216.48678021679</v>
      </c>
      <c r="BV83" s="47">
        <v>19499.304738462357</v>
      </c>
      <c r="BW83" s="47">
        <v>18636.367477403808</v>
      </c>
      <c r="BX83" s="47">
        <v>17948.078429330206</v>
      </c>
      <c r="BY83" s="47">
        <v>17212.139965445294</v>
      </c>
      <c r="BZ83" s="47">
        <v>16799.202704386749</v>
      </c>
      <c r="CA83" s="47">
        <v>16140.345397360987</v>
      </c>
      <c r="CB83" s="47">
        <v>15027.852173844092</v>
      </c>
      <c r="CC83" s="47">
        <v>14852.269159099362</v>
      </c>
      <c r="CD83" s="47">
        <v>14052.950599440612</v>
      </c>
      <c r="CE83" s="47">
        <v>13909.938302946803</v>
      </c>
      <c r="CF83" s="47">
        <v>13660.360206799596</v>
      </c>
      <c r="CG83" s="47">
        <v>13023.063780829707</v>
      </c>
      <c r="CH83" s="47">
        <v>13090.255659779188</v>
      </c>
      <c r="CI83" s="47">
        <v>13011.146194161256</v>
      </c>
      <c r="CJ83" s="47">
        <v>13529.42540503981</v>
      </c>
      <c r="CK83" s="47">
        <v>14332.001041888254</v>
      </c>
      <c r="CL83" s="47">
        <v>15538.052687162259</v>
      </c>
      <c r="CM83" s="47">
        <v>11757.414365018398</v>
      </c>
      <c r="CN83" s="47">
        <v>10691.930978696551</v>
      </c>
      <c r="CO83" s="47">
        <v>10469.402068524589</v>
      </c>
      <c r="CP83" s="47">
        <v>9499.7846235971883</v>
      </c>
      <c r="CQ83" s="47">
        <v>7834.0773874419519</v>
      </c>
      <c r="CR83" s="47">
        <v>6425.8510783098009</v>
      </c>
      <c r="CS83" s="47">
        <v>6530.4894540996975</v>
      </c>
      <c r="CT83" s="47">
        <v>5991.4648611120765</v>
      </c>
      <c r="CU83" s="47">
        <v>5449.5226814560046</v>
      </c>
      <c r="CV83" s="47">
        <v>4866.9568818026082</v>
      </c>
      <c r="CW83" s="47">
        <v>4186.4587396881889</v>
      </c>
      <c r="CX83" s="47">
        <v>3536.9876498601529</v>
      </c>
      <c r="CY83" s="48">
        <v>12321.817797307458</v>
      </c>
      <c r="CZ83" s="88">
        <v>12660.196529316825</v>
      </c>
      <c r="DA83" s="47">
        <v>13483.342884416188</v>
      </c>
      <c r="DB83" s="47">
        <v>14497.741398107724</v>
      </c>
      <c r="DC83" s="47">
        <v>14767.411744781528</v>
      </c>
      <c r="DD83" s="47">
        <v>15461.683577763795</v>
      </c>
      <c r="DE83" s="47">
        <v>15790.164504786881</v>
      </c>
      <c r="DF83" s="47">
        <v>15785.61592022482</v>
      </c>
      <c r="DG83" s="47">
        <v>16198.179260579453</v>
      </c>
      <c r="DH83" s="47">
        <v>16787.674943395112</v>
      </c>
      <c r="DI83" s="47">
        <v>17002.674943395112</v>
      </c>
      <c r="DJ83" s="47">
        <v>16908.837310759445</v>
      </c>
      <c r="DK83" s="47">
        <v>17022.510116732014</v>
      </c>
      <c r="DL83" s="47">
        <v>18162.661390428901</v>
      </c>
      <c r="DM83" s="47">
        <v>18030.439999894275</v>
      </c>
      <c r="DN83" s="47">
        <v>18185.486726570754</v>
      </c>
      <c r="DO83" s="47">
        <v>17738.471970778181</v>
      </c>
      <c r="DP83" s="47">
        <v>17900.933223411168</v>
      </c>
      <c r="DQ83" s="47">
        <v>17507.318237782532</v>
      </c>
      <c r="DR83" s="47">
        <v>16855.079632156569</v>
      </c>
      <c r="DS83" s="47">
        <v>16058.563072124452</v>
      </c>
      <c r="DT83" s="47">
        <v>15221.884144727999</v>
      </c>
      <c r="DU83" s="47">
        <v>14943.750086122445</v>
      </c>
      <c r="DV83" s="47">
        <v>14376.678712812309</v>
      </c>
      <c r="DW83" s="47">
        <v>14988.226040901969</v>
      </c>
      <c r="DX83" s="47">
        <v>15501.437594241548</v>
      </c>
      <c r="DY83" s="47">
        <v>16102.02306828504</v>
      </c>
      <c r="DZ83" s="47">
        <v>16163.647891108727</v>
      </c>
      <c r="EA83" s="47">
        <v>16395.291185496149</v>
      </c>
      <c r="EB83" s="47">
        <v>16210.201394268312</v>
      </c>
      <c r="EC83" s="47">
        <v>16742.560559179652</v>
      </c>
      <c r="ED83" s="47">
        <v>17614.080834982931</v>
      </c>
      <c r="EE83" s="47">
        <v>17945.76839674807</v>
      </c>
      <c r="EF83" s="47">
        <v>19033.633081670119</v>
      </c>
      <c r="EG83" s="47">
        <v>19885.871687296079</v>
      </c>
      <c r="EH83" s="47">
        <v>20270.911036076275</v>
      </c>
      <c r="EI83" s="47">
        <v>20439.034054660417</v>
      </c>
      <c r="EJ83" s="47">
        <v>20806.933169765132</v>
      </c>
      <c r="EK83" s="47">
        <v>20560.775720998321</v>
      </c>
      <c r="EL83" s="47">
        <v>20395.758505906986</v>
      </c>
      <c r="EM83" s="47">
        <v>20395.39442239812</v>
      </c>
      <c r="EN83" s="47">
        <v>19921.70440133422</v>
      </c>
      <c r="EO83" s="47">
        <v>20420.685929770487</v>
      </c>
      <c r="EP83" s="47">
        <v>20718.636743795243</v>
      </c>
      <c r="EQ83" s="47">
        <v>20995.601057140175</v>
      </c>
      <c r="ER83" s="47">
        <v>21508.129967312139</v>
      </c>
      <c r="ES83" s="47">
        <v>20474.145979577112</v>
      </c>
      <c r="ET83" s="47">
        <v>19455.077119211772</v>
      </c>
      <c r="EU83" s="47">
        <v>18947.304684816321</v>
      </c>
      <c r="EV83" s="47">
        <v>19269.741344461687</v>
      </c>
      <c r="EW83" s="47">
        <v>19829.064822717959</v>
      </c>
      <c r="EX83" s="47">
        <v>19862.110346568079</v>
      </c>
      <c r="EY83" s="47">
        <v>20575.583895694876</v>
      </c>
      <c r="EZ83" s="47">
        <v>21139.157073244558</v>
      </c>
      <c r="FA83" s="47">
        <v>21871.678605520236</v>
      </c>
      <c r="FB83" s="47">
        <v>20492.816379896951</v>
      </c>
      <c r="FC83" s="47">
        <v>21383.831135689521</v>
      </c>
      <c r="FD83" s="47">
        <v>21291.671227623949</v>
      </c>
      <c r="FE83" s="47">
        <v>21443.884037435928</v>
      </c>
      <c r="FF83" s="47">
        <v>21256.677402693873</v>
      </c>
      <c r="FG83" s="47">
        <v>21362.757356726659</v>
      </c>
      <c r="FH83" s="47">
        <v>21119.089469351617</v>
      </c>
      <c r="FI83" s="47">
        <v>20374.404366885243</v>
      </c>
      <c r="FJ83" s="47">
        <v>19639.54705985948</v>
      </c>
      <c r="FK83" s="47">
        <v>18809.777084762791</v>
      </c>
      <c r="FL83" s="47">
        <v>17946.839823704246</v>
      </c>
      <c r="FM83" s="47">
        <v>17795.152261939107</v>
      </c>
      <c r="FN83" s="47">
        <v>17067.748829650045</v>
      </c>
      <c r="FO83" s="47">
        <v>16415.607393148206</v>
      </c>
      <c r="FP83" s="47">
        <v>15771.500386829037</v>
      </c>
      <c r="FQ83" s="47">
        <v>15600.750086122445</v>
      </c>
      <c r="FR83" s="47">
        <v>15368.196582962861</v>
      </c>
      <c r="FS83" s="47">
        <v>15148.715655939775</v>
      </c>
      <c r="FT83" s="47">
        <v>14780.521317691533</v>
      </c>
      <c r="FU83" s="47">
        <v>14848.591434529271</v>
      </c>
      <c r="FV83" s="47">
        <v>15325.314682949478</v>
      </c>
      <c r="FW83" s="47">
        <v>15724.51885839277</v>
      </c>
      <c r="FX83" s="47">
        <v>16679.655376297087</v>
      </c>
      <c r="FY83" s="47">
        <v>18307.884144727999</v>
      </c>
      <c r="FZ83" s="47">
        <v>13957.799325743725</v>
      </c>
      <c r="GA83" s="47">
        <v>13029.582853806622</v>
      </c>
      <c r="GB83" s="47">
        <v>12727.208933102707</v>
      </c>
      <c r="GC83" s="47">
        <v>11740.948193787886</v>
      </c>
      <c r="GD83" s="47">
        <v>10036.624715531614</v>
      </c>
      <c r="GE83" s="47">
        <v>8489.1118176246218</v>
      </c>
      <c r="GF83" s="47">
        <v>8820.6726986804933</v>
      </c>
      <c r="GG83" s="47">
        <v>8522.8399846423526</v>
      </c>
      <c r="GH83" s="47">
        <v>7703.9851369153548</v>
      </c>
      <c r="GI83" s="47">
        <v>6984.7539091856797</v>
      </c>
      <c r="GJ83" s="47">
        <v>6309.0036084790891</v>
      </c>
      <c r="GK83" s="47">
        <v>5582.1610572459003</v>
      </c>
      <c r="GL83" s="48">
        <v>24985.2826047735</v>
      </c>
    </row>
    <row r="84" spans="1:194" s="1" customFormat="1" x14ac:dyDescent="0.25">
      <c r="A84" s="89" t="s">
        <v>17</v>
      </c>
      <c r="B84" s="254" t="s">
        <v>125</v>
      </c>
      <c r="C84" s="111" t="str">
        <f t="shared" si="28"/>
        <v>England ICB - NHS Thames Valley ICB</v>
      </c>
      <c r="D84" s="70">
        <f t="shared" si="30"/>
        <v>94274.441190483863</v>
      </c>
      <c r="E84" s="70">
        <f t="shared" si="31"/>
        <v>89995.059700108861</v>
      </c>
      <c r="F84" s="85">
        <f>G84+H84</f>
        <v>2335497.052395829</v>
      </c>
      <c r="G84" s="49">
        <f>SUM(M84:CY84)</f>
        <v>1148893.6396227665</v>
      </c>
      <c r="H84" s="50">
        <f>SUM(CZ84:GL84)</f>
        <v>1186603.4127730625</v>
      </c>
      <c r="I84" s="49">
        <f>SUM(AE84:CY84)</f>
        <v>887203.3759667913</v>
      </c>
      <c r="J84" s="87">
        <f>SUM(DR84:GL84)</f>
        <v>937962.92402360553</v>
      </c>
      <c r="K84" s="88">
        <f>SUM(M84:AD84)</f>
        <v>261690.26365597546</v>
      </c>
      <c r="L84" s="48">
        <f>SUM(CZ84:DQ84)</f>
        <v>248640.488749457</v>
      </c>
      <c r="M84" s="88">
        <v>11760.219341021097</v>
      </c>
      <c r="N84" s="47">
        <v>12350.170759836388</v>
      </c>
      <c r="O84" s="47">
        <v>13036.850699263356</v>
      </c>
      <c r="P84" s="47">
        <v>13182.301217598602</v>
      </c>
      <c r="Q84" s="47">
        <v>13812.961588361239</v>
      </c>
      <c r="R84" s="47">
        <v>14183.204055229182</v>
      </c>
      <c r="S84" s="47">
        <v>14282.98767991368</v>
      </c>
      <c r="T84" s="47">
        <v>14389.716200525359</v>
      </c>
      <c r="U84" s="47">
        <v>14984.877471768039</v>
      </c>
      <c r="V84" s="47">
        <v>14811.770184590332</v>
      </c>
      <c r="W84" s="47">
        <v>15056.732848221756</v>
      </c>
      <c r="X84" s="47">
        <v>15564.030419162522</v>
      </c>
      <c r="Y84" s="47">
        <v>15957.38849705637</v>
      </c>
      <c r="Z84" s="47">
        <v>15876.316745287153</v>
      </c>
      <c r="AA84" s="47">
        <v>15743.331592023462</v>
      </c>
      <c r="AB84" s="47">
        <v>15576.331592023462</v>
      </c>
      <c r="AC84" s="47">
        <v>15734.406264760615</v>
      </c>
      <c r="AD84" s="47">
        <v>15386.666499332801</v>
      </c>
      <c r="AE84" s="47">
        <v>14766.971713169525</v>
      </c>
      <c r="AF84" s="47">
        <v>14064.944940664842</v>
      </c>
      <c r="AG84" s="47">
        <v>12828.835171574807</v>
      </c>
      <c r="AH84" s="47">
        <v>12958.893877567803</v>
      </c>
      <c r="AI84" s="47">
        <v>13624.216420053162</v>
      </c>
      <c r="AJ84" s="47">
        <v>13831.948542585016</v>
      </c>
      <c r="AK84" s="47">
        <v>14092.057630722811</v>
      </c>
      <c r="AL84" s="47">
        <v>13990.943820656994</v>
      </c>
      <c r="AM84" s="47">
        <v>14693.425152472706</v>
      </c>
      <c r="AN84" s="47">
        <v>14228.943820656994</v>
      </c>
      <c r="AO84" s="47">
        <v>13828.462488841282</v>
      </c>
      <c r="AP84" s="47">
        <v>14018.37949225593</v>
      </c>
      <c r="AQ84" s="47">
        <v>14835.578099867187</v>
      </c>
      <c r="AR84" s="47">
        <v>14648.033340130456</v>
      </c>
      <c r="AS84" s="47">
        <v>15523.21237907738</v>
      </c>
      <c r="AT84" s="47">
        <v>15489.111614787784</v>
      </c>
      <c r="AU84" s="47">
        <v>15813.809321918998</v>
      </c>
      <c r="AV84" s="47">
        <v>15860.999605682055</v>
      </c>
      <c r="AW84" s="47">
        <v>16320.152553076536</v>
      </c>
      <c r="AX84" s="47">
        <v>15941.830691543417</v>
      </c>
      <c r="AY84" s="47">
        <v>15968.830691543417</v>
      </c>
      <c r="AZ84" s="47">
        <v>15915.272886030465</v>
      </c>
      <c r="BA84" s="47">
        <v>15663.767263622398</v>
      </c>
      <c r="BB84" s="47">
        <v>16114.812923839174</v>
      </c>
      <c r="BC84" s="47">
        <v>16128.762541694376</v>
      </c>
      <c r="BD84" s="47">
        <v>16188.510630970386</v>
      </c>
      <c r="BE84" s="47">
        <v>16683.847339239815</v>
      </c>
      <c r="BF84" s="47">
        <v>15824.741172069955</v>
      </c>
      <c r="BG84" s="47">
        <v>15009.511750978232</v>
      </c>
      <c r="BH84" s="47">
        <v>14814.319666255087</v>
      </c>
      <c r="BI84" s="47">
        <v>14751.529518682477</v>
      </c>
      <c r="BJ84" s="47">
        <v>14957.459567873348</v>
      </c>
      <c r="BK84" s="47">
        <v>15023.308421438953</v>
      </c>
      <c r="BL84" s="47">
        <v>15318.341035879506</v>
      </c>
      <c r="BM84" s="47">
        <v>15455.82056673513</v>
      </c>
      <c r="BN84" s="47">
        <v>15575.266363142353</v>
      </c>
      <c r="BO84" s="47">
        <v>14978.47081268948</v>
      </c>
      <c r="BP84" s="47">
        <v>15179.45776691326</v>
      </c>
      <c r="BQ84" s="47">
        <v>14912.899961400306</v>
      </c>
      <c r="BR84" s="47">
        <v>15357.86262503173</v>
      </c>
      <c r="BS84" s="47">
        <v>15060.569776018989</v>
      </c>
      <c r="BT84" s="47">
        <v>14662.252636413892</v>
      </c>
      <c r="BU84" s="47">
        <v>14431.653892612187</v>
      </c>
      <c r="BV84" s="47">
        <v>14106.065273618769</v>
      </c>
      <c r="BW84" s="47">
        <v>13414.899280448066</v>
      </c>
      <c r="BX84" s="47">
        <v>12871.930093928531</v>
      </c>
      <c r="BY84" s="47">
        <v>12244.253075469498</v>
      </c>
      <c r="BZ84" s="47">
        <v>11509.087082298796</v>
      </c>
      <c r="CA84" s="47">
        <v>11329.078758450596</v>
      </c>
      <c r="CB84" s="47">
        <v>10573.247672589236</v>
      </c>
      <c r="CC84" s="47">
        <v>10215.359681694965</v>
      </c>
      <c r="CD84" s="47">
        <v>9508.6927880442181</v>
      </c>
      <c r="CE84" s="47">
        <v>9293.3187434062129</v>
      </c>
      <c r="CF84" s="47">
        <v>9118.3803703671438</v>
      </c>
      <c r="CG84" s="47">
        <v>8646.9867570648057</v>
      </c>
      <c r="CH84" s="47">
        <v>8575.4746117686282</v>
      </c>
      <c r="CI84" s="47">
        <v>8496.6192353149127</v>
      </c>
      <c r="CJ84" s="47">
        <v>8736.689186124042</v>
      </c>
      <c r="CK84" s="47">
        <v>9275.1527502355093</v>
      </c>
      <c r="CL84" s="47">
        <v>9817.1237377151319</v>
      </c>
      <c r="CM84" s="47">
        <v>7111.2789251253071</v>
      </c>
      <c r="CN84" s="47">
        <v>6956.3470749743492</v>
      </c>
      <c r="CO84" s="47">
        <v>6792.9048804873019</v>
      </c>
      <c r="CP84" s="47">
        <v>5896.3695646066162</v>
      </c>
      <c r="CQ84" s="47">
        <v>5205.7773436930229</v>
      </c>
      <c r="CR84" s="47">
        <v>4215.6421640027856</v>
      </c>
      <c r="CS84" s="47">
        <v>4327.9397349435494</v>
      </c>
      <c r="CT84" s="47">
        <v>3906.1916456675394</v>
      </c>
      <c r="CU84" s="47">
        <v>3568.0760346416341</v>
      </c>
      <c r="CV84" s="47">
        <v>3309.5117062405711</v>
      </c>
      <c r="CW84" s="47">
        <v>2809.7310025240067</v>
      </c>
      <c r="CX84" s="47">
        <v>2301.1731970110545</v>
      </c>
      <c r="CY84" s="48">
        <v>7732.0531059537607</v>
      </c>
      <c r="CZ84" s="88">
        <v>11144.173680804322</v>
      </c>
      <c r="DA84" s="47">
        <v>11885.151191172055</v>
      </c>
      <c r="DB84" s="47">
        <v>12548.975754145307</v>
      </c>
      <c r="DC84" s="47">
        <v>12592.445841144885</v>
      </c>
      <c r="DD84" s="47">
        <v>12914.091365171211</v>
      </c>
      <c r="DE84" s="47">
        <v>13235.54840639457</v>
      </c>
      <c r="DF84" s="47">
        <v>13369.307740486713</v>
      </c>
      <c r="DG84" s="47">
        <v>13966.397259960175</v>
      </c>
      <c r="DH84" s="47">
        <v>14084.703154749139</v>
      </c>
      <c r="DI84" s="47">
        <v>14163.703154749139</v>
      </c>
      <c r="DJ84" s="47">
        <v>14172.493302321747</v>
      </c>
      <c r="DK84" s="47">
        <v>14568.438198248927</v>
      </c>
      <c r="DL84" s="47">
        <v>15246.365326471861</v>
      </c>
      <c r="DM84" s="47">
        <v>15274.179764636827</v>
      </c>
      <c r="DN84" s="47">
        <v>14969.201134261246</v>
      </c>
      <c r="DO84" s="47">
        <v>14736.352280695641</v>
      </c>
      <c r="DP84" s="47">
        <v>15145.010850498189</v>
      </c>
      <c r="DQ84" s="47">
        <v>14623.950343545104</v>
      </c>
      <c r="DR84" s="47">
        <v>13919.441119216863</v>
      </c>
      <c r="DS84" s="47">
        <v>12669.82572771876</v>
      </c>
      <c r="DT84" s="47">
        <v>11354.420188648048</v>
      </c>
      <c r="DU84" s="47">
        <v>11551.81672291832</v>
      </c>
      <c r="DV84" s="47">
        <v>12703.59450566695</v>
      </c>
      <c r="DW84" s="47">
        <v>12725.871387935535</v>
      </c>
      <c r="DX84" s="47">
        <v>12877.157714060166</v>
      </c>
      <c r="DY84" s="47">
        <v>13762.520513882038</v>
      </c>
      <c r="DZ84" s="47">
        <v>13834.480256545527</v>
      </c>
      <c r="EA84" s="47">
        <v>14352.727445341494</v>
      </c>
      <c r="EB84" s="47">
        <v>14358.670540308583</v>
      </c>
      <c r="EC84" s="47">
        <v>14634.898160440218</v>
      </c>
      <c r="ED84" s="47">
        <v>15134.952144505192</v>
      </c>
      <c r="EE84" s="47">
        <v>15787.745893997977</v>
      </c>
      <c r="EF84" s="47">
        <v>16361.178644628981</v>
      </c>
      <c r="EG84" s="47">
        <v>17076.687868957222</v>
      </c>
      <c r="EH84" s="47">
        <v>17238.28481179884</v>
      </c>
      <c r="EI84" s="47">
        <v>16964.478016529833</v>
      </c>
      <c r="EJ84" s="47">
        <v>17361.55809214725</v>
      </c>
      <c r="EK84" s="47">
        <v>17557.71756242984</v>
      </c>
      <c r="EL84" s="47">
        <v>17400.393899936633</v>
      </c>
      <c r="EM84" s="47">
        <v>17240.216661949795</v>
      </c>
      <c r="EN84" s="47">
        <v>17393.948103529408</v>
      </c>
      <c r="EO84" s="47">
        <v>17266.660657396933</v>
      </c>
      <c r="EP84" s="47">
        <v>16943.164478844912</v>
      </c>
      <c r="EQ84" s="47">
        <v>17387.553370219226</v>
      </c>
      <c r="ER84" s="47">
        <v>16936.995564706274</v>
      </c>
      <c r="ES84" s="47">
        <v>16628.80820191115</v>
      </c>
      <c r="ET84" s="47">
        <v>15461.51355193832</v>
      </c>
      <c r="EU84" s="47">
        <v>15161.612515267829</v>
      </c>
      <c r="EV84" s="47">
        <v>14862.522995794367</v>
      </c>
      <c r="EW84" s="47">
        <v>15270.139507300315</v>
      </c>
      <c r="EX84" s="47">
        <v>15149.649851636404</v>
      </c>
      <c r="EY84" s="47">
        <v>15647.682466076958</v>
      </c>
      <c r="EZ84" s="47">
        <v>15838.671221260825</v>
      </c>
      <c r="FA84" s="47">
        <v>15973.68898896507</v>
      </c>
      <c r="FB84" s="47">
        <v>15454.731047261668</v>
      </c>
      <c r="FC84" s="47">
        <v>15746.579900827275</v>
      </c>
      <c r="FD84" s="47">
        <v>15720.264562182267</v>
      </c>
      <c r="FE84" s="47">
        <v>15642.514671946168</v>
      </c>
      <c r="FF84" s="47">
        <v>15235.177963676739</v>
      </c>
      <c r="FG84" s="47">
        <v>15151.335632999244</v>
      </c>
      <c r="FH84" s="47">
        <v>14714.340354927266</v>
      </c>
      <c r="FI84" s="47">
        <v>14395.021414362081</v>
      </c>
      <c r="FJ84" s="47">
        <v>13730.013090513883</v>
      </c>
      <c r="FK84" s="47">
        <v>13196.586862770993</v>
      </c>
      <c r="FL84" s="47">
        <v>12487.42086960029</v>
      </c>
      <c r="FM84" s="47">
        <v>12174.627120107503</v>
      </c>
      <c r="FN84" s="47">
        <v>11782.85293927905</v>
      </c>
      <c r="FO84" s="47">
        <v>11132.82504676652</v>
      </c>
      <c r="FP84" s="47">
        <v>10614.444479240403</v>
      </c>
      <c r="FQ84" s="47">
        <v>10291.81672291832</v>
      </c>
      <c r="FR84" s="47">
        <v>10117.626439155263</v>
      </c>
      <c r="FS84" s="47">
        <v>9972.1693979319061</v>
      </c>
      <c r="FT84" s="47">
        <v>9679.2067343004819</v>
      </c>
      <c r="FU84" s="47">
        <v>9734.4651679125836</v>
      </c>
      <c r="FV84" s="47">
        <v>9877.8700260310543</v>
      </c>
      <c r="FW84" s="47">
        <v>10116.731925372882</v>
      </c>
      <c r="FX84" s="47">
        <v>10401.81020003021</v>
      </c>
      <c r="FY84" s="47">
        <v>11223.420188648048</v>
      </c>
      <c r="FZ84" s="47">
        <v>8585.7656598212816</v>
      </c>
      <c r="GA84" s="47">
        <v>8334.5297158414487</v>
      </c>
      <c r="GB84" s="47">
        <v>8303.4532421442091</v>
      </c>
      <c r="GC84" s="47">
        <v>7481.670737467557</v>
      </c>
      <c r="GD84" s="47">
        <v>6342.0542259616077</v>
      </c>
      <c r="GE84" s="47">
        <v>5501.4246686794377</v>
      </c>
      <c r="GF84" s="47">
        <v>5597.039379225298</v>
      </c>
      <c r="GG84" s="47">
        <v>5374.7791446531101</v>
      </c>
      <c r="GH84" s="47">
        <v>4963.2456297325134</v>
      </c>
      <c r="GI84" s="47">
        <v>4196.1608321870735</v>
      </c>
      <c r="GJ84" s="47">
        <v>3857.5330758649911</v>
      </c>
      <c r="GK84" s="47">
        <v>3545.3736055823988</v>
      </c>
      <c r="GL84" s="48">
        <v>14494.791993270359</v>
      </c>
    </row>
    <row r="85" spans="1:194" s="1" customFormat="1" x14ac:dyDescent="0.25">
      <c r="A85" s="89" t="s">
        <v>17</v>
      </c>
      <c r="B85" s="254" t="s">
        <v>126</v>
      </c>
      <c r="C85" s="111" t="str">
        <f t="shared" si="28"/>
        <v>England ICB - NHS West and North London ICB</v>
      </c>
      <c r="D85" s="70">
        <f t="shared" si="30"/>
        <v>131724</v>
      </c>
      <c r="E85" s="70">
        <f t="shared" si="31"/>
        <v>124442</v>
      </c>
      <c r="F85" s="85">
        <f>G85+H85</f>
        <v>3617796</v>
      </c>
      <c r="G85" s="49">
        <f>SUM(M85:CY85)</f>
        <v>1751935</v>
      </c>
      <c r="H85" s="50">
        <f>SUM(CZ85:GL85)</f>
        <v>1865861</v>
      </c>
      <c r="I85" s="49">
        <f>SUM(AE85:CY85)</f>
        <v>1370434</v>
      </c>
      <c r="J85" s="87">
        <f>SUM(DR85:GL85)</f>
        <v>1503397</v>
      </c>
      <c r="K85" s="88">
        <f>SUM(M85:AD85)</f>
        <v>381501</v>
      </c>
      <c r="L85" s="48">
        <f>SUM(CZ85:DQ85)</f>
        <v>362464</v>
      </c>
      <c r="M85" s="88">
        <v>20910</v>
      </c>
      <c r="N85" s="47">
        <v>21069</v>
      </c>
      <c r="O85" s="47">
        <v>21558</v>
      </c>
      <c r="P85" s="47">
        <v>20368</v>
      </c>
      <c r="Q85" s="47">
        <v>20615</v>
      </c>
      <c r="R85" s="47">
        <v>20470</v>
      </c>
      <c r="S85" s="47">
        <v>20595</v>
      </c>
      <c r="T85" s="47">
        <v>20882</v>
      </c>
      <c r="U85" s="47">
        <v>21065</v>
      </c>
      <c r="V85" s="47">
        <v>20707</v>
      </c>
      <c r="W85" s="47">
        <v>20759</v>
      </c>
      <c r="X85" s="47">
        <v>20779</v>
      </c>
      <c r="Y85" s="47">
        <v>21622</v>
      </c>
      <c r="Z85" s="47">
        <v>21882</v>
      </c>
      <c r="AA85" s="47">
        <v>21646</v>
      </c>
      <c r="AB85" s="47">
        <v>21920</v>
      </c>
      <c r="AC85" s="47">
        <v>22364</v>
      </c>
      <c r="AD85" s="47">
        <v>22290</v>
      </c>
      <c r="AE85" s="47">
        <v>22575</v>
      </c>
      <c r="AF85" s="47">
        <v>22332</v>
      </c>
      <c r="AG85" s="47">
        <v>23304</v>
      </c>
      <c r="AH85" s="47">
        <v>24947</v>
      </c>
      <c r="AI85" s="47">
        <v>26233</v>
      </c>
      <c r="AJ85" s="47">
        <v>28769</v>
      </c>
      <c r="AK85" s="47">
        <v>30470</v>
      </c>
      <c r="AL85" s="47">
        <v>31807</v>
      </c>
      <c r="AM85" s="47">
        <v>32209</v>
      </c>
      <c r="AN85" s="47">
        <v>33160</v>
      </c>
      <c r="AO85" s="47">
        <v>32791</v>
      </c>
      <c r="AP85" s="47">
        <v>31836</v>
      </c>
      <c r="AQ85" s="47">
        <v>31429</v>
      </c>
      <c r="AR85" s="47">
        <v>30577</v>
      </c>
      <c r="AS85" s="47">
        <v>29625</v>
      </c>
      <c r="AT85" s="47">
        <v>28625</v>
      </c>
      <c r="AU85" s="47">
        <v>28399</v>
      </c>
      <c r="AV85" s="47">
        <v>27893</v>
      </c>
      <c r="AW85" s="47">
        <v>26772</v>
      </c>
      <c r="AX85" s="47">
        <v>26197</v>
      </c>
      <c r="AY85" s="47">
        <v>25863</v>
      </c>
      <c r="AZ85" s="47">
        <v>25767</v>
      </c>
      <c r="BA85" s="47">
        <v>24139</v>
      </c>
      <c r="BB85" s="47">
        <v>24375</v>
      </c>
      <c r="BC85" s="47">
        <v>24855</v>
      </c>
      <c r="BD85" s="47">
        <v>24559</v>
      </c>
      <c r="BE85" s="47">
        <v>25135</v>
      </c>
      <c r="BF85" s="47">
        <v>23826</v>
      </c>
      <c r="BG85" s="47">
        <v>22726</v>
      </c>
      <c r="BH85" s="47">
        <v>22326</v>
      </c>
      <c r="BI85" s="47">
        <v>22281</v>
      </c>
      <c r="BJ85" s="47">
        <v>22327</v>
      </c>
      <c r="BK85" s="47">
        <v>22024</v>
      </c>
      <c r="BL85" s="47">
        <v>22107</v>
      </c>
      <c r="BM85" s="47">
        <v>21733</v>
      </c>
      <c r="BN85" s="47">
        <v>21986</v>
      </c>
      <c r="BO85" s="47">
        <v>21830</v>
      </c>
      <c r="BP85" s="47">
        <v>21429</v>
      </c>
      <c r="BQ85" s="47">
        <v>21343</v>
      </c>
      <c r="BR85" s="47">
        <v>20532</v>
      </c>
      <c r="BS85" s="47">
        <v>20601</v>
      </c>
      <c r="BT85" s="47">
        <v>19967</v>
      </c>
      <c r="BU85" s="47">
        <v>19402</v>
      </c>
      <c r="BV85" s="47">
        <v>18374</v>
      </c>
      <c r="BW85" s="47">
        <v>17502</v>
      </c>
      <c r="BX85" s="47">
        <v>16780</v>
      </c>
      <c r="BY85" s="47">
        <v>16393</v>
      </c>
      <c r="BZ85" s="47">
        <v>14937</v>
      </c>
      <c r="CA85" s="47">
        <v>14230</v>
      </c>
      <c r="CB85" s="47">
        <v>13273</v>
      </c>
      <c r="CC85" s="47">
        <v>12802</v>
      </c>
      <c r="CD85" s="47">
        <v>12103</v>
      </c>
      <c r="CE85" s="47">
        <v>11174</v>
      </c>
      <c r="CF85" s="47">
        <v>10785</v>
      </c>
      <c r="CG85" s="47">
        <v>10215</v>
      </c>
      <c r="CH85" s="47">
        <v>9718</v>
      </c>
      <c r="CI85" s="47">
        <v>9602</v>
      </c>
      <c r="CJ85" s="47">
        <v>9234</v>
      </c>
      <c r="CK85" s="47">
        <v>9094</v>
      </c>
      <c r="CL85" s="47">
        <v>9075</v>
      </c>
      <c r="CM85" s="47">
        <v>7200</v>
      </c>
      <c r="CN85" s="47">
        <v>6721</v>
      </c>
      <c r="CO85" s="47">
        <v>6593</v>
      </c>
      <c r="CP85" s="47">
        <v>5670</v>
      </c>
      <c r="CQ85" s="47">
        <v>5083</v>
      </c>
      <c r="CR85" s="47">
        <v>4269</v>
      </c>
      <c r="CS85" s="47">
        <v>4492</v>
      </c>
      <c r="CT85" s="47">
        <v>4070</v>
      </c>
      <c r="CU85" s="47">
        <v>3676</v>
      </c>
      <c r="CV85" s="47">
        <v>3168</v>
      </c>
      <c r="CW85" s="47">
        <v>2778</v>
      </c>
      <c r="CX85" s="47">
        <v>2279</v>
      </c>
      <c r="CY85" s="48">
        <v>8061</v>
      </c>
      <c r="CZ85" s="88">
        <v>19731</v>
      </c>
      <c r="DA85" s="47">
        <v>19832</v>
      </c>
      <c r="DB85" s="47">
        <v>20372</v>
      </c>
      <c r="DC85" s="47">
        <v>19468</v>
      </c>
      <c r="DD85" s="47">
        <v>19767</v>
      </c>
      <c r="DE85" s="47">
        <v>19454</v>
      </c>
      <c r="DF85" s="47">
        <v>19483</v>
      </c>
      <c r="DG85" s="47">
        <v>19970</v>
      </c>
      <c r="DH85" s="47">
        <v>20366</v>
      </c>
      <c r="DI85" s="47">
        <v>19815</v>
      </c>
      <c r="DJ85" s="47">
        <v>19631</v>
      </c>
      <c r="DK85" s="47">
        <v>20133</v>
      </c>
      <c r="DL85" s="47">
        <v>20523</v>
      </c>
      <c r="DM85" s="47">
        <v>20664</v>
      </c>
      <c r="DN85" s="47">
        <v>20605</v>
      </c>
      <c r="DO85" s="47">
        <v>21093</v>
      </c>
      <c r="DP85" s="47">
        <v>21145</v>
      </c>
      <c r="DQ85" s="47">
        <v>20412</v>
      </c>
      <c r="DR85" s="47">
        <v>20937</v>
      </c>
      <c r="DS85" s="47">
        <v>21368</v>
      </c>
      <c r="DT85" s="47">
        <v>22694</v>
      </c>
      <c r="DU85" s="47">
        <v>24141</v>
      </c>
      <c r="DV85" s="47">
        <v>26773</v>
      </c>
      <c r="DW85" s="47">
        <v>30443</v>
      </c>
      <c r="DX85" s="47">
        <v>33441</v>
      </c>
      <c r="DY85" s="47">
        <v>34698</v>
      </c>
      <c r="DZ85" s="47">
        <v>36055</v>
      </c>
      <c r="EA85" s="47">
        <v>35464</v>
      </c>
      <c r="EB85" s="47">
        <v>34220</v>
      </c>
      <c r="EC85" s="47">
        <v>33339</v>
      </c>
      <c r="ED85" s="47">
        <v>33122</v>
      </c>
      <c r="EE85" s="47">
        <v>31770</v>
      </c>
      <c r="EF85" s="47">
        <v>30940</v>
      </c>
      <c r="EG85" s="47">
        <v>29782</v>
      </c>
      <c r="EH85" s="47">
        <v>30228</v>
      </c>
      <c r="EI85" s="47">
        <v>29760</v>
      </c>
      <c r="EJ85" s="47">
        <v>29955</v>
      </c>
      <c r="EK85" s="47">
        <v>29246</v>
      </c>
      <c r="EL85" s="47">
        <v>28801</v>
      </c>
      <c r="EM85" s="47">
        <v>28707</v>
      </c>
      <c r="EN85" s="47">
        <v>27441</v>
      </c>
      <c r="EO85" s="47">
        <v>27436</v>
      </c>
      <c r="EP85" s="47">
        <v>26997</v>
      </c>
      <c r="EQ85" s="47">
        <v>27599</v>
      </c>
      <c r="ER85" s="47">
        <v>27522</v>
      </c>
      <c r="ES85" s="47">
        <v>26604</v>
      </c>
      <c r="ET85" s="47">
        <v>25244</v>
      </c>
      <c r="EU85" s="47">
        <v>24534</v>
      </c>
      <c r="EV85" s="47">
        <v>23954</v>
      </c>
      <c r="EW85" s="47">
        <v>24355</v>
      </c>
      <c r="EX85" s="47">
        <v>23673</v>
      </c>
      <c r="EY85" s="47">
        <v>23369</v>
      </c>
      <c r="EZ85" s="47">
        <v>23260</v>
      </c>
      <c r="FA85" s="47">
        <v>23749</v>
      </c>
      <c r="FB85" s="47">
        <v>23695</v>
      </c>
      <c r="FC85" s="47">
        <v>23489</v>
      </c>
      <c r="FD85" s="47">
        <v>23209</v>
      </c>
      <c r="FE85" s="47">
        <v>22205</v>
      </c>
      <c r="FF85" s="47">
        <v>22300</v>
      </c>
      <c r="FG85" s="47">
        <v>21422</v>
      </c>
      <c r="FH85" s="47">
        <v>20771</v>
      </c>
      <c r="FI85" s="47">
        <v>20248</v>
      </c>
      <c r="FJ85" s="47">
        <v>19335</v>
      </c>
      <c r="FK85" s="47">
        <v>18116</v>
      </c>
      <c r="FL85" s="47">
        <v>17558</v>
      </c>
      <c r="FM85" s="47">
        <v>16843</v>
      </c>
      <c r="FN85" s="47">
        <v>15657</v>
      </c>
      <c r="FO85" s="47">
        <v>14607</v>
      </c>
      <c r="FP85" s="47">
        <v>14036</v>
      </c>
      <c r="FQ85" s="47">
        <v>13529</v>
      </c>
      <c r="FR85" s="47">
        <v>12877</v>
      </c>
      <c r="FS85" s="47">
        <v>12312</v>
      </c>
      <c r="FT85" s="47">
        <v>11956</v>
      </c>
      <c r="FU85" s="47">
        <v>11482</v>
      </c>
      <c r="FV85" s="47">
        <v>11403</v>
      </c>
      <c r="FW85" s="47">
        <v>11214</v>
      </c>
      <c r="FX85" s="47">
        <v>10997</v>
      </c>
      <c r="FY85" s="47">
        <v>11055</v>
      </c>
      <c r="FZ85" s="47">
        <v>9368</v>
      </c>
      <c r="GA85" s="47">
        <v>8572</v>
      </c>
      <c r="GB85" s="47">
        <v>8228</v>
      </c>
      <c r="GC85" s="47">
        <v>7558</v>
      </c>
      <c r="GD85" s="47">
        <v>6857</v>
      </c>
      <c r="GE85" s="47">
        <v>6110</v>
      </c>
      <c r="GF85" s="47">
        <v>6236</v>
      </c>
      <c r="GG85" s="47">
        <v>5730</v>
      </c>
      <c r="GH85" s="47">
        <v>5350</v>
      </c>
      <c r="GI85" s="47">
        <v>4655</v>
      </c>
      <c r="GJ85" s="47">
        <v>4169</v>
      </c>
      <c r="GK85" s="47">
        <v>3725</v>
      </c>
      <c r="GL85" s="48">
        <v>14902</v>
      </c>
    </row>
    <row r="86" spans="1:194" s="1" customFormat="1" x14ac:dyDescent="0.25">
      <c r="A86" s="89" t="s">
        <v>17</v>
      </c>
      <c r="B86" s="254" t="s">
        <v>127</v>
      </c>
      <c r="C86" s="111" t="str">
        <f t="shared" si="28"/>
        <v>England ICB - NHS West Yorkshire ICB</v>
      </c>
      <c r="D86" s="70">
        <f t="shared" si="30"/>
        <v>98714</v>
      </c>
      <c r="E86" s="70">
        <f t="shared" si="31"/>
        <v>93750</v>
      </c>
      <c r="F86" s="85">
        <f>G86+H86</f>
        <v>2487154</v>
      </c>
      <c r="G86" s="49">
        <f>SUM(M86:CY86)</f>
        <v>1218503</v>
      </c>
      <c r="H86" s="50">
        <f>SUM(CZ86:GL86)</f>
        <v>1268651</v>
      </c>
      <c r="I86" s="49">
        <f>SUM(AE86:CY86)</f>
        <v>937203</v>
      </c>
      <c r="J86" s="87">
        <f>SUM(DR86:GL86)</f>
        <v>999942</v>
      </c>
      <c r="K86" s="88">
        <f>SUM(M86:AD86)</f>
        <v>281300</v>
      </c>
      <c r="L86" s="48">
        <f>SUM(CZ86:DQ86)</f>
        <v>268709</v>
      </c>
      <c r="M86" s="88">
        <v>13334</v>
      </c>
      <c r="N86" s="47">
        <v>13772</v>
      </c>
      <c r="O86" s="47">
        <v>14343</v>
      </c>
      <c r="P86" s="47">
        <v>14494</v>
      </c>
      <c r="Q86" s="47">
        <v>15075</v>
      </c>
      <c r="R86" s="47">
        <v>15335</v>
      </c>
      <c r="S86" s="47">
        <v>15287</v>
      </c>
      <c r="T86" s="47">
        <v>15815</v>
      </c>
      <c r="U86" s="47">
        <v>16288</v>
      </c>
      <c r="V86" s="47">
        <v>16113</v>
      </c>
      <c r="W86" s="47">
        <v>16208</v>
      </c>
      <c r="X86" s="47">
        <v>16522</v>
      </c>
      <c r="Y86" s="47">
        <v>16532</v>
      </c>
      <c r="Z86" s="47">
        <v>16652</v>
      </c>
      <c r="AA86" s="47">
        <v>16748</v>
      </c>
      <c r="AB86" s="47">
        <v>16546</v>
      </c>
      <c r="AC86" s="47">
        <v>16266</v>
      </c>
      <c r="AD86" s="47">
        <v>15970</v>
      </c>
      <c r="AE86" s="47">
        <v>16076</v>
      </c>
      <c r="AF86" s="47">
        <v>16951</v>
      </c>
      <c r="AG86" s="47">
        <v>17659</v>
      </c>
      <c r="AH86" s="47">
        <v>17119</v>
      </c>
      <c r="AI86" s="47">
        <v>16519</v>
      </c>
      <c r="AJ86" s="47">
        <v>16294</v>
      </c>
      <c r="AK86" s="47">
        <v>16232</v>
      </c>
      <c r="AL86" s="47">
        <v>16388</v>
      </c>
      <c r="AM86" s="47">
        <v>16281</v>
      </c>
      <c r="AN86" s="47">
        <v>16459</v>
      </c>
      <c r="AO86" s="47">
        <v>16209</v>
      </c>
      <c r="AP86" s="47">
        <v>16237</v>
      </c>
      <c r="AQ86" s="47">
        <v>16841</v>
      </c>
      <c r="AR86" s="47">
        <v>16672</v>
      </c>
      <c r="AS86" s="47">
        <v>16970</v>
      </c>
      <c r="AT86" s="47">
        <v>17099</v>
      </c>
      <c r="AU86" s="47">
        <v>16978</v>
      </c>
      <c r="AV86" s="47">
        <v>16600</v>
      </c>
      <c r="AW86" s="47">
        <v>16686</v>
      </c>
      <c r="AX86" s="47">
        <v>16635</v>
      </c>
      <c r="AY86" s="47">
        <v>16884</v>
      </c>
      <c r="AZ86" s="47">
        <v>16525</v>
      </c>
      <c r="BA86" s="47">
        <v>16081</v>
      </c>
      <c r="BB86" s="47">
        <v>16074</v>
      </c>
      <c r="BC86" s="47">
        <v>15735</v>
      </c>
      <c r="BD86" s="47">
        <v>15867</v>
      </c>
      <c r="BE86" s="47">
        <v>16203</v>
      </c>
      <c r="BF86" s="47">
        <v>15371</v>
      </c>
      <c r="BG86" s="47">
        <v>14059</v>
      </c>
      <c r="BH86" s="47">
        <v>13926</v>
      </c>
      <c r="BI86" s="47">
        <v>14014</v>
      </c>
      <c r="BJ86" s="47">
        <v>14039</v>
      </c>
      <c r="BK86" s="47">
        <v>14402</v>
      </c>
      <c r="BL86" s="47">
        <v>15282</v>
      </c>
      <c r="BM86" s="47">
        <v>15729</v>
      </c>
      <c r="BN86" s="47">
        <v>16309</v>
      </c>
      <c r="BO86" s="47">
        <v>15815</v>
      </c>
      <c r="BP86" s="47">
        <v>15586</v>
      </c>
      <c r="BQ86" s="47">
        <v>15714</v>
      </c>
      <c r="BR86" s="47">
        <v>15388</v>
      </c>
      <c r="BS86" s="47">
        <v>15212</v>
      </c>
      <c r="BT86" s="47">
        <v>15128</v>
      </c>
      <c r="BU86" s="47">
        <v>14851</v>
      </c>
      <c r="BV86" s="47">
        <v>14253</v>
      </c>
      <c r="BW86" s="47">
        <v>13937</v>
      </c>
      <c r="BX86" s="47">
        <v>13435</v>
      </c>
      <c r="BY86" s="47">
        <v>12747</v>
      </c>
      <c r="BZ86" s="47">
        <v>12517</v>
      </c>
      <c r="CA86" s="47">
        <v>12133</v>
      </c>
      <c r="CB86" s="47">
        <v>11632</v>
      </c>
      <c r="CC86" s="47">
        <v>11024</v>
      </c>
      <c r="CD86" s="47">
        <v>10201</v>
      </c>
      <c r="CE86" s="47">
        <v>10520</v>
      </c>
      <c r="CF86" s="47">
        <v>10132</v>
      </c>
      <c r="CG86" s="47">
        <v>9496</v>
      </c>
      <c r="CH86" s="47">
        <v>9512</v>
      </c>
      <c r="CI86" s="47">
        <v>9331</v>
      </c>
      <c r="CJ86" s="47">
        <v>9538</v>
      </c>
      <c r="CK86" s="47">
        <v>9634</v>
      </c>
      <c r="CL86" s="47">
        <v>10193</v>
      </c>
      <c r="CM86" s="47">
        <v>7199</v>
      </c>
      <c r="CN86" s="47">
        <v>6794</v>
      </c>
      <c r="CO86" s="47">
        <v>6545</v>
      </c>
      <c r="CP86" s="47">
        <v>5882</v>
      </c>
      <c r="CQ86" s="47">
        <v>4755</v>
      </c>
      <c r="CR86" s="47">
        <v>4061</v>
      </c>
      <c r="CS86" s="47">
        <v>3979</v>
      </c>
      <c r="CT86" s="47">
        <v>3743</v>
      </c>
      <c r="CU86" s="47">
        <v>3445</v>
      </c>
      <c r="CV86" s="47">
        <v>2907</v>
      </c>
      <c r="CW86" s="47">
        <v>2453</v>
      </c>
      <c r="CX86" s="47">
        <v>1992</v>
      </c>
      <c r="CY86" s="48">
        <v>6114</v>
      </c>
      <c r="CZ86" s="88">
        <v>12980</v>
      </c>
      <c r="DA86" s="47">
        <v>13078</v>
      </c>
      <c r="DB86" s="47">
        <v>13809</v>
      </c>
      <c r="DC86" s="47">
        <v>13544</v>
      </c>
      <c r="DD86" s="47">
        <v>14510</v>
      </c>
      <c r="DE86" s="47">
        <v>14765</v>
      </c>
      <c r="DF86" s="47">
        <v>15033</v>
      </c>
      <c r="DG86" s="47">
        <v>15245</v>
      </c>
      <c r="DH86" s="47">
        <v>15434</v>
      </c>
      <c r="DI86" s="47">
        <v>15647</v>
      </c>
      <c r="DJ86" s="47">
        <v>15256</v>
      </c>
      <c r="DK86" s="47">
        <v>15658</v>
      </c>
      <c r="DL86" s="47">
        <v>16012</v>
      </c>
      <c r="DM86" s="47">
        <v>15951</v>
      </c>
      <c r="DN86" s="47">
        <v>15798</v>
      </c>
      <c r="DO86" s="47">
        <v>15587</v>
      </c>
      <c r="DP86" s="47">
        <v>15371</v>
      </c>
      <c r="DQ86" s="47">
        <v>15031</v>
      </c>
      <c r="DR86" s="47">
        <v>15240</v>
      </c>
      <c r="DS86" s="47">
        <v>16844</v>
      </c>
      <c r="DT86" s="47">
        <v>17538</v>
      </c>
      <c r="DU86" s="47">
        <v>17271</v>
      </c>
      <c r="DV86" s="47">
        <v>16478</v>
      </c>
      <c r="DW86" s="47">
        <v>16406</v>
      </c>
      <c r="DX86" s="47">
        <v>16547</v>
      </c>
      <c r="DY86" s="47">
        <v>16627</v>
      </c>
      <c r="DZ86" s="47">
        <v>16840</v>
      </c>
      <c r="EA86" s="47">
        <v>16887</v>
      </c>
      <c r="EB86" s="47">
        <v>16588</v>
      </c>
      <c r="EC86" s="47">
        <v>17086</v>
      </c>
      <c r="ED86" s="47">
        <v>17705</v>
      </c>
      <c r="EE86" s="47">
        <v>18040</v>
      </c>
      <c r="EF86" s="47">
        <v>18214</v>
      </c>
      <c r="EG86" s="47">
        <v>18288</v>
      </c>
      <c r="EH86" s="47">
        <v>18186</v>
      </c>
      <c r="EI86" s="47">
        <v>18167</v>
      </c>
      <c r="EJ86" s="47">
        <v>18689</v>
      </c>
      <c r="EK86" s="47">
        <v>18414</v>
      </c>
      <c r="EL86" s="47">
        <v>17891</v>
      </c>
      <c r="EM86" s="47">
        <v>17627</v>
      </c>
      <c r="EN86" s="47">
        <v>17022</v>
      </c>
      <c r="EO86" s="47">
        <v>16893</v>
      </c>
      <c r="EP86" s="47">
        <v>16932</v>
      </c>
      <c r="EQ86" s="47">
        <v>16936</v>
      </c>
      <c r="ER86" s="47">
        <v>16691</v>
      </c>
      <c r="ES86" s="47">
        <v>15770</v>
      </c>
      <c r="ET86" s="47">
        <v>14494</v>
      </c>
      <c r="EU86" s="47">
        <v>14083</v>
      </c>
      <c r="EV86" s="47">
        <v>14486</v>
      </c>
      <c r="EW86" s="47">
        <v>14426</v>
      </c>
      <c r="EX86" s="47">
        <v>14626</v>
      </c>
      <c r="EY86" s="47">
        <v>15198</v>
      </c>
      <c r="EZ86" s="47">
        <v>16002</v>
      </c>
      <c r="FA86" s="47">
        <v>16503</v>
      </c>
      <c r="FB86" s="47">
        <v>16123</v>
      </c>
      <c r="FC86" s="47">
        <v>16092</v>
      </c>
      <c r="FD86" s="47">
        <v>16053</v>
      </c>
      <c r="FE86" s="47">
        <v>15871</v>
      </c>
      <c r="FF86" s="47">
        <v>15515</v>
      </c>
      <c r="FG86" s="47">
        <v>15361</v>
      </c>
      <c r="FH86" s="47">
        <v>15408</v>
      </c>
      <c r="FI86" s="47">
        <v>15104</v>
      </c>
      <c r="FJ86" s="47">
        <v>14557</v>
      </c>
      <c r="FK86" s="47">
        <v>13870</v>
      </c>
      <c r="FL86" s="47">
        <v>13395</v>
      </c>
      <c r="FM86" s="47">
        <v>13079</v>
      </c>
      <c r="FN86" s="47">
        <v>12866</v>
      </c>
      <c r="FO86" s="47">
        <v>12265</v>
      </c>
      <c r="FP86" s="47">
        <v>11693</v>
      </c>
      <c r="FQ86" s="47">
        <v>10996</v>
      </c>
      <c r="FR86" s="47">
        <v>11020</v>
      </c>
      <c r="FS86" s="47">
        <v>10710</v>
      </c>
      <c r="FT86" s="47">
        <v>10306</v>
      </c>
      <c r="FU86" s="47">
        <v>10510</v>
      </c>
      <c r="FV86" s="47">
        <v>10559</v>
      </c>
      <c r="FW86" s="47">
        <v>10505</v>
      </c>
      <c r="FX86" s="47">
        <v>11225</v>
      </c>
      <c r="FY86" s="47">
        <v>12004</v>
      </c>
      <c r="FZ86" s="47">
        <v>8598</v>
      </c>
      <c r="GA86" s="47">
        <v>8227</v>
      </c>
      <c r="GB86" s="47">
        <v>7791</v>
      </c>
      <c r="GC86" s="47">
        <v>7148</v>
      </c>
      <c r="GD86" s="47">
        <v>6189</v>
      </c>
      <c r="GE86" s="47">
        <v>5314</v>
      </c>
      <c r="GF86" s="47">
        <v>5588</v>
      </c>
      <c r="GG86" s="47">
        <v>5071</v>
      </c>
      <c r="GH86" s="47">
        <v>4892</v>
      </c>
      <c r="GI86" s="47">
        <v>4296</v>
      </c>
      <c r="GJ86" s="47">
        <v>3795</v>
      </c>
      <c r="GK86" s="47">
        <v>3277</v>
      </c>
      <c r="GL86" s="48">
        <v>13034</v>
      </c>
    </row>
    <row r="87" spans="1:194" s="95" customFormat="1" x14ac:dyDescent="0.25">
      <c r="A87" s="92"/>
      <c r="B87" s="255"/>
      <c r="C87" s="98"/>
      <c r="D87" s="109">
        <f t="shared" ref="D87:L87" si="46">SUM(D51:D86)</f>
        <v>2206600</v>
      </c>
      <c r="E87" s="109">
        <f t="shared" si="46"/>
        <v>2094530</v>
      </c>
      <c r="F87" s="109">
        <f t="shared" si="46"/>
        <v>58620101</v>
      </c>
      <c r="G87" s="109">
        <f t="shared" si="46"/>
        <v>28724339.000000004</v>
      </c>
      <c r="H87" s="109">
        <f t="shared" si="46"/>
        <v>29895762</v>
      </c>
      <c r="I87" s="109">
        <f t="shared" si="46"/>
        <v>22483584</v>
      </c>
      <c r="J87" s="109">
        <f t="shared" si="46"/>
        <v>23953501</v>
      </c>
      <c r="K87" s="109">
        <f t="shared" si="46"/>
        <v>6240755</v>
      </c>
      <c r="L87" s="109">
        <f t="shared" si="46"/>
        <v>5942261</v>
      </c>
      <c r="M87" s="109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3"/>
      <c r="CZ87" s="110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3"/>
    </row>
    <row r="88" spans="1:194" s="95" customFormat="1" x14ac:dyDescent="0.25">
      <c r="A88" s="66" t="s">
        <v>48</v>
      </c>
      <c r="B88" s="710" t="s">
        <v>128</v>
      </c>
      <c r="C88" s="111" t="str">
        <f t="shared" ref="C88:C100" si="47">CONCATENATE(A88," - ",B88)</f>
        <v>Legacy ICB - NHS Bedfordshire, Luton and Milton Keynes Integrated Care Board</v>
      </c>
      <c r="D88" s="70">
        <f t="shared" ref="D88:D100" si="48">SUM(Y88:AD88)</f>
        <v>44062</v>
      </c>
      <c r="E88" s="70">
        <f t="shared" ref="E88:E100" si="49">SUM(DL88:DQ88)</f>
        <v>41600</v>
      </c>
      <c r="F88" s="85">
        <f t="shared" ref="F88:F100" si="50">G88+H88</f>
        <v>1063247</v>
      </c>
      <c r="G88" s="49">
        <f t="shared" ref="G88:G100" si="51">SUM(M88:CY88)</f>
        <v>527217</v>
      </c>
      <c r="H88" s="50">
        <f t="shared" ref="H88:H100" si="52">SUM(CZ88:GL88)</f>
        <v>536030</v>
      </c>
      <c r="I88" s="49">
        <f t="shared" ref="I88:I100" si="53">SUM(AE88:CY88)</f>
        <v>397442</v>
      </c>
      <c r="J88" s="87">
        <f t="shared" ref="J88:J100" si="54">SUM(DR88:GL88)</f>
        <v>412809</v>
      </c>
      <c r="K88" s="88">
        <f t="shared" ref="K88:K100" si="55">SUM(M88:AD88)</f>
        <v>129775</v>
      </c>
      <c r="L88" s="48">
        <f t="shared" ref="L88:L100" si="56">SUM(CZ88:DQ88)</f>
        <v>123221</v>
      </c>
      <c r="M88" s="47">
        <v>6654</v>
      </c>
      <c r="N88" s="47">
        <v>6538</v>
      </c>
      <c r="O88" s="47">
        <v>6932</v>
      </c>
      <c r="P88" s="47">
        <v>7100</v>
      </c>
      <c r="Q88" s="47">
        <v>7073</v>
      </c>
      <c r="R88" s="47">
        <v>7305</v>
      </c>
      <c r="S88" s="47">
        <v>7135</v>
      </c>
      <c r="T88" s="47">
        <v>7302</v>
      </c>
      <c r="U88" s="47">
        <v>7376</v>
      </c>
      <c r="V88" s="47">
        <v>7490</v>
      </c>
      <c r="W88" s="47">
        <v>7389</v>
      </c>
      <c r="X88" s="47">
        <v>7419</v>
      </c>
      <c r="Y88" s="47">
        <v>7521</v>
      </c>
      <c r="Z88" s="47">
        <v>7488</v>
      </c>
      <c r="AA88" s="47">
        <v>7333</v>
      </c>
      <c r="AB88" s="47">
        <v>7306</v>
      </c>
      <c r="AC88" s="47">
        <v>7450</v>
      </c>
      <c r="AD88" s="47">
        <v>6964</v>
      </c>
      <c r="AE88" s="47">
        <v>6547</v>
      </c>
      <c r="AF88" s="47">
        <v>5212</v>
      </c>
      <c r="AG88" s="47">
        <v>4963</v>
      </c>
      <c r="AH88" s="47">
        <v>5061</v>
      </c>
      <c r="AI88" s="47">
        <v>5868</v>
      </c>
      <c r="AJ88" s="47">
        <v>6449</v>
      </c>
      <c r="AK88" s="47">
        <v>7069</v>
      </c>
      <c r="AL88" s="47">
        <v>7152</v>
      </c>
      <c r="AM88" s="47">
        <v>7281</v>
      </c>
      <c r="AN88" s="47">
        <v>7427</v>
      </c>
      <c r="AO88" s="47">
        <v>7239</v>
      </c>
      <c r="AP88" s="47">
        <v>7290</v>
      </c>
      <c r="AQ88" s="47">
        <v>7229</v>
      </c>
      <c r="AR88" s="47">
        <v>7370</v>
      </c>
      <c r="AS88" s="47">
        <v>7728</v>
      </c>
      <c r="AT88" s="47">
        <v>7873</v>
      </c>
      <c r="AU88" s="47">
        <v>7814</v>
      </c>
      <c r="AV88" s="47">
        <v>7914</v>
      </c>
      <c r="AW88" s="47">
        <v>8250</v>
      </c>
      <c r="AX88" s="47">
        <v>7893</v>
      </c>
      <c r="AY88" s="47">
        <v>7985</v>
      </c>
      <c r="AZ88" s="47">
        <v>8004</v>
      </c>
      <c r="BA88" s="47">
        <v>7746</v>
      </c>
      <c r="BB88" s="47">
        <v>7727</v>
      </c>
      <c r="BC88" s="47">
        <v>7533</v>
      </c>
      <c r="BD88" s="47">
        <v>7792</v>
      </c>
      <c r="BE88" s="47">
        <v>7730</v>
      </c>
      <c r="BF88" s="47">
        <v>7505</v>
      </c>
      <c r="BG88" s="47">
        <v>6939</v>
      </c>
      <c r="BH88" s="47">
        <v>6706</v>
      </c>
      <c r="BI88" s="47">
        <v>6776</v>
      </c>
      <c r="BJ88" s="47">
        <v>6538</v>
      </c>
      <c r="BK88" s="47">
        <v>6654</v>
      </c>
      <c r="BL88" s="47">
        <v>6550</v>
      </c>
      <c r="BM88" s="47">
        <v>6656</v>
      </c>
      <c r="BN88" s="47">
        <v>6884</v>
      </c>
      <c r="BO88" s="47">
        <v>6605</v>
      </c>
      <c r="BP88" s="47">
        <v>6584</v>
      </c>
      <c r="BQ88" s="47">
        <v>6465</v>
      </c>
      <c r="BR88" s="47">
        <v>6637</v>
      </c>
      <c r="BS88" s="47">
        <v>6238</v>
      </c>
      <c r="BT88" s="47">
        <v>6280</v>
      </c>
      <c r="BU88" s="47">
        <v>6064</v>
      </c>
      <c r="BV88" s="47">
        <v>5837</v>
      </c>
      <c r="BW88" s="47">
        <v>5638</v>
      </c>
      <c r="BX88" s="47">
        <v>5465</v>
      </c>
      <c r="BY88" s="47">
        <v>5251</v>
      </c>
      <c r="BZ88" s="47">
        <v>5028</v>
      </c>
      <c r="CA88" s="47">
        <v>4773</v>
      </c>
      <c r="CB88" s="47">
        <v>4637</v>
      </c>
      <c r="CC88" s="47">
        <v>4327</v>
      </c>
      <c r="CD88" s="47">
        <v>3992</v>
      </c>
      <c r="CE88" s="47">
        <v>3859</v>
      </c>
      <c r="CF88" s="47">
        <v>3746</v>
      </c>
      <c r="CG88" s="47">
        <v>3561</v>
      </c>
      <c r="CH88" s="47">
        <v>3581</v>
      </c>
      <c r="CI88" s="47">
        <v>3499</v>
      </c>
      <c r="CJ88" s="47">
        <v>3492</v>
      </c>
      <c r="CK88" s="47">
        <v>3633</v>
      </c>
      <c r="CL88" s="47">
        <v>3715</v>
      </c>
      <c r="CM88" s="47">
        <v>2787</v>
      </c>
      <c r="CN88" s="47">
        <v>2535</v>
      </c>
      <c r="CO88" s="47">
        <v>2607</v>
      </c>
      <c r="CP88" s="47">
        <v>2204</v>
      </c>
      <c r="CQ88" s="47">
        <v>1836</v>
      </c>
      <c r="CR88" s="47">
        <v>1583</v>
      </c>
      <c r="CS88" s="47">
        <v>1483</v>
      </c>
      <c r="CT88" s="47">
        <v>1431</v>
      </c>
      <c r="CU88" s="47">
        <v>1347</v>
      </c>
      <c r="CV88" s="47">
        <v>1131</v>
      </c>
      <c r="CW88" s="47">
        <v>920</v>
      </c>
      <c r="CX88" s="47">
        <v>773</v>
      </c>
      <c r="CY88" s="47">
        <v>2544</v>
      </c>
      <c r="CZ88" s="47">
        <v>6201</v>
      </c>
      <c r="DA88" s="47">
        <v>6260</v>
      </c>
      <c r="DB88" s="47">
        <v>6621</v>
      </c>
      <c r="DC88" s="47">
        <v>6626</v>
      </c>
      <c r="DD88" s="47">
        <v>7008</v>
      </c>
      <c r="DE88" s="47">
        <v>6968</v>
      </c>
      <c r="DF88" s="47">
        <v>6898</v>
      </c>
      <c r="DG88" s="47">
        <v>7031</v>
      </c>
      <c r="DH88" s="47">
        <v>7244</v>
      </c>
      <c r="DI88" s="47">
        <v>6869</v>
      </c>
      <c r="DJ88" s="47">
        <v>6895</v>
      </c>
      <c r="DK88" s="47">
        <v>7000</v>
      </c>
      <c r="DL88" s="47">
        <v>7098</v>
      </c>
      <c r="DM88" s="47">
        <v>7134</v>
      </c>
      <c r="DN88" s="47">
        <v>7083</v>
      </c>
      <c r="DO88" s="47">
        <v>7049</v>
      </c>
      <c r="DP88" s="47">
        <v>6800</v>
      </c>
      <c r="DQ88" s="47">
        <v>6436</v>
      </c>
      <c r="DR88" s="47">
        <v>5911</v>
      </c>
      <c r="DS88" s="47">
        <v>4366</v>
      </c>
      <c r="DT88" s="47">
        <v>4010</v>
      </c>
      <c r="DU88" s="47">
        <v>4136</v>
      </c>
      <c r="DV88" s="47">
        <v>5117</v>
      </c>
      <c r="DW88" s="47">
        <v>5798</v>
      </c>
      <c r="DX88" s="47">
        <v>6267</v>
      </c>
      <c r="DY88" s="47">
        <v>6755</v>
      </c>
      <c r="DZ88" s="47">
        <v>6935</v>
      </c>
      <c r="EA88" s="47">
        <v>6987</v>
      </c>
      <c r="EB88" s="47">
        <v>7332</v>
      </c>
      <c r="EC88" s="47">
        <v>7424</v>
      </c>
      <c r="ED88" s="47">
        <v>7793</v>
      </c>
      <c r="EE88" s="47">
        <v>8018</v>
      </c>
      <c r="EF88" s="47">
        <v>8135</v>
      </c>
      <c r="EG88" s="47">
        <v>8471</v>
      </c>
      <c r="EH88" s="47">
        <v>8515</v>
      </c>
      <c r="EI88" s="47">
        <v>8559</v>
      </c>
      <c r="EJ88" s="47">
        <v>8955</v>
      </c>
      <c r="EK88" s="47">
        <v>8478</v>
      </c>
      <c r="EL88" s="47">
        <v>8666</v>
      </c>
      <c r="EM88" s="47">
        <v>8352</v>
      </c>
      <c r="EN88" s="47">
        <v>8064</v>
      </c>
      <c r="EO88" s="47">
        <v>8143</v>
      </c>
      <c r="EP88" s="47">
        <v>8040</v>
      </c>
      <c r="EQ88" s="47">
        <v>8056</v>
      </c>
      <c r="ER88" s="47">
        <v>8031</v>
      </c>
      <c r="ES88" s="47">
        <v>7548</v>
      </c>
      <c r="ET88" s="47">
        <v>6916</v>
      </c>
      <c r="EU88" s="47">
        <v>6778</v>
      </c>
      <c r="EV88" s="47">
        <v>6576</v>
      </c>
      <c r="EW88" s="47">
        <v>6775</v>
      </c>
      <c r="EX88" s="47">
        <v>6421</v>
      </c>
      <c r="EY88" s="47">
        <v>6737</v>
      </c>
      <c r="EZ88" s="47">
        <v>6624</v>
      </c>
      <c r="FA88" s="47">
        <v>6828</v>
      </c>
      <c r="FB88" s="47">
        <v>6561</v>
      </c>
      <c r="FC88" s="47">
        <v>6624</v>
      </c>
      <c r="FD88" s="47">
        <v>6591</v>
      </c>
      <c r="FE88" s="47">
        <v>6452</v>
      </c>
      <c r="FF88" s="47">
        <v>6561</v>
      </c>
      <c r="FG88" s="47">
        <v>6200</v>
      </c>
      <c r="FH88" s="47">
        <v>6277</v>
      </c>
      <c r="FI88" s="47">
        <v>6008</v>
      </c>
      <c r="FJ88" s="47">
        <v>5924</v>
      </c>
      <c r="FK88" s="47">
        <v>5449</v>
      </c>
      <c r="FL88" s="47">
        <v>5373</v>
      </c>
      <c r="FM88" s="47">
        <v>5230</v>
      </c>
      <c r="FN88" s="47">
        <v>4939</v>
      </c>
      <c r="FO88" s="47">
        <v>4656</v>
      </c>
      <c r="FP88" s="47">
        <v>4530</v>
      </c>
      <c r="FQ88" s="47">
        <v>4485</v>
      </c>
      <c r="FR88" s="47">
        <v>4356</v>
      </c>
      <c r="FS88" s="47">
        <v>4184</v>
      </c>
      <c r="FT88" s="47">
        <v>4084</v>
      </c>
      <c r="FU88" s="47">
        <v>4058</v>
      </c>
      <c r="FV88" s="47">
        <v>4009</v>
      </c>
      <c r="FW88" s="47">
        <v>4072</v>
      </c>
      <c r="FX88" s="47">
        <v>4029</v>
      </c>
      <c r="FY88" s="47">
        <v>4282</v>
      </c>
      <c r="FZ88" s="47">
        <v>3274</v>
      </c>
      <c r="GA88" s="47">
        <v>3132</v>
      </c>
      <c r="GB88" s="47">
        <v>2988</v>
      </c>
      <c r="GC88" s="47">
        <v>2711</v>
      </c>
      <c r="GD88" s="47">
        <v>2384</v>
      </c>
      <c r="GE88" s="47">
        <v>1961</v>
      </c>
      <c r="GF88" s="47">
        <v>2053</v>
      </c>
      <c r="GG88" s="47">
        <v>1936</v>
      </c>
      <c r="GH88" s="47">
        <v>1718</v>
      </c>
      <c r="GI88" s="47">
        <v>1603</v>
      </c>
      <c r="GJ88" s="47">
        <v>1459</v>
      </c>
      <c r="GK88" s="47">
        <v>1303</v>
      </c>
      <c r="GL88" s="47">
        <v>4836</v>
      </c>
    </row>
    <row r="89" spans="1:194" s="95" customFormat="1" x14ac:dyDescent="0.25">
      <c r="A89" s="29" t="s">
        <v>48</v>
      </c>
      <c r="B89" s="709" t="s">
        <v>129</v>
      </c>
      <c r="C89" s="111" t="str">
        <f t="shared" si="47"/>
        <v>Legacy ICB - NHS Buckinghamshire, Oxfordshire and Berkshire West Integrated Care Board</v>
      </c>
      <c r="D89" s="70">
        <f t="shared" si="48"/>
        <v>74106</v>
      </c>
      <c r="E89" s="70">
        <f t="shared" si="49"/>
        <v>71224</v>
      </c>
      <c r="F89" s="85">
        <f t="shared" si="50"/>
        <v>1862474</v>
      </c>
      <c r="G89" s="49">
        <f t="shared" si="51"/>
        <v>915186</v>
      </c>
      <c r="H89" s="50">
        <f t="shared" si="52"/>
        <v>947288</v>
      </c>
      <c r="I89" s="49">
        <f t="shared" si="53"/>
        <v>708946</v>
      </c>
      <c r="J89" s="87">
        <f t="shared" si="54"/>
        <v>751014</v>
      </c>
      <c r="K89" s="88">
        <f t="shared" si="55"/>
        <v>206240</v>
      </c>
      <c r="L89" s="48">
        <f t="shared" si="56"/>
        <v>196274</v>
      </c>
      <c r="M89" s="47">
        <v>9258</v>
      </c>
      <c r="N89" s="47">
        <v>9742</v>
      </c>
      <c r="O89" s="47">
        <v>10288</v>
      </c>
      <c r="P89" s="47">
        <v>10374</v>
      </c>
      <c r="Q89" s="47">
        <v>10894</v>
      </c>
      <c r="R89" s="47">
        <v>11163</v>
      </c>
      <c r="S89" s="47">
        <v>11324</v>
      </c>
      <c r="T89" s="47">
        <v>11396</v>
      </c>
      <c r="U89" s="47">
        <v>11834</v>
      </c>
      <c r="V89" s="47">
        <v>11645</v>
      </c>
      <c r="W89" s="47">
        <v>11857</v>
      </c>
      <c r="X89" s="47">
        <v>12359</v>
      </c>
      <c r="Y89" s="47">
        <v>12564</v>
      </c>
      <c r="Z89" s="47">
        <v>12593</v>
      </c>
      <c r="AA89" s="47">
        <v>12347</v>
      </c>
      <c r="AB89" s="47">
        <v>12180</v>
      </c>
      <c r="AC89" s="47">
        <v>12404</v>
      </c>
      <c r="AD89" s="47">
        <v>12018</v>
      </c>
      <c r="AE89" s="47">
        <v>11652</v>
      </c>
      <c r="AF89" s="47">
        <v>11352</v>
      </c>
      <c r="AG89" s="47">
        <v>10555</v>
      </c>
      <c r="AH89" s="47">
        <v>10595</v>
      </c>
      <c r="AI89" s="47">
        <v>10946</v>
      </c>
      <c r="AJ89" s="47">
        <v>10933</v>
      </c>
      <c r="AK89" s="47">
        <v>11116</v>
      </c>
      <c r="AL89" s="47">
        <v>11009</v>
      </c>
      <c r="AM89" s="47">
        <v>11695</v>
      </c>
      <c r="AN89" s="47">
        <v>11247</v>
      </c>
      <c r="AO89" s="47">
        <v>10863</v>
      </c>
      <c r="AP89" s="47">
        <v>11090</v>
      </c>
      <c r="AQ89" s="47">
        <v>11783</v>
      </c>
      <c r="AR89" s="47">
        <v>11619</v>
      </c>
      <c r="AS89" s="47">
        <v>12400</v>
      </c>
      <c r="AT89" s="47">
        <v>12340</v>
      </c>
      <c r="AU89" s="47">
        <v>12587</v>
      </c>
      <c r="AV89" s="47">
        <v>12613</v>
      </c>
      <c r="AW89" s="47">
        <v>13018</v>
      </c>
      <c r="AX89" s="47">
        <v>12592</v>
      </c>
      <c r="AY89" s="47">
        <v>12619</v>
      </c>
      <c r="AZ89" s="47">
        <v>12609</v>
      </c>
      <c r="BA89" s="47">
        <v>12321</v>
      </c>
      <c r="BB89" s="47">
        <v>12702</v>
      </c>
      <c r="BC89" s="47">
        <v>12703</v>
      </c>
      <c r="BD89" s="47">
        <v>12698</v>
      </c>
      <c r="BE89" s="47">
        <v>13128</v>
      </c>
      <c r="BF89" s="47">
        <v>12522</v>
      </c>
      <c r="BG89" s="47">
        <v>11788</v>
      </c>
      <c r="BH89" s="47">
        <v>11707</v>
      </c>
      <c r="BI89" s="47">
        <v>11593</v>
      </c>
      <c r="BJ89" s="47">
        <v>11816</v>
      </c>
      <c r="BK89" s="47">
        <v>11843</v>
      </c>
      <c r="BL89" s="47">
        <v>12088</v>
      </c>
      <c r="BM89" s="47">
        <v>12302</v>
      </c>
      <c r="BN89" s="47">
        <v>12279</v>
      </c>
      <c r="BO89" s="47">
        <v>11910</v>
      </c>
      <c r="BP89" s="47">
        <v>12131</v>
      </c>
      <c r="BQ89" s="47">
        <v>11908</v>
      </c>
      <c r="BR89" s="47">
        <v>12320</v>
      </c>
      <c r="BS89" s="47">
        <v>12111</v>
      </c>
      <c r="BT89" s="47">
        <v>11748</v>
      </c>
      <c r="BU89" s="47">
        <v>11714</v>
      </c>
      <c r="BV89" s="47">
        <v>11389</v>
      </c>
      <c r="BW89" s="47">
        <v>10772</v>
      </c>
      <c r="BX89" s="47">
        <v>10272</v>
      </c>
      <c r="BY89" s="47">
        <v>9961</v>
      </c>
      <c r="BZ89" s="47">
        <v>9300</v>
      </c>
      <c r="CA89" s="47">
        <v>9223</v>
      </c>
      <c r="CB89" s="47">
        <v>8569</v>
      </c>
      <c r="CC89" s="47">
        <v>8310</v>
      </c>
      <c r="CD89" s="47">
        <v>7724</v>
      </c>
      <c r="CE89" s="47">
        <v>7541</v>
      </c>
      <c r="CF89" s="47">
        <v>7452</v>
      </c>
      <c r="CG89" s="47">
        <v>7043</v>
      </c>
      <c r="CH89" s="47">
        <v>6945</v>
      </c>
      <c r="CI89" s="47">
        <v>6915</v>
      </c>
      <c r="CJ89" s="47">
        <v>7138</v>
      </c>
      <c r="CK89" s="47">
        <v>7597</v>
      </c>
      <c r="CL89" s="47">
        <v>8003</v>
      </c>
      <c r="CM89" s="47">
        <v>5781</v>
      </c>
      <c r="CN89" s="47">
        <v>5702</v>
      </c>
      <c r="CO89" s="47">
        <v>5495</v>
      </c>
      <c r="CP89" s="47">
        <v>4788</v>
      </c>
      <c r="CQ89" s="47">
        <v>4284</v>
      </c>
      <c r="CR89" s="47">
        <v>3411</v>
      </c>
      <c r="CS89" s="47">
        <v>3518</v>
      </c>
      <c r="CT89" s="47">
        <v>3161</v>
      </c>
      <c r="CU89" s="47">
        <v>2910</v>
      </c>
      <c r="CV89" s="47">
        <v>2705</v>
      </c>
      <c r="CW89" s="47">
        <v>2320</v>
      </c>
      <c r="CX89" s="47">
        <v>1855</v>
      </c>
      <c r="CY89" s="47">
        <v>6297</v>
      </c>
      <c r="CZ89" s="47">
        <v>8712</v>
      </c>
      <c r="DA89" s="47">
        <v>9307</v>
      </c>
      <c r="DB89" s="47">
        <v>9879</v>
      </c>
      <c r="DC89" s="47">
        <v>9833</v>
      </c>
      <c r="DD89" s="47">
        <v>10157</v>
      </c>
      <c r="DE89" s="47">
        <v>10409</v>
      </c>
      <c r="DF89" s="47">
        <v>10551</v>
      </c>
      <c r="DG89" s="47">
        <v>11101</v>
      </c>
      <c r="DH89" s="47">
        <v>11111</v>
      </c>
      <c r="DI89" s="47">
        <v>11190</v>
      </c>
      <c r="DJ89" s="47">
        <v>11250</v>
      </c>
      <c r="DK89" s="47">
        <v>11550</v>
      </c>
      <c r="DL89" s="47">
        <v>12069</v>
      </c>
      <c r="DM89" s="47">
        <v>12201</v>
      </c>
      <c r="DN89" s="47">
        <v>11773</v>
      </c>
      <c r="DO89" s="47">
        <v>11579</v>
      </c>
      <c r="DP89" s="47">
        <v>11970</v>
      </c>
      <c r="DQ89" s="47">
        <v>11632</v>
      </c>
      <c r="DR89" s="47">
        <v>11077</v>
      </c>
      <c r="DS89" s="47">
        <v>10230</v>
      </c>
      <c r="DT89" s="47">
        <v>9266</v>
      </c>
      <c r="DU89" s="47">
        <v>9577</v>
      </c>
      <c r="DV89" s="47">
        <v>10438</v>
      </c>
      <c r="DW89" s="47">
        <v>10216</v>
      </c>
      <c r="DX89" s="47">
        <v>10289</v>
      </c>
      <c r="DY89" s="47">
        <v>11069</v>
      </c>
      <c r="DZ89" s="47">
        <v>10932</v>
      </c>
      <c r="EA89" s="47">
        <v>11432</v>
      </c>
      <c r="EB89" s="47">
        <v>11435</v>
      </c>
      <c r="EC89" s="47">
        <v>11723</v>
      </c>
      <c r="ED89" s="47">
        <v>12050</v>
      </c>
      <c r="EE89" s="47">
        <v>12568</v>
      </c>
      <c r="EF89" s="47">
        <v>13019</v>
      </c>
      <c r="EG89" s="47">
        <v>13585</v>
      </c>
      <c r="EH89" s="47">
        <v>13643</v>
      </c>
      <c r="EI89" s="47">
        <v>13524</v>
      </c>
      <c r="EJ89" s="47">
        <v>13708</v>
      </c>
      <c r="EK89" s="47">
        <v>13840</v>
      </c>
      <c r="EL89" s="47">
        <v>13728</v>
      </c>
      <c r="EM89" s="47">
        <v>13569</v>
      </c>
      <c r="EN89" s="47">
        <v>13864</v>
      </c>
      <c r="EO89" s="47">
        <v>13546</v>
      </c>
      <c r="EP89" s="47">
        <v>13352</v>
      </c>
      <c r="EQ89" s="47">
        <v>13651</v>
      </c>
      <c r="ER89" s="47">
        <v>13244</v>
      </c>
      <c r="ES89" s="47">
        <v>13133</v>
      </c>
      <c r="ET89" s="47">
        <v>12147</v>
      </c>
      <c r="EU89" s="47">
        <v>11966</v>
      </c>
      <c r="EV89" s="47">
        <v>11714</v>
      </c>
      <c r="EW89" s="47">
        <v>11988</v>
      </c>
      <c r="EX89" s="47">
        <v>11987</v>
      </c>
      <c r="EY89" s="47">
        <v>12435</v>
      </c>
      <c r="EZ89" s="47">
        <v>12553</v>
      </c>
      <c r="FA89" s="47">
        <v>12751</v>
      </c>
      <c r="FB89" s="47">
        <v>12348</v>
      </c>
      <c r="FC89" s="47">
        <v>12601</v>
      </c>
      <c r="FD89" s="47">
        <v>12517</v>
      </c>
      <c r="FE89" s="47">
        <v>12597</v>
      </c>
      <c r="FF89" s="47">
        <v>12255</v>
      </c>
      <c r="FG89" s="47">
        <v>12200</v>
      </c>
      <c r="FH89" s="47">
        <v>11846</v>
      </c>
      <c r="FI89" s="47">
        <v>11655</v>
      </c>
      <c r="FJ89" s="47">
        <v>11093</v>
      </c>
      <c r="FK89" s="47">
        <v>10672</v>
      </c>
      <c r="FL89" s="47">
        <v>10037</v>
      </c>
      <c r="FM89" s="47">
        <v>9859</v>
      </c>
      <c r="FN89" s="47">
        <v>9572</v>
      </c>
      <c r="FO89" s="47">
        <v>9055</v>
      </c>
      <c r="FP89" s="47">
        <v>8579</v>
      </c>
      <c r="FQ89" s="47">
        <v>8317</v>
      </c>
      <c r="FR89" s="47">
        <v>8164</v>
      </c>
      <c r="FS89" s="47">
        <v>8088</v>
      </c>
      <c r="FT89" s="47">
        <v>7828</v>
      </c>
      <c r="FU89" s="47">
        <v>7938</v>
      </c>
      <c r="FV89" s="47">
        <v>8092</v>
      </c>
      <c r="FW89" s="47">
        <v>8272</v>
      </c>
      <c r="FX89" s="47">
        <v>8437</v>
      </c>
      <c r="FY89" s="47">
        <v>9135</v>
      </c>
      <c r="FZ89" s="47">
        <v>6960</v>
      </c>
      <c r="GA89" s="47">
        <v>6800</v>
      </c>
      <c r="GB89" s="47">
        <v>6796</v>
      </c>
      <c r="GC89" s="47">
        <v>6182</v>
      </c>
      <c r="GD89" s="47">
        <v>5176</v>
      </c>
      <c r="GE89" s="47">
        <v>4489</v>
      </c>
      <c r="GF89" s="47">
        <v>4544</v>
      </c>
      <c r="GG89" s="47">
        <v>4360</v>
      </c>
      <c r="GH89" s="47">
        <v>4045</v>
      </c>
      <c r="GI89" s="47">
        <v>3408</v>
      </c>
      <c r="GJ89" s="47">
        <v>3130</v>
      </c>
      <c r="GK89" s="47">
        <v>2882</v>
      </c>
      <c r="GL89" s="47">
        <v>11836</v>
      </c>
    </row>
    <row r="90" spans="1:194" s="95" customFormat="1" x14ac:dyDescent="0.25">
      <c r="A90" s="29" t="s">
        <v>48</v>
      </c>
      <c r="B90" s="709" t="s">
        <v>130</v>
      </c>
      <c r="C90" s="111" t="str">
        <f t="shared" si="47"/>
        <v>Legacy ICB - NHS Cambridgeshire and Peterborough Integrated Care Board</v>
      </c>
      <c r="D90" s="70">
        <f t="shared" si="48"/>
        <v>37055</v>
      </c>
      <c r="E90" s="70">
        <f t="shared" si="49"/>
        <v>34825</v>
      </c>
      <c r="F90" s="85">
        <f t="shared" si="50"/>
        <v>955401</v>
      </c>
      <c r="G90" s="49">
        <f t="shared" si="51"/>
        <v>471179</v>
      </c>
      <c r="H90" s="50">
        <f t="shared" si="52"/>
        <v>484222</v>
      </c>
      <c r="I90" s="49">
        <f t="shared" si="53"/>
        <v>366024</v>
      </c>
      <c r="J90" s="87">
        <f t="shared" si="54"/>
        <v>384210</v>
      </c>
      <c r="K90" s="88">
        <f t="shared" si="55"/>
        <v>105155</v>
      </c>
      <c r="L90" s="48">
        <f t="shared" si="56"/>
        <v>100012</v>
      </c>
      <c r="M90" s="47">
        <v>4809</v>
      </c>
      <c r="N90" s="47">
        <v>4921</v>
      </c>
      <c r="O90" s="47">
        <v>5295</v>
      </c>
      <c r="P90" s="47">
        <v>5450</v>
      </c>
      <c r="Q90" s="47">
        <v>5685</v>
      </c>
      <c r="R90" s="47">
        <v>5708</v>
      </c>
      <c r="S90" s="47">
        <v>5856</v>
      </c>
      <c r="T90" s="47">
        <v>5786</v>
      </c>
      <c r="U90" s="47">
        <v>6174</v>
      </c>
      <c r="V90" s="47">
        <v>6006</v>
      </c>
      <c r="W90" s="47">
        <v>6237</v>
      </c>
      <c r="X90" s="47">
        <v>6173</v>
      </c>
      <c r="Y90" s="47">
        <v>6464</v>
      </c>
      <c r="Z90" s="47">
        <v>6319</v>
      </c>
      <c r="AA90" s="47">
        <v>6185</v>
      </c>
      <c r="AB90" s="47">
        <v>6003</v>
      </c>
      <c r="AC90" s="47">
        <v>6152</v>
      </c>
      <c r="AD90" s="47">
        <v>5932</v>
      </c>
      <c r="AE90" s="47">
        <v>5767</v>
      </c>
      <c r="AF90" s="47">
        <v>5978</v>
      </c>
      <c r="AG90" s="47">
        <v>5708</v>
      </c>
      <c r="AH90" s="47">
        <v>5735</v>
      </c>
      <c r="AI90" s="47">
        <v>5974</v>
      </c>
      <c r="AJ90" s="47">
        <v>5871</v>
      </c>
      <c r="AK90" s="47">
        <v>6232</v>
      </c>
      <c r="AL90" s="47">
        <v>6585</v>
      </c>
      <c r="AM90" s="47">
        <v>6513</v>
      </c>
      <c r="AN90" s="47">
        <v>6176</v>
      </c>
      <c r="AO90" s="47">
        <v>6183</v>
      </c>
      <c r="AP90" s="47">
        <v>6311</v>
      </c>
      <c r="AQ90" s="47">
        <v>6370</v>
      </c>
      <c r="AR90" s="47">
        <v>6398</v>
      </c>
      <c r="AS90" s="47">
        <v>6536</v>
      </c>
      <c r="AT90" s="47">
        <v>6794</v>
      </c>
      <c r="AU90" s="47">
        <v>6668</v>
      </c>
      <c r="AV90" s="47">
        <v>6749</v>
      </c>
      <c r="AW90" s="47">
        <v>6745</v>
      </c>
      <c r="AX90" s="47">
        <v>6634</v>
      </c>
      <c r="AY90" s="47">
        <v>6789</v>
      </c>
      <c r="AZ90" s="47">
        <v>6692</v>
      </c>
      <c r="BA90" s="47">
        <v>6348</v>
      </c>
      <c r="BB90" s="47">
        <v>6428</v>
      </c>
      <c r="BC90" s="47">
        <v>6372</v>
      </c>
      <c r="BD90" s="47">
        <v>6554</v>
      </c>
      <c r="BE90" s="47">
        <v>6149</v>
      </c>
      <c r="BF90" s="47">
        <v>6385</v>
      </c>
      <c r="BG90" s="47">
        <v>5812</v>
      </c>
      <c r="BH90" s="47">
        <v>5640</v>
      </c>
      <c r="BI90" s="47">
        <v>5777</v>
      </c>
      <c r="BJ90" s="47">
        <v>5818</v>
      </c>
      <c r="BK90" s="47">
        <v>5798</v>
      </c>
      <c r="BL90" s="47">
        <v>6020</v>
      </c>
      <c r="BM90" s="47">
        <v>6052</v>
      </c>
      <c r="BN90" s="47">
        <v>6153</v>
      </c>
      <c r="BO90" s="47">
        <v>5964</v>
      </c>
      <c r="BP90" s="47">
        <v>6060</v>
      </c>
      <c r="BQ90" s="47">
        <v>6001</v>
      </c>
      <c r="BR90" s="47">
        <v>5732</v>
      </c>
      <c r="BS90" s="47">
        <v>5847</v>
      </c>
      <c r="BT90" s="47">
        <v>5738</v>
      </c>
      <c r="BU90" s="47">
        <v>5726</v>
      </c>
      <c r="BV90" s="47">
        <v>5614</v>
      </c>
      <c r="BW90" s="47">
        <v>5379</v>
      </c>
      <c r="BX90" s="47">
        <v>5099</v>
      </c>
      <c r="BY90" s="47">
        <v>4848</v>
      </c>
      <c r="BZ90" s="47">
        <v>4696</v>
      </c>
      <c r="CA90" s="47">
        <v>4744</v>
      </c>
      <c r="CB90" s="47">
        <v>4423</v>
      </c>
      <c r="CC90" s="47">
        <v>4162</v>
      </c>
      <c r="CD90" s="47">
        <v>3962</v>
      </c>
      <c r="CE90" s="47">
        <v>3893</v>
      </c>
      <c r="CF90" s="47">
        <v>3782</v>
      </c>
      <c r="CG90" s="47">
        <v>3689</v>
      </c>
      <c r="CH90" s="47">
        <v>3756</v>
      </c>
      <c r="CI90" s="47">
        <v>3735</v>
      </c>
      <c r="CJ90" s="47">
        <v>3818</v>
      </c>
      <c r="CK90" s="47">
        <v>3899</v>
      </c>
      <c r="CL90" s="47">
        <v>4162</v>
      </c>
      <c r="CM90" s="47">
        <v>3289</v>
      </c>
      <c r="CN90" s="47">
        <v>2988</v>
      </c>
      <c r="CO90" s="47">
        <v>2837</v>
      </c>
      <c r="CP90" s="47">
        <v>2511</v>
      </c>
      <c r="CQ90" s="47">
        <v>2135</v>
      </c>
      <c r="CR90" s="47">
        <v>1812</v>
      </c>
      <c r="CS90" s="47">
        <v>1729</v>
      </c>
      <c r="CT90" s="47">
        <v>1559</v>
      </c>
      <c r="CU90" s="47">
        <v>1456</v>
      </c>
      <c r="CV90" s="47">
        <v>1276</v>
      </c>
      <c r="CW90" s="47">
        <v>1013</v>
      </c>
      <c r="CX90" s="47">
        <v>908</v>
      </c>
      <c r="CY90" s="47">
        <v>3068</v>
      </c>
      <c r="CZ90" s="47">
        <v>4510</v>
      </c>
      <c r="DA90" s="47">
        <v>4724</v>
      </c>
      <c r="DB90" s="47">
        <v>5237</v>
      </c>
      <c r="DC90" s="47">
        <v>5273</v>
      </c>
      <c r="DD90" s="47">
        <v>5332</v>
      </c>
      <c r="DE90" s="47">
        <v>5386</v>
      </c>
      <c r="DF90" s="47">
        <v>5528</v>
      </c>
      <c r="DG90" s="47">
        <v>5639</v>
      </c>
      <c r="DH90" s="47">
        <v>5935</v>
      </c>
      <c r="DI90" s="47">
        <v>5757</v>
      </c>
      <c r="DJ90" s="47">
        <v>5771</v>
      </c>
      <c r="DK90" s="47">
        <v>6095</v>
      </c>
      <c r="DL90" s="47">
        <v>6025</v>
      </c>
      <c r="DM90" s="47">
        <v>5828</v>
      </c>
      <c r="DN90" s="47">
        <v>5716</v>
      </c>
      <c r="DO90" s="47">
        <v>5887</v>
      </c>
      <c r="DP90" s="47">
        <v>5769</v>
      </c>
      <c r="DQ90" s="47">
        <v>5600</v>
      </c>
      <c r="DR90" s="47">
        <v>5385</v>
      </c>
      <c r="DS90" s="47">
        <v>5630</v>
      </c>
      <c r="DT90" s="47">
        <v>5319</v>
      </c>
      <c r="DU90" s="47">
        <v>5193</v>
      </c>
      <c r="DV90" s="47">
        <v>5449</v>
      </c>
      <c r="DW90" s="47">
        <v>5370</v>
      </c>
      <c r="DX90" s="47">
        <v>5619</v>
      </c>
      <c r="DY90" s="47">
        <v>6070</v>
      </c>
      <c r="DZ90" s="47">
        <v>6142</v>
      </c>
      <c r="EA90" s="47">
        <v>5936</v>
      </c>
      <c r="EB90" s="47">
        <v>6163</v>
      </c>
      <c r="EC90" s="47">
        <v>6332</v>
      </c>
      <c r="ED90" s="47">
        <v>6680</v>
      </c>
      <c r="EE90" s="47">
        <v>6624</v>
      </c>
      <c r="EF90" s="47">
        <v>7002</v>
      </c>
      <c r="EG90" s="47">
        <v>7169</v>
      </c>
      <c r="EH90" s="47">
        <v>7140</v>
      </c>
      <c r="EI90" s="47">
        <v>7220</v>
      </c>
      <c r="EJ90" s="47">
        <v>7318</v>
      </c>
      <c r="EK90" s="47">
        <v>7029</v>
      </c>
      <c r="EL90" s="47">
        <v>7020</v>
      </c>
      <c r="EM90" s="47">
        <v>7244</v>
      </c>
      <c r="EN90" s="47">
        <v>6764</v>
      </c>
      <c r="EO90" s="47">
        <v>6815</v>
      </c>
      <c r="EP90" s="47">
        <v>6772</v>
      </c>
      <c r="EQ90" s="47">
        <v>6838</v>
      </c>
      <c r="ER90" s="47">
        <v>6667</v>
      </c>
      <c r="ES90" s="47">
        <v>6405</v>
      </c>
      <c r="ET90" s="47">
        <v>5989</v>
      </c>
      <c r="EU90" s="47">
        <v>5939</v>
      </c>
      <c r="EV90" s="47">
        <v>5960</v>
      </c>
      <c r="EW90" s="47">
        <v>5791</v>
      </c>
      <c r="EX90" s="47">
        <v>6023</v>
      </c>
      <c r="EY90" s="47">
        <v>6064</v>
      </c>
      <c r="EZ90" s="47">
        <v>6357</v>
      </c>
      <c r="FA90" s="47">
        <v>6430</v>
      </c>
      <c r="FB90" s="47">
        <v>6144</v>
      </c>
      <c r="FC90" s="47">
        <v>6082</v>
      </c>
      <c r="FD90" s="47">
        <v>6046</v>
      </c>
      <c r="FE90" s="47">
        <v>6391</v>
      </c>
      <c r="FF90" s="47">
        <v>6078</v>
      </c>
      <c r="FG90" s="47">
        <v>6117</v>
      </c>
      <c r="FH90" s="47">
        <v>5913</v>
      </c>
      <c r="FI90" s="47">
        <v>5705</v>
      </c>
      <c r="FJ90" s="47">
        <v>5525</v>
      </c>
      <c r="FK90" s="47">
        <v>5308</v>
      </c>
      <c r="FL90" s="47">
        <v>4976</v>
      </c>
      <c r="FM90" s="47">
        <v>4899</v>
      </c>
      <c r="FN90" s="47">
        <v>4657</v>
      </c>
      <c r="FO90" s="47">
        <v>4571</v>
      </c>
      <c r="FP90" s="47">
        <v>4457</v>
      </c>
      <c r="FQ90" s="47">
        <v>4310</v>
      </c>
      <c r="FR90" s="47">
        <v>4513</v>
      </c>
      <c r="FS90" s="47">
        <v>4274</v>
      </c>
      <c r="FT90" s="47">
        <v>4323</v>
      </c>
      <c r="FU90" s="47">
        <v>4073</v>
      </c>
      <c r="FV90" s="47">
        <v>4074</v>
      </c>
      <c r="FW90" s="47">
        <v>4206</v>
      </c>
      <c r="FX90" s="47">
        <v>4348</v>
      </c>
      <c r="FY90" s="47">
        <v>4952</v>
      </c>
      <c r="FZ90" s="47">
        <v>3521</v>
      </c>
      <c r="GA90" s="47">
        <v>3382</v>
      </c>
      <c r="GB90" s="47">
        <v>3237</v>
      </c>
      <c r="GC90" s="47">
        <v>2997</v>
      </c>
      <c r="GD90" s="47">
        <v>2531</v>
      </c>
      <c r="GE90" s="47">
        <v>2213</v>
      </c>
      <c r="GF90" s="47">
        <v>2288</v>
      </c>
      <c r="GG90" s="47">
        <v>2227</v>
      </c>
      <c r="GH90" s="47">
        <v>1943</v>
      </c>
      <c r="GI90" s="47">
        <v>1666</v>
      </c>
      <c r="GJ90" s="47">
        <v>1550</v>
      </c>
      <c r="GK90" s="47">
        <v>1268</v>
      </c>
      <c r="GL90" s="47">
        <v>5577</v>
      </c>
    </row>
    <row r="91" spans="1:194" s="95" customFormat="1" x14ac:dyDescent="0.25">
      <c r="A91" s="29" t="s">
        <v>48</v>
      </c>
      <c r="B91" s="709" t="s">
        <v>131</v>
      </c>
      <c r="C91" s="111" t="str">
        <f t="shared" si="47"/>
        <v>Legacy ICB - NHS Frimley Integrated Care Board</v>
      </c>
      <c r="D91" s="70">
        <f t="shared" si="48"/>
        <v>34264</v>
      </c>
      <c r="E91" s="70">
        <f t="shared" si="49"/>
        <v>31890</v>
      </c>
      <c r="F91" s="85">
        <f t="shared" si="50"/>
        <v>803615</v>
      </c>
      <c r="G91" s="49">
        <f t="shared" si="51"/>
        <v>397044</v>
      </c>
      <c r="H91" s="50">
        <f t="shared" si="52"/>
        <v>406571</v>
      </c>
      <c r="I91" s="49">
        <f t="shared" si="53"/>
        <v>302840</v>
      </c>
      <c r="J91" s="87">
        <f t="shared" si="54"/>
        <v>317606</v>
      </c>
      <c r="K91" s="88">
        <f t="shared" si="55"/>
        <v>94204</v>
      </c>
      <c r="L91" s="48">
        <f t="shared" si="56"/>
        <v>88965</v>
      </c>
      <c r="M91" s="47">
        <v>4251</v>
      </c>
      <c r="N91" s="47">
        <v>4431</v>
      </c>
      <c r="O91" s="47">
        <v>4670</v>
      </c>
      <c r="P91" s="47">
        <v>4771</v>
      </c>
      <c r="Q91" s="47">
        <v>4959</v>
      </c>
      <c r="R91" s="47">
        <v>5131</v>
      </c>
      <c r="S91" s="47">
        <v>5027</v>
      </c>
      <c r="T91" s="47">
        <v>5086</v>
      </c>
      <c r="U91" s="47">
        <v>5353</v>
      </c>
      <c r="V91" s="47">
        <v>5380</v>
      </c>
      <c r="W91" s="47">
        <v>5436</v>
      </c>
      <c r="X91" s="47">
        <v>5445</v>
      </c>
      <c r="Y91" s="47">
        <v>5765</v>
      </c>
      <c r="Z91" s="47">
        <v>5578</v>
      </c>
      <c r="AA91" s="47">
        <v>5770</v>
      </c>
      <c r="AB91" s="47">
        <v>5770</v>
      </c>
      <c r="AC91" s="47">
        <v>5658</v>
      </c>
      <c r="AD91" s="47">
        <v>5723</v>
      </c>
      <c r="AE91" s="47">
        <v>5292</v>
      </c>
      <c r="AF91" s="47">
        <v>4609</v>
      </c>
      <c r="AG91" s="47">
        <v>3863</v>
      </c>
      <c r="AH91" s="47">
        <v>4016</v>
      </c>
      <c r="AI91" s="47">
        <v>4550</v>
      </c>
      <c r="AJ91" s="47">
        <v>4925</v>
      </c>
      <c r="AK91" s="47">
        <v>5056</v>
      </c>
      <c r="AL91" s="47">
        <v>5066</v>
      </c>
      <c r="AM91" s="47">
        <v>5094</v>
      </c>
      <c r="AN91" s="47">
        <v>5066</v>
      </c>
      <c r="AO91" s="47">
        <v>5038</v>
      </c>
      <c r="AP91" s="47">
        <v>4975</v>
      </c>
      <c r="AQ91" s="47">
        <v>5186</v>
      </c>
      <c r="AR91" s="47">
        <v>5146</v>
      </c>
      <c r="AS91" s="47">
        <v>5306</v>
      </c>
      <c r="AT91" s="47">
        <v>5350</v>
      </c>
      <c r="AU91" s="47">
        <v>5482</v>
      </c>
      <c r="AV91" s="47">
        <v>5518</v>
      </c>
      <c r="AW91" s="47">
        <v>5610</v>
      </c>
      <c r="AX91" s="47">
        <v>5691</v>
      </c>
      <c r="AY91" s="47">
        <v>5691</v>
      </c>
      <c r="AZ91" s="47">
        <v>5617</v>
      </c>
      <c r="BA91" s="47">
        <v>5679</v>
      </c>
      <c r="BB91" s="47">
        <v>5798</v>
      </c>
      <c r="BC91" s="47">
        <v>5820</v>
      </c>
      <c r="BD91" s="47">
        <v>5930</v>
      </c>
      <c r="BE91" s="47">
        <v>6041</v>
      </c>
      <c r="BF91" s="47">
        <v>5611</v>
      </c>
      <c r="BG91" s="47">
        <v>5473</v>
      </c>
      <c r="BH91" s="47">
        <v>5279</v>
      </c>
      <c r="BI91" s="47">
        <v>5366</v>
      </c>
      <c r="BJ91" s="47">
        <v>5337</v>
      </c>
      <c r="BK91" s="47">
        <v>5403</v>
      </c>
      <c r="BL91" s="47">
        <v>5488</v>
      </c>
      <c r="BM91" s="47">
        <v>5358</v>
      </c>
      <c r="BN91" s="47">
        <v>5600</v>
      </c>
      <c r="BO91" s="47">
        <v>5213</v>
      </c>
      <c r="BP91" s="47">
        <v>5179</v>
      </c>
      <c r="BQ91" s="47">
        <v>5105</v>
      </c>
      <c r="BR91" s="47">
        <v>5161</v>
      </c>
      <c r="BS91" s="47">
        <v>5011</v>
      </c>
      <c r="BT91" s="47">
        <v>4951</v>
      </c>
      <c r="BU91" s="47">
        <v>4617</v>
      </c>
      <c r="BV91" s="47">
        <v>4616</v>
      </c>
      <c r="BW91" s="47">
        <v>4490</v>
      </c>
      <c r="BX91" s="47">
        <v>4417</v>
      </c>
      <c r="BY91" s="47">
        <v>3879</v>
      </c>
      <c r="BZ91" s="47">
        <v>3753</v>
      </c>
      <c r="CA91" s="47">
        <v>3578</v>
      </c>
      <c r="CB91" s="47">
        <v>3405</v>
      </c>
      <c r="CC91" s="47">
        <v>3237</v>
      </c>
      <c r="CD91" s="47">
        <v>3032</v>
      </c>
      <c r="CE91" s="47">
        <v>2977</v>
      </c>
      <c r="CF91" s="47">
        <v>2831</v>
      </c>
      <c r="CG91" s="47">
        <v>2725</v>
      </c>
      <c r="CH91" s="47">
        <v>2770</v>
      </c>
      <c r="CI91" s="47">
        <v>2687</v>
      </c>
      <c r="CJ91" s="47">
        <v>2716</v>
      </c>
      <c r="CK91" s="47">
        <v>2851</v>
      </c>
      <c r="CL91" s="47">
        <v>3082</v>
      </c>
      <c r="CM91" s="47">
        <v>2260</v>
      </c>
      <c r="CN91" s="47">
        <v>2131</v>
      </c>
      <c r="CO91" s="47">
        <v>2205</v>
      </c>
      <c r="CP91" s="47">
        <v>1883</v>
      </c>
      <c r="CQ91" s="47">
        <v>1566</v>
      </c>
      <c r="CR91" s="47">
        <v>1367</v>
      </c>
      <c r="CS91" s="47">
        <v>1376</v>
      </c>
      <c r="CT91" s="47">
        <v>1266</v>
      </c>
      <c r="CU91" s="47">
        <v>1118</v>
      </c>
      <c r="CV91" s="47">
        <v>1027</v>
      </c>
      <c r="CW91" s="47">
        <v>832</v>
      </c>
      <c r="CX91" s="47">
        <v>758</v>
      </c>
      <c r="CY91" s="47">
        <v>2438</v>
      </c>
      <c r="CZ91" s="47">
        <v>4132</v>
      </c>
      <c r="DA91" s="47">
        <v>4380</v>
      </c>
      <c r="DB91" s="47">
        <v>4536</v>
      </c>
      <c r="DC91" s="47">
        <v>4688</v>
      </c>
      <c r="DD91" s="47">
        <v>4684</v>
      </c>
      <c r="DE91" s="47">
        <v>4802</v>
      </c>
      <c r="DF91" s="47">
        <v>4788</v>
      </c>
      <c r="DG91" s="47">
        <v>4868</v>
      </c>
      <c r="DH91" s="47">
        <v>5052</v>
      </c>
      <c r="DI91" s="47">
        <v>5052</v>
      </c>
      <c r="DJ91" s="47">
        <v>4965</v>
      </c>
      <c r="DK91" s="47">
        <v>5128</v>
      </c>
      <c r="DL91" s="47">
        <v>5398</v>
      </c>
      <c r="DM91" s="47">
        <v>5221</v>
      </c>
      <c r="DN91" s="47">
        <v>5430</v>
      </c>
      <c r="DO91" s="47">
        <v>5364</v>
      </c>
      <c r="DP91" s="47">
        <v>5394</v>
      </c>
      <c r="DQ91" s="47">
        <v>5083</v>
      </c>
      <c r="DR91" s="47">
        <v>4829</v>
      </c>
      <c r="DS91" s="47">
        <v>4145</v>
      </c>
      <c r="DT91" s="47">
        <v>3548</v>
      </c>
      <c r="DU91" s="47">
        <v>3355</v>
      </c>
      <c r="DV91" s="47">
        <v>3849</v>
      </c>
      <c r="DW91" s="47">
        <v>4264</v>
      </c>
      <c r="DX91" s="47">
        <v>4397</v>
      </c>
      <c r="DY91" s="47">
        <v>4576</v>
      </c>
      <c r="DZ91" s="47">
        <v>4931</v>
      </c>
      <c r="EA91" s="47">
        <v>4962</v>
      </c>
      <c r="EB91" s="47">
        <v>4967</v>
      </c>
      <c r="EC91" s="47">
        <v>4947</v>
      </c>
      <c r="ED91" s="47">
        <v>5241</v>
      </c>
      <c r="EE91" s="47">
        <v>5470</v>
      </c>
      <c r="EF91" s="47">
        <v>5678</v>
      </c>
      <c r="EG91" s="47">
        <v>5932</v>
      </c>
      <c r="EH91" s="47">
        <v>6108</v>
      </c>
      <c r="EI91" s="47">
        <v>5845</v>
      </c>
      <c r="EJ91" s="47">
        <v>6207</v>
      </c>
      <c r="EK91" s="47">
        <v>6316</v>
      </c>
      <c r="EL91" s="47">
        <v>6239</v>
      </c>
      <c r="EM91" s="47">
        <v>6237</v>
      </c>
      <c r="EN91" s="47">
        <v>5997</v>
      </c>
      <c r="EO91" s="47">
        <v>6321</v>
      </c>
      <c r="EP91" s="47">
        <v>6101</v>
      </c>
      <c r="EQ91" s="47">
        <v>6348</v>
      </c>
      <c r="ER91" s="47">
        <v>6274</v>
      </c>
      <c r="ES91" s="47">
        <v>5939</v>
      </c>
      <c r="ET91" s="47">
        <v>5631</v>
      </c>
      <c r="EU91" s="47">
        <v>5429</v>
      </c>
      <c r="EV91" s="47">
        <v>5349</v>
      </c>
      <c r="EW91" s="47">
        <v>5576</v>
      </c>
      <c r="EX91" s="47">
        <v>5373</v>
      </c>
      <c r="EY91" s="47">
        <v>5458</v>
      </c>
      <c r="EZ91" s="47">
        <v>5582</v>
      </c>
      <c r="FA91" s="47">
        <v>5475</v>
      </c>
      <c r="FB91" s="47">
        <v>5278</v>
      </c>
      <c r="FC91" s="47">
        <v>5344</v>
      </c>
      <c r="FD91" s="47">
        <v>5442</v>
      </c>
      <c r="FE91" s="47">
        <v>5174</v>
      </c>
      <c r="FF91" s="47">
        <v>5063</v>
      </c>
      <c r="FG91" s="47">
        <v>5014</v>
      </c>
      <c r="FH91" s="47">
        <v>4873</v>
      </c>
      <c r="FI91" s="47">
        <v>4655</v>
      </c>
      <c r="FJ91" s="47">
        <v>4480</v>
      </c>
      <c r="FK91" s="47">
        <v>4289</v>
      </c>
      <c r="FL91" s="47">
        <v>4163</v>
      </c>
      <c r="FM91" s="47">
        <v>3934</v>
      </c>
      <c r="FN91" s="47">
        <v>3756</v>
      </c>
      <c r="FO91" s="47">
        <v>3530</v>
      </c>
      <c r="FP91" s="47">
        <v>3458</v>
      </c>
      <c r="FQ91" s="47">
        <v>3355</v>
      </c>
      <c r="FR91" s="47">
        <v>3319</v>
      </c>
      <c r="FS91" s="47">
        <v>3201</v>
      </c>
      <c r="FT91" s="47">
        <v>3145</v>
      </c>
      <c r="FU91" s="47">
        <v>3052</v>
      </c>
      <c r="FV91" s="47">
        <v>3034</v>
      </c>
      <c r="FW91" s="47">
        <v>3134</v>
      </c>
      <c r="FX91" s="47">
        <v>3338</v>
      </c>
      <c r="FY91" s="47">
        <v>3548</v>
      </c>
      <c r="FZ91" s="47">
        <v>2762</v>
      </c>
      <c r="GA91" s="47">
        <v>2607</v>
      </c>
      <c r="GB91" s="47">
        <v>2561</v>
      </c>
      <c r="GC91" s="47">
        <v>2208</v>
      </c>
      <c r="GD91" s="47">
        <v>1981</v>
      </c>
      <c r="GE91" s="47">
        <v>1720</v>
      </c>
      <c r="GF91" s="47">
        <v>1789</v>
      </c>
      <c r="GG91" s="47">
        <v>1724</v>
      </c>
      <c r="GH91" s="47">
        <v>1560</v>
      </c>
      <c r="GI91" s="47">
        <v>1339</v>
      </c>
      <c r="GJ91" s="47">
        <v>1236</v>
      </c>
      <c r="GK91" s="47">
        <v>1127</v>
      </c>
      <c r="GL91" s="47">
        <v>4517</v>
      </c>
    </row>
    <row r="92" spans="1:194" s="95" customFormat="1" x14ac:dyDescent="0.25">
      <c r="A92" s="29" t="s">
        <v>48</v>
      </c>
      <c r="B92" s="709" t="s">
        <v>132</v>
      </c>
      <c r="C92" s="111" t="str">
        <f t="shared" si="47"/>
        <v>Legacy ICB - NHS Hampshire and Isle of Wight (Old) Integrated Care Board</v>
      </c>
      <c r="D92" s="70">
        <f t="shared" si="48"/>
        <v>67224</v>
      </c>
      <c r="E92" s="70">
        <f t="shared" si="49"/>
        <v>63553</v>
      </c>
      <c r="F92" s="85">
        <f t="shared" si="50"/>
        <v>1879207</v>
      </c>
      <c r="G92" s="49">
        <f t="shared" si="51"/>
        <v>920357</v>
      </c>
      <c r="H92" s="50">
        <f t="shared" si="52"/>
        <v>958850</v>
      </c>
      <c r="I92" s="49">
        <f t="shared" si="53"/>
        <v>731864</v>
      </c>
      <c r="J92" s="87">
        <f t="shared" si="54"/>
        <v>780030</v>
      </c>
      <c r="K92" s="88">
        <f t="shared" si="55"/>
        <v>188493</v>
      </c>
      <c r="L92" s="48">
        <f t="shared" si="56"/>
        <v>178820</v>
      </c>
      <c r="M92" s="47">
        <v>8441</v>
      </c>
      <c r="N92" s="47">
        <v>8866</v>
      </c>
      <c r="O92" s="47">
        <v>9384</v>
      </c>
      <c r="P92" s="47">
        <v>9569</v>
      </c>
      <c r="Q92" s="47">
        <v>9995</v>
      </c>
      <c r="R92" s="47">
        <v>10074</v>
      </c>
      <c r="S92" s="47">
        <v>10169</v>
      </c>
      <c r="T92" s="47">
        <v>10561</v>
      </c>
      <c r="U92" s="47">
        <v>10907</v>
      </c>
      <c r="V92" s="47">
        <v>10987</v>
      </c>
      <c r="W92" s="47">
        <v>11007</v>
      </c>
      <c r="X92" s="47">
        <v>11309</v>
      </c>
      <c r="Y92" s="47">
        <v>11705</v>
      </c>
      <c r="Z92" s="47">
        <v>11569</v>
      </c>
      <c r="AA92" s="47">
        <v>11081</v>
      </c>
      <c r="AB92" s="47">
        <v>11042</v>
      </c>
      <c r="AC92" s="47">
        <v>11059</v>
      </c>
      <c r="AD92" s="47">
        <v>10768</v>
      </c>
      <c r="AE92" s="47">
        <v>11150</v>
      </c>
      <c r="AF92" s="47">
        <v>12317</v>
      </c>
      <c r="AG92" s="47">
        <v>12137</v>
      </c>
      <c r="AH92" s="47">
        <v>12059</v>
      </c>
      <c r="AI92" s="47">
        <v>11529</v>
      </c>
      <c r="AJ92" s="47">
        <v>11115</v>
      </c>
      <c r="AK92" s="47">
        <v>10970</v>
      </c>
      <c r="AL92" s="47">
        <v>10918</v>
      </c>
      <c r="AM92" s="47">
        <v>10868</v>
      </c>
      <c r="AN92" s="47">
        <v>11077</v>
      </c>
      <c r="AO92" s="47">
        <v>10925</v>
      </c>
      <c r="AP92" s="47">
        <v>11210</v>
      </c>
      <c r="AQ92" s="47">
        <v>11341</v>
      </c>
      <c r="AR92" s="47">
        <v>11348</v>
      </c>
      <c r="AS92" s="47">
        <v>11729</v>
      </c>
      <c r="AT92" s="47">
        <v>12059</v>
      </c>
      <c r="AU92" s="47">
        <v>12193</v>
      </c>
      <c r="AV92" s="47">
        <v>12079</v>
      </c>
      <c r="AW92" s="47">
        <v>12088</v>
      </c>
      <c r="AX92" s="47">
        <v>11893</v>
      </c>
      <c r="AY92" s="47">
        <v>12156</v>
      </c>
      <c r="AZ92" s="47">
        <v>12084</v>
      </c>
      <c r="BA92" s="47">
        <v>11530</v>
      </c>
      <c r="BB92" s="47">
        <v>11647</v>
      </c>
      <c r="BC92" s="47">
        <v>11386</v>
      </c>
      <c r="BD92" s="47">
        <v>11496</v>
      </c>
      <c r="BE92" s="47">
        <v>11661</v>
      </c>
      <c r="BF92" s="47">
        <v>11049</v>
      </c>
      <c r="BG92" s="47">
        <v>10631</v>
      </c>
      <c r="BH92" s="47">
        <v>10365</v>
      </c>
      <c r="BI92" s="47">
        <v>10380</v>
      </c>
      <c r="BJ92" s="47">
        <v>10848</v>
      </c>
      <c r="BK92" s="47">
        <v>10922</v>
      </c>
      <c r="BL92" s="47">
        <v>11612</v>
      </c>
      <c r="BM92" s="47">
        <v>11792</v>
      </c>
      <c r="BN92" s="47">
        <v>12271</v>
      </c>
      <c r="BO92" s="47">
        <v>12083</v>
      </c>
      <c r="BP92" s="47">
        <v>12182</v>
      </c>
      <c r="BQ92" s="47">
        <v>12267</v>
      </c>
      <c r="BR92" s="47">
        <v>12623</v>
      </c>
      <c r="BS92" s="47">
        <v>12432</v>
      </c>
      <c r="BT92" s="47">
        <v>12713</v>
      </c>
      <c r="BU92" s="47">
        <v>12569</v>
      </c>
      <c r="BV92" s="47">
        <v>12442</v>
      </c>
      <c r="BW92" s="47">
        <v>12045</v>
      </c>
      <c r="BX92" s="47">
        <v>11592</v>
      </c>
      <c r="BY92" s="47">
        <v>11181</v>
      </c>
      <c r="BZ92" s="47">
        <v>10953</v>
      </c>
      <c r="CA92" s="47">
        <v>10640</v>
      </c>
      <c r="CB92" s="47">
        <v>10031</v>
      </c>
      <c r="CC92" s="47">
        <v>9885</v>
      </c>
      <c r="CD92" s="47">
        <v>9249</v>
      </c>
      <c r="CE92" s="47">
        <v>9118</v>
      </c>
      <c r="CF92" s="47">
        <v>8849</v>
      </c>
      <c r="CG92" s="47">
        <v>8458</v>
      </c>
      <c r="CH92" s="47">
        <v>8311</v>
      </c>
      <c r="CI92" s="47">
        <v>8509</v>
      </c>
      <c r="CJ92" s="47">
        <v>8760</v>
      </c>
      <c r="CK92" s="47">
        <v>9125</v>
      </c>
      <c r="CL92" s="47">
        <v>10097</v>
      </c>
      <c r="CM92" s="47">
        <v>7636</v>
      </c>
      <c r="CN92" s="47">
        <v>7250</v>
      </c>
      <c r="CO92" s="47">
        <v>6727</v>
      </c>
      <c r="CP92" s="47">
        <v>5950</v>
      </c>
      <c r="CQ92" s="47">
        <v>4941</v>
      </c>
      <c r="CR92" s="47">
        <v>4175</v>
      </c>
      <c r="CS92" s="47">
        <v>4175</v>
      </c>
      <c r="CT92" s="47">
        <v>3820</v>
      </c>
      <c r="CU92" s="47">
        <v>3324</v>
      </c>
      <c r="CV92" s="47">
        <v>2883</v>
      </c>
      <c r="CW92" s="47">
        <v>2587</v>
      </c>
      <c r="CX92" s="47">
        <v>2092</v>
      </c>
      <c r="CY92" s="47">
        <v>7355</v>
      </c>
      <c r="CZ92" s="47">
        <v>7900</v>
      </c>
      <c r="DA92" s="47">
        <v>8307</v>
      </c>
      <c r="DB92" s="47">
        <v>8992</v>
      </c>
      <c r="DC92" s="47">
        <v>9170</v>
      </c>
      <c r="DD92" s="47">
        <v>9438</v>
      </c>
      <c r="DE92" s="47">
        <v>9770</v>
      </c>
      <c r="DF92" s="47">
        <v>9710</v>
      </c>
      <c r="DG92" s="47">
        <v>10131</v>
      </c>
      <c r="DH92" s="47">
        <v>10329</v>
      </c>
      <c r="DI92" s="47">
        <v>10339</v>
      </c>
      <c r="DJ92" s="47">
        <v>10350</v>
      </c>
      <c r="DK92" s="47">
        <v>10831</v>
      </c>
      <c r="DL92" s="47">
        <v>10972</v>
      </c>
      <c r="DM92" s="47">
        <v>10856</v>
      </c>
      <c r="DN92" s="47">
        <v>10658</v>
      </c>
      <c r="DO92" s="47">
        <v>10381</v>
      </c>
      <c r="DP92" s="47">
        <v>10504</v>
      </c>
      <c r="DQ92" s="47">
        <v>10182</v>
      </c>
      <c r="DR92" s="47">
        <v>10167</v>
      </c>
      <c r="DS92" s="47">
        <v>10927</v>
      </c>
      <c r="DT92" s="47">
        <v>10961</v>
      </c>
      <c r="DU92" s="47">
        <v>10485</v>
      </c>
      <c r="DV92" s="47">
        <v>10294</v>
      </c>
      <c r="DW92" s="47">
        <v>10963</v>
      </c>
      <c r="DX92" s="47">
        <v>10662</v>
      </c>
      <c r="DY92" s="47">
        <v>10848</v>
      </c>
      <c r="DZ92" s="47">
        <v>10801</v>
      </c>
      <c r="EA92" s="47">
        <v>11277</v>
      </c>
      <c r="EB92" s="47">
        <v>11008</v>
      </c>
      <c r="EC92" s="47">
        <v>11628</v>
      </c>
      <c r="ED92" s="47">
        <v>11958</v>
      </c>
      <c r="EE92" s="47">
        <v>12228</v>
      </c>
      <c r="EF92" s="47">
        <v>12570</v>
      </c>
      <c r="EG92" s="47">
        <v>12867</v>
      </c>
      <c r="EH92" s="47">
        <v>12904</v>
      </c>
      <c r="EI92" s="47">
        <v>13109</v>
      </c>
      <c r="EJ92" s="47">
        <v>13152</v>
      </c>
      <c r="EK92" s="47">
        <v>13073</v>
      </c>
      <c r="EL92" s="47">
        <v>12606</v>
      </c>
      <c r="EM92" s="47">
        <v>12462</v>
      </c>
      <c r="EN92" s="47">
        <v>12003</v>
      </c>
      <c r="EO92" s="47">
        <v>12066</v>
      </c>
      <c r="EP92" s="47">
        <v>11829</v>
      </c>
      <c r="EQ92" s="47">
        <v>12194</v>
      </c>
      <c r="ER92" s="47">
        <v>12128</v>
      </c>
      <c r="ES92" s="47">
        <v>11610</v>
      </c>
      <c r="ET92" s="47">
        <v>10915</v>
      </c>
      <c r="EU92" s="47">
        <v>10740</v>
      </c>
      <c r="EV92" s="47">
        <v>10960</v>
      </c>
      <c r="EW92" s="47">
        <v>11293</v>
      </c>
      <c r="EX92" s="47">
        <v>11425</v>
      </c>
      <c r="EY92" s="47">
        <v>11785</v>
      </c>
      <c r="EZ92" s="47">
        <v>12263</v>
      </c>
      <c r="FA92" s="47">
        <v>13091</v>
      </c>
      <c r="FB92" s="47">
        <v>12406</v>
      </c>
      <c r="FC92" s="47">
        <v>12698</v>
      </c>
      <c r="FD92" s="47">
        <v>13162</v>
      </c>
      <c r="FE92" s="47">
        <v>13291</v>
      </c>
      <c r="FF92" s="47">
        <v>13149</v>
      </c>
      <c r="FG92" s="47">
        <v>13462</v>
      </c>
      <c r="FH92" s="47">
        <v>13080</v>
      </c>
      <c r="FI92" s="47">
        <v>13157</v>
      </c>
      <c r="FJ92" s="47">
        <v>12478</v>
      </c>
      <c r="FK92" s="47">
        <v>12111</v>
      </c>
      <c r="FL92" s="47">
        <v>11643</v>
      </c>
      <c r="FM92" s="47">
        <v>11455</v>
      </c>
      <c r="FN92" s="47">
        <v>11010</v>
      </c>
      <c r="FO92" s="47">
        <v>10691</v>
      </c>
      <c r="FP92" s="47">
        <v>9996</v>
      </c>
      <c r="FQ92" s="47">
        <v>9927</v>
      </c>
      <c r="FR92" s="47">
        <v>9714</v>
      </c>
      <c r="FS92" s="47">
        <v>9701</v>
      </c>
      <c r="FT92" s="47">
        <v>9499</v>
      </c>
      <c r="FU92" s="47">
        <v>9369</v>
      </c>
      <c r="FV92" s="47">
        <v>9718</v>
      </c>
      <c r="FW92" s="47">
        <v>10044</v>
      </c>
      <c r="FX92" s="47">
        <v>10517</v>
      </c>
      <c r="FY92" s="47">
        <v>11501</v>
      </c>
      <c r="FZ92" s="47">
        <v>8831</v>
      </c>
      <c r="GA92" s="47">
        <v>8282</v>
      </c>
      <c r="GB92" s="47">
        <v>7872</v>
      </c>
      <c r="GC92" s="47">
        <v>7358</v>
      </c>
      <c r="GD92" s="47">
        <v>6349</v>
      </c>
      <c r="GE92" s="47">
        <v>5198</v>
      </c>
      <c r="GF92" s="47">
        <v>5454</v>
      </c>
      <c r="GG92" s="47">
        <v>5160</v>
      </c>
      <c r="GH92" s="47">
        <v>4905</v>
      </c>
      <c r="GI92" s="47">
        <v>4246</v>
      </c>
      <c r="GJ92" s="47">
        <v>3779</v>
      </c>
      <c r="GK92" s="47">
        <v>3326</v>
      </c>
      <c r="GL92" s="47">
        <v>14239</v>
      </c>
    </row>
    <row r="93" spans="1:194" s="95" customFormat="1" x14ac:dyDescent="0.25">
      <c r="A93" s="29" t="s">
        <v>48</v>
      </c>
      <c r="B93" s="709" t="s">
        <v>133</v>
      </c>
      <c r="C93" s="111" t="str">
        <f t="shared" si="47"/>
        <v>Legacy ICB - NHS Hertfordshire and West Essex Integrated Care Board</v>
      </c>
      <c r="D93" s="70">
        <f t="shared" si="48"/>
        <v>62694</v>
      </c>
      <c r="E93" s="70">
        <f t="shared" si="49"/>
        <v>59919</v>
      </c>
      <c r="F93" s="85">
        <f t="shared" si="50"/>
        <v>1545554</v>
      </c>
      <c r="G93" s="49">
        <f t="shared" si="51"/>
        <v>753817</v>
      </c>
      <c r="H93" s="50">
        <f t="shared" si="52"/>
        <v>791737</v>
      </c>
      <c r="I93" s="49">
        <f t="shared" si="53"/>
        <v>576363</v>
      </c>
      <c r="J93" s="87">
        <f t="shared" si="54"/>
        <v>622542</v>
      </c>
      <c r="K93" s="88">
        <f t="shared" si="55"/>
        <v>177454</v>
      </c>
      <c r="L93" s="48">
        <f t="shared" si="56"/>
        <v>169195</v>
      </c>
      <c r="M93" s="47">
        <v>8071</v>
      </c>
      <c r="N93" s="47">
        <v>8463</v>
      </c>
      <c r="O93" s="47">
        <v>9107</v>
      </c>
      <c r="P93" s="47">
        <v>9247</v>
      </c>
      <c r="Q93" s="47">
        <v>9635</v>
      </c>
      <c r="R93" s="47">
        <v>9869</v>
      </c>
      <c r="S93" s="47">
        <v>9837</v>
      </c>
      <c r="T93" s="47">
        <v>10067</v>
      </c>
      <c r="U93" s="47">
        <v>10053</v>
      </c>
      <c r="V93" s="47">
        <v>9911</v>
      </c>
      <c r="W93" s="47">
        <v>10098</v>
      </c>
      <c r="X93" s="47">
        <v>10402</v>
      </c>
      <c r="Y93" s="47">
        <v>10418</v>
      </c>
      <c r="Z93" s="47">
        <v>10773</v>
      </c>
      <c r="AA93" s="47">
        <v>10533</v>
      </c>
      <c r="AB93" s="47">
        <v>10399</v>
      </c>
      <c r="AC93" s="47">
        <v>10463</v>
      </c>
      <c r="AD93" s="47">
        <v>10108</v>
      </c>
      <c r="AE93" s="47">
        <v>9392</v>
      </c>
      <c r="AF93" s="47">
        <v>6764</v>
      </c>
      <c r="AG93" s="47">
        <v>6321</v>
      </c>
      <c r="AH93" s="47">
        <v>6531</v>
      </c>
      <c r="AI93" s="47">
        <v>7970</v>
      </c>
      <c r="AJ93" s="47">
        <v>8748</v>
      </c>
      <c r="AK93" s="47">
        <v>8970</v>
      </c>
      <c r="AL93" s="47">
        <v>9115</v>
      </c>
      <c r="AM93" s="47">
        <v>9144</v>
      </c>
      <c r="AN93" s="47">
        <v>9096</v>
      </c>
      <c r="AO93" s="47">
        <v>8944</v>
      </c>
      <c r="AP93" s="47">
        <v>8960</v>
      </c>
      <c r="AQ93" s="47">
        <v>9575</v>
      </c>
      <c r="AR93" s="47">
        <v>9240</v>
      </c>
      <c r="AS93" s="47">
        <v>9903</v>
      </c>
      <c r="AT93" s="47">
        <v>10239</v>
      </c>
      <c r="AU93" s="47">
        <v>10455</v>
      </c>
      <c r="AV93" s="47">
        <v>10446</v>
      </c>
      <c r="AW93" s="47">
        <v>10685</v>
      </c>
      <c r="AX93" s="47">
        <v>10548</v>
      </c>
      <c r="AY93" s="47">
        <v>10494</v>
      </c>
      <c r="AZ93" s="47">
        <v>10411</v>
      </c>
      <c r="BA93" s="47">
        <v>10392</v>
      </c>
      <c r="BB93" s="47">
        <v>10363</v>
      </c>
      <c r="BC93" s="47">
        <v>10701</v>
      </c>
      <c r="BD93" s="47">
        <v>10816</v>
      </c>
      <c r="BE93" s="47">
        <v>11002</v>
      </c>
      <c r="BF93" s="47">
        <v>10790</v>
      </c>
      <c r="BG93" s="47">
        <v>10084</v>
      </c>
      <c r="BH93" s="47">
        <v>9890</v>
      </c>
      <c r="BI93" s="47">
        <v>10007</v>
      </c>
      <c r="BJ93" s="47">
        <v>9985</v>
      </c>
      <c r="BK93" s="47">
        <v>10007</v>
      </c>
      <c r="BL93" s="47">
        <v>10024</v>
      </c>
      <c r="BM93" s="47">
        <v>10150</v>
      </c>
      <c r="BN93" s="47">
        <v>10510</v>
      </c>
      <c r="BO93" s="47">
        <v>9916</v>
      </c>
      <c r="BP93" s="47">
        <v>10157</v>
      </c>
      <c r="BQ93" s="47">
        <v>10014</v>
      </c>
      <c r="BR93" s="47">
        <v>10111</v>
      </c>
      <c r="BS93" s="47">
        <v>9984</v>
      </c>
      <c r="BT93" s="47">
        <v>9969</v>
      </c>
      <c r="BU93" s="47">
        <v>9727</v>
      </c>
      <c r="BV93" s="47">
        <v>9458</v>
      </c>
      <c r="BW93" s="47">
        <v>9087</v>
      </c>
      <c r="BX93" s="47">
        <v>8769</v>
      </c>
      <c r="BY93" s="47">
        <v>8145</v>
      </c>
      <c r="BZ93" s="47">
        <v>7949</v>
      </c>
      <c r="CA93" s="47">
        <v>7552</v>
      </c>
      <c r="CB93" s="47">
        <v>7242</v>
      </c>
      <c r="CC93" s="47">
        <v>6806</v>
      </c>
      <c r="CD93" s="47">
        <v>6412</v>
      </c>
      <c r="CE93" s="47">
        <v>6199</v>
      </c>
      <c r="CF93" s="47">
        <v>5969</v>
      </c>
      <c r="CG93" s="47">
        <v>5753</v>
      </c>
      <c r="CH93" s="47">
        <v>5515</v>
      </c>
      <c r="CI93" s="47">
        <v>5571</v>
      </c>
      <c r="CJ93" s="47">
        <v>5483</v>
      </c>
      <c r="CK93" s="47">
        <v>5873</v>
      </c>
      <c r="CL93" s="47">
        <v>6442</v>
      </c>
      <c r="CM93" s="47">
        <v>4657</v>
      </c>
      <c r="CN93" s="47">
        <v>4528</v>
      </c>
      <c r="CO93" s="47">
        <v>4307</v>
      </c>
      <c r="CP93" s="47">
        <v>3914</v>
      </c>
      <c r="CQ93" s="47">
        <v>3213</v>
      </c>
      <c r="CR93" s="47">
        <v>2627</v>
      </c>
      <c r="CS93" s="47">
        <v>2706</v>
      </c>
      <c r="CT93" s="47">
        <v>2599</v>
      </c>
      <c r="CU93" s="47">
        <v>2340</v>
      </c>
      <c r="CV93" s="47">
        <v>2101</v>
      </c>
      <c r="CW93" s="47">
        <v>1774</v>
      </c>
      <c r="CX93" s="47">
        <v>1528</v>
      </c>
      <c r="CY93" s="47">
        <v>5294</v>
      </c>
      <c r="CZ93" s="47">
        <v>7718</v>
      </c>
      <c r="DA93" s="47">
        <v>8039</v>
      </c>
      <c r="DB93" s="47">
        <v>8628</v>
      </c>
      <c r="DC93" s="47">
        <v>8791</v>
      </c>
      <c r="DD93" s="47">
        <v>9051</v>
      </c>
      <c r="DE93" s="47">
        <v>9113</v>
      </c>
      <c r="DF93" s="47">
        <v>9431</v>
      </c>
      <c r="DG93" s="47">
        <v>9374</v>
      </c>
      <c r="DH93" s="47">
        <v>9843</v>
      </c>
      <c r="DI93" s="47">
        <v>9721</v>
      </c>
      <c r="DJ93" s="47">
        <v>9744</v>
      </c>
      <c r="DK93" s="47">
        <v>9823</v>
      </c>
      <c r="DL93" s="47">
        <v>10203</v>
      </c>
      <c r="DM93" s="47">
        <v>10118</v>
      </c>
      <c r="DN93" s="47">
        <v>10249</v>
      </c>
      <c r="DO93" s="47">
        <v>9887</v>
      </c>
      <c r="DP93" s="47">
        <v>9924</v>
      </c>
      <c r="DQ93" s="47">
        <v>9538</v>
      </c>
      <c r="DR93" s="47">
        <v>8705</v>
      </c>
      <c r="DS93" s="47">
        <v>5627</v>
      </c>
      <c r="DT93" s="47">
        <v>5565</v>
      </c>
      <c r="DU93" s="47">
        <v>5723</v>
      </c>
      <c r="DV93" s="47">
        <v>7168</v>
      </c>
      <c r="DW93" s="47">
        <v>8244</v>
      </c>
      <c r="DX93" s="47">
        <v>8486</v>
      </c>
      <c r="DY93" s="47">
        <v>8802</v>
      </c>
      <c r="DZ93" s="47">
        <v>8839</v>
      </c>
      <c r="EA93" s="47">
        <v>9036</v>
      </c>
      <c r="EB93" s="47">
        <v>9074</v>
      </c>
      <c r="EC93" s="47">
        <v>9524</v>
      </c>
      <c r="ED93" s="47">
        <v>10039</v>
      </c>
      <c r="EE93" s="47">
        <v>10598</v>
      </c>
      <c r="EF93" s="47">
        <v>11016</v>
      </c>
      <c r="EG93" s="47">
        <v>11354</v>
      </c>
      <c r="EH93" s="47">
        <v>11767</v>
      </c>
      <c r="EI93" s="47">
        <v>11634</v>
      </c>
      <c r="EJ93" s="47">
        <v>11947</v>
      </c>
      <c r="EK93" s="47">
        <v>11788</v>
      </c>
      <c r="EL93" s="47">
        <v>11767</v>
      </c>
      <c r="EM93" s="47">
        <v>11680</v>
      </c>
      <c r="EN93" s="47">
        <v>11697</v>
      </c>
      <c r="EO93" s="47">
        <v>11657</v>
      </c>
      <c r="EP93" s="47">
        <v>11780</v>
      </c>
      <c r="EQ93" s="47">
        <v>11885</v>
      </c>
      <c r="ER93" s="47">
        <v>11931</v>
      </c>
      <c r="ES93" s="47">
        <v>11394</v>
      </c>
      <c r="ET93" s="47">
        <v>10567</v>
      </c>
      <c r="EU93" s="47">
        <v>10309</v>
      </c>
      <c r="EV93" s="47">
        <v>10299</v>
      </c>
      <c r="EW93" s="47">
        <v>10489</v>
      </c>
      <c r="EX93" s="47">
        <v>10230</v>
      </c>
      <c r="EY93" s="47">
        <v>10503</v>
      </c>
      <c r="EZ93" s="47">
        <v>10775</v>
      </c>
      <c r="FA93" s="47">
        <v>11000</v>
      </c>
      <c r="FB93" s="47">
        <v>10529</v>
      </c>
      <c r="FC93" s="47">
        <v>10521</v>
      </c>
      <c r="FD93" s="47">
        <v>10641</v>
      </c>
      <c r="FE93" s="47">
        <v>10522</v>
      </c>
      <c r="FF93" s="47">
        <v>10649</v>
      </c>
      <c r="FG93" s="47">
        <v>10478</v>
      </c>
      <c r="FH93" s="47">
        <v>10038</v>
      </c>
      <c r="FI93" s="47">
        <v>9754</v>
      </c>
      <c r="FJ93" s="47">
        <v>9391</v>
      </c>
      <c r="FK93" s="47">
        <v>8975</v>
      </c>
      <c r="FL93" s="47">
        <v>8564</v>
      </c>
      <c r="FM93" s="47">
        <v>8207</v>
      </c>
      <c r="FN93" s="47">
        <v>7870</v>
      </c>
      <c r="FO93" s="47">
        <v>7369</v>
      </c>
      <c r="FP93" s="47">
        <v>7196</v>
      </c>
      <c r="FQ93" s="47">
        <v>6898</v>
      </c>
      <c r="FR93" s="47">
        <v>6762</v>
      </c>
      <c r="FS93" s="47">
        <v>6443</v>
      </c>
      <c r="FT93" s="47">
        <v>6316</v>
      </c>
      <c r="FU93" s="47">
        <v>6323</v>
      </c>
      <c r="FV93" s="47">
        <v>6496</v>
      </c>
      <c r="FW93" s="47">
        <v>6568</v>
      </c>
      <c r="FX93" s="47">
        <v>6858</v>
      </c>
      <c r="FY93" s="47">
        <v>7701</v>
      </c>
      <c r="FZ93" s="47">
        <v>5671</v>
      </c>
      <c r="GA93" s="47">
        <v>5411</v>
      </c>
      <c r="GB93" s="47">
        <v>5235</v>
      </c>
      <c r="GC93" s="47">
        <v>4933</v>
      </c>
      <c r="GD93" s="47">
        <v>4173</v>
      </c>
      <c r="GE93" s="47">
        <v>3539</v>
      </c>
      <c r="GF93" s="47">
        <v>3742</v>
      </c>
      <c r="GG93" s="47">
        <v>3604</v>
      </c>
      <c r="GH93" s="47">
        <v>3423</v>
      </c>
      <c r="GI93" s="47">
        <v>3118</v>
      </c>
      <c r="GJ93" s="47">
        <v>2694</v>
      </c>
      <c r="GK93" s="47">
        <v>2417</v>
      </c>
      <c r="GL93" s="47">
        <v>10614</v>
      </c>
    </row>
    <row r="94" spans="1:194" s="95" customFormat="1" x14ac:dyDescent="0.25">
      <c r="A94" s="29" t="s">
        <v>48</v>
      </c>
      <c r="B94" s="709" t="s">
        <v>134</v>
      </c>
      <c r="C94" s="111" t="str">
        <f t="shared" si="47"/>
        <v>Legacy ICB - NHS Mid and South Essex Integrated Care Board</v>
      </c>
      <c r="D94" s="70">
        <f t="shared" si="48"/>
        <v>47816</v>
      </c>
      <c r="E94" s="70">
        <f t="shared" si="49"/>
        <v>45154</v>
      </c>
      <c r="F94" s="85">
        <f t="shared" si="50"/>
        <v>1241837</v>
      </c>
      <c r="G94" s="49">
        <f t="shared" si="51"/>
        <v>604709</v>
      </c>
      <c r="H94" s="50">
        <f t="shared" si="52"/>
        <v>637128</v>
      </c>
      <c r="I94" s="49">
        <f t="shared" si="53"/>
        <v>466344</v>
      </c>
      <c r="J94" s="87">
        <f t="shared" si="54"/>
        <v>505273</v>
      </c>
      <c r="K94" s="88">
        <f t="shared" si="55"/>
        <v>138365</v>
      </c>
      <c r="L94" s="48">
        <f t="shared" si="56"/>
        <v>131855</v>
      </c>
      <c r="M94" s="47">
        <v>6426</v>
      </c>
      <c r="N94" s="47">
        <v>6661</v>
      </c>
      <c r="O94" s="47">
        <v>7507</v>
      </c>
      <c r="P94" s="47">
        <v>7195</v>
      </c>
      <c r="Q94" s="47">
        <v>7549</v>
      </c>
      <c r="R94" s="47">
        <v>7642</v>
      </c>
      <c r="S94" s="47">
        <v>7802</v>
      </c>
      <c r="T94" s="47">
        <v>7916</v>
      </c>
      <c r="U94" s="47">
        <v>8226</v>
      </c>
      <c r="V94" s="47">
        <v>7898</v>
      </c>
      <c r="W94" s="47">
        <v>7825</v>
      </c>
      <c r="X94" s="47">
        <v>7902</v>
      </c>
      <c r="Y94" s="47">
        <v>8260</v>
      </c>
      <c r="Z94" s="47">
        <v>8078</v>
      </c>
      <c r="AA94" s="47">
        <v>7883</v>
      </c>
      <c r="AB94" s="47">
        <v>7967</v>
      </c>
      <c r="AC94" s="47">
        <v>8010</v>
      </c>
      <c r="AD94" s="47">
        <v>7618</v>
      </c>
      <c r="AE94" s="47">
        <v>7288</v>
      </c>
      <c r="AF94" s="47">
        <v>5534</v>
      </c>
      <c r="AG94" s="47">
        <v>5470</v>
      </c>
      <c r="AH94" s="47">
        <v>5396</v>
      </c>
      <c r="AI94" s="47">
        <v>6009</v>
      </c>
      <c r="AJ94" s="47">
        <v>6419</v>
      </c>
      <c r="AK94" s="47">
        <v>6809</v>
      </c>
      <c r="AL94" s="47">
        <v>7185</v>
      </c>
      <c r="AM94" s="47">
        <v>7196</v>
      </c>
      <c r="AN94" s="47">
        <v>7274</v>
      </c>
      <c r="AO94" s="47">
        <v>7134</v>
      </c>
      <c r="AP94" s="47">
        <v>7319</v>
      </c>
      <c r="AQ94" s="47">
        <v>7691</v>
      </c>
      <c r="AR94" s="47">
        <v>7950</v>
      </c>
      <c r="AS94" s="47">
        <v>8062</v>
      </c>
      <c r="AT94" s="47">
        <v>8121</v>
      </c>
      <c r="AU94" s="47">
        <v>8298</v>
      </c>
      <c r="AV94" s="47">
        <v>8484</v>
      </c>
      <c r="AW94" s="47">
        <v>8351</v>
      </c>
      <c r="AX94" s="47">
        <v>8269</v>
      </c>
      <c r="AY94" s="47">
        <v>8410</v>
      </c>
      <c r="AZ94" s="47">
        <v>8183</v>
      </c>
      <c r="BA94" s="47">
        <v>7962</v>
      </c>
      <c r="BB94" s="47">
        <v>7826</v>
      </c>
      <c r="BC94" s="47">
        <v>8042</v>
      </c>
      <c r="BD94" s="47">
        <v>8082</v>
      </c>
      <c r="BE94" s="47">
        <v>8151</v>
      </c>
      <c r="BF94" s="47">
        <v>7764</v>
      </c>
      <c r="BG94" s="47">
        <v>7271</v>
      </c>
      <c r="BH94" s="47">
        <v>7166</v>
      </c>
      <c r="BI94" s="47">
        <v>7500</v>
      </c>
      <c r="BJ94" s="47">
        <v>7598</v>
      </c>
      <c r="BK94" s="47">
        <v>7712</v>
      </c>
      <c r="BL94" s="47">
        <v>7877</v>
      </c>
      <c r="BM94" s="47">
        <v>8109</v>
      </c>
      <c r="BN94" s="47">
        <v>8392</v>
      </c>
      <c r="BO94" s="47">
        <v>8123</v>
      </c>
      <c r="BP94" s="47">
        <v>8372</v>
      </c>
      <c r="BQ94" s="47">
        <v>8231</v>
      </c>
      <c r="BR94" s="47">
        <v>8372</v>
      </c>
      <c r="BS94" s="47">
        <v>8263</v>
      </c>
      <c r="BT94" s="47">
        <v>8149</v>
      </c>
      <c r="BU94" s="47">
        <v>7841</v>
      </c>
      <c r="BV94" s="47">
        <v>7551</v>
      </c>
      <c r="BW94" s="47">
        <v>7523</v>
      </c>
      <c r="BX94" s="47">
        <v>7187</v>
      </c>
      <c r="BY94" s="47">
        <v>6809</v>
      </c>
      <c r="BZ94" s="47">
        <v>6659</v>
      </c>
      <c r="CA94" s="47">
        <v>6354</v>
      </c>
      <c r="CB94" s="47">
        <v>5935</v>
      </c>
      <c r="CC94" s="47">
        <v>5747</v>
      </c>
      <c r="CD94" s="47">
        <v>5403</v>
      </c>
      <c r="CE94" s="47">
        <v>5368</v>
      </c>
      <c r="CF94" s="47">
        <v>5257</v>
      </c>
      <c r="CG94" s="47">
        <v>4955</v>
      </c>
      <c r="CH94" s="47">
        <v>4990</v>
      </c>
      <c r="CI94" s="47">
        <v>5083</v>
      </c>
      <c r="CJ94" s="47">
        <v>5347</v>
      </c>
      <c r="CK94" s="47">
        <v>5720</v>
      </c>
      <c r="CL94" s="47">
        <v>6210</v>
      </c>
      <c r="CM94" s="47">
        <v>4609</v>
      </c>
      <c r="CN94" s="47">
        <v>4126</v>
      </c>
      <c r="CO94" s="47">
        <v>4000</v>
      </c>
      <c r="CP94" s="47">
        <v>3545</v>
      </c>
      <c r="CQ94" s="47">
        <v>2900</v>
      </c>
      <c r="CR94" s="47">
        <v>2354</v>
      </c>
      <c r="CS94" s="47">
        <v>2361</v>
      </c>
      <c r="CT94" s="47">
        <v>2234</v>
      </c>
      <c r="CU94" s="47">
        <v>2056</v>
      </c>
      <c r="CV94" s="47">
        <v>1735</v>
      </c>
      <c r="CW94" s="47">
        <v>1481</v>
      </c>
      <c r="CX94" s="47">
        <v>1244</v>
      </c>
      <c r="CY94" s="47">
        <v>3946</v>
      </c>
      <c r="CZ94" s="47">
        <v>6174</v>
      </c>
      <c r="DA94" s="47">
        <v>6433</v>
      </c>
      <c r="DB94" s="47">
        <v>7030</v>
      </c>
      <c r="DC94" s="47">
        <v>6909</v>
      </c>
      <c r="DD94" s="47">
        <v>7284</v>
      </c>
      <c r="DE94" s="47">
        <v>7485</v>
      </c>
      <c r="DF94" s="47">
        <v>7655</v>
      </c>
      <c r="DG94" s="47">
        <v>7480</v>
      </c>
      <c r="DH94" s="47">
        <v>7552</v>
      </c>
      <c r="DI94" s="47">
        <v>7475</v>
      </c>
      <c r="DJ94" s="47">
        <v>7496</v>
      </c>
      <c r="DK94" s="47">
        <v>7728</v>
      </c>
      <c r="DL94" s="47">
        <v>7603</v>
      </c>
      <c r="DM94" s="47">
        <v>7712</v>
      </c>
      <c r="DN94" s="47">
        <v>7654</v>
      </c>
      <c r="DO94" s="47">
        <v>7435</v>
      </c>
      <c r="DP94" s="47">
        <v>7542</v>
      </c>
      <c r="DQ94" s="47">
        <v>7208</v>
      </c>
      <c r="DR94" s="47">
        <v>6680</v>
      </c>
      <c r="DS94" s="47">
        <v>5112</v>
      </c>
      <c r="DT94" s="47">
        <v>4847</v>
      </c>
      <c r="DU94" s="47">
        <v>4956</v>
      </c>
      <c r="DV94" s="47">
        <v>5757</v>
      </c>
      <c r="DW94" s="47">
        <v>6376</v>
      </c>
      <c r="DX94" s="47">
        <v>6602</v>
      </c>
      <c r="DY94" s="47">
        <v>6969</v>
      </c>
      <c r="DZ94" s="47">
        <v>7221</v>
      </c>
      <c r="EA94" s="47">
        <v>7597</v>
      </c>
      <c r="EB94" s="47">
        <v>7690</v>
      </c>
      <c r="EC94" s="47">
        <v>7988</v>
      </c>
      <c r="ED94" s="47">
        <v>8574</v>
      </c>
      <c r="EE94" s="47">
        <v>8604</v>
      </c>
      <c r="EF94" s="47">
        <v>9018</v>
      </c>
      <c r="EG94" s="47">
        <v>9250</v>
      </c>
      <c r="EH94" s="47">
        <v>9272</v>
      </c>
      <c r="EI94" s="47">
        <v>9310</v>
      </c>
      <c r="EJ94" s="47">
        <v>9348</v>
      </c>
      <c r="EK94" s="47">
        <v>9108</v>
      </c>
      <c r="EL94" s="47">
        <v>8990</v>
      </c>
      <c r="EM94" s="47">
        <v>8975</v>
      </c>
      <c r="EN94" s="47">
        <v>8789</v>
      </c>
      <c r="EO94" s="47">
        <v>8492</v>
      </c>
      <c r="EP94" s="47">
        <v>8541</v>
      </c>
      <c r="EQ94" s="47">
        <v>8738</v>
      </c>
      <c r="ER94" s="47">
        <v>8662</v>
      </c>
      <c r="ES94" s="47">
        <v>8306</v>
      </c>
      <c r="ET94" s="47">
        <v>7476</v>
      </c>
      <c r="EU94" s="47">
        <v>7533</v>
      </c>
      <c r="EV94" s="47">
        <v>7921</v>
      </c>
      <c r="EW94" s="47">
        <v>7888</v>
      </c>
      <c r="EX94" s="47">
        <v>7832</v>
      </c>
      <c r="EY94" s="47">
        <v>8168</v>
      </c>
      <c r="EZ94" s="47">
        <v>8272</v>
      </c>
      <c r="FA94" s="47">
        <v>8605</v>
      </c>
      <c r="FB94" s="47">
        <v>8283</v>
      </c>
      <c r="FC94" s="47">
        <v>8573</v>
      </c>
      <c r="FD94" s="47">
        <v>8688</v>
      </c>
      <c r="FE94" s="47">
        <v>8713</v>
      </c>
      <c r="FF94" s="47">
        <v>8629</v>
      </c>
      <c r="FG94" s="47">
        <v>8326</v>
      </c>
      <c r="FH94" s="47">
        <v>8184</v>
      </c>
      <c r="FI94" s="47">
        <v>8038</v>
      </c>
      <c r="FJ94" s="47">
        <v>7737</v>
      </c>
      <c r="FK94" s="47">
        <v>7472</v>
      </c>
      <c r="FL94" s="47">
        <v>6907</v>
      </c>
      <c r="FM94" s="47">
        <v>6702</v>
      </c>
      <c r="FN94" s="47">
        <v>6759</v>
      </c>
      <c r="FO94" s="47">
        <v>6416</v>
      </c>
      <c r="FP94" s="47">
        <v>6088</v>
      </c>
      <c r="FQ94" s="47">
        <v>5911</v>
      </c>
      <c r="FR94" s="47">
        <v>6049</v>
      </c>
      <c r="FS94" s="47">
        <v>5880</v>
      </c>
      <c r="FT94" s="47">
        <v>5616</v>
      </c>
      <c r="FU94" s="47">
        <v>5853</v>
      </c>
      <c r="FV94" s="47">
        <v>5824</v>
      </c>
      <c r="FW94" s="47">
        <v>6044</v>
      </c>
      <c r="FX94" s="47">
        <v>6726</v>
      </c>
      <c r="FY94" s="47">
        <v>7540</v>
      </c>
      <c r="FZ94" s="47">
        <v>5387</v>
      </c>
      <c r="GA94" s="47">
        <v>5011</v>
      </c>
      <c r="GB94" s="47">
        <v>4849</v>
      </c>
      <c r="GC94" s="47">
        <v>4351</v>
      </c>
      <c r="GD94" s="47">
        <v>3781</v>
      </c>
      <c r="GE94" s="47">
        <v>3142</v>
      </c>
      <c r="GF94" s="47">
        <v>3306</v>
      </c>
      <c r="GG94" s="47">
        <v>3113</v>
      </c>
      <c r="GH94" s="47">
        <v>2883</v>
      </c>
      <c r="GI94" s="47">
        <v>2522</v>
      </c>
      <c r="GJ94" s="47">
        <v>2387</v>
      </c>
      <c r="GK94" s="47">
        <v>1973</v>
      </c>
      <c r="GL94" s="47">
        <v>8143</v>
      </c>
    </row>
    <row r="95" spans="1:194" s="95" customFormat="1" x14ac:dyDescent="0.25">
      <c r="A95" s="29" t="s">
        <v>48</v>
      </c>
      <c r="B95" s="709" t="s">
        <v>135</v>
      </c>
      <c r="C95" s="111" t="str">
        <f t="shared" si="47"/>
        <v>Legacy ICB - NHS Norfolk and Waveney Integrated Care Board</v>
      </c>
      <c r="D95" s="70">
        <f t="shared" si="48"/>
        <v>35855</v>
      </c>
      <c r="E95" s="70">
        <f t="shared" si="49"/>
        <v>34201</v>
      </c>
      <c r="F95" s="85">
        <f t="shared" si="50"/>
        <v>1058014</v>
      </c>
      <c r="G95" s="49">
        <f t="shared" si="51"/>
        <v>518296</v>
      </c>
      <c r="H95" s="50">
        <f t="shared" si="52"/>
        <v>539718</v>
      </c>
      <c r="I95" s="49">
        <f t="shared" si="53"/>
        <v>419515</v>
      </c>
      <c r="J95" s="87">
        <f t="shared" si="54"/>
        <v>445381</v>
      </c>
      <c r="K95" s="88">
        <f t="shared" si="55"/>
        <v>98781</v>
      </c>
      <c r="L95" s="48">
        <f t="shared" si="56"/>
        <v>94337</v>
      </c>
      <c r="M95" s="47">
        <v>4297</v>
      </c>
      <c r="N95" s="47">
        <v>4338</v>
      </c>
      <c r="O95" s="47">
        <v>4666</v>
      </c>
      <c r="P95" s="47">
        <v>4890</v>
      </c>
      <c r="Q95" s="47">
        <v>5055</v>
      </c>
      <c r="R95" s="47">
        <v>5275</v>
      </c>
      <c r="S95" s="47">
        <v>5446</v>
      </c>
      <c r="T95" s="47">
        <v>5672</v>
      </c>
      <c r="U95" s="47">
        <v>5793</v>
      </c>
      <c r="V95" s="47">
        <v>5762</v>
      </c>
      <c r="W95" s="47">
        <v>5724</v>
      </c>
      <c r="X95" s="47">
        <v>6008</v>
      </c>
      <c r="Y95" s="47">
        <v>6072</v>
      </c>
      <c r="Z95" s="47">
        <v>6081</v>
      </c>
      <c r="AA95" s="47">
        <v>5893</v>
      </c>
      <c r="AB95" s="47">
        <v>5979</v>
      </c>
      <c r="AC95" s="47">
        <v>6023</v>
      </c>
      <c r="AD95" s="47">
        <v>5807</v>
      </c>
      <c r="AE95" s="47">
        <v>5639</v>
      </c>
      <c r="AF95" s="47">
        <v>5667</v>
      </c>
      <c r="AG95" s="47">
        <v>5643</v>
      </c>
      <c r="AH95" s="47">
        <v>5607</v>
      </c>
      <c r="AI95" s="47">
        <v>5748</v>
      </c>
      <c r="AJ95" s="47">
        <v>5390</v>
      </c>
      <c r="AK95" s="47">
        <v>5601</v>
      </c>
      <c r="AL95" s="47">
        <v>5619</v>
      </c>
      <c r="AM95" s="47">
        <v>5669</v>
      </c>
      <c r="AN95" s="47">
        <v>5896</v>
      </c>
      <c r="AO95" s="47">
        <v>5832</v>
      </c>
      <c r="AP95" s="47">
        <v>5795</v>
      </c>
      <c r="AQ95" s="47">
        <v>6051</v>
      </c>
      <c r="AR95" s="47">
        <v>6058</v>
      </c>
      <c r="AS95" s="47">
        <v>6226</v>
      </c>
      <c r="AT95" s="47">
        <v>6261</v>
      </c>
      <c r="AU95" s="47">
        <v>6516</v>
      </c>
      <c r="AV95" s="47">
        <v>6232</v>
      </c>
      <c r="AW95" s="47">
        <v>6439</v>
      </c>
      <c r="AX95" s="47">
        <v>6386</v>
      </c>
      <c r="AY95" s="47">
        <v>6297</v>
      </c>
      <c r="AZ95" s="47">
        <v>6150</v>
      </c>
      <c r="BA95" s="47">
        <v>5981</v>
      </c>
      <c r="BB95" s="47">
        <v>6019</v>
      </c>
      <c r="BC95" s="47">
        <v>5812</v>
      </c>
      <c r="BD95" s="47">
        <v>6027</v>
      </c>
      <c r="BE95" s="47">
        <v>6148</v>
      </c>
      <c r="BF95" s="47">
        <v>5842</v>
      </c>
      <c r="BG95" s="47">
        <v>5489</v>
      </c>
      <c r="BH95" s="47">
        <v>5341</v>
      </c>
      <c r="BI95" s="47">
        <v>5439</v>
      </c>
      <c r="BJ95" s="47">
        <v>5802</v>
      </c>
      <c r="BK95" s="47">
        <v>6167</v>
      </c>
      <c r="BL95" s="47">
        <v>6368</v>
      </c>
      <c r="BM95" s="47">
        <v>6794</v>
      </c>
      <c r="BN95" s="47">
        <v>6949</v>
      </c>
      <c r="BO95" s="47">
        <v>6985</v>
      </c>
      <c r="BP95" s="47">
        <v>7269</v>
      </c>
      <c r="BQ95" s="47">
        <v>7204</v>
      </c>
      <c r="BR95" s="47">
        <v>7406</v>
      </c>
      <c r="BS95" s="47">
        <v>7520</v>
      </c>
      <c r="BT95" s="47">
        <v>7489</v>
      </c>
      <c r="BU95" s="47">
        <v>7569</v>
      </c>
      <c r="BV95" s="47">
        <v>7371</v>
      </c>
      <c r="BW95" s="47">
        <v>7233</v>
      </c>
      <c r="BX95" s="47">
        <v>7227</v>
      </c>
      <c r="BY95" s="47">
        <v>6785</v>
      </c>
      <c r="BZ95" s="47">
        <v>6764</v>
      </c>
      <c r="CA95" s="47">
        <v>6520</v>
      </c>
      <c r="CB95" s="47">
        <v>6494</v>
      </c>
      <c r="CC95" s="47">
        <v>6299</v>
      </c>
      <c r="CD95" s="47">
        <v>6000</v>
      </c>
      <c r="CE95" s="47">
        <v>6072</v>
      </c>
      <c r="CF95" s="47">
        <v>5891</v>
      </c>
      <c r="CG95" s="47">
        <v>5708</v>
      </c>
      <c r="CH95" s="47">
        <v>5842</v>
      </c>
      <c r="CI95" s="47">
        <v>5938</v>
      </c>
      <c r="CJ95" s="47">
        <v>6041</v>
      </c>
      <c r="CK95" s="47">
        <v>6456</v>
      </c>
      <c r="CL95" s="47">
        <v>7072</v>
      </c>
      <c r="CM95" s="47">
        <v>5322</v>
      </c>
      <c r="CN95" s="47">
        <v>4997</v>
      </c>
      <c r="CO95" s="47">
        <v>4627</v>
      </c>
      <c r="CP95" s="47">
        <v>4109</v>
      </c>
      <c r="CQ95" s="47">
        <v>3589</v>
      </c>
      <c r="CR95" s="47">
        <v>2841</v>
      </c>
      <c r="CS95" s="47">
        <v>2860</v>
      </c>
      <c r="CT95" s="47">
        <v>2627</v>
      </c>
      <c r="CU95" s="47">
        <v>2453</v>
      </c>
      <c r="CV95" s="47">
        <v>2113</v>
      </c>
      <c r="CW95" s="47">
        <v>1701</v>
      </c>
      <c r="CX95" s="47">
        <v>1479</v>
      </c>
      <c r="CY95" s="47">
        <v>4742</v>
      </c>
      <c r="CZ95" s="47">
        <v>4038</v>
      </c>
      <c r="DA95" s="47">
        <v>4394</v>
      </c>
      <c r="DB95" s="47">
        <v>4668</v>
      </c>
      <c r="DC95" s="47">
        <v>4491</v>
      </c>
      <c r="DD95" s="47">
        <v>4830</v>
      </c>
      <c r="DE95" s="47">
        <v>5029</v>
      </c>
      <c r="DF95" s="47">
        <v>5075</v>
      </c>
      <c r="DG95" s="47">
        <v>5344</v>
      </c>
      <c r="DH95" s="47">
        <v>5524</v>
      </c>
      <c r="DI95" s="47">
        <v>5512</v>
      </c>
      <c r="DJ95" s="47">
        <v>5483</v>
      </c>
      <c r="DK95" s="47">
        <v>5748</v>
      </c>
      <c r="DL95" s="47">
        <v>6003</v>
      </c>
      <c r="DM95" s="47">
        <v>5721</v>
      </c>
      <c r="DN95" s="47">
        <v>5744</v>
      </c>
      <c r="DO95" s="47">
        <v>5645</v>
      </c>
      <c r="DP95" s="47">
        <v>5658</v>
      </c>
      <c r="DQ95" s="47">
        <v>5430</v>
      </c>
      <c r="DR95" s="47">
        <v>5181</v>
      </c>
      <c r="DS95" s="47">
        <v>5151</v>
      </c>
      <c r="DT95" s="47">
        <v>5081</v>
      </c>
      <c r="DU95" s="47">
        <v>5075</v>
      </c>
      <c r="DV95" s="47">
        <v>5285</v>
      </c>
      <c r="DW95" s="47">
        <v>5263</v>
      </c>
      <c r="DX95" s="47">
        <v>5128</v>
      </c>
      <c r="DY95" s="47">
        <v>5355</v>
      </c>
      <c r="DZ95" s="47">
        <v>5758</v>
      </c>
      <c r="EA95" s="47">
        <v>5913</v>
      </c>
      <c r="EB95" s="47">
        <v>5904</v>
      </c>
      <c r="EC95" s="47">
        <v>5985</v>
      </c>
      <c r="ED95" s="47">
        <v>6242</v>
      </c>
      <c r="EE95" s="47">
        <v>6264</v>
      </c>
      <c r="EF95" s="47">
        <v>6525</v>
      </c>
      <c r="EG95" s="47">
        <v>6618</v>
      </c>
      <c r="EH95" s="47">
        <v>6542</v>
      </c>
      <c r="EI95" s="47">
        <v>6723</v>
      </c>
      <c r="EJ95" s="47">
        <v>6564</v>
      </c>
      <c r="EK95" s="47">
        <v>6738</v>
      </c>
      <c r="EL95" s="47">
        <v>6519</v>
      </c>
      <c r="EM95" s="47">
        <v>6386</v>
      </c>
      <c r="EN95" s="47">
        <v>6227</v>
      </c>
      <c r="EO95" s="47">
        <v>6189</v>
      </c>
      <c r="EP95" s="47">
        <v>6268</v>
      </c>
      <c r="EQ95" s="47">
        <v>6238</v>
      </c>
      <c r="ER95" s="47">
        <v>6118</v>
      </c>
      <c r="ES95" s="47">
        <v>6017</v>
      </c>
      <c r="ET95" s="47">
        <v>5621</v>
      </c>
      <c r="EU95" s="47">
        <v>5404</v>
      </c>
      <c r="EV95" s="47">
        <v>5770</v>
      </c>
      <c r="EW95" s="47">
        <v>5984</v>
      </c>
      <c r="EX95" s="47">
        <v>6441</v>
      </c>
      <c r="EY95" s="47">
        <v>6695</v>
      </c>
      <c r="EZ95" s="47">
        <v>7095</v>
      </c>
      <c r="FA95" s="47">
        <v>7348</v>
      </c>
      <c r="FB95" s="47">
        <v>7252</v>
      </c>
      <c r="FC95" s="47">
        <v>7494</v>
      </c>
      <c r="FD95" s="47">
        <v>7559</v>
      </c>
      <c r="FE95" s="47">
        <v>7695</v>
      </c>
      <c r="FF95" s="47">
        <v>7894</v>
      </c>
      <c r="FG95" s="47">
        <v>7995</v>
      </c>
      <c r="FH95" s="47">
        <v>8089</v>
      </c>
      <c r="FI95" s="47">
        <v>7743</v>
      </c>
      <c r="FJ95" s="47">
        <v>7720</v>
      </c>
      <c r="FK95" s="47">
        <v>7551</v>
      </c>
      <c r="FL95" s="47">
        <v>7156</v>
      </c>
      <c r="FM95" s="47">
        <v>7161</v>
      </c>
      <c r="FN95" s="47">
        <v>7024</v>
      </c>
      <c r="FO95" s="47">
        <v>6884</v>
      </c>
      <c r="FP95" s="47">
        <v>6773</v>
      </c>
      <c r="FQ95" s="47">
        <v>6470</v>
      </c>
      <c r="FR95" s="47">
        <v>6519</v>
      </c>
      <c r="FS95" s="47">
        <v>6663</v>
      </c>
      <c r="FT95" s="47">
        <v>6428</v>
      </c>
      <c r="FU95" s="47">
        <v>6322</v>
      </c>
      <c r="FV95" s="47">
        <v>6402</v>
      </c>
      <c r="FW95" s="47">
        <v>6614</v>
      </c>
      <c r="FX95" s="47">
        <v>7203</v>
      </c>
      <c r="FY95" s="47">
        <v>8006</v>
      </c>
      <c r="FZ95" s="47">
        <v>5867</v>
      </c>
      <c r="GA95" s="47">
        <v>5428</v>
      </c>
      <c r="GB95" s="47">
        <v>5346</v>
      </c>
      <c r="GC95" s="47">
        <v>4780</v>
      </c>
      <c r="GD95" s="47">
        <v>4138</v>
      </c>
      <c r="GE95" s="47">
        <v>3600</v>
      </c>
      <c r="GF95" s="47">
        <v>3421</v>
      </c>
      <c r="GG95" s="47">
        <v>3258</v>
      </c>
      <c r="GH95" s="47">
        <v>3045</v>
      </c>
      <c r="GI95" s="47">
        <v>2814</v>
      </c>
      <c r="GJ95" s="47">
        <v>2375</v>
      </c>
      <c r="GK95" s="47">
        <v>2121</v>
      </c>
      <c r="GL95" s="47">
        <v>8956</v>
      </c>
    </row>
    <row r="96" spans="1:194" s="95" customFormat="1" x14ac:dyDescent="0.25">
      <c r="A96" s="29" t="s">
        <v>48</v>
      </c>
      <c r="B96" s="709" t="s">
        <v>136</v>
      </c>
      <c r="C96" s="111" t="str">
        <f t="shared" si="47"/>
        <v>Legacy ICB - NHS North Central London Integrated Care Board</v>
      </c>
      <c r="D96" s="70">
        <f t="shared" si="48"/>
        <v>53670</v>
      </c>
      <c r="E96" s="70">
        <f t="shared" si="49"/>
        <v>50968</v>
      </c>
      <c r="F96" s="85">
        <f t="shared" si="50"/>
        <v>1436301</v>
      </c>
      <c r="G96" s="49">
        <f t="shared" si="51"/>
        <v>685625</v>
      </c>
      <c r="H96" s="50">
        <f t="shared" si="52"/>
        <v>750676</v>
      </c>
      <c r="I96" s="49">
        <f t="shared" si="53"/>
        <v>532420</v>
      </c>
      <c r="J96" s="87">
        <f t="shared" si="54"/>
        <v>605151</v>
      </c>
      <c r="K96" s="88">
        <f t="shared" si="55"/>
        <v>153205</v>
      </c>
      <c r="L96" s="48">
        <f t="shared" si="56"/>
        <v>145525</v>
      </c>
      <c r="M96" s="47">
        <v>8036</v>
      </c>
      <c r="N96" s="47">
        <v>8191</v>
      </c>
      <c r="O96" s="47">
        <v>8423</v>
      </c>
      <c r="P96" s="47">
        <v>8201</v>
      </c>
      <c r="Q96" s="47">
        <v>8232</v>
      </c>
      <c r="R96" s="47">
        <v>8110</v>
      </c>
      <c r="S96" s="47">
        <v>8365</v>
      </c>
      <c r="T96" s="47">
        <v>8355</v>
      </c>
      <c r="U96" s="47">
        <v>8464</v>
      </c>
      <c r="V96" s="47">
        <v>8330</v>
      </c>
      <c r="W96" s="47">
        <v>8436</v>
      </c>
      <c r="X96" s="47">
        <v>8392</v>
      </c>
      <c r="Y96" s="47">
        <v>8906</v>
      </c>
      <c r="Z96" s="47">
        <v>8909</v>
      </c>
      <c r="AA96" s="47">
        <v>8821</v>
      </c>
      <c r="AB96" s="47">
        <v>8982</v>
      </c>
      <c r="AC96" s="47">
        <v>9080</v>
      </c>
      <c r="AD96" s="47">
        <v>8972</v>
      </c>
      <c r="AE96" s="47">
        <v>9140</v>
      </c>
      <c r="AF96" s="47">
        <v>8991</v>
      </c>
      <c r="AG96" s="47">
        <v>8967</v>
      </c>
      <c r="AH96" s="47">
        <v>9421</v>
      </c>
      <c r="AI96" s="47">
        <v>9624</v>
      </c>
      <c r="AJ96" s="47">
        <v>10454</v>
      </c>
      <c r="AK96" s="47">
        <v>11255</v>
      </c>
      <c r="AL96" s="47">
        <v>11828</v>
      </c>
      <c r="AM96" s="47">
        <v>11725</v>
      </c>
      <c r="AN96" s="47">
        <v>12437</v>
      </c>
      <c r="AO96" s="47">
        <v>12514</v>
      </c>
      <c r="AP96" s="47">
        <v>12333</v>
      </c>
      <c r="AQ96" s="47">
        <v>12514</v>
      </c>
      <c r="AR96" s="47">
        <v>11811</v>
      </c>
      <c r="AS96" s="47">
        <v>11700</v>
      </c>
      <c r="AT96" s="47">
        <v>11535</v>
      </c>
      <c r="AU96" s="47">
        <v>11304</v>
      </c>
      <c r="AV96" s="47">
        <v>10864</v>
      </c>
      <c r="AW96" s="47">
        <v>10358</v>
      </c>
      <c r="AX96" s="47">
        <v>10246</v>
      </c>
      <c r="AY96" s="47">
        <v>10025</v>
      </c>
      <c r="AZ96" s="47">
        <v>10141</v>
      </c>
      <c r="BA96" s="47">
        <v>9219</v>
      </c>
      <c r="BB96" s="47">
        <v>9410</v>
      </c>
      <c r="BC96" s="47">
        <v>9539</v>
      </c>
      <c r="BD96" s="47">
        <v>9617</v>
      </c>
      <c r="BE96" s="47">
        <v>9785</v>
      </c>
      <c r="BF96" s="47">
        <v>9300</v>
      </c>
      <c r="BG96" s="47">
        <v>8827</v>
      </c>
      <c r="BH96" s="47">
        <v>8543</v>
      </c>
      <c r="BI96" s="47">
        <v>8551</v>
      </c>
      <c r="BJ96" s="47">
        <v>8753</v>
      </c>
      <c r="BK96" s="47">
        <v>8566</v>
      </c>
      <c r="BL96" s="47">
        <v>8675</v>
      </c>
      <c r="BM96" s="47">
        <v>8614</v>
      </c>
      <c r="BN96" s="47">
        <v>8873</v>
      </c>
      <c r="BO96" s="47">
        <v>8434</v>
      </c>
      <c r="BP96" s="47">
        <v>8427</v>
      </c>
      <c r="BQ96" s="47">
        <v>8380</v>
      </c>
      <c r="BR96" s="47">
        <v>8001</v>
      </c>
      <c r="BS96" s="47">
        <v>8241</v>
      </c>
      <c r="BT96" s="47">
        <v>7769</v>
      </c>
      <c r="BU96" s="47">
        <v>7763</v>
      </c>
      <c r="BV96" s="47">
        <v>7290</v>
      </c>
      <c r="BW96" s="47">
        <v>6906</v>
      </c>
      <c r="BX96" s="47">
        <v>6485</v>
      </c>
      <c r="BY96" s="47">
        <v>6566</v>
      </c>
      <c r="BZ96" s="47">
        <v>5852</v>
      </c>
      <c r="CA96" s="47">
        <v>5654</v>
      </c>
      <c r="CB96" s="47">
        <v>5144</v>
      </c>
      <c r="CC96" s="47">
        <v>4960</v>
      </c>
      <c r="CD96" s="47">
        <v>4666</v>
      </c>
      <c r="CE96" s="47">
        <v>4265</v>
      </c>
      <c r="CF96" s="47">
        <v>4141</v>
      </c>
      <c r="CG96" s="47">
        <v>3931</v>
      </c>
      <c r="CH96" s="47">
        <v>3805</v>
      </c>
      <c r="CI96" s="47">
        <v>3817</v>
      </c>
      <c r="CJ96" s="47">
        <v>3579</v>
      </c>
      <c r="CK96" s="47">
        <v>3616</v>
      </c>
      <c r="CL96" s="47">
        <v>3636</v>
      </c>
      <c r="CM96" s="47">
        <v>2892</v>
      </c>
      <c r="CN96" s="47">
        <v>2708</v>
      </c>
      <c r="CO96" s="47">
        <v>2727</v>
      </c>
      <c r="CP96" s="47">
        <v>2264</v>
      </c>
      <c r="CQ96" s="47">
        <v>1945</v>
      </c>
      <c r="CR96" s="47">
        <v>1682</v>
      </c>
      <c r="CS96" s="47">
        <v>1809</v>
      </c>
      <c r="CT96" s="47">
        <v>1578</v>
      </c>
      <c r="CU96" s="47">
        <v>1425</v>
      </c>
      <c r="CV96" s="47">
        <v>1312</v>
      </c>
      <c r="CW96" s="47">
        <v>1129</v>
      </c>
      <c r="CX96" s="47">
        <v>922</v>
      </c>
      <c r="CY96" s="47">
        <v>3240</v>
      </c>
      <c r="CZ96" s="47">
        <v>7550</v>
      </c>
      <c r="DA96" s="47">
        <v>7575</v>
      </c>
      <c r="DB96" s="47">
        <v>7978</v>
      </c>
      <c r="DC96" s="47">
        <v>7673</v>
      </c>
      <c r="DD96" s="47">
        <v>7774</v>
      </c>
      <c r="DE96" s="47">
        <v>7759</v>
      </c>
      <c r="DF96" s="47">
        <v>7844</v>
      </c>
      <c r="DG96" s="47">
        <v>8064</v>
      </c>
      <c r="DH96" s="47">
        <v>8296</v>
      </c>
      <c r="DI96" s="47">
        <v>7938</v>
      </c>
      <c r="DJ96" s="47">
        <v>7940</v>
      </c>
      <c r="DK96" s="47">
        <v>8166</v>
      </c>
      <c r="DL96" s="47">
        <v>8359</v>
      </c>
      <c r="DM96" s="47">
        <v>8547</v>
      </c>
      <c r="DN96" s="47">
        <v>8475</v>
      </c>
      <c r="DO96" s="47">
        <v>8571</v>
      </c>
      <c r="DP96" s="47">
        <v>8739</v>
      </c>
      <c r="DQ96" s="47">
        <v>8277</v>
      </c>
      <c r="DR96" s="47">
        <v>8779</v>
      </c>
      <c r="DS96" s="47">
        <v>9831</v>
      </c>
      <c r="DT96" s="47">
        <v>9981</v>
      </c>
      <c r="DU96" s="47">
        <v>10032</v>
      </c>
      <c r="DV96" s="47">
        <v>10854</v>
      </c>
      <c r="DW96" s="47">
        <v>12021</v>
      </c>
      <c r="DX96" s="47">
        <v>13278</v>
      </c>
      <c r="DY96" s="47">
        <v>13516</v>
      </c>
      <c r="DZ96" s="47">
        <v>14202</v>
      </c>
      <c r="EA96" s="47">
        <v>13897</v>
      </c>
      <c r="EB96" s="47">
        <v>13855</v>
      </c>
      <c r="EC96" s="47">
        <v>13825</v>
      </c>
      <c r="ED96" s="47">
        <v>13382</v>
      </c>
      <c r="EE96" s="47">
        <v>13254</v>
      </c>
      <c r="EF96" s="47">
        <v>12644</v>
      </c>
      <c r="EG96" s="47">
        <v>12215</v>
      </c>
      <c r="EH96" s="47">
        <v>12118</v>
      </c>
      <c r="EI96" s="47">
        <v>11907</v>
      </c>
      <c r="EJ96" s="47">
        <v>11900</v>
      </c>
      <c r="EK96" s="47">
        <v>11639</v>
      </c>
      <c r="EL96" s="47">
        <v>11503</v>
      </c>
      <c r="EM96" s="47">
        <v>11333</v>
      </c>
      <c r="EN96" s="47">
        <v>10920</v>
      </c>
      <c r="EO96" s="47">
        <v>10815</v>
      </c>
      <c r="EP96" s="47">
        <v>10710</v>
      </c>
      <c r="EQ96" s="47">
        <v>11051</v>
      </c>
      <c r="ER96" s="47">
        <v>10825</v>
      </c>
      <c r="ES96" s="47">
        <v>10775</v>
      </c>
      <c r="ET96" s="47">
        <v>10321</v>
      </c>
      <c r="EU96" s="47">
        <v>9848</v>
      </c>
      <c r="EV96" s="47">
        <v>9605</v>
      </c>
      <c r="EW96" s="47">
        <v>9800</v>
      </c>
      <c r="EX96" s="47">
        <v>9434</v>
      </c>
      <c r="EY96" s="47">
        <v>9441</v>
      </c>
      <c r="EZ96" s="47">
        <v>9396</v>
      </c>
      <c r="FA96" s="47">
        <v>9694</v>
      </c>
      <c r="FB96" s="47">
        <v>9567</v>
      </c>
      <c r="FC96" s="47">
        <v>9213</v>
      </c>
      <c r="FD96" s="47">
        <v>9164</v>
      </c>
      <c r="FE96" s="47">
        <v>8767</v>
      </c>
      <c r="FF96" s="47">
        <v>9081</v>
      </c>
      <c r="FG96" s="47">
        <v>8838</v>
      </c>
      <c r="FH96" s="47">
        <v>8422</v>
      </c>
      <c r="FI96" s="47">
        <v>8159</v>
      </c>
      <c r="FJ96" s="47">
        <v>7459</v>
      </c>
      <c r="FK96" s="47">
        <v>7226</v>
      </c>
      <c r="FL96" s="47">
        <v>6965</v>
      </c>
      <c r="FM96" s="47">
        <v>6517</v>
      </c>
      <c r="FN96" s="47">
        <v>6211</v>
      </c>
      <c r="FO96" s="47">
        <v>5763</v>
      </c>
      <c r="FP96" s="47">
        <v>5475</v>
      </c>
      <c r="FQ96" s="47">
        <v>5247</v>
      </c>
      <c r="FR96" s="47">
        <v>5037</v>
      </c>
      <c r="FS96" s="47">
        <v>4859</v>
      </c>
      <c r="FT96" s="47">
        <v>4793</v>
      </c>
      <c r="FU96" s="47">
        <v>4624</v>
      </c>
      <c r="FV96" s="47">
        <v>4540</v>
      </c>
      <c r="FW96" s="47">
        <v>4543</v>
      </c>
      <c r="FX96" s="47">
        <v>4411</v>
      </c>
      <c r="FY96" s="47">
        <v>4578</v>
      </c>
      <c r="FZ96" s="47">
        <v>3849</v>
      </c>
      <c r="GA96" s="47">
        <v>3471</v>
      </c>
      <c r="GB96" s="47">
        <v>3377</v>
      </c>
      <c r="GC96" s="47">
        <v>3015</v>
      </c>
      <c r="GD96" s="47">
        <v>2718</v>
      </c>
      <c r="GE96" s="47">
        <v>2423</v>
      </c>
      <c r="GF96" s="47">
        <v>2421</v>
      </c>
      <c r="GG96" s="47">
        <v>2279</v>
      </c>
      <c r="GH96" s="47">
        <v>2147</v>
      </c>
      <c r="GI96" s="47">
        <v>1776</v>
      </c>
      <c r="GJ96" s="47">
        <v>1717</v>
      </c>
      <c r="GK96" s="47">
        <v>1520</v>
      </c>
      <c r="GL96" s="47">
        <v>6378</v>
      </c>
    </row>
    <row r="97" spans="1:194" s="95" customFormat="1" x14ac:dyDescent="0.25">
      <c r="A97" s="29" t="s">
        <v>48</v>
      </c>
      <c r="B97" s="709" t="s">
        <v>137</v>
      </c>
      <c r="C97" s="111" t="str">
        <f t="shared" si="47"/>
        <v>Legacy ICB - NHS North West London Integrated Care Board</v>
      </c>
      <c r="D97" s="70">
        <f t="shared" si="48"/>
        <v>78054</v>
      </c>
      <c r="E97" s="70">
        <f t="shared" si="49"/>
        <v>73474</v>
      </c>
      <c r="F97" s="85">
        <f t="shared" si="50"/>
        <v>2181495</v>
      </c>
      <c r="G97" s="49">
        <f t="shared" si="51"/>
        <v>1066310</v>
      </c>
      <c r="H97" s="50">
        <f t="shared" si="52"/>
        <v>1115185</v>
      </c>
      <c r="I97" s="49">
        <f t="shared" si="53"/>
        <v>838014</v>
      </c>
      <c r="J97" s="87">
        <f t="shared" si="54"/>
        <v>898246</v>
      </c>
      <c r="K97" s="88">
        <f t="shared" si="55"/>
        <v>228296</v>
      </c>
      <c r="L97" s="48">
        <f t="shared" si="56"/>
        <v>216939</v>
      </c>
      <c r="M97" s="47">
        <v>12874</v>
      </c>
      <c r="N97" s="47">
        <v>12878</v>
      </c>
      <c r="O97" s="47">
        <v>13135</v>
      </c>
      <c r="P97" s="47">
        <v>12167</v>
      </c>
      <c r="Q97" s="47">
        <v>12383</v>
      </c>
      <c r="R97" s="47">
        <v>12360</v>
      </c>
      <c r="S97" s="47">
        <v>12230</v>
      </c>
      <c r="T97" s="47">
        <v>12527</v>
      </c>
      <c r="U97" s="47">
        <v>12601</v>
      </c>
      <c r="V97" s="47">
        <v>12377</v>
      </c>
      <c r="W97" s="47">
        <v>12323</v>
      </c>
      <c r="X97" s="47">
        <v>12387</v>
      </c>
      <c r="Y97" s="47">
        <v>12716</v>
      </c>
      <c r="Z97" s="47">
        <v>12973</v>
      </c>
      <c r="AA97" s="47">
        <v>12825</v>
      </c>
      <c r="AB97" s="47">
        <v>12938</v>
      </c>
      <c r="AC97" s="47">
        <v>13284</v>
      </c>
      <c r="AD97" s="47">
        <v>13318</v>
      </c>
      <c r="AE97" s="47">
        <v>13435</v>
      </c>
      <c r="AF97" s="47">
        <v>13341</v>
      </c>
      <c r="AG97" s="47">
        <v>14337</v>
      </c>
      <c r="AH97" s="47">
        <v>15526</v>
      </c>
      <c r="AI97" s="47">
        <v>16609</v>
      </c>
      <c r="AJ97" s="47">
        <v>18315</v>
      </c>
      <c r="AK97" s="47">
        <v>19215</v>
      </c>
      <c r="AL97" s="47">
        <v>19979</v>
      </c>
      <c r="AM97" s="47">
        <v>20484</v>
      </c>
      <c r="AN97" s="47">
        <v>20723</v>
      </c>
      <c r="AO97" s="47">
        <v>20277</v>
      </c>
      <c r="AP97" s="47">
        <v>19503</v>
      </c>
      <c r="AQ97" s="47">
        <v>18915</v>
      </c>
      <c r="AR97" s="47">
        <v>18766</v>
      </c>
      <c r="AS97" s="47">
        <v>17925</v>
      </c>
      <c r="AT97" s="47">
        <v>17090</v>
      </c>
      <c r="AU97" s="47">
        <v>17095</v>
      </c>
      <c r="AV97" s="47">
        <v>17029</v>
      </c>
      <c r="AW97" s="47">
        <v>16414</v>
      </c>
      <c r="AX97" s="47">
        <v>15951</v>
      </c>
      <c r="AY97" s="47">
        <v>15838</v>
      </c>
      <c r="AZ97" s="47">
        <v>15626</v>
      </c>
      <c r="BA97" s="47">
        <v>14920</v>
      </c>
      <c r="BB97" s="47">
        <v>14965</v>
      </c>
      <c r="BC97" s="47">
        <v>15316</v>
      </c>
      <c r="BD97" s="47">
        <v>14942</v>
      </c>
      <c r="BE97" s="47">
        <v>15350</v>
      </c>
      <c r="BF97" s="47">
        <v>14526</v>
      </c>
      <c r="BG97" s="47">
        <v>13899</v>
      </c>
      <c r="BH97" s="47">
        <v>13783</v>
      </c>
      <c r="BI97" s="47">
        <v>13730</v>
      </c>
      <c r="BJ97" s="47">
        <v>13574</v>
      </c>
      <c r="BK97" s="47">
        <v>13458</v>
      </c>
      <c r="BL97" s="47">
        <v>13432</v>
      </c>
      <c r="BM97" s="47">
        <v>13119</v>
      </c>
      <c r="BN97" s="47">
        <v>13113</v>
      </c>
      <c r="BO97" s="47">
        <v>13396</v>
      </c>
      <c r="BP97" s="47">
        <v>13002</v>
      </c>
      <c r="BQ97" s="47">
        <v>12963</v>
      </c>
      <c r="BR97" s="47">
        <v>12531</v>
      </c>
      <c r="BS97" s="47">
        <v>12360</v>
      </c>
      <c r="BT97" s="47">
        <v>12198</v>
      </c>
      <c r="BU97" s="47">
        <v>11639</v>
      </c>
      <c r="BV97" s="47">
        <v>11084</v>
      </c>
      <c r="BW97" s="47">
        <v>10596</v>
      </c>
      <c r="BX97" s="47">
        <v>10295</v>
      </c>
      <c r="BY97" s="47">
        <v>9827</v>
      </c>
      <c r="BZ97" s="47">
        <v>9085</v>
      </c>
      <c r="CA97" s="47">
        <v>8576</v>
      </c>
      <c r="CB97" s="47">
        <v>8129</v>
      </c>
      <c r="CC97" s="47">
        <v>7842</v>
      </c>
      <c r="CD97" s="47">
        <v>7437</v>
      </c>
      <c r="CE97" s="47">
        <v>6909</v>
      </c>
      <c r="CF97" s="47">
        <v>6644</v>
      </c>
      <c r="CG97" s="47">
        <v>6284</v>
      </c>
      <c r="CH97" s="47">
        <v>5913</v>
      </c>
      <c r="CI97" s="47">
        <v>5785</v>
      </c>
      <c r="CJ97" s="47">
        <v>5655</v>
      </c>
      <c r="CK97" s="47">
        <v>5478</v>
      </c>
      <c r="CL97" s="47">
        <v>5439</v>
      </c>
      <c r="CM97" s="47">
        <v>4308</v>
      </c>
      <c r="CN97" s="47">
        <v>4013</v>
      </c>
      <c r="CO97" s="47">
        <v>3866</v>
      </c>
      <c r="CP97" s="47">
        <v>3406</v>
      </c>
      <c r="CQ97" s="47">
        <v>3138</v>
      </c>
      <c r="CR97" s="47">
        <v>2587</v>
      </c>
      <c r="CS97" s="47">
        <v>2683</v>
      </c>
      <c r="CT97" s="47">
        <v>2492</v>
      </c>
      <c r="CU97" s="47">
        <v>2251</v>
      </c>
      <c r="CV97" s="47">
        <v>1856</v>
      </c>
      <c r="CW97" s="47">
        <v>1649</v>
      </c>
      <c r="CX97" s="47">
        <v>1357</v>
      </c>
      <c r="CY97" s="47">
        <v>4821</v>
      </c>
      <c r="CZ97" s="47">
        <v>12181</v>
      </c>
      <c r="DA97" s="47">
        <v>12257</v>
      </c>
      <c r="DB97" s="47">
        <v>12394</v>
      </c>
      <c r="DC97" s="47">
        <v>11795</v>
      </c>
      <c r="DD97" s="47">
        <v>11993</v>
      </c>
      <c r="DE97" s="47">
        <v>11695</v>
      </c>
      <c r="DF97" s="47">
        <v>11639</v>
      </c>
      <c r="DG97" s="47">
        <v>11906</v>
      </c>
      <c r="DH97" s="47">
        <v>12070</v>
      </c>
      <c r="DI97" s="47">
        <v>11877</v>
      </c>
      <c r="DJ97" s="47">
        <v>11691</v>
      </c>
      <c r="DK97" s="47">
        <v>11967</v>
      </c>
      <c r="DL97" s="47">
        <v>12164</v>
      </c>
      <c r="DM97" s="47">
        <v>12117</v>
      </c>
      <c r="DN97" s="47">
        <v>12130</v>
      </c>
      <c r="DO97" s="47">
        <v>12522</v>
      </c>
      <c r="DP97" s="47">
        <v>12406</v>
      </c>
      <c r="DQ97" s="47">
        <v>12135</v>
      </c>
      <c r="DR97" s="47">
        <v>12158</v>
      </c>
      <c r="DS97" s="47">
        <v>11537</v>
      </c>
      <c r="DT97" s="47">
        <v>12713</v>
      </c>
      <c r="DU97" s="47">
        <v>14109</v>
      </c>
      <c r="DV97" s="47">
        <v>15919</v>
      </c>
      <c r="DW97" s="47">
        <v>18422</v>
      </c>
      <c r="DX97" s="47">
        <v>20163</v>
      </c>
      <c r="DY97" s="47">
        <v>21182</v>
      </c>
      <c r="DZ97" s="47">
        <v>21853</v>
      </c>
      <c r="EA97" s="47">
        <v>21567</v>
      </c>
      <c r="EB97" s="47">
        <v>20365</v>
      </c>
      <c r="EC97" s="47">
        <v>19514</v>
      </c>
      <c r="ED97" s="47">
        <v>19740</v>
      </c>
      <c r="EE97" s="47">
        <v>18516</v>
      </c>
      <c r="EF97" s="47">
        <v>18296</v>
      </c>
      <c r="EG97" s="47">
        <v>17567</v>
      </c>
      <c r="EH97" s="47">
        <v>18110</v>
      </c>
      <c r="EI97" s="47">
        <v>17853</v>
      </c>
      <c r="EJ97" s="47">
        <v>18055</v>
      </c>
      <c r="EK97" s="47">
        <v>17607</v>
      </c>
      <c r="EL97" s="47">
        <v>17298</v>
      </c>
      <c r="EM97" s="47">
        <v>17374</v>
      </c>
      <c r="EN97" s="47">
        <v>16521</v>
      </c>
      <c r="EO97" s="47">
        <v>16621</v>
      </c>
      <c r="EP97" s="47">
        <v>16287</v>
      </c>
      <c r="EQ97" s="47">
        <v>16548</v>
      </c>
      <c r="ER97" s="47">
        <v>16697</v>
      </c>
      <c r="ES97" s="47">
        <v>15829</v>
      </c>
      <c r="ET97" s="47">
        <v>14923</v>
      </c>
      <c r="EU97" s="47">
        <v>14686</v>
      </c>
      <c r="EV97" s="47">
        <v>14349</v>
      </c>
      <c r="EW97" s="47">
        <v>14555</v>
      </c>
      <c r="EX97" s="47">
        <v>14239</v>
      </c>
      <c r="EY97" s="47">
        <v>13928</v>
      </c>
      <c r="EZ97" s="47">
        <v>13864</v>
      </c>
      <c r="FA97" s="47">
        <v>14055</v>
      </c>
      <c r="FB97" s="47">
        <v>14128</v>
      </c>
      <c r="FC97" s="47">
        <v>14276</v>
      </c>
      <c r="FD97" s="47">
        <v>14045</v>
      </c>
      <c r="FE97" s="47">
        <v>13438</v>
      </c>
      <c r="FF97" s="47">
        <v>13219</v>
      </c>
      <c r="FG97" s="47">
        <v>12584</v>
      </c>
      <c r="FH97" s="47">
        <v>12349</v>
      </c>
      <c r="FI97" s="47">
        <v>12089</v>
      </c>
      <c r="FJ97" s="47">
        <v>11876</v>
      </c>
      <c r="FK97" s="47">
        <v>10890</v>
      </c>
      <c r="FL97" s="47">
        <v>10593</v>
      </c>
      <c r="FM97" s="47">
        <v>10326</v>
      </c>
      <c r="FN97" s="47">
        <v>9446</v>
      </c>
      <c r="FO97" s="47">
        <v>8844</v>
      </c>
      <c r="FP97" s="47">
        <v>8561</v>
      </c>
      <c r="FQ97" s="47">
        <v>8282</v>
      </c>
      <c r="FR97" s="47">
        <v>7840</v>
      </c>
      <c r="FS97" s="47">
        <v>7453</v>
      </c>
      <c r="FT97" s="47">
        <v>7163</v>
      </c>
      <c r="FU97" s="47">
        <v>6858</v>
      </c>
      <c r="FV97" s="47">
        <v>6863</v>
      </c>
      <c r="FW97" s="47">
        <v>6671</v>
      </c>
      <c r="FX97" s="47">
        <v>6586</v>
      </c>
      <c r="FY97" s="47">
        <v>6477</v>
      </c>
      <c r="FZ97" s="47">
        <v>5519</v>
      </c>
      <c r="GA97" s="47">
        <v>5101</v>
      </c>
      <c r="GB97" s="47">
        <v>4851</v>
      </c>
      <c r="GC97" s="47">
        <v>4543</v>
      </c>
      <c r="GD97" s="47">
        <v>4139</v>
      </c>
      <c r="GE97" s="47">
        <v>3687</v>
      </c>
      <c r="GF97" s="47">
        <v>3815</v>
      </c>
      <c r="GG97" s="47">
        <v>3451</v>
      </c>
      <c r="GH97" s="47">
        <v>3203</v>
      </c>
      <c r="GI97" s="47">
        <v>2879</v>
      </c>
      <c r="GJ97" s="47">
        <v>2452</v>
      </c>
      <c r="GK97" s="47">
        <v>2205</v>
      </c>
      <c r="GL97" s="47">
        <v>8524</v>
      </c>
    </row>
    <row r="98" spans="1:194" s="95" customFormat="1" x14ac:dyDescent="0.25">
      <c r="A98" s="29" t="s">
        <v>48</v>
      </c>
      <c r="B98" s="709" t="s">
        <v>138</v>
      </c>
      <c r="C98" s="111" t="str">
        <f t="shared" si="47"/>
        <v>Legacy ICB - NHS Suffolk and North East Essex Integrated Care Board</v>
      </c>
      <c r="D98" s="70">
        <f t="shared" si="48"/>
        <v>36547</v>
      </c>
      <c r="E98" s="70">
        <f t="shared" si="49"/>
        <v>34870</v>
      </c>
      <c r="F98" s="85">
        <f t="shared" si="50"/>
        <v>1025557</v>
      </c>
      <c r="G98" s="49">
        <f t="shared" si="51"/>
        <v>503771</v>
      </c>
      <c r="H98" s="50">
        <f t="shared" si="52"/>
        <v>521786</v>
      </c>
      <c r="I98" s="49">
        <f t="shared" si="53"/>
        <v>400390</v>
      </c>
      <c r="J98" s="87">
        <f t="shared" si="54"/>
        <v>423132</v>
      </c>
      <c r="K98" s="88">
        <f t="shared" si="55"/>
        <v>103381</v>
      </c>
      <c r="L98" s="48">
        <f t="shared" si="56"/>
        <v>98654</v>
      </c>
      <c r="M98" s="47">
        <v>4584</v>
      </c>
      <c r="N98" s="47">
        <v>5067</v>
      </c>
      <c r="O98" s="47">
        <v>5264</v>
      </c>
      <c r="P98" s="47">
        <v>5311</v>
      </c>
      <c r="Q98" s="47">
        <v>5615</v>
      </c>
      <c r="R98" s="47">
        <v>5570</v>
      </c>
      <c r="S98" s="47">
        <v>5787</v>
      </c>
      <c r="T98" s="47">
        <v>5828</v>
      </c>
      <c r="U98" s="47">
        <v>5890</v>
      </c>
      <c r="V98" s="47">
        <v>5920</v>
      </c>
      <c r="W98" s="47">
        <v>6046</v>
      </c>
      <c r="X98" s="47">
        <v>5952</v>
      </c>
      <c r="Y98" s="47">
        <v>6261</v>
      </c>
      <c r="Z98" s="47">
        <v>6341</v>
      </c>
      <c r="AA98" s="47">
        <v>6174</v>
      </c>
      <c r="AB98" s="47">
        <v>5955</v>
      </c>
      <c r="AC98" s="47">
        <v>5997</v>
      </c>
      <c r="AD98" s="47">
        <v>5819</v>
      </c>
      <c r="AE98" s="47">
        <v>5666</v>
      </c>
      <c r="AF98" s="47">
        <v>5060</v>
      </c>
      <c r="AG98" s="47">
        <v>5130</v>
      </c>
      <c r="AH98" s="47">
        <v>5122</v>
      </c>
      <c r="AI98" s="47">
        <v>5205</v>
      </c>
      <c r="AJ98" s="47">
        <v>5716</v>
      </c>
      <c r="AK98" s="47">
        <v>6017</v>
      </c>
      <c r="AL98" s="47">
        <v>5836</v>
      </c>
      <c r="AM98" s="47">
        <v>5964</v>
      </c>
      <c r="AN98" s="47">
        <v>5910</v>
      </c>
      <c r="AO98" s="47">
        <v>5863</v>
      </c>
      <c r="AP98" s="47">
        <v>6021</v>
      </c>
      <c r="AQ98" s="47">
        <v>6224</v>
      </c>
      <c r="AR98" s="47">
        <v>6099</v>
      </c>
      <c r="AS98" s="47">
        <v>6407</v>
      </c>
      <c r="AT98" s="47">
        <v>6491</v>
      </c>
      <c r="AU98" s="47">
        <v>6236</v>
      </c>
      <c r="AV98" s="47">
        <v>6373</v>
      </c>
      <c r="AW98" s="47">
        <v>6555</v>
      </c>
      <c r="AX98" s="47">
        <v>6423</v>
      </c>
      <c r="AY98" s="47">
        <v>6226</v>
      </c>
      <c r="AZ98" s="47">
        <v>6007</v>
      </c>
      <c r="BA98" s="47">
        <v>5920</v>
      </c>
      <c r="BB98" s="47">
        <v>5969</v>
      </c>
      <c r="BC98" s="47">
        <v>6107</v>
      </c>
      <c r="BD98" s="47">
        <v>6153</v>
      </c>
      <c r="BE98" s="47">
        <v>6000</v>
      </c>
      <c r="BF98" s="47">
        <v>6040</v>
      </c>
      <c r="BG98" s="47">
        <v>5456</v>
      </c>
      <c r="BH98" s="47">
        <v>5567</v>
      </c>
      <c r="BI98" s="47">
        <v>5504</v>
      </c>
      <c r="BJ98" s="47">
        <v>5745</v>
      </c>
      <c r="BK98" s="47">
        <v>5941</v>
      </c>
      <c r="BL98" s="47">
        <v>6385</v>
      </c>
      <c r="BM98" s="47">
        <v>6510</v>
      </c>
      <c r="BN98" s="47">
        <v>6772</v>
      </c>
      <c r="BO98" s="47">
        <v>6660</v>
      </c>
      <c r="BP98" s="47">
        <v>7022</v>
      </c>
      <c r="BQ98" s="47">
        <v>6758</v>
      </c>
      <c r="BR98" s="47">
        <v>7114</v>
      </c>
      <c r="BS98" s="47">
        <v>7051</v>
      </c>
      <c r="BT98" s="47">
        <v>7056</v>
      </c>
      <c r="BU98" s="47">
        <v>6920</v>
      </c>
      <c r="BV98" s="47">
        <v>6783</v>
      </c>
      <c r="BW98" s="47">
        <v>6745</v>
      </c>
      <c r="BX98" s="47">
        <v>6699</v>
      </c>
      <c r="BY98" s="47">
        <v>6244</v>
      </c>
      <c r="BZ98" s="47">
        <v>6143</v>
      </c>
      <c r="CA98" s="47">
        <v>6077</v>
      </c>
      <c r="CB98" s="47">
        <v>5783</v>
      </c>
      <c r="CC98" s="47">
        <v>5438</v>
      </c>
      <c r="CD98" s="47">
        <v>5155</v>
      </c>
      <c r="CE98" s="47">
        <v>5364</v>
      </c>
      <c r="CF98" s="47">
        <v>5399</v>
      </c>
      <c r="CG98" s="47">
        <v>5137</v>
      </c>
      <c r="CH98" s="47">
        <v>5186</v>
      </c>
      <c r="CI98" s="47">
        <v>5224</v>
      </c>
      <c r="CJ98" s="47">
        <v>5487</v>
      </c>
      <c r="CK98" s="47">
        <v>5828</v>
      </c>
      <c r="CL98" s="47">
        <v>6327</v>
      </c>
      <c r="CM98" s="47">
        <v>4607</v>
      </c>
      <c r="CN98" s="47">
        <v>4306</v>
      </c>
      <c r="CO98" s="47">
        <v>4109</v>
      </c>
      <c r="CP98" s="47">
        <v>3563</v>
      </c>
      <c r="CQ98" s="47">
        <v>3128</v>
      </c>
      <c r="CR98" s="47">
        <v>2424</v>
      </c>
      <c r="CS98" s="47">
        <v>2572</v>
      </c>
      <c r="CT98" s="47">
        <v>2411</v>
      </c>
      <c r="CU98" s="47">
        <v>2152</v>
      </c>
      <c r="CV98" s="47">
        <v>1812</v>
      </c>
      <c r="CW98" s="47">
        <v>1548</v>
      </c>
      <c r="CX98" s="47">
        <v>1352</v>
      </c>
      <c r="CY98" s="47">
        <v>4186</v>
      </c>
      <c r="CZ98" s="47">
        <v>4381</v>
      </c>
      <c r="DA98" s="47">
        <v>4750</v>
      </c>
      <c r="DB98" s="47">
        <v>5125</v>
      </c>
      <c r="DC98" s="47">
        <v>4978</v>
      </c>
      <c r="DD98" s="47">
        <v>5166</v>
      </c>
      <c r="DE98" s="47">
        <v>5323</v>
      </c>
      <c r="DF98" s="47">
        <v>5510</v>
      </c>
      <c r="DG98" s="47">
        <v>5564</v>
      </c>
      <c r="DH98" s="47">
        <v>5721</v>
      </c>
      <c r="DI98" s="47">
        <v>5633</v>
      </c>
      <c r="DJ98" s="47">
        <v>5827</v>
      </c>
      <c r="DK98" s="47">
        <v>5806</v>
      </c>
      <c r="DL98" s="47">
        <v>5983</v>
      </c>
      <c r="DM98" s="47">
        <v>5836</v>
      </c>
      <c r="DN98" s="47">
        <v>5823</v>
      </c>
      <c r="DO98" s="47">
        <v>5863</v>
      </c>
      <c r="DP98" s="47">
        <v>5845</v>
      </c>
      <c r="DQ98" s="47">
        <v>5520</v>
      </c>
      <c r="DR98" s="47">
        <v>5329</v>
      </c>
      <c r="DS98" s="47">
        <v>4442</v>
      </c>
      <c r="DT98" s="47">
        <v>4098</v>
      </c>
      <c r="DU98" s="47">
        <v>4133</v>
      </c>
      <c r="DV98" s="47">
        <v>4423</v>
      </c>
      <c r="DW98" s="47">
        <v>4908</v>
      </c>
      <c r="DX98" s="47">
        <v>5089</v>
      </c>
      <c r="DY98" s="47">
        <v>5364</v>
      </c>
      <c r="DZ98" s="47">
        <v>5771</v>
      </c>
      <c r="EA98" s="47">
        <v>5908</v>
      </c>
      <c r="EB98" s="47">
        <v>5990</v>
      </c>
      <c r="EC98" s="47">
        <v>6252</v>
      </c>
      <c r="ED98" s="47">
        <v>6398</v>
      </c>
      <c r="EE98" s="47">
        <v>6536</v>
      </c>
      <c r="EF98" s="47">
        <v>6691</v>
      </c>
      <c r="EG98" s="47">
        <v>6789</v>
      </c>
      <c r="EH98" s="47">
        <v>6806</v>
      </c>
      <c r="EI98" s="47">
        <v>6920</v>
      </c>
      <c r="EJ98" s="47">
        <v>6933</v>
      </c>
      <c r="EK98" s="47">
        <v>6699</v>
      </c>
      <c r="EL98" s="47">
        <v>6641</v>
      </c>
      <c r="EM98" s="47">
        <v>6399</v>
      </c>
      <c r="EN98" s="47">
        <v>6236</v>
      </c>
      <c r="EO98" s="47">
        <v>6141</v>
      </c>
      <c r="EP98" s="47">
        <v>6290</v>
      </c>
      <c r="EQ98" s="47">
        <v>6353</v>
      </c>
      <c r="ER98" s="47">
        <v>6449</v>
      </c>
      <c r="ES98" s="47">
        <v>6147</v>
      </c>
      <c r="ET98" s="47">
        <v>5740</v>
      </c>
      <c r="EU98" s="47">
        <v>5594</v>
      </c>
      <c r="EV98" s="47">
        <v>5683</v>
      </c>
      <c r="EW98" s="47">
        <v>6081</v>
      </c>
      <c r="EX98" s="47">
        <v>6290</v>
      </c>
      <c r="EY98" s="47">
        <v>6556</v>
      </c>
      <c r="EZ98" s="47">
        <v>6804</v>
      </c>
      <c r="FA98" s="47">
        <v>7002</v>
      </c>
      <c r="FB98" s="47">
        <v>6850</v>
      </c>
      <c r="FC98" s="47">
        <v>7236</v>
      </c>
      <c r="FD98" s="47">
        <v>7267</v>
      </c>
      <c r="FE98" s="47">
        <v>7280</v>
      </c>
      <c r="FF98" s="47">
        <v>7487</v>
      </c>
      <c r="FG98" s="47">
        <v>7493</v>
      </c>
      <c r="FH98" s="47">
        <v>7635</v>
      </c>
      <c r="FI98" s="47">
        <v>7213</v>
      </c>
      <c r="FJ98" s="47">
        <v>6889</v>
      </c>
      <c r="FK98" s="47">
        <v>6787</v>
      </c>
      <c r="FL98" s="47">
        <v>6499</v>
      </c>
      <c r="FM98" s="47">
        <v>6481</v>
      </c>
      <c r="FN98" s="47">
        <v>6439</v>
      </c>
      <c r="FO98" s="47">
        <v>6142</v>
      </c>
      <c r="FP98" s="47">
        <v>5934</v>
      </c>
      <c r="FQ98" s="47">
        <v>5742</v>
      </c>
      <c r="FR98" s="47">
        <v>5998</v>
      </c>
      <c r="FS98" s="47">
        <v>5771</v>
      </c>
      <c r="FT98" s="47">
        <v>5570</v>
      </c>
      <c r="FU98" s="47">
        <v>5657</v>
      </c>
      <c r="FV98" s="47">
        <v>5880</v>
      </c>
      <c r="FW98" s="47">
        <v>6014</v>
      </c>
      <c r="FX98" s="47">
        <v>6361</v>
      </c>
      <c r="FY98" s="47">
        <v>7126</v>
      </c>
      <c r="FZ98" s="47">
        <v>5276</v>
      </c>
      <c r="GA98" s="47">
        <v>4903</v>
      </c>
      <c r="GB98" s="47">
        <v>4835</v>
      </c>
      <c r="GC98" s="47">
        <v>4293</v>
      </c>
      <c r="GD98" s="47">
        <v>3757</v>
      </c>
      <c r="GE98" s="47">
        <v>3150</v>
      </c>
      <c r="GF98" s="47">
        <v>3059</v>
      </c>
      <c r="GG98" s="47">
        <v>3045</v>
      </c>
      <c r="GH98" s="47">
        <v>2706</v>
      </c>
      <c r="GI98" s="47">
        <v>2464</v>
      </c>
      <c r="GJ98" s="47">
        <v>2257</v>
      </c>
      <c r="GK98" s="47">
        <v>1901</v>
      </c>
      <c r="GL98" s="47">
        <v>7850</v>
      </c>
    </row>
    <row r="99" spans="1:194" s="95" customFormat="1" x14ac:dyDescent="0.25">
      <c r="A99" s="29" t="s">
        <v>48</v>
      </c>
      <c r="B99" s="709" t="s">
        <v>139</v>
      </c>
      <c r="C99" s="111" t="str">
        <f t="shared" si="47"/>
        <v>Legacy ICB - NHS Surrey Heartlands Integrated Care Board</v>
      </c>
      <c r="D99" s="70">
        <f t="shared" si="48"/>
        <v>43815</v>
      </c>
      <c r="E99" s="70">
        <f t="shared" si="49"/>
        <v>42001</v>
      </c>
      <c r="F99" s="85">
        <f t="shared" si="50"/>
        <v>1085554</v>
      </c>
      <c r="G99" s="49">
        <f t="shared" si="51"/>
        <v>528253</v>
      </c>
      <c r="H99" s="50">
        <f t="shared" si="52"/>
        <v>557301</v>
      </c>
      <c r="I99" s="49">
        <f t="shared" si="53"/>
        <v>408002</v>
      </c>
      <c r="J99" s="87">
        <f t="shared" si="54"/>
        <v>441819</v>
      </c>
      <c r="K99" s="88">
        <f t="shared" si="55"/>
        <v>120251</v>
      </c>
      <c r="L99" s="48">
        <f t="shared" si="56"/>
        <v>115482</v>
      </c>
      <c r="M99" s="47">
        <v>5178</v>
      </c>
      <c r="N99" s="47">
        <v>5436</v>
      </c>
      <c r="O99" s="47">
        <v>5964</v>
      </c>
      <c r="P99" s="47">
        <v>6134</v>
      </c>
      <c r="Q99" s="47">
        <v>6348</v>
      </c>
      <c r="R99" s="47">
        <v>6483</v>
      </c>
      <c r="S99" s="47">
        <v>6556</v>
      </c>
      <c r="T99" s="47">
        <v>6705</v>
      </c>
      <c r="U99" s="47">
        <v>6847</v>
      </c>
      <c r="V99" s="47">
        <v>6844</v>
      </c>
      <c r="W99" s="47">
        <v>6885</v>
      </c>
      <c r="X99" s="47">
        <v>7056</v>
      </c>
      <c r="Y99" s="47">
        <v>7383</v>
      </c>
      <c r="Z99" s="47">
        <v>7413</v>
      </c>
      <c r="AA99" s="47">
        <v>7209</v>
      </c>
      <c r="AB99" s="47">
        <v>7213</v>
      </c>
      <c r="AC99" s="47">
        <v>7476</v>
      </c>
      <c r="AD99" s="47">
        <v>7121</v>
      </c>
      <c r="AE99" s="47">
        <v>6574</v>
      </c>
      <c r="AF99" s="47">
        <v>5516</v>
      </c>
      <c r="AG99" s="47">
        <v>5233</v>
      </c>
      <c r="AH99" s="47">
        <v>5208</v>
      </c>
      <c r="AI99" s="47">
        <v>5688</v>
      </c>
      <c r="AJ99" s="47">
        <v>5809</v>
      </c>
      <c r="AK99" s="47">
        <v>6001</v>
      </c>
      <c r="AL99" s="47">
        <v>6218</v>
      </c>
      <c r="AM99" s="47">
        <v>6051</v>
      </c>
      <c r="AN99" s="47">
        <v>5711</v>
      </c>
      <c r="AO99" s="47">
        <v>5556</v>
      </c>
      <c r="AP99" s="47">
        <v>5502</v>
      </c>
      <c r="AQ99" s="47">
        <v>5606</v>
      </c>
      <c r="AR99" s="47">
        <v>5818</v>
      </c>
      <c r="AS99" s="47">
        <v>5939</v>
      </c>
      <c r="AT99" s="47">
        <v>6472</v>
      </c>
      <c r="AU99" s="47">
        <v>6665</v>
      </c>
      <c r="AV99" s="47">
        <v>6823</v>
      </c>
      <c r="AW99" s="47">
        <v>6987</v>
      </c>
      <c r="AX99" s="47">
        <v>7010</v>
      </c>
      <c r="AY99" s="47">
        <v>6713</v>
      </c>
      <c r="AZ99" s="47">
        <v>7227</v>
      </c>
      <c r="BA99" s="47">
        <v>6920</v>
      </c>
      <c r="BB99" s="47">
        <v>7303</v>
      </c>
      <c r="BC99" s="47">
        <v>7533</v>
      </c>
      <c r="BD99" s="47">
        <v>7484</v>
      </c>
      <c r="BE99" s="47">
        <v>7659</v>
      </c>
      <c r="BF99" s="47">
        <v>7655</v>
      </c>
      <c r="BG99" s="47">
        <v>7473</v>
      </c>
      <c r="BH99" s="47">
        <v>7107</v>
      </c>
      <c r="BI99" s="47">
        <v>7234</v>
      </c>
      <c r="BJ99" s="47">
        <v>7592</v>
      </c>
      <c r="BK99" s="47">
        <v>7415</v>
      </c>
      <c r="BL99" s="47">
        <v>7484</v>
      </c>
      <c r="BM99" s="47">
        <v>7598</v>
      </c>
      <c r="BN99" s="47">
        <v>7497</v>
      </c>
      <c r="BO99" s="47">
        <v>7293</v>
      </c>
      <c r="BP99" s="47">
        <v>7237</v>
      </c>
      <c r="BQ99" s="47">
        <v>7201</v>
      </c>
      <c r="BR99" s="47">
        <v>7339</v>
      </c>
      <c r="BS99" s="47">
        <v>7110</v>
      </c>
      <c r="BT99" s="47">
        <v>7142</v>
      </c>
      <c r="BU99" s="47">
        <v>7147</v>
      </c>
      <c r="BV99" s="47">
        <v>6884</v>
      </c>
      <c r="BW99" s="47">
        <v>6507</v>
      </c>
      <c r="BX99" s="47">
        <v>6191</v>
      </c>
      <c r="BY99" s="47">
        <v>5823</v>
      </c>
      <c r="BZ99" s="47">
        <v>5609</v>
      </c>
      <c r="CA99" s="47">
        <v>5436</v>
      </c>
      <c r="CB99" s="47">
        <v>5071</v>
      </c>
      <c r="CC99" s="47">
        <v>4921</v>
      </c>
      <c r="CD99" s="47">
        <v>4589</v>
      </c>
      <c r="CE99" s="47">
        <v>4419</v>
      </c>
      <c r="CF99" s="47">
        <v>4496</v>
      </c>
      <c r="CG99" s="47">
        <v>4256</v>
      </c>
      <c r="CH99" s="47">
        <v>4178</v>
      </c>
      <c r="CI99" s="47">
        <v>4121</v>
      </c>
      <c r="CJ99" s="47">
        <v>4341</v>
      </c>
      <c r="CK99" s="47">
        <v>4535</v>
      </c>
      <c r="CL99" s="47">
        <v>4996</v>
      </c>
      <c r="CM99" s="47">
        <v>3828</v>
      </c>
      <c r="CN99" s="47">
        <v>3442</v>
      </c>
      <c r="CO99" s="47">
        <v>3295</v>
      </c>
      <c r="CP99" s="47">
        <v>3089</v>
      </c>
      <c r="CQ99" s="47">
        <v>2543</v>
      </c>
      <c r="CR99" s="47">
        <v>2073</v>
      </c>
      <c r="CS99" s="47">
        <v>2109</v>
      </c>
      <c r="CT99" s="47">
        <v>1987</v>
      </c>
      <c r="CU99" s="47">
        <v>1785</v>
      </c>
      <c r="CV99" s="47">
        <v>1684</v>
      </c>
      <c r="CW99" s="47">
        <v>1453</v>
      </c>
      <c r="CX99" s="47">
        <v>1200</v>
      </c>
      <c r="CY99" s="47">
        <v>4391</v>
      </c>
      <c r="CZ99" s="47">
        <v>4951</v>
      </c>
      <c r="DA99" s="47">
        <v>5413</v>
      </c>
      <c r="DB99" s="47">
        <v>5656</v>
      </c>
      <c r="DC99" s="47">
        <v>5940</v>
      </c>
      <c r="DD99" s="47">
        <v>6031</v>
      </c>
      <c r="DE99" s="47">
        <v>6216</v>
      </c>
      <c r="DF99" s="47">
        <v>6142</v>
      </c>
      <c r="DG99" s="47">
        <v>6397</v>
      </c>
      <c r="DH99" s="47">
        <v>6563</v>
      </c>
      <c r="DI99" s="47">
        <v>6773</v>
      </c>
      <c r="DJ99" s="47">
        <v>6673</v>
      </c>
      <c r="DK99" s="47">
        <v>6726</v>
      </c>
      <c r="DL99" s="47">
        <v>7000</v>
      </c>
      <c r="DM99" s="47">
        <v>7065</v>
      </c>
      <c r="DN99" s="47">
        <v>7116</v>
      </c>
      <c r="DO99" s="47">
        <v>6965</v>
      </c>
      <c r="DP99" s="47">
        <v>6852</v>
      </c>
      <c r="DQ99" s="47">
        <v>7003</v>
      </c>
      <c r="DR99" s="47">
        <v>6338</v>
      </c>
      <c r="DS99" s="47">
        <v>5377</v>
      </c>
      <c r="DT99" s="47">
        <v>4969</v>
      </c>
      <c r="DU99" s="47">
        <v>4977</v>
      </c>
      <c r="DV99" s="47">
        <v>5303</v>
      </c>
      <c r="DW99" s="47">
        <v>5297</v>
      </c>
      <c r="DX99" s="47">
        <v>5441</v>
      </c>
      <c r="DY99" s="47">
        <v>6011</v>
      </c>
      <c r="DZ99" s="47">
        <v>5733</v>
      </c>
      <c r="EA99" s="47">
        <v>5685</v>
      </c>
      <c r="EB99" s="47">
        <v>5665</v>
      </c>
      <c r="EC99" s="47">
        <v>5849</v>
      </c>
      <c r="ED99" s="47">
        <v>6152</v>
      </c>
      <c r="EE99" s="47">
        <v>6304</v>
      </c>
      <c r="EF99" s="47">
        <v>6706</v>
      </c>
      <c r="EG99" s="47">
        <v>7212</v>
      </c>
      <c r="EH99" s="47">
        <v>7365</v>
      </c>
      <c r="EI99" s="47">
        <v>7505</v>
      </c>
      <c r="EJ99" s="47">
        <v>7775</v>
      </c>
      <c r="EK99" s="47">
        <v>7727</v>
      </c>
      <c r="EL99" s="47">
        <v>7866</v>
      </c>
      <c r="EM99" s="47">
        <v>7956</v>
      </c>
      <c r="EN99" s="47">
        <v>7751</v>
      </c>
      <c r="EO99" s="47">
        <v>7983</v>
      </c>
      <c r="EP99" s="47">
        <v>8137</v>
      </c>
      <c r="EQ99" s="47">
        <v>8382</v>
      </c>
      <c r="ER99" s="47">
        <v>8539</v>
      </c>
      <c r="ES99" s="47">
        <v>8059</v>
      </c>
      <c r="ET99" s="47">
        <v>7762</v>
      </c>
      <c r="EU99" s="47">
        <v>7565</v>
      </c>
      <c r="EV99" s="47">
        <v>7650</v>
      </c>
      <c r="EW99" s="47">
        <v>7785</v>
      </c>
      <c r="EX99" s="47">
        <v>7581</v>
      </c>
      <c r="EY99" s="47">
        <v>7765</v>
      </c>
      <c r="EZ99" s="47">
        <v>7741</v>
      </c>
      <c r="FA99" s="47">
        <v>8047</v>
      </c>
      <c r="FB99" s="47">
        <v>7373</v>
      </c>
      <c r="FC99" s="47">
        <v>7522</v>
      </c>
      <c r="FD99" s="47">
        <v>7514</v>
      </c>
      <c r="FE99" s="47">
        <v>7441</v>
      </c>
      <c r="FF99" s="47">
        <v>7478</v>
      </c>
      <c r="FG99" s="47">
        <v>7402</v>
      </c>
      <c r="FH99" s="47">
        <v>7326</v>
      </c>
      <c r="FI99" s="47">
        <v>6967</v>
      </c>
      <c r="FJ99" s="47">
        <v>6650</v>
      </c>
      <c r="FK99" s="47">
        <v>6401</v>
      </c>
      <c r="FL99" s="47">
        <v>6027</v>
      </c>
      <c r="FM99" s="47">
        <v>5985</v>
      </c>
      <c r="FN99" s="47">
        <v>5502</v>
      </c>
      <c r="FO99" s="47">
        <v>5422</v>
      </c>
      <c r="FP99" s="47">
        <v>5069</v>
      </c>
      <c r="FQ99" s="47">
        <v>5039</v>
      </c>
      <c r="FR99" s="47">
        <v>4880</v>
      </c>
      <c r="FS99" s="47">
        <v>4940</v>
      </c>
      <c r="FT99" s="47">
        <v>4676</v>
      </c>
      <c r="FU99" s="47">
        <v>4766</v>
      </c>
      <c r="FV99" s="47">
        <v>4922</v>
      </c>
      <c r="FW99" s="47">
        <v>5044</v>
      </c>
      <c r="FX99" s="47">
        <v>5285</v>
      </c>
      <c r="FY99" s="47">
        <v>5658</v>
      </c>
      <c r="FZ99" s="47">
        <v>4531</v>
      </c>
      <c r="GA99" s="47">
        <v>4153</v>
      </c>
      <c r="GB99" s="47">
        <v>4191</v>
      </c>
      <c r="GC99" s="47">
        <v>3831</v>
      </c>
      <c r="GD99" s="47">
        <v>3375</v>
      </c>
      <c r="GE99" s="47">
        <v>2863</v>
      </c>
      <c r="GF99" s="47">
        <v>2969</v>
      </c>
      <c r="GG99" s="47">
        <v>2903</v>
      </c>
      <c r="GH99" s="47">
        <v>2583</v>
      </c>
      <c r="GI99" s="47">
        <v>2382</v>
      </c>
      <c r="GJ99" s="47">
        <v>2135</v>
      </c>
      <c r="GK99" s="47">
        <v>1901</v>
      </c>
      <c r="GL99" s="47">
        <v>8753</v>
      </c>
    </row>
    <row r="100" spans="1:194" s="95" customFormat="1" x14ac:dyDescent="0.25">
      <c r="A100" s="41" t="s">
        <v>48</v>
      </c>
      <c r="B100" s="42" t="s">
        <v>140</v>
      </c>
      <c r="C100" s="111" t="str">
        <f t="shared" si="47"/>
        <v>Legacy ICB - NHS Sussex Integrated Care Board</v>
      </c>
      <c r="D100" s="70">
        <f t="shared" si="48"/>
        <v>62971</v>
      </c>
      <c r="E100" s="70">
        <f t="shared" si="49"/>
        <v>59719</v>
      </c>
      <c r="F100" s="85">
        <f t="shared" si="50"/>
        <v>1759789</v>
      </c>
      <c r="G100" s="49">
        <f t="shared" si="51"/>
        <v>852470</v>
      </c>
      <c r="H100" s="50">
        <f t="shared" si="52"/>
        <v>907319</v>
      </c>
      <c r="I100" s="49">
        <f t="shared" si="53"/>
        <v>681701</v>
      </c>
      <c r="J100" s="87">
        <f t="shared" si="54"/>
        <v>745105</v>
      </c>
      <c r="K100" s="88">
        <f t="shared" si="55"/>
        <v>170769</v>
      </c>
      <c r="L100" s="48">
        <f t="shared" si="56"/>
        <v>162214</v>
      </c>
      <c r="M100" s="47">
        <v>7378</v>
      </c>
      <c r="N100" s="47">
        <v>7641</v>
      </c>
      <c r="O100" s="47">
        <v>8247</v>
      </c>
      <c r="P100" s="47">
        <v>8548</v>
      </c>
      <c r="Q100" s="47">
        <v>8805</v>
      </c>
      <c r="R100" s="47">
        <v>9070</v>
      </c>
      <c r="S100" s="47">
        <v>9269</v>
      </c>
      <c r="T100" s="47">
        <v>9442</v>
      </c>
      <c r="U100" s="47">
        <v>9586</v>
      </c>
      <c r="V100" s="47">
        <v>9843</v>
      </c>
      <c r="W100" s="47">
        <v>9666</v>
      </c>
      <c r="X100" s="47">
        <v>10303</v>
      </c>
      <c r="Y100" s="47">
        <v>10355</v>
      </c>
      <c r="Z100" s="47">
        <v>10555</v>
      </c>
      <c r="AA100" s="47">
        <v>10582</v>
      </c>
      <c r="AB100" s="47">
        <v>10466</v>
      </c>
      <c r="AC100" s="47">
        <v>10524</v>
      </c>
      <c r="AD100" s="47">
        <v>10489</v>
      </c>
      <c r="AE100" s="47">
        <v>10106</v>
      </c>
      <c r="AF100" s="47">
        <v>9784</v>
      </c>
      <c r="AG100" s="47">
        <v>9679</v>
      </c>
      <c r="AH100" s="47">
        <v>9266</v>
      </c>
      <c r="AI100" s="47">
        <v>8815</v>
      </c>
      <c r="AJ100" s="47">
        <v>9457</v>
      </c>
      <c r="AK100" s="47">
        <v>9261</v>
      </c>
      <c r="AL100" s="47">
        <v>9614</v>
      </c>
      <c r="AM100" s="47">
        <v>9527</v>
      </c>
      <c r="AN100" s="47">
        <v>9525</v>
      </c>
      <c r="AO100" s="47">
        <v>9549</v>
      </c>
      <c r="AP100" s="47">
        <v>9576</v>
      </c>
      <c r="AQ100" s="47">
        <v>10114</v>
      </c>
      <c r="AR100" s="47">
        <v>10013</v>
      </c>
      <c r="AS100" s="47">
        <v>10584</v>
      </c>
      <c r="AT100" s="47">
        <v>10616</v>
      </c>
      <c r="AU100" s="47">
        <v>10654</v>
      </c>
      <c r="AV100" s="47">
        <v>10709</v>
      </c>
      <c r="AW100" s="47">
        <v>11019</v>
      </c>
      <c r="AX100" s="47">
        <v>10909</v>
      </c>
      <c r="AY100" s="47">
        <v>10553</v>
      </c>
      <c r="AZ100" s="47">
        <v>10514</v>
      </c>
      <c r="BA100" s="47">
        <v>10676</v>
      </c>
      <c r="BB100" s="47">
        <v>10593</v>
      </c>
      <c r="BC100" s="47">
        <v>10576</v>
      </c>
      <c r="BD100" s="47">
        <v>10841</v>
      </c>
      <c r="BE100" s="47">
        <v>10805</v>
      </c>
      <c r="BF100" s="47">
        <v>10830</v>
      </c>
      <c r="BG100" s="47">
        <v>9890</v>
      </c>
      <c r="BH100" s="47">
        <v>9755</v>
      </c>
      <c r="BI100" s="47">
        <v>9966</v>
      </c>
      <c r="BJ100" s="47">
        <v>10084</v>
      </c>
      <c r="BK100" s="47">
        <v>10919</v>
      </c>
      <c r="BL100" s="47">
        <v>11363</v>
      </c>
      <c r="BM100" s="47">
        <v>11980</v>
      </c>
      <c r="BN100" s="47">
        <v>12026</v>
      </c>
      <c r="BO100" s="47">
        <v>11589</v>
      </c>
      <c r="BP100" s="47">
        <v>11952</v>
      </c>
      <c r="BQ100" s="47">
        <v>12060</v>
      </c>
      <c r="BR100" s="47">
        <v>12390</v>
      </c>
      <c r="BS100" s="47">
        <v>12369</v>
      </c>
      <c r="BT100" s="47">
        <v>12458</v>
      </c>
      <c r="BU100" s="47">
        <v>12229</v>
      </c>
      <c r="BV100" s="47">
        <v>11775</v>
      </c>
      <c r="BW100" s="47">
        <v>11312</v>
      </c>
      <c r="BX100" s="47">
        <v>10953</v>
      </c>
      <c r="BY100" s="47">
        <v>10683</v>
      </c>
      <c r="BZ100" s="47">
        <v>10507</v>
      </c>
      <c r="CA100" s="47">
        <v>10053</v>
      </c>
      <c r="CB100" s="47">
        <v>9337</v>
      </c>
      <c r="CC100" s="47">
        <v>9342</v>
      </c>
      <c r="CD100" s="47">
        <v>8912</v>
      </c>
      <c r="CE100" s="47">
        <v>8949</v>
      </c>
      <c r="CF100" s="47">
        <v>8649</v>
      </c>
      <c r="CG100" s="47">
        <v>8271</v>
      </c>
      <c r="CH100" s="47">
        <v>8408</v>
      </c>
      <c r="CI100" s="47">
        <v>8401</v>
      </c>
      <c r="CJ100" s="47">
        <v>8694</v>
      </c>
      <c r="CK100" s="47">
        <v>9278</v>
      </c>
      <c r="CL100" s="47">
        <v>9981</v>
      </c>
      <c r="CM100" s="47">
        <v>7518</v>
      </c>
      <c r="CN100" s="47">
        <v>6862</v>
      </c>
      <c r="CO100" s="47">
        <v>6773</v>
      </c>
      <c r="CP100" s="47">
        <v>6068</v>
      </c>
      <c r="CQ100" s="47">
        <v>5006</v>
      </c>
      <c r="CR100" s="47">
        <v>4104</v>
      </c>
      <c r="CS100" s="47">
        <v>4171</v>
      </c>
      <c r="CT100" s="47">
        <v>3774</v>
      </c>
      <c r="CU100" s="47">
        <v>3461</v>
      </c>
      <c r="CV100" s="47">
        <v>2996</v>
      </c>
      <c r="CW100" s="47">
        <v>2582</v>
      </c>
      <c r="CX100" s="47">
        <v>2199</v>
      </c>
      <c r="CY100" s="47">
        <v>7487</v>
      </c>
      <c r="CZ100" s="47">
        <v>6957</v>
      </c>
      <c r="DA100" s="47">
        <v>7273</v>
      </c>
      <c r="DB100" s="47">
        <v>8016</v>
      </c>
      <c r="DC100" s="47">
        <v>7974</v>
      </c>
      <c r="DD100" s="47">
        <v>8578</v>
      </c>
      <c r="DE100" s="47">
        <v>8700</v>
      </c>
      <c r="DF100" s="47">
        <v>8772</v>
      </c>
      <c r="DG100" s="47">
        <v>8915</v>
      </c>
      <c r="DH100" s="47">
        <v>9305</v>
      </c>
      <c r="DI100" s="47">
        <v>9310</v>
      </c>
      <c r="DJ100" s="47">
        <v>9332</v>
      </c>
      <c r="DK100" s="47">
        <v>9363</v>
      </c>
      <c r="DL100" s="47">
        <v>10180</v>
      </c>
      <c r="DM100" s="47">
        <v>10015</v>
      </c>
      <c r="DN100" s="47">
        <v>10081</v>
      </c>
      <c r="DO100" s="47">
        <v>9797</v>
      </c>
      <c r="DP100" s="47">
        <v>10067</v>
      </c>
      <c r="DQ100" s="47">
        <v>9579</v>
      </c>
      <c r="DR100" s="47">
        <v>9638</v>
      </c>
      <c r="DS100" s="47">
        <v>9927</v>
      </c>
      <c r="DT100" s="47">
        <v>9607</v>
      </c>
      <c r="DU100" s="47">
        <v>9356</v>
      </c>
      <c r="DV100" s="47">
        <v>8373</v>
      </c>
      <c r="DW100" s="47">
        <v>8915</v>
      </c>
      <c r="DX100" s="47">
        <v>9260</v>
      </c>
      <c r="DY100" s="47">
        <v>9258</v>
      </c>
      <c r="DZ100" s="47">
        <v>9533</v>
      </c>
      <c r="EA100" s="47">
        <v>9807</v>
      </c>
      <c r="EB100" s="47">
        <v>9641</v>
      </c>
      <c r="EC100" s="47">
        <v>9993</v>
      </c>
      <c r="ED100" s="47">
        <v>10508</v>
      </c>
      <c r="EE100" s="47">
        <v>10646</v>
      </c>
      <c r="EF100" s="47">
        <v>11294</v>
      </c>
      <c r="EG100" s="47">
        <v>11594</v>
      </c>
      <c r="EH100" s="47">
        <v>11794</v>
      </c>
      <c r="EI100" s="47">
        <v>11870</v>
      </c>
      <c r="EJ100" s="47">
        <v>11902</v>
      </c>
      <c r="EK100" s="47">
        <v>11684</v>
      </c>
      <c r="EL100" s="47">
        <v>11394</v>
      </c>
      <c r="EM100" s="47">
        <v>11304</v>
      </c>
      <c r="EN100" s="47">
        <v>11079</v>
      </c>
      <c r="EO100" s="47">
        <v>11287</v>
      </c>
      <c r="EP100" s="47">
        <v>11471</v>
      </c>
      <c r="EQ100" s="47">
        <v>11458</v>
      </c>
      <c r="ER100" s="47">
        <v>11827</v>
      </c>
      <c r="ES100" s="47">
        <v>11334</v>
      </c>
      <c r="ET100" s="47">
        <v>10668</v>
      </c>
      <c r="EU100" s="47">
        <v>10394</v>
      </c>
      <c r="EV100" s="47">
        <v>10646</v>
      </c>
      <c r="EW100" s="47">
        <v>11029</v>
      </c>
      <c r="EX100" s="47">
        <v>11303</v>
      </c>
      <c r="EY100" s="47">
        <v>11817</v>
      </c>
      <c r="EZ100" s="47">
        <v>12382</v>
      </c>
      <c r="FA100" s="47">
        <v>12828</v>
      </c>
      <c r="FB100" s="47">
        <v>12159</v>
      </c>
      <c r="FC100" s="47">
        <v>12889</v>
      </c>
      <c r="FD100" s="47">
        <v>12787</v>
      </c>
      <c r="FE100" s="47">
        <v>13061</v>
      </c>
      <c r="FF100" s="47">
        <v>12857</v>
      </c>
      <c r="FG100" s="47">
        <v>13048</v>
      </c>
      <c r="FH100" s="47">
        <v>12906</v>
      </c>
      <c r="FI100" s="47">
        <v>12560</v>
      </c>
      <c r="FJ100" s="47">
        <v>12174</v>
      </c>
      <c r="FK100" s="47">
        <v>11628</v>
      </c>
      <c r="FL100" s="47">
        <v>11162</v>
      </c>
      <c r="FM100" s="47">
        <v>11094</v>
      </c>
      <c r="FN100" s="47">
        <v>10882</v>
      </c>
      <c r="FO100" s="47">
        <v>10351</v>
      </c>
      <c r="FP100" s="47">
        <v>10073</v>
      </c>
      <c r="FQ100" s="47">
        <v>9951</v>
      </c>
      <c r="FR100" s="47">
        <v>9884</v>
      </c>
      <c r="FS100" s="47">
        <v>9626</v>
      </c>
      <c r="FT100" s="47">
        <v>9532</v>
      </c>
      <c r="FU100" s="47">
        <v>9527</v>
      </c>
      <c r="FV100" s="47">
        <v>9851</v>
      </c>
      <c r="FW100" s="47">
        <v>10110</v>
      </c>
      <c r="FX100" s="47">
        <v>10787</v>
      </c>
      <c r="FY100" s="47">
        <v>12004</v>
      </c>
      <c r="FZ100" s="47">
        <v>8924</v>
      </c>
      <c r="GA100" s="47">
        <v>8402</v>
      </c>
      <c r="GB100" s="47">
        <v>8070</v>
      </c>
      <c r="GC100" s="47">
        <v>7508</v>
      </c>
      <c r="GD100" s="47">
        <v>6301</v>
      </c>
      <c r="GE100" s="47">
        <v>5313</v>
      </c>
      <c r="GF100" s="47">
        <v>5526</v>
      </c>
      <c r="GG100" s="47">
        <v>5306</v>
      </c>
      <c r="GH100" s="47">
        <v>4837</v>
      </c>
      <c r="GI100" s="47">
        <v>4359</v>
      </c>
      <c r="GJ100" s="47">
        <v>3949</v>
      </c>
      <c r="GK100" s="47">
        <v>3476</v>
      </c>
      <c r="GL100" s="47">
        <v>15410</v>
      </c>
    </row>
    <row r="101" spans="1:194" s="95" customFormat="1" x14ac:dyDescent="0.25">
      <c r="A101" s="707"/>
      <c r="C101" s="708"/>
      <c r="D101" s="687"/>
      <c r="E101" s="687"/>
      <c r="F101" s="687"/>
      <c r="G101" s="687"/>
      <c r="H101" s="687"/>
      <c r="I101" s="687"/>
      <c r="J101" s="687"/>
      <c r="K101" s="691"/>
      <c r="L101" s="687"/>
      <c r="M101" s="691"/>
      <c r="N101" s="691"/>
      <c r="O101" s="691"/>
      <c r="P101" s="691"/>
      <c r="Q101" s="691"/>
      <c r="R101" s="691"/>
      <c r="S101" s="691"/>
      <c r="T101" s="691"/>
      <c r="U101" s="691"/>
      <c r="V101" s="691"/>
      <c r="W101" s="691"/>
      <c r="X101" s="691"/>
      <c r="Y101" s="691"/>
      <c r="Z101" s="691"/>
      <c r="AA101" s="691"/>
      <c r="AB101" s="691"/>
      <c r="AC101" s="691"/>
      <c r="AD101" s="691"/>
      <c r="AE101" s="691"/>
      <c r="AF101" s="691"/>
      <c r="AG101" s="691"/>
      <c r="AH101" s="691"/>
      <c r="AI101" s="691"/>
      <c r="AJ101" s="691"/>
      <c r="AK101" s="691"/>
      <c r="AL101" s="691"/>
      <c r="AM101" s="691"/>
      <c r="AN101" s="691"/>
      <c r="AO101" s="691"/>
      <c r="AP101" s="691"/>
      <c r="AQ101" s="691"/>
      <c r="AR101" s="691"/>
      <c r="AS101" s="691"/>
      <c r="AT101" s="691"/>
      <c r="AU101" s="691"/>
      <c r="AV101" s="691"/>
      <c r="AW101" s="691"/>
      <c r="AX101" s="691"/>
      <c r="AY101" s="691"/>
      <c r="AZ101" s="691"/>
      <c r="BA101" s="691"/>
      <c r="BB101" s="691"/>
      <c r="BC101" s="691"/>
      <c r="BD101" s="691"/>
      <c r="BE101" s="691"/>
      <c r="BF101" s="691"/>
      <c r="BG101" s="691"/>
      <c r="BH101" s="691"/>
      <c r="BI101" s="691"/>
      <c r="BJ101" s="691"/>
      <c r="BK101" s="691"/>
      <c r="BL101" s="691"/>
      <c r="BM101" s="691"/>
      <c r="BN101" s="691"/>
      <c r="BO101" s="691"/>
      <c r="BP101" s="691"/>
      <c r="BQ101" s="691"/>
      <c r="BR101" s="691"/>
      <c r="BS101" s="691"/>
      <c r="BT101" s="691"/>
      <c r="BU101" s="691"/>
      <c r="BV101" s="691"/>
      <c r="BW101" s="691"/>
      <c r="BX101" s="691"/>
      <c r="BY101" s="691"/>
      <c r="BZ101" s="691"/>
      <c r="CA101" s="691"/>
      <c r="CB101" s="691"/>
      <c r="CC101" s="691"/>
      <c r="CD101" s="691"/>
      <c r="CE101" s="691"/>
      <c r="CF101" s="691"/>
      <c r="CG101" s="691"/>
      <c r="CH101" s="691"/>
      <c r="CI101" s="691"/>
      <c r="CJ101" s="691"/>
      <c r="CK101" s="691"/>
      <c r="CL101" s="691"/>
      <c r="CM101" s="691"/>
      <c r="CN101" s="691"/>
      <c r="CO101" s="691"/>
      <c r="CP101" s="691"/>
      <c r="CQ101" s="691"/>
      <c r="CR101" s="691"/>
      <c r="CS101" s="691"/>
      <c r="CT101" s="691"/>
      <c r="CU101" s="691"/>
      <c r="CV101" s="691"/>
      <c r="CW101" s="691"/>
      <c r="CX101" s="691"/>
      <c r="CY101" s="691"/>
      <c r="CZ101" s="691"/>
      <c r="DA101" s="691"/>
      <c r="DB101" s="691"/>
      <c r="DC101" s="691"/>
      <c r="DD101" s="691"/>
      <c r="DE101" s="691"/>
      <c r="DF101" s="691"/>
      <c r="DG101" s="691"/>
      <c r="DH101" s="691"/>
      <c r="DI101" s="691"/>
      <c r="DJ101" s="691"/>
      <c r="DK101" s="691"/>
      <c r="DL101" s="691"/>
      <c r="DM101" s="691"/>
      <c r="DN101" s="691"/>
      <c r="DO101" s="691"/>
      <c r="DP101" s="691"/>
      <c r="DQ101" s="691"/>
      <c r="DR101" s="691"/>
      <c r="DS101" s="691"/>
      <c r="DT101" s="691"/>
      <c r="DU101" s="691"/>
      <c r="DV101" s="691"/>
      <c r="DW101" s="691"/>
      <c r="DX101" s="691"/>
      <c r="DY101" s="691"/>
      <c r="DZ101" s="691"/>
      <c r="EA101" s="691"/>
      <c r="EB101" s="691"/>
      <c r="EC101" s="691"/>
      <c r="ED101" s="691"/>
      <c r="EE101" s="691"/>
      <c r="EF101" s="691"/>
      <c r="EG101" s="691"/>
      <c r="EH101" s="691"/>
      <c r="EI101" s="691"/>
      <c r="EJ101" s="691"/>
      <c r="EK101" s="691"/>
      <c r="EL101" s="691"/>
      <c r="EM101" s="691"/>
      <c r="EN101" s="691"/>
      <c r="EO101" s="691"/>
      <c r="EP101" s="691"/>
      <c r="EQ101" s="691"/>
      <c r="ER101" s="691"/>
      <c r="ES101" s="691"/>
      <c r="ET101" s="691"/>
      <c r="EU101" s="691"/>
      <c r="EV101" s="691"/>
      <c r="EW101" s="691"/>
      <c r="EX101" s="691"/>
      <c r="EY101" s="691"/>
      <c r="EZ101" s="691"/>
      <c r="FA101" s="691"/>
      <c r="FB101" s="691"/>
      <c r="FC101" s="691"/>
      <c r="FD101" s="691"/>
      <c r="FE101" s="691"/>
      <c r="FF101" s="691"/>
      <c r="FG101" s="691"/>
      <c r="FH101" s="691"/>
      <c r="FI101" s="691"/>
      <c r="FJ101" s="691"/>
      <c r="FK101" s="691"/>
      <c r="FL101" s="691"/>
      <c r="FM101" s="691"/>
      <c r="FN101" s="691"/>
      <c r="FO101" s="691"/>
      <c r="FP101" s="691"/>
      <c r="FQ101" s="691"/>
      <c r="FR101" s="691"/>
      <c r="FS101" s="691"/>
      <c r="FT101" s="691"/>
      <c r="FU101" s="691"/>
      <c r="FV101" s="691"/>
      <c r="FW101" s="691"/>
      <c r="FX101" s="691"/>
      <c r="FY101" s="691"/>
      <c r="FZ101" s="691"/>
      <c r="GA101" s="691"/>
      <c r="GB101" s="691"/>
      <c r="GC101" s="691"/>
      <c r="GD101" s="691"/>
      <c r="GE101" s="691"/>
      <c r="GF101" s="691"/>
      <c r="GG101" s="691"/>
      <c r="GH101" s="691"/>
      <c r="GI101" s="691"/>
      <c r="GJ101" s="691"/>
      <c r="GK101" s="691"/>
      <c r="GL101" s="691"/>
    </row>
    <row r="102" spans="1:194" s="1" customFormat="1" ht="14.4" x14ac:dyDescent="0.3">
      <c r="A102" s="256" t="s">
        <v>46</v>
      </c>
      <c r="B102" s="710" t="s">
        <v>141</v>
      </c>
      <c r="C102" s="66" t="str">
        <f>CONCATENATE(A102," - ",B102)</f>
        <v>LA England - Adur</v>
      </c>
      <c r="D102" s="729">
        <f t="shared" ref="D102:D165" si="57">SUM(Y102:AD102)</f>
        <v>2582</v>
      </c>
      <c r="E102" s="729">
        <f t="shared" ref="E102:E165" si="58">SUM(DL102:DQ102)</f>
        <v>2400</v>
      </c>
      <c r="F102" s="730">
        <f t="shared" ref="F102:F166" si="59">G102+H102</f>
        <v>64889</v>
      </c>
      <c r="G102" s="730">
        <f t="shared" ref="G102:G166" si="60">SUM(M102:CY102)</f>
        <v>31362</v>
      </c>
      <c r="H102" s="731">
        <f t="shared" ref="H102:H166" si="61">SUM(CZ102:GL102)</f>
        <v>33527</v>
      </c>
      <c r="I102" s="731">
        <f t="shared" ref="I102:I166" si="62">SUM(AE102:CY102)</f>
        <v>24637</v>
      </c>
      <c r="J102" s="731">
        <f t="shared" ref="J102:J166" si="63">SUM(DR102:GL102)</f>
        <v>27141</v>
      </c>
      <c r="K102" s="47">
        <f t="shared" ref="K102:K166" si="64">SUM(M102:AD102)</f>
        <v>6725</v>
      </c>
      <c r="L102" s="729">
        <f t="shared" ref="L102:L166" si="65">SUM(CZ102:DQ102)</f>
        <v>6386</v>
      </c>
      <c r="M102" s="184">
        <v>249</v>
      </c>
      <c r="N102" s="184">
        <v>275</v>
      </c>
      <c r="O102" s="184">
        <v>296</v>
      </c>
      <c r="P102" s="184">
        <v>319</v>
      </c>
      <c r="Q102" s="184">
        <v>314</v>
      </c>
      <c r="R102" s="184">
        <v>335</v>
      </c>
      <c r="S102" s="184">
        <v>354</v>
      </c>
      <c r="T102" s="184">
        <v>368</v>
      </c>
      <c r="U102" s="184">
        <v>408</v>
      </c>
      <c r="V102" s="184">
        <v>389</v>
      </c>
      <c r="W102" s="184">
        <v>408</v>
      </c>
      <c r="X102" s="184">
        <v>428</v>
      </c>
      <c r="Y102" s="184">
        <v>457</v>
      </c>
      <c r="Z102" s="184">
        <v>434</v>
      </c>
      <c r="AA102" s="184">
        <v>412</v>
      </c>
      <c r="AB102" s="184">
        <v>409</v>
      </c>
      <c r="AC102" s="184">
        <v>449</v>
      </c>
      <c r="AD102" s="184">
        <v>421</v>
      </c>
      <c r="AE102" s="184">
        <v>375</v>
      </c>
      <c r="AF102" s="184">
        <v>308</v>
      </c>
      <c r="AG102" s="184">
        <v>269</v>
      </c>
      <c r="AH102" s="184">
        <v>250</v>
      </c>
      <c r="AI102" s="184">
        <v>267</v>
      </c>
      <c r="AJ102" s="184">
        <v>264</v>
      </c>
      <c r="AK102" s="184">
        <v>289</v>
      </c>
      <c r="AL102" s="184">
        <v>301</v>
      </c>
      <c r="AM102" s="184">
        <v>313</v>
      </c>
      <c r="AN102" s="184">
        <v>299</v>
      </c>
      <c r="AO102" s="184">
        <v>290</v>
      </c>
      <c r="AP102" s="184">
        <v>308</v>
      </c>
      <c r="AQ102" s="184">
        <v>318</v>
      </c>
      <c r="AR102" s="184">
        <v>321</v>
      </c>
      <c r="AS102" s="184">
        <v>330</v>
      </c>
      <c r="AT102" s="184">
        <v>342</v>
      </c>
      <c r="AU102" s="184">
        <v>368</v>
      </c>
      <c r="AV102" s="184">
        <v>341</v>
      </c>
      <c r="AW102" s="184">
        <v>393</v>
      </c>
      <c r="AX102" s="184">
        <v>364</v>
      </c>
      <c r="AY102" s="184">
        <v>399</v>
      </c>
      <c r="AZ102" s="184">
        <v>383</v>
      </c>
      <c r="BA102" s="184">
        <v>351</v>
      </c>
      <c r="BB102" s="184">
        <v>386</v>
      </c>
      <c r="BC102" s="184">
        <v>455</v>
      </c>
      <c r="BD102" s="184">
        <v>418</v>
      </c>
      <c r="BE102" s="184">
        <v>398</v>
      </c>
      <c r="BF102" s="184">
        <v>428</v>
      </c>
      <c r="BG102" s="184">
        <v>389</v>
      </c>
      <c r="BH102" s="184">
        <v>409</v>
      </c>
      <c r="BI102" s="184">
        <v>393</v>
      </c>
      <c r="BJ102" s="184">
        <v>396</v>
      </c>
      <c r="BK102" s="184">
        <v>452</v>
      </c>
      <c r="BL102" s="184">
        <v>409</v>
      </c>
      <c r="BM102" s="184">
        <v>525</v>
      </c>
      <c r="BN102" s="184">
        <v>517</v>
      </c>
      <c r="BO102" s="184">
        <v>449</v>
      </c>
      <c r="BP102" s="184">
        <v>461</v>
      </c>
      <c r="BQ102" s="184">
        <v>424</v>
      </c>
      <c r="BR102" s="184">
        <v>410</v>
      </c>
      <c r="BS102" s="184">
        <v>436</v>
      </c>
      <c r="BT102" s="184">
        <v>503</v>
      </c>
      <c r="BU102" s="184">
        <v>448</v>
      </c>
      <c r="BV102" s="184">
        <v>433</v>
      </c>
      <c r="BW102" s="184">
        <v>409</v>
      </c>
      <c r="BX102" s="184">
        <v>415</v>
      </c>
      <c r="BY102" s="184">
        <v>374</v>
      </c>
      <c r="BZ102" s="184">
        <v>362</v>
      </c>
      <c r="CA102" s="184">
        <v>356</v>
      </c>
      <c r="CB102" s="184">
        <v>346</v>
      </c>
      <c r="CC102" s="184">
        <v>326</v>
      </c>
      <c r="CD102" s="184">
        <v>326</v>
      </c>
      <c r="CE102" s="184">
        <v>331</v>
      </c>
      <c r="CF102" s="184">
        <v>321</v>
      </c>
      <c r="CG102" s="184">
        <v>296</v>
      </c>
      <c r="CH102" s="184">
        <v>330</v>
      </c>
      <c r="CI102" s="184">
        <v>295</v>
      </c>
      <c r="CJ102" s="184">
        <v>317</v>
      </c>
      <c r="CK102" s="184">
        <v>374</v>
      </c>
      <c r="CL102" s="184">
        <v>343</v>
      </c>
      <c r="CM102" s="184">
        <v>296</v>
      </c>
      <c r="CN102" s="184">
        <v>297</v>
      </c>
      <c r="CO102" s="184">
        <v>269</v>
      </c>
      <c r="CP102" s="184">
        <v>269</v>
      </c>
      <c r="CQ102" s="184">
        <v>189</v>
      </c>
      <c r="CR102" s="184">
        <v>171</v>
      </c>
      <c r="CS102" s="184">
        <v>159</v>
      </c>
      <c r="CT102" s="184">
        <v>153</v>
      </c>
      <c r="CU102" s="184">
        <v>133</v>
      </c>
      <c r="CV102" s="184">
        <v>139</v>
      </c>
      <c r="CW102" s="184">
        <v>98</v>
      </c>
      <c r="CX102" s="184">
        <v>100</v>
      </c>
      <c r="CY102" s="184">
        <v>261</v>
      </c>
      <c r="CZ102">
        <v>238</v>
      </c>
      <c r="DA102">
        <v>260</v>
      </c>
      <c r="DB102">
        <v>284</v>
      </c>
      <c r="DC102">
        <v>293</v>
      </c>
      <c r="DD102">
        <v>318</v>
      </c>
      <c r="DE102">
        <v>377</v>
      </c>
      <c r="DF102">
        <v>332</v>
      </c>
      <c r="DG102">
        <v>359</v>
      </c>
      <c r="DH102">
        <v>369</v>
      </c>
      <c r="DI102">
        <v>390</v>
      </c>
      <c r="DJ102">
        <v>370</v>
      </c>
      <c r="DK102">
        <v>396</v>
      </c>
      <c r="DL102">
        <v>437</v>
      </c>
      <c r="DM102">
        <v>394</v>
      </c>
      <c r="DN102">
        <v>417</v>
      </c>
      <c r="DO102">
        <v>389</v>
      </c>
      <c r="DP102">
        <v>403</v>
      </c>
      <c r="DQ102">
        <v>360</v>
      </c>
      <c r="DR102">
        <v>324</v>
      </c>
      <c r="DS102">
        <v>261</v>
      </c>
      <c r="DT102">
        <v>196</v>
      </c>
      <c r="DU102">
        <v>192</v>
      </c>
      <c r="DV102">
        <v>218</v>
      </c>
      <c r="DW102">
        <v>227</v>
      </c>
      <c r="DX102">
        <v>310</v>
      </c>
      <c r="DY102">
        <v>239</v>
      </c>
      <c r="DZ102">
        <v>255</v>
      </c>
      <c r="EA102">
        <v>282</v>
      </c>
      <c r="EB102">
        <v>269</v>
      </c>
      <c r="EC102">
        <v>326</v>
      </c>
      <c r="ED102">
        <v>327</v>
      </c>
      <c r="EE102">
        <v>366</v>
      </c>
      <c r="EF102">
        <v>388</v>
      </c>
      <c r="EG102">
        <v>374</v>
      </c>
      <c r="EH102">
        <v>368</v>
      </c>
      <c r="EI102">
        <v>444</v>
      </c>
      <c r="EJ102">
        <v>504</v>
      </c>
      <c r="EK102">
        <v>444</v>
      </c>
      <c r="EL102">
        <v>409</v>
      </c>
      <c r="EM102">
        <v>411</v>
      </c>
      <c r="EN102">
        <v>425</v>
      </c>
      <c r="EO102">
        <v>443</v>
      </c>
      <c r="EP102">
        <v>448</v>
      </c>
      <c r="EQ102">
        <v>477</v>
      </c>
      <c r="ER102">
        <v>423</v>
      </c>
      <c r="ES102">
        <v>467</v>
      </c>
      <c r="ET102">
        <v>425</v>
      </c>
      <c r="EU102">
        <v>423</v>
      </c>
      <c r="EV102">
        <v>453</v>
      </c>
      <c r="EW102">
        <v>431</v>
      </c>
      <c r="EX102">
        <v>447</v>
      </c>
      <c r="EY102">
        <v>465</v>
      </c>
      <c r="EZ102">
        <v>479</v>
      </c>
      <c r="FA102">
        <v>473</v>
      </c>
      <c r="FB102">
        <v>456</v>
      </c>
      <c r="FC102">
        <v>454</v>
      </c>
      <c r="FD102">
        <v>483</v>
      </c>
      <c r="FE102">
        <v>476</v>
      </c>
      <c r="FF102">
        <v>457</v>
      </c>
      <c r="FG102">
        <v>455</v>
      </c>
      <c r="FH102">
        <v>439</v>
      </c>
      <c r="FI102">
        <v>438</v>
      </c>
      <c r="FJ102">
        <v>451</v>
      </c>
      <c r="FK102">
        <v>410</v>
      </c>
      <c r="FL102">
        <v>470</v>
      </c>
      <c r="FM102">
        <v>369</v>
      </c>
      <c r="FN102">
        <v>416</v>
      </c>
      <c r="FO102">
        <v>413</v>
      </c>
      <c r="FP102">
        <v>361</v>
      </c>
      <c r="FQ102">
        <v>387</v>
      </c>
      <c r="FR102">
        <v>339</v>
      </c>
      <c r="FS102">
        <v>380</v>
      </c>
      <c r="FT102">
        <v>390</v>
      </c>
      <c r="FU102">
        <v>385</v>
      </c>
      <c r="FV102">
        <v>401</v>
      </c>
      <c r="FW102">
        <v>443</v>
      </c>
      <c r="FX102">
        <v>431</v>
      </c>
      <c r="FY102">
        <v>524</v>
      </c>
      <c r="FZ102">
        <v>347</v>
      </c>
      <c r="GA102">
        <v>342</v>
      </c>
      <c r="GB102">
        <v>322</v>
      </c>
      <c r="GC102">
        <v>305</v>
      </c>
      <c r="GD102">
        <v>269</v>
      </c>
      <c r="GE102">
        <v>233</v>
      </c>
      <c r="GF102">
        <v>234</v>
      </c>
      <c r="GG102">
        <v>240</v>
      </c>
      <c r="GH102">
        <v>206</v>
      </c>
      <c r="GI102">
        <v>179</v>
      </c>
      <c r="GJ102">
        <v>146</v>
      </c>
      <c r="GK102">
        <v>136</v>
      </c>
      <c r="GL102">
        <v>541</v>
      </c>
    </row>
    <row r="103" spans="1:194" s="1" customFormat="1" ht="14.4" x14ac:dyDescent="0.3">
      <c r="A103" s="30" t="s">
        <v>46</v>
      </c>
      <c r="B103" s="1" t="s">
        <v>142</v>
      </c>
      <c r="C103" s="29" t="str">
        <f>CONCATENATE(A103," - ",B103)</f>
        <v>LA England - Amber Valley</v>
      </c>
      <c r="D103" s="48">
        <f t="shared" si="57"/>
        <v>4470</v>
      </c>
      <c r="E103" s="48">
        <f t="shared" si="58"/>
        <v>4367</v>
      </c>
      <c r="F103" s="49">
        <f>G103+H103</f>
        <v>130451</v>
      </c>
      <c r="G103" s="49">
        <f>SUM(M103:CY103)</f>
        <v>63945</v>
      </c>
      <c r="H103" s="50">
        <f>SUM(CZ103:GL103)</f>
        <v>66506</v>
      </c>
      <c r="I103" s="50">
        <f>SUM(AE103:CY103)</f>
        <v>51538</v>
      </c>
      <c r="J103" s="50">
        <f>SUM(DR103:GL103)</f>
        <v>54433</v>
      </c>
      <c r="K103" s="47">
        <f>SUM(M103:AD103)</f>
        <v>12407</v>
      </c>
      <c r="L103" s="48">
        <f>SUM(CZ103:DQ103)</f>
        <v>12073</v>
      </c>
      <c r="M103" s="184">
        <v>584</v>
      </c>
      <c r="N103" s="184">
        <v>576</v>
      </c>
      <c r="O103" s="184">
        <v>615</v>
      </c>
      <c r="P103" s="184">
        <v>624</v>
      </c>
      <c r="Q103" s="184">
        <v>637</v>
      </c>
      <c r="R103" s="184">
        <v>652</v>
      </c>
      <c r="S103" s="184">
        <v>658</v>
      </c>
      <c r="T103" s="184">
        <v>736</v>
      </c>
      <c r="U103" s="184">
        <v>708</v>
      </c>
      <c r="V103" s="184">
        <v>675</v>
      </c>
      <c r="W103" s="184">
        <v>718</v>
      </c>
      <c r="X103" s="184">
        <v>754</v>
      </c>
      <c r="Y103" s="184">
        <v>737</v>
      </c>
      <c r="Z103" s="184">
        <v>760</v>
      </c>
      <c r="AA103" s="184">
        <v>780</v>
      </c>
      <c r="AB103" s="184">
        <v>731</v>
      </c>
      <c r="AC103" s="184">
        <v>731</v>
      </c>
      <c r="AD103" s="184">
        <v>731</v>
      </c>
      <c r="AE103" s="184">
        <v>694</v>
      </c>
      <c r="AF103" s="184">
        <v>568</v>
      </c>
      <c r="AG103" s="184">
        <v>535</v>
      </c>
      <c r="AH103" s="184">
        <v>516</v>
      </c>
      <c r="AI103" s="184">
        <v>585</v>
      </c>
      <c r="AJ103" s="184">
        <v>609</v>
      </c>
      <c r="AK103" s="184">
        <v>699</v>
      </c>
      <c r="AL103" s="184">
        <v>719</v>
      </c>
      <c r="AM103" s="184">
        <v>706</v>
      </c>
      <c r="AN103" s="184">
        <v>693</v>
      </c>
      <c r="AO103" s="184">
        <v>711</v>
      </c>
      <c r="AP103" s="184">
        <v>735</v>
      </c>
      <c r="AQ103" s="184">
        <v>740</v>
      </c>
      <c r="AR103" s="184">
        <v>797</v>
      </c>
      <c r="AS103" s="184">
        <v>834</v>
      </c>
      <c r="AT103" s="184">
        <v>882</v>
      </c>
      <c r="AU103" s="184">
        <v>841</v>
      </c>
      <c r="AV103" s="184">
        <v>764</v>
      </c>
      <c r="AW103" s="184">
        <v>829</v>
      </c>
      <c r="AX103" s="184">
        <v>750</v>
      </c>
      <c r="AY103" s="184">
        <v>763</v>
      </c>
      <c r="AZ103" s="184">
        <v>727</v>
      </c>
      <c r="BA103" s="184">
        <v>766</v>
      </c>
      <c r="BB103" s="184">
        <v>797</v>
      </c>
      <c r="BC103" s="184">
        <v>726</v>
      </c>
      <c r="BD103" s="184">
        <v>740</v>
      </c>
      <c r="BE103" s="184">
        <v>754</v>
      </c>
      <c r="BF103" s="184">
        <v>755</v>
      </c>
      <c r="BG103" s="184">
        <v>649</v>
      </c>
      <c r="BH103" s="184">
        <v>713</v>
      </c>
      <c r="BI103" s="184">
        <v>739</v>
      </c>
      <c r="BJ103" s="184">
        <v>829</v>
      </c>
      <c r="BK103" s="184">
        <v>852</v>
      </c>
      <c r="BL103" s="184">
        <v>886</v>
      </c>
      <c r="BM103" s="184">
        <v>1026</v>
      </c>
      <c r="BN103" s="184">
        <v>966</v>
      </c>
      <c r="BO103" s="184">
        <v>996</v>
      </c>
      <c r="BP103" s="184">
        <v>955</v>
      </c>
      <c r="BQ103" s="184">
        <v>1038</v>
      </c>
      <c r="BR103" s="184">
        <v>1028</v>
      </c>
      <c r="BS103" s="184">
        <v>957</v>
      </c>
      <c r="BT103" s="184">
        <v>1030</v>
      </c>
      <c r="BU103" s="184">
        <v>968</v>
      </c>
      <c r="BV103" s="184">
        <v>1001</v>
      </c>
      <c r="BW103" s="184">
        <v>924</v>
      </c>
      <c r="BX103" s="184">
        <v>902</v>
      </c>
      <c r="BY103" s="184">
        <v>842</v>
      </c>
      <c r="BZ103" s="184">
        <v>819</v>
      </c>
      <c r="CA103" s="184">
        <v>809</v>
      </c>
      <c r="CB103" s="184">
        <v>750</v>
      </c>
      <c r="CC103" s="184">
        <v>823</v>
      </c>
      <c r="CD103" s="184">
        <v>700</v>
      </c>
      <c r="CE103" s="184">
        <v>678</v>
      </c>
      <c r="CF103" s="184">
        <v>677</v>
      </c>
      <c r="CG103" s="184">
        <v>689</v>
      </c>
      <c r="CH103" s="184">
        <v>721</v>
      </c>
      <c r="CI103" s="184">
        <v>685</v>
      </c>
      <c r="CJ103" s="184">
        <v>710</v>
      </c>
      <c r="CK103" s="184">
        <v>733</v>
      </c>
      <c r="CL103" s="184">
        <v>799</v>
      </c>
      <c r="CM103" s="184">
        <v>553</v>
      </c>
      <c r="CN103" s="184">
        <v>511</v>
      </c>
      <c r="CO103" s="184">
        <v>555</v>
      </c>
      <c r="CP103" s="184">
        <v>467</v>
      </c>
      <c r="CQ103" s="184">
        <v>398</v>
      </c>
      <c r="CR103" s="184">
        <v>295</v>
      </c>
      <c r="CS103" s="184">
        <v>291</v>
      </c>
      <c r="CT103" s="184">
        <v>282</v>
      </c>
      <c r="CU103" s="184">
        <v>226</v>
      </c>
      <c r="CV103" s="184">
        <v>185</v>
      </c>
      <c r="CW103" s="184">
        <v>131</v>
      </c>
      <c r="CX103" s="184">
        <v>128</v>
      </c>
      <c r="CY103" s="184">
        <v>387</v>
      </c>
      <c r="CZ103">
        <v>518</v>
      </c>
      <c r="DA103">
        <v>584</v>
      </c>
      <c r="DB103">
        <v>645</v>
      </c>
      <c r="DC103">
        <v>595</v>
      </c>
      <c r="DD103">
        <v>596</v>
      </c>
      <c r="DE103">
        <v>669</v>
      </c>
      <c r="DF103">
        <v>657</v>
      </c>
      <c r="DG103">
        <v>677</v>
      </c>
      <c r="DH103">
        <v>674</v>
      </c>
      <c r="DI103">
        <v>683</v>
      </c>
      <c r="DJ103">
        <v>673</v>
      </c>
      <c r="DK103">
        <v>735</v>
      </c>
      <c r="DL103">
        <v>711</v>
      </c>
      <c r="DM103">
        <v>761</v>
      </c>
      <c r="DN103">
        <v>732</v>
      </c>
      <c r="DO103">
        <v>714</v>
      </c>
      <c r="DP103">
        <v>726</v>
      </c>
      <c r="DQ103">
        <v>723</v>
      </c>
      <c r="DR103">
        <v>648</v>
      </c>
      <c r="DS103">
        <v>390</v>
      </c>
      <c r="DT103">
        <v>393</v>
      </c>
      <c r="DU103">
        <v>459</v>
      </c>
      <c r="DV103">
        <v>550</v>
      </c>
      <c r="DW103">
        <v>619</v>
      </c>
      <c r="DX103">
        <v>678</v>
      </c>
      <c r="DY103">
        <v>734</v>
      </c>
      <c r="DZ103">
        <v>734</v>
      </c>
      <c r="EA103">
        <v>803</v>
      </c>
      <c r="EB103">
        <v>792</v>
      </c>
      <c r="EC103">
        <v>763</v>
      </c>
      <c r="ED103">
        <v>845</v>
      </c>
      <c r="EE103">
        <v>823</v>
      </c>
      <c r="EF103">
        <v>892</v>
      </c>
      <c r="EG103">
        <v>864</v>
      </c>
      <c r="EH103">
        <v>862</v>
      </c>
      <c r="EI103">
        <v>801</v>
      </c>
      <c r="EJ103">
        <v>798</v>
      </c>
      <c r="EK103">
        <v>860</v>
      </c>
      <c r="EL103">
        <v>813</v>
      </c>
      <c r="EM103">
        <v>807</v>
      </c>
      <c r="EN103">
        <v>778</v>
      </c>
      <c r="EO103">
        <v>782</v>
      </c>
      <c r="EP103">
        <v>732</v>
      </c>
      <c r="EQ103">
        <v>824</v>
      </c>
      <c r="ER103">
        <v>860</v>
      </c>
      <c r="ES103">
        <v>760</v>
      </c>
      <c r="ET103">
        <v>750</v>
      </c>
      <c r="EU103">
        <v>732</v>
      </c>
      <c r="EV103">
        <v>787</v>
      </c>
      <c r="EW103">
        <v>770</v>
      </c>
      <c r="EX103">
        <v>829</v>
      </c>
      <c r="EY103">
        <v>895</v>
      </c>
      <c r="EZ103">
        <v>1015</v>
      </c>
      <c r="FA103">
        <v>976</v>
      </c>
      <c r="FB103">
        <v>999</v>
      </c>
      <c r="FC103">
        <v>1053</v>
      </c>
      <c r="FD103">
        <v>1041</v>
      </c>
      <c r="FE103">
        <v>1053</v>
      </c>
      <c r="FF103">
        <v>1041</v>
      </c>
      <c r="FG103">
        <v>1013</v>
      </c>
      <c r="FH103">
        <v>1060</v>
      </c>
      <c r="FI103">
        <v>1017</v>
      </c>
      <c r="FJ103">
        <v>923</v>
      </c>
      <c r="FK103">
        <v>951</v>
      </c>
      <c r="FL103">
        <v>842</v>
      </c>
      <c r="FM103">
        <v>900</v>
      </c>
      <c r="FN103">
        <v>801</v>
      </c>
      <c r="FO103">
        <v>773</v>
      </c>
      <c r="FP103">
        <v>767</v>
      </c>
      <c r="FQ103">
        <v>738</v>
      </c>
      <c r="FR103">
        <v>786</v>
      </c>
      <c r="FS103">
        <v>767</v>
      </c>
      <c r="FT103">
        <v>665</v>
      </c>
      <c r="FU103">
        <v>725</v>
      </c>
      <c r="FV103">
        <v>786</v>
      </c>
      <c r="FW103">
        <v>792</v>
      </c>
      <c r="FX103">
        <v>835</v>
      </c>
      <c r="FY103">
        <v>845</v>
      </c>
      <c r="FZ103">
        <v>611</v>
      </c>
      <c r="GA103">
        <v>577</v>
      </c>
      <c r="GB103">
        <v>645</v>
      </c>
      <c r="GC103">
        <v>549</v>
      </c>
      <c r="GD103">
        <v>455</v>
      </c>
      <c r="GE103">
        <v>371</v>
      </c>
      <c r="GF103">
        <v>356</v>
      </c>
      <c r="GG103">
        <v>364</v>
      </c>
      <c r="GH103">
        <v>295</v>
      </c>
      <c r="GI103">
        <v>304</v>
      </c>
      <c r="GJ103">
        <v>242</v>
      </c>
      <c r="GK103">
        <v>201</v>
      </c>
      <c r="GL103">
        <v>872</v>
      </c>
    </row>
    <row r="104" spans="1:194" s="1" customFormat="1" ht="14.4" x14ac:dyDescent="0.3">
      <c r="A104" s="30" t="s">
        <v>46</v>
      </c>
      <c r="B104" s="1" t="s">
        <v>143</v>
      </c>
      <c r="C104" s="29" t="str">
        <f>CONCATENATE(A104," - ",B104)</f>
        <v>LA England - Arun</v>
      </c>
      <c r="D104" s="48">
        <f t="shared" si="57"/>
        <v>5449</v>
      </c>
      <c r="E104" s="48">
        <f t="shared" si="58"/>
        <v>5036</v>
      </c>
      <c r="F104" s="49">
        <f t="shared" si="59"/>
        <v>170064</v>
      </c>
      <c r="G104" s="49">
        <f t="shared" si="60"/>
        <v>81761</v>
      </c>
      <c r="H104" s="50">
        <f t="shared" si="61"/>
        <v>88303</v>
      </c>
      <c r="I104" s="50">
        <f t="shared" si="62"/>
        <v>66769</v>
      </c>
      <c r="J104" s="50">
        <f t="shared" si="63"/>
        <v>74143</v>
      </c>
      <c r="K104" s="47">
        <f t="shared" si="64"/>
        <v>14992</v>
      </c>
      <c r="L104" s="48">
        <f t="shared" si="65"/>
        <v>14160</v>
      </c>
      <c r="M104" s="184">
        <v>623</v>
      </c>
      <c r="N104" s="184">
        <v>693</v>
      </c>
      <c r="O104" s="184">
        <v>740</v>
      </c>
      <c r="P104" s="184">
        <v>697</v>
      </c>
      <c r="Q104" s="184">
        <v>782</v>
      </c>
      <c r="R104" s="184">
        <v>823</v>
      </c>
      <c r="S104" s="184">
        <v>835</v>
      </c>
      <c r="T104" s="184">
        <v>865</v>
      </c>
      <c r="U104" s="184">
        <v>829</v>
      </c>
      <c r="V104" s="184">
        <v>892</v>
      </c>
      <c r="W104" s="184">
        <v>844</v>
      </c>
      <c r="X104" s="184">
        <v>920</v>
      </c>
      <c r="Y104" s="184">
        <v>933</v>
      </c>
      <c r="Z104" s="184">
        <v>904</v>
      </c>
      <c r="AA104" s="184">
        <v>918</v>
      </c>
      <c r="AB104" s="184">
        <v>940</v>
      </c>
      <c r="AC104" s="184">
        <v>930</v>
      </c>
      <c r="AD104" s="184">
        <v>824</v>
      </c>
      <c r="AE104" s="184">
        <v>809</v>
      </c>
      <c r="AF104" s="184">
        <v>794</v>
      </c>
      <c r="AG104" s="184">
        <v>726</v>
      </c>
      <c r="AH104" s="184">
        <v>721</v>
      </c>
      <c r="AI104" s="184">
        <v>715</v>
      </c>
      <c r="AJ104" s="184">
        <v>767</v>
      </c>
      <c r="AK104" s="184">
        <v>752</v>
      </c>
      <c r="AL104" s="184">
        <v>800</v>
      </c>
      <c r="AM104" s="184">
        <v>767</v>
      </c>
      <c r="AN104" s="184">
        <v>804</v>
      </c>
      <c r="AO104" s="184">
        <v>834</v>
      </c>
      <c r="AP104" s="184">
        <v>874</v>
      </c>
      <c r="AQ104" s="184">
        <v>866</v>
      </c>
      <c r="AR104" s="184">
        <v>867</v>
      </c>
      <c r="AS104" s="184">
        <v>923</v>
      </c>
      <c r="AT104" s="184">
        <v>1001</v>
      </c>
      <c r="AU104" s="184">
        <v>1004</v>
      </c>
      <c r="AV104" s="184">
        <v>1016</v>
      </c>
      <c r="AW104" s="184">
        <v>929</v>
      </c>
      <c r="AX104" s="184">
        <v>999</v>
      </c>
      <c r="AY104" s="184">
        <v>929</v>
      </c>
      <c r="AZ104" s="184">
        <v>992</v>
      </c>
      <c r="BA104" s="184">
        <v>911</v>
      </c>
      <c r="BB104" s="184">
        <v>948</v>
      </c>
      <c r="BC104" s="184">
        <v>893</v>
      </c>
      <c r="BD104" s="184">
        <v>959</v>
      </c>
      <c r="BE104" s="184">
        <v>918</v>
      </c>
      <c r="BF104" s="184">
        <v>939</v>
      </c>
      <c r="BG104" s="184">
        <v>832</v>
      </c>
      <c r="BH104" s="184">
        <v>753</v>
      </c>
      <c r="BI104" s="184">
        <v>797</v>
      </c>
      <c r="BJ104" s="184">
        <v>829</v>
      </c>
      <c r="BK104" s="184">
        <v>884</v>
      </c>
      <c r="BL104" s="184">
        <v>991</v>
      </c>
      <c r="BM104" s="184">
        <v>1015</v>
      </c>
      <c r="BN104" s="184">
        <v>1099</v>
      </c>
      <c r="BO104" s="184">
        <v>1123</v>
      </c>
      <c r="BP104" s="184">
        <v>1145</v>
      </c>
      <c r="BQ104" s="184">
        <v>1153</v>
      </c>
      <c r="BR104" s="184">
        <v>1200</v>
      </c>
      <c r="BS104" s="184">
        <v>1194</v>
      </c>
      <c r="BT104" s="184">
        <v>1195</v>
      </c>
      <c r="BU104" s="184">
        <v>1278</v>
      </c>
      <c r="BV104" s="184">
        <v>1188</v>
      </c>
      <c r="BW104" s="184">
        <v>1184</v>
      </c>
      <c r="BX104" s="184">
        <v>1136</v>
      </c>
      <c r="BY104" s="184">
        <v>1127</v>
      </c>
      <c r="BZ104" s="184">
        <v>1110</v>
      </c>
      <c r="CA104" s="184">
        <v>1059</v>
      </c>
      <c r="CB104" s="184">
        <v>1088</v>
      </c>
      <c r="CC104" s="184">
        <v>1026</v>
      </c>
      <c r="CD104" s="184">
        <v>1005</v>
      </c>
      <c r="CE104" s="184">
        <v>1020</v>
      </c>
      <c r="CF104" s="184">
        <v>1009</v>
      </c>
      <c r="CG104" s="184">
        <v>1025</v>
      </c>
      <c r="CH104" s="184">
        <v>1014</v>
      </c>
      <c r="CI104" s="184">
        <v>1089</v>
      </c>
      <c r="CJ104" s="184">
        <v>1103</v>
      </c>
      <c r="CK104" s="184">
        <v>1208</v>
      </c>
      <c r="CL104" s="184">
        <v>1262</v>
      </c>
      <c r="CM104" s="184">
        <v>945</v>
      </c>
      <c r="CN104" s="184">
        <v>922</v>
      </c>
      <c r="CO104" s="184">
        <v>845</v>
      </c>
      <c r="CP104" s="184">
        <v>804</v>
      </c>
      <c r="CQ104" s="184">
        <v>666</v>
      </c>
      <c r="CR104" s="184">
        <v>553</v>
      </c>
      <c r="CS104" s="184">
        <v>560</v>
      </c>
      <c r="CT104" s="184">
        <v>505</v>
      </c>
      <c r="CU104" s="184">
        <v>460</v>
      </c>
      <c r="CV104" s="184">
        <v>381</v>
      </c>
      <c r="CW104" s="184">
        <v>306</v>
      </c>
      <c r="CX104" s="184">
        <v>282</v>
      </c>
      <c r="CY104" s="184">
        <v>942</v>
      </c>
      <c r="CZ104">
        <v>585</v>
      </c>
      <c r="DA104">
        <v>669</v>
      </c>
      <c r="DB104">
        <v>723</v>
      </c>
      <c r="DC104">
        <v>731</v>
      </c>
      <c r="DD104">
        <v>755</v>
      </c>
      <c r="DE104">
        <v>790</v>
      </c>
      <c r="DF104">
        <v>771</v>
      </c>
      <c r="DG104">
        <v>782</v>
      </c>
      <c r="DH104">
        <v>877</v>
      </c>
      <c r="DI104">
        <v>830</v>
      </c>
      <c r="DJ104">
        <v>772</v>
      </c>
      <c r="DK104">
        <v>839</v>
      </c>
      <c r="DL104">
        <v>948</v>
      </c>
      <c r="DM104">
        <v>855</v>
      </c>
      <c r="DN104">
        <v>793</v>
      </c>
      <c r="DO104">
        <v>867</v>
      </c>
      <c r="DP104">
        <v>783</v>
      </c>
      <c r="DQ104">
        <v>790</v>
      </c>
      <c r="DR104">
        <v>779</v>
      </c>
      <c r="DS104">
        <v>694</v>
      </c>
      <c r="DT104">
        <v>687</v>
      </c>
      <c r="DU104">
        <v>592</v>
      </c>
      <c r="DV104">
        <v>697</v>
      </c>
      <c r="DW104">
        <v>748</v>
      </c>
      <c r="DX104">
        <v>821</v>
      </c>
      <c r="DY104">
        <v>762</v>
      </c>
      <c r="DZ104">
        <v>790</v>
      </c>
      <c r="EA104">
        <v>812</v>
      </c>
      <c r="EB104">
        <v>853</v>
      </c>
      <c r="EC104">
        <v>864</v>
      </c>
      <c r="ED104">
        <v>924</v>
      </c>
      <c r="EE104">
        <v>943</v>
      </c>
      <c r="EF104">
        <v>999</v>
      </c>
      <c r="EG104">
        <v>1029</v>
      </c>
      <c r="EH104">
        <v>1059</v>
      </c>
      <c r="EI104">
        <v>1040</v>
      </c>
      <c r="EJ104">
        <v>1078</v>
      </c>
      <c r="EK104">
        <v>980</v>
      </c>
      <c r="EL104">
        <v>964</v>
      </c>
      <c r="EM104">
        <v>960</v>
      </c>
      <c r="EN104">
        <v>1014</v>
      </c>
      <c r="EO104">
        <v>922</v>
      </c>
      <c r="EP104">
        <v>936</v>
      </c>
      <c r="EQ104">
        <v>929</v>
      </c>
      <c r="ER104">
        <v>1031</v>
      </c>
      <c r="ES104">
        <v>938</v>
      </c>
      <c r="ET104">
        <v>924</v>
      </c>
      <c r="EU104">
        <v>870</v>
      </c>
      <c r="EV104">
        <v>851</v>
      </c>
      <c r="EW104">
        <v>960</v>
      </c>
      <c r="EX104">
        <v>1047</v>
      </c>
      <c r="EY104">
        <v>1006</v>
      </c>
      <c r="EZ104">
        <v>1121</v>
      </c>
      <c r="FA104">
        <v>1180</v>
      </c>
      <c r="FB104">
        <v>1167</v>
      </c>
      <c r="FC104">
        <v>1269</v>
      </c>
      <c r="FD104">
        <v>1298</v>
      </c>
      <c r="FE104">
        <v>1258</v>
      </c>
      <c r="FF104">
        <v>1273</v>
      </c>
      <c r="FG104">
        <v>1397</v>
      </c>
      <c r="FH104">
        <v>1314</v>
      </c>
      <c r="FI104">
        <v>1297</v>
      </c>
      <c r="FJ104">
        <v>1381</v>
      </c>
      <c r="FK104">
        <v>1284</v>
      </c>
      <c r="FL104">
        <v>1202</v>
      </c>
      <c r="FM104">
        <v>1282</v>
      </c>
      <c r="FN104">
        <v>1246</v>
      </c>
      <c r="FO104">
        <v>1206</v>
      </c>
      <c r="FP104">
        <v>1200</v>
      </c>
      <c r="FQ104">
        <v>1225</v>
      </c>
      <c r="FR104">
        <v>1147</v>
      </c>
      <c r="FS104">
        <v>1135</v>
      </c>
      <c r="FT104">
        <v>1222</v>
      </c>
      <c r="FU104">
        <v>1152</v>
      </c>
      <c r="FV104">
        <v>1205</v>
      </c>
      <c r="FW104">
        <v>1309</v>
      </c>
      <c r="FX104">
        <v>1380</v>
      </c>
      <c r="FY104">
        <v>1512</v>
      </c>
      <c r="FZ104">
        <v>1162</v>
      </c>
      <c r="GA104">
        <v>1044</v>
      </c>
      <c r="GB104">
        <v>978</v>
      </c>
      <c r="GC104">
        <v>972</v>
      </c>
      <c r="GD104">
        <v>768</v>
      </c>
      <c r="GE104">
        <v>679</v>
      </c>
      <c r="GF104">
        <v>713</v>
      </c>
      <c r="GG104">
        <v>646</v>
      </c>
      <c r="GH104">
        <v>612</v>
      </c>
      <c r="GI104">
        <v>569</v>
      </c>
      <c r="GJ104">
        <v>481</v>
      </c>
      <c r="GK104">
        <v>426</v>
      </c>
      <c r="GL104">
        <v>1928</v>
      </c>
    </row>
    <row r="105" spans="1:194" s="1" customFormat="1" ht="14.4" x14ac:dyDescent="0.3">
      <c r="A105" s="30" t="s">
        <v>46</v>
      </c>
      <c r="B105" s="1" t="s">
        <v>144</v>
      </c>
      <c r="C105" s="29" t="str">
        <f t="shared" ref="C105:C168" si="66">CONCATENATE(A105," - ",B105)</f>
        <v>LA England - Ashfield</v>
      </c>
      <c r="D105" s="48">
        <f t="shared" si="57"/>
        <v>4856</v>
      </c>
      <c r="E105" s="48">
        <f t="shared" si="58"/>
        <v>4645</v>
      </c>
      <c r="F105" s="49">
        <f t="shared" si="59"/>
        <v>129572</v>
      </c>
      <c r="G105" s="49">
        <f t="shared" si="60"/>
        <v>63373</v>
      </c>
      <c r="H105" s="50">
        <f t="shared" si="61"/>
        <v>66199</v>
      </c>
      <c r="I105" s="50">
        <f t="shared" si="62"/>
        <v>49596</v>
      </c>
      <c r="J105" s="50">
        <f t="shared" si="63"/>
        <v>53085</v>
      </c>
      <c r="K105" s="47">
        <f t="shared" si="64"/>
        <v>13777</v>
      </c>
      <c r="L105" s="48">
        <f t="shared" si="65"/>
        <v>13114</v>
      </c>
      <c r="M105" s="184">
        <v>601</v>
      </c>
      <c r="N105" s="184">
        <v>636</v>
      </c>
      <c r="O105" s="184">
        <v>664</v>
      </c>
      <c r="P105" s="184">
        <v>682</v>
      </c>
      <c r="Q105" s="184">
        <v>731</v>
      </c>
      <c r="R105" s="184">
        <v>728</v>
      </c>
      <c r="S105" s="184">
        <v>769</v>
      </c>
      <c r="T105" s="184">
        <v>831</v>
      </c>
      <c r="U105" s="184">
        <v>836</v>
      </c>
      <c r="V105" s="184">
        <v>816</v>
      </c>
      <c r="W105" s="184">
        <v>825</v>
      </c>
      <c r="X105" s="184">
        <v>802</v>
      </c>
      <c r="Y105" s="184">
        <v>929</v>
      </c>
      <c r="Z105" s="184">
        <v>825</v>
      </c>
      <c r="AA105" s="184">
        <v>796</v>
      </c>
      <c r="AB105" s="184">
        <v>798</v>
      </c>
      <c r="AC105" s="184">
        <v>758</v>
      </c>
      <c r="AD105" s="184">
        <v>750</v>
      </c>
      <c r="AE105" s="184">
        <v>782</v>
      </c>
      <c r="AF105" s="184">
        <v>654</v>
      </c>
      <c r="AG105" s="184">
        <v>581</v>
      </c>
      <c r="AH105" s="184">
        <v>627</v>
      </c>
      <c r="AI105" s="184">
        <v>571</v>
      </c>
      <c r="AJ105" s="184">
        <v>609</v>
      </c>
      <c r="AK105" s="184">
        <v>726</v>
      </c>
      <c r="AL105" s="184">
        <v>728</v>
      </c>
      <c r="AM105" s="184">
        <v>745</v>
      </c>
      <c r="AN105" s="184">
        <v>800</v>
      </c>
      <c r="AO105" s="184">
        <v>786</v>
      </c>
      <c r="AP105" s="184">
        <v>768</v>
      </c>
      <c r="AQ105" s="184">
        <v>757</v>
      </c>
      <c r="AR105" s="184">
        <v>836</v>
      </c>
      <c r="AS105" s="184">
        <v>822</v>
      </c>
      <c r="AT105" s="184">
        <v>868</v>
      </c>
      <c r="AU105" s="184">
        <v>892</v>
      </c>
      <c r="AV105" s="184">
        <v>885</v>
      </c>
      <c r="AW105" s="184">
        <v>939</v>
      </c>
      <c r="AX105" s="184">
        <v>848</v>
      </c>
      <c r="AY105" s="184">
        <v>858</v>
      </c>
      <c r="AZ105" s="184">
        <v>783</v>
      </c>
      <c r="BA105" s="184">
        <v>802</v>
      </c>
      <c r="BB105" s="184">
        <v>797</v>
      </c>
      <c r="BC105" s="184">
        <v>761</v>
      </c>
      <c r="BD105" s="184">
        <v>764</v>
      </c>
      <c r="BE105" s="184">
        <v>792</v>
      </c>
      <c r="BF105" s="184">
        <v>790</v>
      </c>
      <c r="BG105" s="184">
        <v>694</v>
      </c>
      <c r="BH105" s="184">
        <v>706</v>
      </c>
      <c r="BI105" s="184">
        <v>764</v>
      </c>
      <c r="BJ105" s="184">
        <v>696</v>
      </c>
      <c r="BK105" s="184">
        <v>764</v>
      </c>
      <c r="BL105" s="184">
        <v>850</v>
      </c>
      <c r="BM105" s="184">
        <v>865</v>
      </c>
      <c r="BN105" s="184">
        <v>924</v>
      </c>
      <c r="BO105" s="184">
        <v>883</v>
      </c>
      <c r="BP105" s="184">
        <v>909</v>
      </c>
      <c r="BQ105" s="184">
        <v>945</v>
      </c>
      <c r="BR105" s="184">
        <v>919</v>
      </c>
      <c r="BS105" s="184">
        <v>895</v>
      </c>
      <c r="BT105" s="184">
        <v>965</v>
      </c>
      <c r="BU105" s="184">
        <v>877</v>
      </c>
      <c r="BV105" s="184">
        <v>909</v>
      </c>
      <c r="BW105" s="184">
        <v>835</v>
      </c>
      <c r="BX105" s="184">
        <v>818</v>
      </c>
      <c r="BY105" s="184">
        <v>818</v>
      </c>
      <c r="BZ105" s="184">
        <v>730</v>
      </c>
      <c r="CA105" s="184">
        <v>681</v>
      </c>
      <c r="CB105" s="184">
        <v>681</v>
      </c>
      <c r="CC105" s="184">
        <v>611</v>
      </c>
      <c r="CD105" s="184">
        <v>610</v>
      </c>
      <c r="CE105" s="184">
        <v>586</v>
      </c>
      <c r="CF105" s="184">
        <v>618</v>
      </c>
      <c r="CG105" s="184">
        <v>597</v>
      </c>
      <c r="CH105" s="184">
        <v>597</v>
      </c>
      <c r="CI105" s="184">
        <v>613</v>
      </c>
      <c r="CJ105" s="184">
        <v>595</v>
      </c>
      <c r="CK105" s="184">
        <v>596</v>
      </c>
      <c r="CL105" s="184">
        <v>588</v>
      </c>
      <c r="CM105" s="184">
        <v>472</v>
      </c>
      <c r="CN105" s="184">
        <v>446</v>
      </c>
      <c r="CO105" s="184">
        <v>461</v>
      </c>
      <c r="CP105" s="184">
        <v>432</v>
      </c>
      <c r="CQ105" s="184">
        <v>343</v>
      </c>
      <c r="CR105" s="184">
        <v>283</v>
      </c>
      <c r="CS105" s="184">
        <v>285</v>
      </c>
      <c r="CT105" s="184">
        <v>238</v>
      </c>
      <c r="CU105" s="184">
        <v>197</v>
      </c>
      <c r="CV105" s="184">
        <v>160</v>
      </c>
      <c r="CW105" s="184">
        <v>117</v>
      </c>
      <c r="CX105" s="184">
        <v>113</v>
      </c>
      <c r="CY105" s="184">
        <v>339</v>
      </c>
      <c r="CZ105">
        <v>609</v>
      </c>
      <c r="DA105">
        <v>634</v>
      </c>
      <c r="DB105">
        <v>704</v>
      </c>
      <c r="DC105">
        <v>696</v>
      </c>
      <c r="DD105">
        <v>687</v>
      </c>
      <c r="DE105">
        <v>709</v>
      </c>
      <c r="DF105">
        <v>648</v>
      </c>
      <c r="DG105">
        <v>762</v>
      </c>
      <c r="DH105">
        <v>711</v>
      </c>
      <c r="DI105">
        <v>756</v>
      </c>
      <c r="DJ105">
        <v>764</v>
      </c>
      <c r="DK105">
        <v>789</v>
      </c>
      <c r="DL105">
        <v>805</v>
      </c>
      <c r="DM105">
        <v>790</v>
      </c>
      <c r="DN105">
        <v>788</v>
      </c>
      <c r="DO105">
        <v>779</v>
      </c>
      <c r="DP105">
        <v>762</v>
      </c>
      <c r="DQ105">
        <v>721</v>
      </c>
      <c r="DR105">
        <v>646</v>
      </c>
      <c r="DS105">
        <v>561</v>
      </c>
      <c r="DT105">
        <v>489</v>
      </c>
      <c r="DU105">
        <v>481</v>
      </c>
      <c r="DV105">
        <v>642</v>
      </c>
      <c r="DW105">
        <v>628</v>
      </c>
      <c r="DX105">
        <v>711</v>
      </c>
      <c r="DY105">
        <v>734</v>
      </c>
      <c r="DZ105">
        <v>726</v>
      </c>
      <c r="EA105">
        <v>817</v>
      </c>
      <c r="EB105">
        <v>872</v>
      </c>
      <c r="EC105">
        <v>854</v>
      </c>
      <c r="ED105">
        <v>903</v>
      </c>
      <c r="EE105">
        <v>964</v>
      </c>
      <c r="EF105">
        <v>923</v>
      </c>
      <c r="EG105">
        <v>978</v>
      </c>
      <c r="EH105">
        <v>974</v>
      </c>
      <c r="EI105">
        <v>993</v>
      </c>
      <c r="EJ105">
        <v>969</v>
      </c>
      <c r="EK105">
        <v>945</v>
      </c>
      <c r="EL105">
        <v>860</v>
      </c>
      <c r="EM105">
        <v>931</v>
      </c>
      <c r="EN105">
        <v>816</v>
      </c>
      <c r="EO105">
        <v>821</v>
      </c>
      <c r="EP105">
        <v>798</v>
      </c>
      <c r="EQ105">
        <v>873</v>
      </c>
      <c r="ER105">
        <v>810</v>
      </c>
      <c r="ES105">
        <v>797</v>
      </c>
      <c r="ET105">
        <v>754</v>
      </c>
      <c r="EU105">
        <v>720</v>
      </c>
      <c r="EV105">
        <v>718</v>
      </c>
      <c r="EW105">
        <v>756</v>
      </c>
      <c r="EX105">
        <v>797</v>
      </c>
      <c r="EY105">
        <v>820</v>
      </c>
      <c r="EZ105">
        <v>959</v>
      </c>
      <c r="FA105">
        <v>948</v>
      </c>
      <c r="FB105">
        <v>978</v>
      </c>
      <c r="FC105">
        <v>991</v>
      </c>
      <c r="FD105">
        <v>948</v>
      </c>
      <c r="FE105">
        <v>955</v>
      </c>
      <c r="FF105">
        <v>866</v>
      </c>
      <c r="FG105">
        <v>1024</v>
      </c>
      <c r="FH105">
        <v>877</v>
      </c>
      <c r="FI105">
        <v>929</v>
      </c>
      <c r="FJ105">
        <v>884</v>
      </c>
      <c r="FK105">
        <v>818</v>
      </c>
      <c r="FL105">
        <v>830</v>
      </c>
      <c r="FM105">
        <v>810</v>
      </c>
      <c r="FN105">
        <v>663</v>
      </c>
      <c r="FO105">
        <v>679</v>
      </c>
      <c r="FP105">
        <v>696</v>
      </c>
      <c r="FQ105">
        <v>642</v>
      </c>
      <c r="FR105">
        <v>659</v>
      </c>
      <c r="FS105">
        <v>649</v>
      </c>
      <c r="FT105">
        <v>671</v>
      </c>
      <c r="FU105">
        <v>600</v>
      </c>
      <c r="FV105">
        <v>611</v>
      </c>
      <c r="FW105">
        <v>623</v>
      </c>
      <c r="FX105">
        <v>689</v>
      </c>
      <c r="FY105">
        <v>679</v>
      </c>
      <c r="FZ105">
        <v>552</v>
      </c>
      <c r="GA105">
        <v>572</v>
      </c>
      <c r="GB105">
        <v>544</v>
      </c>
      <c r="GC105">
        <v>496</v>
      </c>
      <c r="GD105">
        <v>403</v>
      </c>
      <c r="GE105">
        <v>363</v>
      </c>
      <c r="GF105">
        <v>356</v>
      </c>
      <c r="GG105">
        <v>334</v>
      </c>
      <c r="GH105">
        <v>271</v>
      </c>
      <c r="GI105">
        <v>265</v>
      </c>
      <c r="GJ105">
        <v>228</v>
      </c>
      <c r="GK105">
        <v>168</v>
      </c>
      <c r="GL105">
        <v>774</v>
      </c>
    </row>
    <row r="106" spans="1:194" s="1" customFormat="1" ht="14.4" x14ac:dyDescent="0.3">
      <c r="A106" s="30" t="s">
        <v>46</v>
      </c>
      <c r="B106" s="1" t="s">
        <v>145</v>
      </c>
      <c r="C106" s="29" t="str">
        <f t="shared" si="66"/>
        <v>LA England - Ashford</v>
      </c>
      <c r="D106" s="48">
        <f t="shared" si="57"/>
        <v>5337</v>
      </c>
      <c r="E106" s="48">
        <f t="shared" si="58"/>
        <v>5440</v>
      </c>
      <c r="F106" s="49">
        <f t="shared" si="59"/>
        <v>140936</v>
      </c>
      <c r="G106" s="49">
        <f t="shared" si="60"/>
        <v>68265</v>
      </c>
      <c r="H106" s="50">
        <f t="shared" si="61"/>
        <v>72671</v>
      </c>
      <c r="I106" s="50">
        <f t="shared" si="62"/>
        <v>52597</v>
      </c>
      <c r="J106" s="50">
        <f t="shared" si="63"/>
        <v>57439</v>
      </c>
      <c r="K106" s="47">
        <f t="shared" si="64"/>
        <v>15668</v>
      </c>
      <c r="L106" s="48">
        <f t="shared" si="65"/>
        <v>15232</v>
      </c>
      <c r="M106" s="184">
        <v>721</v>
      </c>
      <c r="N106" s="184">
        <v>739</v>
      </c>
      <c r="O106" s="184">
        <v>790</v>
      </c>
      <c r="P106" s="184">
        <v>810</v>
      </c>
      <c r="Q106" s="184">
        <v>851</v>
      </c>
      <c r="R106" s="184">
        <v>831</v>
      </c>
      <c r="S106" s="184">
        <v>943</v>
      </c>
      <c r="T106" s="184">
        <v>907</v>
      </c>
      <c r="U106" s="184">
        <v>917</v>
      </c>
      <c r="V106" s="184">
        <v>919</v>
      </c>
      <c r="W106" s="184">
        <v>910</v>
      </c>
      <c r="X106" s="184">
        <v>993</v>
      </c>
      <c r="Y106" s="184">
        <v>953</v>
      </c>
      <c r="Z106" s="184">
        <v>940</v>
      </c>
      <c r="AA106" s="184">
        <v>926</v>
      </c>
      <c r="AB106" s="184">
        <v>970</v>
      </c>
      <c r="AC106" s="184">
        <v>964</v>
      </c>
      <c r="AD106" s="184">
        <v>584</v>
      </c>
      <c r="AE106" s="184">
        <v>786</v>
      </c>
      <c r="AF106" s="184">
        <v>601</v>
      </c>
      <c r="AG106" s="184">
        <v>551</v>
      </c>
      <c r="AH106" s="184">
        <v>545</v>
      </c>
      <c r="AI106" s="184">
        <v>661</v>
      </c>
      <c r="AJ106" s="184">
        <v>686</v>
      </c>
      <c r="AK106" s="184">
        <v>693</v>
      </c>
      <c r="AL106" s="184">
        <v>775</v>
      </c>
      <c r="AM106" s="184">
        <v>785</v>
      </c>
      <c r="AN106" s="184">
        <v>868</v>
      </c>
      <c r="AO106" s="184">
        <v>802</v>
      </c>
      <c r="AP106" s="184">
        <v>785</v>
      </c>
      <c r="AQ106" s="184">
        <v>829</v>
      </c>
      <c r="AR106" s="184">
        <v>890</v>
      </c>
      <c r="AS106" s="184">
        <v>928</v>
      </c>
      <c r="AT106" s="184">
        <v>924</v>
      </c>
      <c r="AU106" s="184">
        <v>944</v>
      </c>
      <c r="AV106" s="184">
        <v>909</v>
      </c>
      <c r="AW106" s="184">
        <v>950</v>
      </c>
      <c r="AX106" s="184">
        <v>959</v>
      </c>
      <c r="AY106" s="184">
        <v>889</v>
      </c>
      <c r="AZ106" s="184">
        <v>887</v>
      </c>
      <c r="BA106" s="184">
        <v>870</v>
      </c>
      <c r="BB106" s="184">
        <v>850</v>
      </c>
      <c r="BC106" s="184">
        <v>858</v>
      </c>
      <c r="BD106" s="184">
        <v>827</v>
      </c>
      <c r="BE106" s="184">
        <v>918</v>
      </c>
      <c r="BF106" s="184">
        <v>886</v>
      </c>
      <c r="BG106" s="184">
        <v>830</v>
      </c>
      <c r="BH106" s="184">
        <v>815</v>
      </c>
      <c r="BI106" s="184">
        <v>829</v>
      </c>
      <c r="BJ106" s="184">
        <v>789</v>
      </c>
      <c r="BK106" s="184">
        <v>842</v>
      </c>
      <c r="BL106" s="184">
        <v>795</v>
      </c>
      <c r="BM106" s="184">
        <v>880</v>
      </c>
      <c r="BN106" s="184">
        <v>941</v>
      </c>
      <c r="BO106" s="184">
        <v>970</v>
      </c>
      <c r="BP106" s="184">
        <v>1008</v>
      </c>
      <c r="BQ106" s="184">
        <v>1043</v>
      </c>
      <c r="BR106" s="184">
        <v>995</v>
      </c>
      <c r="BS106" s="184">
        <v>945</v>
      </c>
      <c r="BT106" s="184">
        <v>946</v>
      </c>
      <c r="BU106" s="184">
        <v>920</v>
      </c>
      <c r="BV106" s="184">
        <v>871</v>
      </c>
      <c r="BW106" s="184">
        <v>919</v>
      </c>
      <c r="BX106" s="184">
        <v>908</v>
      </c>
      <c r="BY106" s="184">
        <v>807</v>
      </c>
      <c r="BZ106" s="184">
        <v>709</v>
      </c>
      <c r="CA106" s="184">
        <v>670</v>
      </c>
      <c r="CB106" s="184">
        <v>665</v>
      </c>
      <c r="CC106" s="184">
        <v>649</v>
      </c>
      <c r="CD106" s="184">
        <v>652</v>
      </c>
      <c r="CE106" s="184">
        <v>602</v>
      </c>
      <c r="CF106" s="184">
        <v>621</v>
      </c>
      <c r="CG106" s="184">
        <v>622</v>
      </c>
      <c r="CH106" s="184">
        <v>576</v>
      </c>
      <c r="CI106" s="184">
        <v>605</v>
      </c>
      <c r="CJ106" s="184">
        <v>591</v>
      </c>
      <c r="CK106" s="184">
        <v>662</v>
      </c>
      <c r="CL106" s="184">
        <v>717</v>
      </c>
      <c r="CM106" s="184">
        <v>508</v>
      </c>
      <c r="CN106" s="184">
        <v>525</v>
      </c>
      <c r="CO106" s="184">
        <v>483</v>
      </c>
      <c r="CP106" s="184">
        <v>483</v>
      </c>
      <c r="CQ106" s="184">
        <v>351</v>
      </c>
      <c r="CR106" s="184">
        <v>282</v>
      </c>
      <c r="CS106" s="184">
        <v>302</v>
      </c>
      <c r="CT106" s="184">
        <v>257</v>
      </c>
      <c r="CU106" s="184">
        <v>235</v>
      </c>
      <c r="CV106" s="184">
        <v>189</v>
      </c>
      <c r="CW106" s="184">
        <v>182</v>
      </c>
      <c r="CX106" s="184">
        <v>138</v>
      </c>
      <c r="CY106" s="184">
        <v>412</v>
      </c>
      <c r="CZ106">
        <v>693</v>
      </c>
      <c r="DA106">
        <v>632</v>
      </c>
      <c r="DB106">
        <v>785</v>
      </c>
      <c r="DC106">
        <v>792</v>
      </c>
      <c r="DD106">
        <v>837</v>
      </c>
      <c r="DE106">
        <v>767</v>
      </c>
      <c r="DF106">
        <v>882</v>
      </c>
      <c r="DG106">
        <v>907</v>
      </c>
      <c r="DH106">
        <v>854</v>
      </c>
      <c r="DI106">
        <v>896</v>
      </c>
      <c r="DJ106">
        <v>839</v>
      </c>
      <c r="DK106">
        <v>908</v>
      </c>
      <c r="DL106">
        <v>913</v>
      </c>
      <c r="DM106">
        <v>909</v>
      </c>
      <c r="DN106">
        <v>932</v>
      </c>
      <c r="DO106">
        <v>901</v>
      </c>
      <c r="DP106">
        <v>923</v>
      </c>
      <c r="DQ106">
        <v>862</v>
      </c>
      <c r="DR106">
        <v>746</v>
      </c>
      <c r="DS106">
        <v>519</v>
      </c>
      <c r="DT106">
        <v>474</v>
      </c>
      <c r="DU106">
        <v>519</v>
      </c>
      <c r="DV106">
        <v>650</v>
      </c>
      <c r="DW106">
        <v>681</v>
      </c>
      <c r="DX106">
        <v>715</v>
      </c>
      <c r="DY106">
        <v>837</v>
      </c>
      <c r="DZ106">
        <v>860</v>
      </c>
      <c r="EA106">
        <v>886</v>
      </c>
      <c r="EB106">
        <v>819</v>
      </c>
      <c r="EC106">
        <v>927</v>
      </c>
      <c r="ED106">
        <v>928</v>
      </c>
      <c r="EE106">
        <v>974</v>
      </c>
      <c r="EF106">
        <v>997</v>
      </c>
      <c r="EG106">
        <v>1022</v>
      </c>
      <c r="EH106">
        <v>1110</v>
      </c>
      <c r="EI106">
        <v>1084</v>
      </c>
      <c r="EJ106">
        <v>1054</v>
      </c>
      <c r="EK106">
        <v>1028</v>
      </c>
      <c r="EL106">
        <v>1039</v>
      </c>
      <c r="EM106">
        <v>969</v>
      </c>
      <c r="EN106">
        <v>992</v>
      </c>
      <c r="EO106">
        <v>948</v>
      </c>
      <c r="EP106">
        <v>907</v>
      </c>
      <c r="EQ106">
        <v>944</v>
      </c>
      <c r="ER106">
        <v>898</v>
      </c>
      <c r="ES106">
        <v>897</v>
      </c>
      <c r="ET106">
        <v>898</v>
      </c>
      <c r="EU106">
        <v>873</v>
      </c>
      <c r="EV106">
        <v>867</v>
      </c>
      <c r="EW106">
        <v>856</v>
      </c>
      <c r="EX106">
        <v>880</v>
      </c>
      <c r="EY106">
        <v>929</v>
      </c>
      <c r="EZ106">
        <v>950</v>
      </c>
      <c r="FA106">
        <v>1057</v>
      </c>
      <c r="FB106">
        <v>1031</v>
      </c>
      <c r="FC106">
        <v>1008</v>
      </c>
      <c r="FD106">
        <v>1053</v>
      </c>
      <c r="FE106">
        <v>1005</v>
      </c>
      <c r="FF106">
        <v>1048</v>
      </c>
      <c r="FG106">
        <v>999</v>
      </c>
      <c r="FH106">
        <v>987</v>
      </c>
      <c r="FI106">
        <v>940</v>
      </c>
      <c r="FJ106">
        <v>893</v>
      </c>
      <c r="FK106">
        <v>842</v>
      </c>
      <c r="FL106">
        <v>786</v>
      </c>
      <c r="FM106">
        <v>788</v>
      </c>
      <c r="FN106">
        <v>721</v>
      </c>
      <c r="FO106">
        <v>727</v>
      </c>
      <c r="FP106">
        <v>718</v>
      </c>
      <c r="FQ106">
        <v>739</v>
      </c>
      <c r="FR106">
        <v>705</v>
      </c>
      <c r="FS106">
        <v>660</v>
      </c>
      <c r="FT106">
        <v>654</v>
      </c>
      <c r="FU106">
        <v>663</v>
      </c>
      <c r="FV106">
        <v>668</v>
      </c>
      <c r="FW106">
        <v>749</v>
      </c>
      <c r="FX106">
        <v>765</v>
      </c>
      <c r="FY106">
        <v>862</v>
      </c>
      <c r="FZ106">
        <v>638</v>
      </c>
      <c r="GA106">
        <v>593</v>
      </c>
      <c r="GB106">
        <v>592</v>
      </c>
      <c r="GC106">
        <v>511</v>
      </c>
      <c r="GD106">
        <v>432</v>
      </c>
      <c r="GE106">
        <v>372</v>
      </c>
      <c r="GF106">
        <v>395</v>
      </c>
      <c r="GG106">
        <v>332</v>
      </c>
      <c r="GH106">
        <v>266</v>
      </c>
      <c r="GI106">
        <v>277</v>
      </c>
      <c r="GJ106">
        <v>260</v>
      </c>
      <c r="GK106">
        <v>222</v>
      </c>
      <c r="GL106">
        <v>804</v>
      </c>
    </row>
    <row r="107" spans="1:194" s="1" customFormat="1" ht="14.4" x14ac:dyDescent="0.3">
      <c r="A107" s="30" t="s">
        <v>46</v>
      </c>
      <c r="B107" s="1" t="s">
        <v>146</v>
      </c>
      <c r="C107" s="29" t="str">
        <f t="shared" si="66"/>
        <v>LA England - Babergh</v>
      </c>
      <c r="D107" s="48">
        <f t="shared" si="57"/>
        <v>3433</v>
      </c>
      <c r="E107" s="48">
        <f t="shared" si="58"/>
        <v>3200</v>
      </c>
      <c r="F107" s="49">
        <f t="shared" si="59"/>
        <v>97033</v>
      </c>
      <c r="G107" s="49">
        <f t="shared" si="60"/>
        <v>47130</v>
      </c>
      <c r="H107" s="50">
        <f t="shared" si="61"/>
        <v>49903</v>
      </c>
      <c r="I107" s="50">
        <f t="shared" si="62"/>
        <v>38120</v>
      </c>
      <c r="J107" s="50">
        <f t="shared" si="63"/>
        <v>41207</v>
      </c>
      <c r="K107" s="47">
        <f t="shared" si="64"/>
        <v>9010</v>
      </c>
      <c r="L107" s="48">
        <f t="shared" si="65"/>
        <v>8696</v>
      </c>
      <c r="M107" s="184">
        <v>391</v>
      </c>
      <c r="N107" s="184">
        <v>397</v>
      </c>
      <c r="O107" s="184">
        <v>424</v>
      </c>
      <c r="P107" s="184">
        <v>424</v>
      </c>
      <c r="Q107" s="184">
        <v>506</v>
      </c>
      <c r="R107" s="184">
        <v>455</v>
      </c>
      <c r="S107" s="184">
        <v>489</v>
      </c>
      <c r="T107" s="184">
        <v>466</v>
      </c>
      <c r="U107" s="184">
        <v>525</v>
      </c>
      <c r="V107" s="184">
        <v>463</v>
      </c>
      <c r="W107" s="184">
        <v>510</v>
      </c>
      <c r="X107" s="184">
        <v>527</v>
      </c>
      <c r="Y107" s="184">
        <v>562</v>
      </c>
      <c r="Z107" s="184">
        <v>576</v>
      </c>
      <c r="AA107" s="184">
        <v>560</v>
      </c>
      <c r="AB107" s="184">
        <v>556</v>
      </c>
      <c r="AC107" s="184">
        <v>596</v>
      </c>
      <c r="AD107" s="184">
        <v>583</v>
      </c>
      <c r="AE107" s="184">
        <v>483</v>
      </c>
      <c r="AF107" s="184">
        <v>442</v>
      </c>
      <c r="AG107" s="184">
        <v>343</v>
      </c>
      <c r="AH107" s="184">
        <v>358</v>
      </c>
      <c r="AI107" s="184">
        <v>393</v>
      </c>
      <c r="AJ107" s="184">
        <v>468</v>
      </c>
      <c r="AK107" s="184">
        <v>452</v>
      </c>
      <c r="AL107" s="184">
        <v>480</v>
      </c>
      <c r="AM107" s="184">
        <v>507</v>
      </c>
      <c r="AN107" s="184">
        <v>476</v>
      </c>
      <c r="AO107" s="184">
        <v>420</v>
      </c>
      <c r="AP107" s="184">
        <v>474</v>
      </c>
      <c r="AQ107" s="184">
        <v>452</v>
      </c>
      <c r="AR107" s="184">
        <v>475</v>
      </c>
      <c r="AS107" s="184">
        <v>538</v>
      </c>
      <c r="AT107" s="184">
        <v>517</v>
      </c>
      <c r="AU107" s="184">
        <v>526</v>
      </c>
      <c r="AV107" s="184">
        <v>542</v>
      </c>
      <c r="AW107" s="184">
        <v>534</v>
      </c>
      <c r="AX107" s="184">
        <v>499</v>
      </c>
      <c r="AY107" s="184">
        <v>502</v>
      </c>
      <c r="AZ107" s="184">
        <v>507</v>
      </c>
      <c r="BA107" s="184">
        <v>471</v>
      </c>
      <c r="BB107" s="184">
        <v>532</v>
      </c>
      <c r="BC107" s="184">
        <v>487</v>
      </c>
      <c r="BD107" s="184">
        <v>549</v>
      </c>
      <c r="BE107" s="184">
        <v>550</v>
      </c>
      <c r="BF107" s="184">
        <v>530</v>
      </c>
      <c r="BG107" s="184">
        <v>501</v>
      </c>
      <c r="BH107" s="184">
        <v>506</v>
      </c>
      <c r="BI107" s="184">
        <v>550</v>
      </c>
      <c r="BJ107" s="184">
        <v>542</v>
      </c>
      <c r="BK107" s="184">
        <v>591</v>
      </c>
      <c r="BL107" s="184">
        <v>632</v>
      </c>
      <c r="BM107" s="184">
        <v>652</v>
      </c>
      <c r="BN107" s="184">
        <v>670</v>
      </c>
      <c r="BO107" s="184">
        <v>648</v>
      </c>
      <c r="BP107" s="184">
        <v>670</v>
      </c>
      <c r="BQ107" s="184">
        <v>668</v>
      </c>
      <c r="BR107" s="184">
        <v>724</v>
      </c>
      <c r="BS107" s="184">
        <v>725</v>
      </c>
      <c r="BT107" s="184">
        <v>772</v>
      </c>
      <c r="BU107" s="184">
        <v>740</v>
      </c>
      <c r="BV107" s="184">
        <v>752</v>
      </c>
      <c r="BW107" s="184">
        <v>713</v>
      </c>
      <c r="BX107" s="184">
        <v>695</v>
      </c>
      <c r="BY107" s="184">
        <v>645</v>
      </c>
      <c r="BZ107" s="184">
        <v>638</v>
      </c>
      <c r="CA107" s="184">
        <v>638</v>
      </c>
      <c r="CB107" s="184">
        <v>614</v>
      </c>
      <c r="CC107" s="184">
        <v>590</v>
      </c>
      <c r="CD107" s="184">
        <v>531</v>
      </c>
      <c r="CE107" s="184">
        <v>586</v>
      </c>
      <c r="CF107" s="184">
        <v>535</v>
      </c>
      <c r="CG107" s="184">
        <v>552</v>
      </c>
      <c r="CH107" s="184">
        <v>570</v>
      </c>
      <c r="CI107" s="184">
        <v>619</v>
      </c>
      <c r="CJ107" s="184">
        <v>592</v>
      </c>
      <c r="CK107" s="184">
        <v>677</v>
      </c>
      <c r="CL107" s="184">
        <v>670</v>
      </c>
      <c r="CM107" s="184">
        <v>536</v>
      </c>
      <c r="CN107" s="184">
        <v>490</v>
      </c>
      <c r="CO107" s="184">
        <v>483</v>
      </c>
      <c r="CP107" s="184">
        <v>397</v>
      </c>
      <c r="CQ107" s="184">
        <v>389</v>
      </c>
      <c r="CR107" s="184">
        <v>280</v>
      </c>
      <c r="CS107" s="184">
        <v>308</v>
      </c>
      <c r="CT107" s="184">
        <v>272</v>
      </c>
      <c r="CU107" s="184">
        <v>260</v>
      </c>
      <c r="CV107" s="184">
        <v>204</v>
      </c>
      <c r="CW107" s="184">
        <v>179</v>
      </c>
      <c r="CX107" s="184">
        <v>144</v>
      </c>
      <c r="CY107" s="184">
        <v>463</v>
      </c>
      <c r="CZ107">
        <v>340</v>
      </c>
      <c r="DA107">
        <v>371</v>
      </c>
      <c r="DB107">
        <v>430</v>
      </c>
      <c r="DC107">
        <v>461</v>
      </c>
      <c r="DD107">
        <v>453</v>
      </c>
      <c r="DE107">
        <v>419</v>
      </c>
      <c r="DF107">
        <v>445</v>
      </c>
      <c r="DG107">
        <v>487</v>
      </c>
      <c r="DH107">
        <v>549</v>
      </c>
      <c r="DI107">
        <v>487</v>
      </c>
      <c r="DJ107">
        <v>528</v>
      </c>
      <c r="DK107">
        <v>526</v>
      </c>
      <c r="DL107">
        <v>526</v>
      </c>
      <c r="DM107">
        <v>542</v>
      </c>
      <c r="DN107">
        <v>497</v>
      </c>
      <c r="DO107">
        <v>542</v>
      </c>
      <c r="DP107">
        <v>578</v>
      </c>
      <c r="DQ107">
        <v>515</v>
      </c>
      <c r="DR107">
        <v>516</v>
      </c>
      <c r="DS107">
        <v>375</v>
      </c>
      <c r="DT107">
        <v>340</v>
      </c>
      <c r="DU107">
        <v>290</v>
      </c>
      <c r="DV107">
        <v>366</v>
      </c>
      <c r="DW107">
        <v>414</v>
      </c>
      <c r="DX107">
        <v>435</v>
      </c>
      <c r="DY107">
        <v>460</v>
      </c>
      <c r="DZ107">
        <v>454</v>
      </c>
      <c r="EA107">
        <v>487</v>
      </c>
      <c r="EB107">
        <v>482</v>
      </c>
      <c r="EC107">
        <v>468</v>
      </c>
      <c r="ED107">
        <v>495</v>
      </c>
      <c r="EE107">
        <v>504</v>
      </c>
      <c r="EF107">
        <v>534</v>
      </c>
      <c r="EG107">
        <v>585</v>
      </c>
      <c r="EH107">
        <v>584</v>
      </c>
      <c r="EI107">
        <v>579</v>
      </c>
      <c r="EJ107">
        <v>571</v>
      </c>
      <c r="EK107">
        <v>559</v>
      </c>
      <c r="EL107">
        <v>570</v>
      </c>
      <c r="EM107">
        <v>530</v>
      </c>
      <c r="EN107">
        <v>548</v>
      </c>
      <c r="EO107">
        <v>568</v>
      </c>
      <c r="EP107">
        <v>555</v>
      </c>
      <c r="EQ107">
        <v>540</v>
      </c>
      <c r="ER107">
        <v>604</v>
      </c>
      <c r="ES107">
        <v>539</v>
      </c>
      <c r="ET107">
        <v>535</v>
      </c>
      <c r="EU107">
        <v>546</v>
      </c>
      <c r="EV107">
        <v>545</v>
      </c>
      <c r="EW107">
        <v>582</v>
      </c>
      <c r="EX107">
        <v>617</v>
      </c>
      <c r="EY107">
        <v>639</v>
      </c>
      <c r="EZ107">
        <v>691</v>
      </c>
      <c r="FA107">
        <v>726</v>
      </c>
      <c r="FB107">
        <v>727</v>
      </c>
      <c r="FC107">
        <v>766</v>
      </c>
      <c r="FD107">
        <v>721</v>
      </c>
      <c r="FE107">
        <v>783</v>
      </c>
      <c r="FF107">
        <v>816</v>
      </c>
      <c r="FG107">
        <v>839</v>
      </c>
      <c r="FH107">
        <v>780</v>
      </c>
      <c r="FI107">
        <v>723</v>
      </c>
      <c r="FJ107">
        <v>737</v>
      </c>
      <c r="FK107">
        <v>721</v>
      </c>
      <c r="FL107">
        <v>655</v>
      </c>
      <c r="FM107">
        <v>678</v>
      </c>
      <c r="FN107">
        <v>660</v>
      </c>
      <c r="FO107">
        <v>667</v>
      </c>
      <c r="FP107">
        <v>679</v>
      </c>
      <c r="FQ107">
        <v>623</v>
      </c>
      <c r="FR107">
        <v>618</v>
      </c>
      <c r="FS107">
        <v>653</v>
      </c>
      <c r="FT107">
        <v>589</v>
      </c>
      <c r="FU107">
        <v>634</v>
      </c>
      <c r="FV107">
        <v>636</v>
      </c>
      <c r="FW107">
        <v>669</v>
      </c>
      <c r="FX107">
        <v>724</v>
      </c>
      <c r="FY107">
        <v>795</v>
      </c>
      <c r="FZ107">
        <v>599</v>
      </c>
      <c r="GA107">
        <v>554</v>
      </c>
      <c r="GB107">
        <v>555</v>
      </c>
      <c r="GC107">
        <v>484</v>
      </c>
      <c r="GD107">
        <v>446</v>
      </c>
      <c r="GE107">
        <v>358</v>
      </c>
      <c r="GF107">
        <v>323</v>
      </c>
      <c r="GG107">
        <v>326</v>
      </c>
      <c r="GH107">
        <v>291</v>
      </c>
      <c r="GI107">
        <v>288</v>
      </c>
      <c r="GJ107">
        <v>223</v>
      </c>
      <c r="GK107">
        <v>210</v>
      </c>
      <c r="GL107">
        <v>824</v>
      </c>
    </row>
    <row r="108" spans="1:194" s="1" customFormat="1" ht="14.4" x14ac:dyDescent="0.3">
      <c r="A108" s="30" t="s">
        <v>46</v>
      </c>
      <c r="B108" s="1" t="s">
        <v>147</v>
      </c>
      <c r="C108" s="29" t="str">
        <f t="shared" si="66"/>
        <v>LA England - Barking and Dagenham</v>
      </c>
      <c r="D108" s="48">
        <f t="shared" si="57"/>
        <v>11566</v>
      </c>
      <c r="E108" s="48">
        <f t="shared" si="58"/>
        <v>10828</v>
      </c>
      <c r="F108" s="49">
        <f t="shared" si="59"/>
        <v>232747</v>
      </c>
      <c r="G108" s="49">
        <f t="shared" si="60"/>
        <v>114185</v>
      </c>
      <c r="H108" s="50">
        <f t="shared" si="61"/>
        <v>118562</v>
      </c>
      <c r="I108" s="50">
        <f t="shared" si="62"/>
        <v>80065</v>
      </c>
      <c r="J108" s="50">
        <f t="shared" si="63"/>
        <v>86217</v>
      </c>
      <c r="K108" s="47">
        <f t="shared" si="64"/>
        <v>34120</v>
      </c>
      <c r="L108" s="48">
        <f t="shared" si="65"/>
        <v>32345</v>
      </c>
      <c r="M108" s="184">
        <v>1812</v>
      </c>
      <c r="N108" s="184">
        <v>1848</v>
      </c>
      <c r="O108" s="184">
        <v>1883</v>
      </c>
      <c r="P108" s="184">
        <v>1765</v>
      </c>
      <c r="Q108" s="184">
        <v>1846</v>
      </c>
      <c r="R108" s="184">
        <v>1905</v>
      </c>
      <c r="S108" s="184">
        <v>1927</v>
      </c>
      <c r="T108" s="184">
        <v>1987</v>
      </c>
      <c r="U108" s="184">
        <v>1934</v>
      </c>
      <c r="V108" s="184">
        <v>1874</v>
      </c>
      <c r="W108" s="184">
        <v>1782</v>
      </c>
      <c r="X108" s="184">
        <v>1991</v>
      </c>
      <c r="Y108" s="184">
        <v>1896</v>
      </c>
      <c r="Z108" s="184">
        <v>1878</v>
      </c>
      <c r="AA108" s="184">
        <v>1901</v>
      </c>
      <c r="AB108" s="184">
        <v>1973</v>
      </c>
      <c r="AC108" s="184">
        <v>1927</v>
      </c>
      <c r="AD108" s="184">
        <v>1991</v>
      </c>
      <c r="AE108" s="184">
        <v>1717</v>
      </c>
      <c r="AF108" s="184">
        <v>1506</v>
      </c>
      <c r="AG108" s="184">
        <v>1458</v>
      </c>
      <c r="AH108" s="184">
        <v>1599</v>
      </c>
      <c r="AI108" s="184">
        <v>1681</v>
      </c>
      <c r="AJ108" s="184">
        <v>1672</v>
      </c>
      <c r="AK108" s="184">
        <v>1809</v>
      </c>
      <c r="AL108" s="184">
        <v>1854</v>
      </c>
      <c r="AM108" s="184">
        <v>1850</v>
      </c>
      <c r="AN108" s="184">
        <v>1935</v>
      </c>
      <c r="AO108" s="184">
        <v>1873</v>
      </c>
      <c r="AP108" s="184">
        <v>1764</v>
      </c>
      <c r="AQ108" s="184">
        <v>1756</v>
      </c>
      <c r="AR108" s="184">
        <v>1721</v>
      </c>
      <c r="AS108" s="184">
        <v>1605</v>
      </c>
      <c r="AT108" s="184">
        <v>1610</v>
      </c>
      <c r="AU108" s="184">
        <v>1793</v>
      </c>
      <c r="AV108" s="184">
        <v>1727</v>
      </c>
      <c r="AW108" s="184">
        <v>1726</v>
      </c>
      <c r="AX108" s="184">
        <v>1839</v>
      </c>
      <c r="AY108" s="184">
        <v>1784</v>
      </c>
      <c r="AZ108" s="184">
        <v>1665</v>
      </c>
      <c r="BA108" s="184">
        <v>1810</v>
      </c>
      <c r="BB108" s="184">
        <v>1683</v>
      </c>
      <c r="BC108" s="184">
        <v>1717</v>
      </c>
      <c r="BD108" s="184">
        <v>1779</v>
      </c>
      <c r="BE108" s="184">
        <v>1625</v>
      </c>
      <c r="BF108" s="184">
        <v>1575</v>
      </c>
      <c r="BG108" s="184">
        <v>1394</v>
      </c>
      <c r="BH108" s="184">
        <v>1472</v>
      </c>
      <c r="BI108" s="184">
        <v>1388</v>
      </c>
      <c r="BJ108" s="184">
        <v>1401</v>
      </c>
      <c r="BK108" s="184">
        <v>1414</v>
      </c>
      <c r="BL108" s="184">
        <v>1383</v>
      </c>
      <c r="BM108" s="184">
        <v>1342</v>
      </c>
      <c r="BN108" s="184">
        <v>1327</v>
      </c>
      <c r="BO108" s="184">
        <v>1371</v>
      </c>
      <c r="BP108" s="184">
        <v>1259</v>
      </c>
      <c r="BQ108" s="184">
        <v>1318</v>
      </c>
      <c r="BR108" s="184">
        <v>1208</v>
      </c>
      <c r="BS108" s="184">
        <v>1090</v>
      </c>
      <c r="BT108" s="184">
        <v>1048</v>
      </c>
      <c r="BU108" s="184">
        <v>957</v>
      </c>
      <c r="BV108" s="184">
        <v>1015</v>
      </c>
      <c r="BW108" s="184">
        <v>905</v>
      </c>
      <c r="BX108" s="184">
        <v>860</v>
      </c>
      <c r="BY108" s="184">
        <v>846</v>
      </c>
      <c r="BZ108" s="184">
        <v>775</v>
      </c>
      <c r="CA108" s="184">
        <v>719</v>
      </c>
      <c r="CB108" s="184">
        <v>624</v>
      </c>
      <c r="CC108" s="184">
        <v>629</v>
      </c>
      <c r="CD108" s="184">
        <v>541</v>
      </c>
      <c r="CE108" s="184">
        <v>540</v>
      </c>
      <c r="CF108" s="184">
        <v>455</v>
      </c>
      <c r="CG108" s="184">
        <v>393</v>
      </c>
      <c r="CH108" s="184">
        <v>406</v>
      </c>
      <c r="CI108" s="184">
        <v>390</v>
      </c>
      <c r="CJ108" s="184">
        <v>342</v>
      </c>
      <c r="CK108" s="184">
        <v>345</v>
      </c>
      <c r="CL108" s="184">
        <v>393</v>
      </c>
      <c r="CM108" s="184">
        <v>317</v>
      </c>
      <c r="CN108" s="184">
        <v>232</v>
      </c>
      <c r="CO108" s="184">
        <v>225</v>
      </c>
      <c r="CP108" s="184">
        <v>201</v>
      </c>
      <c r="CQ108" s="184">
        <v>169</v>
      </c>
      <c r="CR108" s="184">
        <v>149</v>
      </c>
      <c r="CS108" s="184">
        <v>197</v>
      </c>
      <c r="CT108" s="184">
        <v>148</v>
      </c>
      <c r="CU108" s="184">
        <v>137</v>
      </c>
      <c r="CV108" s="184">
        <v>116</v>
      </c>
      <c r="CW108" s="184">
        <v>118</v>
      </c>
      <c r="CX108" s="184">
        <v>101</v>
      </c>
      <c r="CY108" s="184">
        <v>272</v>
      </c>
      <c r="CZ108">
        <v>1702</v>
      </c>
      <c r="DA108">
        <v>1739</v>
      </c>
      <c r="DB108">
        <v>1846</v>
      </c>
      <c r="DC108">
        <v>1721</v>
      </c>
      <c r="DD108">
        <v>1891</v>
      </c>
      <c r="DE108">
        <v>1792</v>
      </c>
      <c r="DF108">
        <v>1788</v>
      </c>
      <c r="DG108">
        <v>1842</v>
      </c>
      <c r="DH108">
        <v>1821</v>
      </c>
      <c r="DI108">
        <v>1831</v>
      </c>
      <c r="DJ108">
        <v>1749</v>
      </c>
      <c r="DK108">
        <v>1795</v>
      </c>
      <c r="DL108">
        <v>1779</v>
      </c>
      <c r="DM108">
        <v>1870</v>
      </c>
      <c r="DN108">
        <v>1700</v>
      </c>
      <c r="DO108">
        <v>1861</v>
      </c>
      <c r="DP108">
        <v>1786</v>
      </c>
      <c r="DQ108">
        <v>1832</v>
      </c>
      <c r="DR108">
        <v>1673</v>
      </c>
      <c r="DS108">
        <v>1257</v>
      </c>
      <c r="DT108">
        <v>1160</v>
      </c>
      <c r="DU108">
        <v>1244</v>
      </c>
      <c r="DV108">
        <v>1435</v>
      </c>
      <c r="DW108">
        <v>1605</v>
      </c>
      <c r="DX108">
        <v>1579</v>
      </c>
      <c r="DY108">
        <v>1627</v>
      </c>
      <c r="DZ108">
        <v>1919</v>
      </c>
      <c r="EA108">
        <v>1879</v>
      </c>
      <c r="EB108">
        <v>1774</v>
      </c>
      <c r="EC108">
        <v>1780</v>
      </c>
      <c r="ED108">
        <v>1999</v>
      </c>
      <c r="EE108">
        <v>1819</v>
      </c>
      <c r="EF108">
        <v>1878</v>
      </c>
      <c r="EG108">
        <v>2002</v>
      </c>
      <c r="EH108">
        <v>1985</v>
      </c>
      <c r="EI108">
        <v>2189</v>
      </c>
      <c r="EJ108">
        <v>2163</v>
      </c>
      <c r="EK108">
        <v>2004</v>
      </c>
      <c r="EL108">
        <v>2081</v>
      </c>
      <c r="EM108">
        <v>2019</v>
      </c>
      <c r="EN108">
        <v>1979</v>
      </c>
      <c r="EO108">
        <v>1961</v>
      </c>
      <c r="EP108">
        <v>1998</v>
      </c>
      <c r="EQ108">
        <v>1872</v>
      </c>
      <c r="ER108">
        <v>1895</v>
      </c>
      <c r="ES108">
        <v>1783</v>
      </c>
      <c r="ET108">
        <v>1709</v>
      </c>
      <c r="EU108">
        <v>1573</v>
      </c>
      <c r="EV108">
        <v>1666</v>
      </c>
      <c r="EW108">
        <v>1487</v>
      </c>
      <c r="EX108">
        <v>1462</v>
      </c>
      <c r="EY108">
        <v>1387</v>
      </c>
      <c r="EZ108">
        <v>1438</v>
      </c>
      <c r="FA108">
        <v>1420</v>
      </c>
      <c r="FB108">
        <v>1462</v>
      </c>
      <c r="FC108">
        <v>1355</v>
      </c>
      <c r="FD108">
        <v>1367</v>
      </c>
      <c r="FE108">
        <v>1163</v>
      </c>
      <c r="FF108">
        <v>1197</v>
      </c>
      <c r="FG108">
        <v>1178</v>
      </c>
      <c r="FH108">
        <v>1045</v>
      </c>
      <c r="FI108">
        <v>1029</v>
      </c>
      <c r="FJ108">
        <v>951</v>
      </c>
      <c r="FK108">
        <v>879</v>
      </c>
      <c r="FL108">
        <v>812</v>
      </c>
      <c r="FM108">
        <v>818</v>
      </c>
      <c r="FN108">
        <v>696</v>
      </c>
      <c r="FO108">
        <v>720</v>
      </c>
      <c r="FP108">
        <v>651</v>
      </c>
      <c r="FQ108">
        <v>615</v>
      </c>
      <c r="FR108">
        <v>560</v>
      </c>
      <c r="FS108">
        <v>523</v>
      </c>
      <c r="FT108">
        <v>479</v>
      </c>
      <c r="FU108">
        <v>481</v>
      </c>
      <c r="FV108">
        <v>432</v>
      </c>
      <c r="FW108">
        <v>463</v>
      </c>
      <c r="FX108">
        <v>494</v>
      </c>
      <c r="FY108">
        <v>460</v>
      </c>
      <c r="FZ108">
        <v>362</v>
      </c>
      <c r="GA108">
        <v>334</v>
      </c>
      <c r="GB108">
        <v>302</v>
      </c>
      <c r="GC108">
        <v>327</v>
      </c>
      <c r="GD108">
        <v>290</v>
      </c>
      <c r="GE108">
        <v>246</v>
      </c>
      <c r="GF108">
        <v>262</v>
      </c>
      <c r="GG108">
        <v>243</v>
      </c>
      <c r="GH108">
        <v>243</v>
      </c>
      <c r="GI108">
        <v>198</v>
      </c>
      <c r="GJ108">
        <v>154</v>
      </c>
      <c r="GK108">
        <v>161</v>
      </c>
      <c r="GL108">
        <v>564</v>
      </c>
    </row>
    <row r="109" spans="1:194" s="1" customFormat="1" ht="14.4" x14ac:dyDescent="0.3">
      <c r="A109" s="30" t="s">
        <v>46</v>
      </c>
      <c r="B109" s="1" t="s">
        <v>148</v>
      </c>
      <c r="C109" s="29" t="str">
        <f t="shared" si="66"/>
        <v>LA England - Barnet</v>
      </c>
      <c r="D109" s="48">
        <f t="shared" si="57"/>
        <v>16924</v>
      </c>
      <c r="E109" s="48">
        <f t="shared" si="58"/>
        <v>15825</v>
      </c>
      <c r="F109" s="49">
        <f t="shared" si="59"/>
        <v>405050</v>
      </c>
      <c r="G109" s="49">
        <f t="shared" si="60"/>
        <v>196810</v>
      </c>
      <c r="H109" s="50">
        <f t="shared" si="61"/>
        <v>208240</v>
      </c>
      <c r="I109" s="50">
        <f t="shared" si="62"/>
        <v>148140</v>
      </c>
      <c r="J109" s="50">
        <f t="shared" si="63"/>
        <v>163059</v>
      </c>
      <c r="K109" s="47">
        <f t="shared" si="64"/>
        <v>48670</v>
      </c>
      <c r="L109" s="48">
        <f t="shared" si="65"/>
        <v>45181</v>
      </c>
      <c r="M109" s="184">
        <v>2428</v>
      </c>
      <c r="N109" s="184">
        <v>2543</v>
      </c>
      <c r="O109" s="184">
        <v>2490</v>
      </c>
      <c r="P109" s="184">
        <v>2580</v>
      </c>
      <c r="Q109" s="184">
        <v>2635</v>
      </c>
      <c r="R109" s="184">
        <v>2574</v>
      </c>
      <c r="S109" s="184">
        <v>2696</v>
      </c>
      <c r="T109" s="184">
        <v>2722</v>
      </c>
      <c r="U109" s="184">
        <v>2708</v>
      </c>
      <c r="V109" s="184">
        <v>2703</v>
      </c>
      <c r="W109" s="184">
        <v>2896</v>
      </c>
      <c r="X109" s="184">
        <v>2771</v>
      </c>
      <c r="Y109" s="184">
        <v>2900</v>
      </c>
      <c r="Z109" s="184">
        <v>2880</v>
      </c>
      <c r="AA109" s="184">
        <v>2711</v>
      </c>
      <c r="AB109" s="184">
        <v>2888</v>
      </c>
      <c r="AC109" s="184">
        <v>2766</v>
      </c>
      <c r="AD109" s="184">
        <v>2779</v>
      </c>
      <c r="AE109" s="184">
        <v>2653</v>
      </c>
      <c r="AF109" s="184">
        <v>1818</v>
      </c>
      <c r="AG109" s="184">
        <v>1810</v>
      </c>
      <c r="AH109" s="184">
        <v>1965</v>
      </c>
      <c r="AI109" s="184">
        <v>2335</v>
      </c>
      <c r="AJ109" s="184">
        <v>2419</v>
      </c>
      <c r="AK109" s="184">
        <v>2889</v>
      </c>
      <c r="AL109" s="184">
        <v>2959</v>
      </c>
      <c r="AM109" s="184">
        <v>2894</v>
      </c>
      <c r="AN109" s="184">
        <v>2983</v>
      </c>
      <c r="AO109" s="184">
        <v>2990</v>
      </c>
      <c r="AP109" s="184">
        <v>2935</v>
      </c>
      <c r="AQ109" s="184">
        <v>2805</v>
      </c>
      <c r="AR109" s="184">
        <v>2702</v>
      </c>
      <c r="AS109" s="184">
        <v>2800</v>
      </c>
      <c r="AT109" s="184">
        <v>2952</v>
      </c>
      <c r="AU109" s="184">
        <v>2896</v>
      </c>
      <c r="AV109" s="184">
        <v>2905</v>
      </c>
      <c r="AW109" s="184">
        <v>2709</v>
      </c>
      <c r="AX109" s="184">
        <v>2759</v>
      </c>
      <c r="AY109" s="184">
        <v>2811</v>
      </c>
      <c r="AZ109" s="184">
        <v>2963</v>
      </c>
      <c r="BA109" s="184">
        <v>2695</v>
      </c>
      <c r="BB109" s="184">
        <v>2866</v>
      </c>
      <c r="BC109" s="184">
        <v>2959</v>
      </c>
      <c r="BD109" s="184">
        <v>2879</v>
      </c>
      <c r="BE109" s="184">
        <v>2956</v>
      </c>
      <c r="BF109" s="184">
        <v>2923</v>
      </c>
      <c r="BG109" s="184">
        <v>2809</v>
      </c>
      <c r="BH109" s="184">
        <v>2659</v>
      </c>
      <c r="BI109" s="184">
        <v>2619</v>
      </c>
      <c r="BJ109" s="184">
        <v>2640</v>
      </c>
      <c r="BK109" s="184">
        <v>2653</v>
      </c>
      <c r="BL109" s="184">
        <v>2639</v>
      </c>
      <c r="BM109" s="184">
        <v>2570</v>
      </c>
      <c r="BN109" s="184">
        <v>2616</v>
      </c>
      <c r="BO109" s="184">
        <v>2445</v>
      </c>
      <c r="BP109" s="184">
        <v>2426</v>
      </c>
      <c r="BQ109" s="184">
        <v>2303</v>
      </c>
      <c r="BR109" s="184">
        <v>2214</v>
      </c>
      <c r="BS109" s="184">
        <v>2224</v>
      </c>
      <c r="BT109" s="184">
        <v>2134</v>
      </c>
      <c r="BU109" s="184">
        <v>2225</v>
      </c>
      <c r="BV109" s="184">
        <v>2075</v>
      </c>
      <c r="BW109" s="184">
        <v>1907</v>
      </c>
      <c r="BX109" s="184">
        <v>1865</v>
      </c>
      <c r="BY109" s="184">
        <v>1835</v>
      </c>
      <c r="BZ109" s="184">
        <v>1706</v>
      </c>
      <c r="CA109" s="184">
        <v>1743</v>
      </c>
      <c r="CB109" s="184">
        <v>1596</v>
      </c>
      <c r="CC109" s="184">
        <v>1515</v>
      </c>
      <c r="CD109" s="184">
        <v>1458</v>
      </c>
      <c r="CE109" s="184">
        <v>1279</v>
      </c>
      <c r="CF109" s="184">
        <v>1342</v>
      </c>
      <c r="CG109" s="184">
        <v>1281</v>
      </c>
      <c r="CH109" s="184">
        <v>1274</v>
      </c>
      <c r="CI109" s="184">
        <v>1291</v>
      </c>
      <c r="CJ109" s="184">
        <v>1180</v>
      </c>
      <c r="CK109" s="184">
        <v>1121</v>
      </c>
      <c r="CL109" s="184">
        <v>1246</v>
      </c>
      <c r="CM109" s="184">
        <v>1013</v>
      </c>
      <c r="CN109" s="184">
        <v>917</v>
      </c>
      <c r="CO109" s="184">
        <v>965</v>
      </c>
      <c r="CP109" s="184">
        <v>765</v>
      </c>
      <c r="CQ109" s="184">
        <v>666</v>
      </c>
      <c r="CR109" s="184">
        <v>567</v>
      </c>
      <c r="CS109" s="184">
        <v>598</v>
      </c>
      <c r="CT109" s="184">
        <v>550</v>
      </c>
      <c r="CU109" s="184">
        <v>481</v>
      </c>
      <c r="CV109" s="184">
        <v>452</v>
      </c>
      <c r="CW109" s="184">
        <v>422</v>
      </c>
      <c r="CX109" s="184">
        <v>339</v>
      </c>
      <c r="CY109" s="184">
        <v>1285</v>
      </c>
      <c r="CZ109">
        <v>2142</v>
      </c>
      <c r="DA109">
        <v>2325</v>
      </c>
      <c r="DB109">
        <v>2425</v>
      </c>
      <c r="DC109">
        <v>2330</v>
      </c>
      <c r="DD109">
        <v>2389</v>
      </c>
      <c r="DE109">
        <v>2431</v>
      </c>
      <c r="DF109">
        <v>2472</v>
      </c>
      <c r="DG109">
        <v>2546</v>
      </c>
      <c r="DH109">
        <v>2598</v>
      </c>
      <c r="DI109">
        <v>2531</v>
      </c>
      <c r="DJ109">
        <v>2489</v>
      </c>
      <c r="DK109">
        <v>2678</v>
      </c>
      <c r="DL109">
        <v>2658</v>
      </c>
      <c r="DM109">
        <v>2689</v>
      </c>
      <c r="DN109">
        <v>2672</v>
      </c>
      <c r="DO109">
        <v>2646</v>
      </c>
      <c r="DP109">
        <v>2711</v>
      </c>
      <c r="DQ109">
        <v>2449</v>
      </c>
      <c r="DR109">
        <v>2319</v>
      </c>
      <c r="DS109">
        <v>1712</v>
      </c>
      <c r="DT109">
        <v>1651</v>
      </c>
      <c r="DU109">
        <v>1733</v>
      </c>
      <c r="DV109">
        <v>2190</v>
      </c>
      <c r="DW109">
        <v>2609</v>
      </c>
      <c r="DX109">
        <v>2988</v>
      </c>
      <c r="DY109">
        <v>3038</v>
      </c>
      <c r="DZ109">
        <v>2894</v>
      </c>
      <c r="EA109">
        <v>3035</v>
      </c>
      <c r="EB109">
        <v>3138</v>
      </c>
      <c r="EC109">
        <v>2904</v>
      </c>
      <c r="ED109">
        <v>2985</v>
      </c>
      <c r="EE109">
        <v>3064</v>
      </c>
      <c r="EF109">
        <v>3139</v>
      </c>
      <c r="EG109">
        <v>3084</v>
      </c>
      <c r="EH109">
        <v>3108</v>
      </c>
      <c r="EI109">
        <v>3040</v>
      </c>
      <c r="EJ109">
        <v>3109</v>
      </c>
      <c r="EK109">
        <v>3191</v>
      </c>
      <c r="EL109">
        <v>3195</v>
      </c>
      <c r="EM109">
        <v>3209</v>
      </c>
      <c r="EN109">
        <v>3247</v>
      </c>
      <c r="EO109">
        <v>3303</v>
      </c>
      <c r="EP109">
        <v>3305</v>
      </c>
      <c r="EQ109">
        <v>3330</v>
      </c>
      <c r="ER109">
        <v>3278</v>
      </c>
      <c r="ES109">
        <v>3199</v>
      </c>
      <c r="ET109">
        <v>3136</v>
      </c>
      <c r="EU109">
        <v>2937</v>
      </c>
      <c r="EV109">
        <v>2863</v>
      </c>
      <c r="EW109">
        <v>2803</v>
      </c>
      <c r="EX109">
        <v>2748</v>
      </c>
      <c r="EY109">
        <v>2762</v>
      </c>
      <c r="EZ109">
        <v>2743</v>
      </c>
      <c r="FA109">
        <v>2664</v>
      </c>
      <c r="FB109">
        <v>2659</v>
      </c>
      <c r="FC109">
        <v>2615</v>
      </c>
      <c r="FD109">
        <v>2644</v>
      </c>
      <c r="FE109">
        <v>2386</v>
      </c>
      <c r="FF109">
        <v>2491</v>
      </c>
      <c r="FG109">
        <v>2406</v>
      </c>
      <c r="FH109">
        <v>2262</v>
      </c>
      <c r="FI109">
        <v>2223</v>
      </c>
      <c r="FJ109">
        <v>2143</v>
      </c>
      <c r="FK109">
        <v>2033</v>
      </c>
      <c r="FL109">
        <v>1938</v>
      </c>
      <c r="FM109">
        <v>1909</v>
      </c>
      <c r="FN109">
        <v>1904</v>
      </c>
      <c r="FO109">
        <v>1752</v>
      </c>
      <c r="FP109">
        <v>1689</v>
      </c>
      <c r="FQ109">
        <v>1589</v>
      </c>
      <c r="FR109">
        <v>1556</v>
      </c>
      <c r="FS109">
        <v>1483</v>
      </c>
      <c r="FT109">
        <v>1452</v>
      </c>
      <c r="FU109">
        <v>1503</v>
      </c>
      <c r="FV109">
        <v>1464</v>
      </c>
      <c r="FW109">
        <v>1484</v>
      </c>
      <c r="FX109">
        <v>1497</v>
      </c>
      <c r="FY109">
        <v>1544</v>
      </c>
      <c r="FZ109">
        <v>1280</v>
      </c>
      <c r="GA109">
        <v>1134</v>
      </c>
      <c r="GB109">
        <v>1180</v>
      </c>
      <c r="GC109">
        <v>997</v>
      </c>
      <c r="GD109">
        <v>897</v>
      </c>
      <c r="GE109">
        <v>762</v>
      </c>
      <c r="GF109">
        <v>808</v>
      </c>
      <c r="GG109">
        <v>753</v>
      </c>
      <c r="GH109">
        <v>701</v>
      </c>
      <c r="GI109">
        <v>570</v>
      </c>
      <c r="GJ109">
        <v>578</v>
      </c>
      <c r="GK109">
        <v>532</v>
      </c>
      <c r="GL109">
        <v>2588</v>
      </c>
    </row>
    <row r="110" spans="1:194" s="1" customFormat="1" ht="14.4" x14ac:dyDescent="0.3">
      <c r="A110" s="30" t="s">
        <v>46</v>
      </c>
      <c r="B110" s="1" t="s">
        <v>149</v>
      </c>
      <c r="C110" s="29" t="str">
        <f t="shared" si="66"/>
        <v>LA England - Barnsley</v>
      </c>
      <c r="D110" s="48">
        <f t="shared" si="57"/>
        <v>9215</v>
      </c>
      <c r="E110" s="48">
        <f t="shared" si="58"/>
        <v>8677</v>
      </c>
      <c r="F110" s="49">
        <f t="shared" si="59"/>
        <v>251770</v>
      </c>
      <c r="G110" s="49">
        <f t="shared" si="60"/>
        <v>123854</v>
      </c>
      <c r="H110" s="50">
        <f t="shared" si="61"/>
        <v>127916</v>
      </c>
      <c r="I110" s="50">
        <f t="shared" si="62"/>
        <v>97368</v>
      </c>
      <c r="J110" s="50">
        <f t="shared" si="63"/>
        <v>102603</v>
      </c>
      <c r="K110" s="47">
        <f t="shared" si="64"/>
        <v>26486</v>
      </c>
      <c r="L110" s="48">
        <f t="shared" si="65"/>
        <v>25313</v>
      </c>
      <c r="M110" s="184">
        <v>1236</v>
      </c>
      <c r="N110" s="184">
        <v>1335</v>
      </c>
      <c r="O110" s="184">
        <v>1396</v>
      </c>
      <c r="P110" s="184">
        <v>1327</v>
      </c>
      <c r="Q110" s="184">
        <v>1553</v>
      </c>
      <c r="R110" s="184">
        <v>1437</v>
      </c>
      <c r="S110" s="184">
        <v>1454</v>
      </c>
      <c r="T110" s="184">
        <v>1549</v>
      </c>
      <c r="U110" s="184">
        <v>1466</v>
      </c>
      <c r="V110" s="184">
        <v>1494</v>
      </c>
      <c r="W110" s="184">
        <v>1476</v>
      </c>
      <c r="X110" s="184">
        <v>1548</v>
      </c>
      <c r="Y110" s="184">
        <v>1523</v>
      </c>
      <c r="Z110" s="184">
        <v>1637</v>
      </c>
      <c r="AA110" s="184">
        <v>1543</v>
      </c>
      <c r="AB110" s="184">
        <v>1513</v>
      </c>
      <c r="AC110" s="184">
        <v>1513</v>
      </c>
      <c r="AD110" s="184">
        <v>1486</v>
      </c>
      <c r="AE110" s="184">
        <v>1407</v>
      </c>
      <c r="AF110" s="184">
        <v>1216</v>
      </c>
      <c r="AG110" s="184">
        <v>1111</v>
      </c>
      <c r="AH110" s="184">
        <v>1113</v>
      </c>
      <c r="AI110" s="184">
        <v>1200</v>
      </c>
      <c r="AJ110" s="184">
        <v>1243</v>
      </c>
      <c r="AK110" s="184">
        <v>1243</v>
      </c>
      <c r="AL110" s="184">
        <v>1442</v>
      </c>
      <c r="AM110" s="184">
        <v>1540</v>
      </c>
      <c r="AN110" s="184">
        <v>1596</v>
      </c>
      <c r="AO110" s="184">
        <v>1539</v>
      </c>
      <c r="AP110" s="184">
        <v>1558</v>
      </c>
      <c r="AQ110" s="184">
        <v>1612</v>
      </c>
      <c r="AR110" s="184">
        <v>1759</v>
      </c>
      <c r="AS110" s="184">
        <v>1814</v>
      </c>
      <c r="AT110" s="184">
        <v>1850</v>
      </c>
      <c r="AU110" s="184">
        <v>1773</v>
      </c>
      <c r="AV110" s="184">
        <v>1699</v>
      </c>
      <c r="AW110" s="184">
        <v>1793</v>
      </c>
      <c r="AX110" s="184">
        <v>1651</v>
      </c>
      <c r="AY110" s="184">
        <v>1630</v>
      </c>
      <c r="AZ110" s="184">
        <v>1660</v>
      </c>
      <c r="BA110" s="184">
        <v>1577</v>
      </c>
      <c r="BB110" s="184">
        <v>1568</v>
      </c>
      <c r="BC110" s="184">
        <v>1614</v>
      </c>
      <c r="BD110" s="184">
        <v>1527</v>
      </c>
      <c r="BE110" s="184">
        <v>1563</v>
      </c>
      <c r="BF110" s="184">
        <v>1420</v>
      </c>
      <c r="BG110" s="184">
        <v>1255</v>
      </c>
      <c r="BH110" s="184">
        <v>1234</v>
      </c>
      <c r="BI110" s="184">
        <v>1373</v>
      </c>
      <c r="BJ110" s="184">
        <v>1437</v>
      </c>
      <c r="BK110" s="184">
        <v>1439</v>
      </c>
      <c r="BL110" s="184">
        <v>1587</v>
      </c>
      <c r="BM110" s="184">
        <v>1620</v>
      </c>
      <c r="BN110" s="184">
        <v>1858</v>
      </c>
      <c r="BO110" s="184">
        <v>1747</v>
      </c>
      <c r="BP110" s="184">
        <v>1825</v>
      </c>
      <c r="BQ110" s="184">
        <v>1929</v>
      </c>
      <c r="BR110" s="184">
        <v>1911</v>
      </c>
      <c r="BS110" s="184">
        <v>1798</v>
      </c>
      <c r="BT110" s="184">
        <v>1820</v>
      </c>
      <c r="BU110" s="184">
        <v>1763</v>
      </c>
      <c r="BV110" s="184">
        <v>1706</v>
      </c>
      <c r="BW110" s="184">
        <v>1682</v>
      </c>
      <c r="BX110" s="184">
        <v>1602</v>
      </c>
      <c r="BY110" s="184">
        <v>1496</v>
      </c>
      <c r="BZ110" s="184">
        <v>1514</v>
      </c>
      <c r="CA110" s="184">
        <v>1431</v>
      </c>
      <c r="CB110" s="184">
        <v>1376</v>
      </c>
      <c r="CC110" s="184">
        <v>1372</v>
      </c>
      <c r="CD110" s="184">
        <v>1242</v>
      </c>
      <c r="CE110" s="184">
        <v>1248</v>
      </c>
      <c r="CF110" s="184">
        <v>1270</v>
      </c>
      <c r="CG110" s="184">
        <v>1158</v>
      </c>
      <c r="CH110" s="184">
        <v>1183</v>
      </c>
      <c r="CI110" s="184">
        <v>1127</v>
      </c>
      <c r="CJ110" s="184">
        <v>1144</v>
      </c>
      <c r="CK110" s="184">
        <v>1187</v>
      </c>
      <c r="CL110" s="184">
        <v>1254</v>
      </c>
      <c r="CM110" s="184">
        <v>897</v>
      </c>
      <c r="CN110" s="184">
        <v>872</v>
      </c>
      <c r="CO110" s="184">
        <v>801</v>
      </c>
      <c r="CP110" s="184">
        <v>761</v>
      </c>
      <c r="CQ110" s="184">
        <v>592</v>
      </c>
      <c r="CR110" s="184">
        <v>511</v>
      </c>
      <c r="CS110" s="184">
        <v>459</v>
      </c>
      <c r="CT110" s="184">
        <v>396</v>
      </c>
      <c r="CU110" s="184">
        <v>394</v>
      </c>
      <c r="CV110" s="184">
        <v>304</v>
      </c>
      <c r="CW110" s="184">
        <v>250</v>
      </c>
      <c r="CX110" s="184">
        <v>231</v>
      </c>
      <c r="CY110" s="184">
        <v>594</v>
      </c>
      <c r="CZ110">
        <v>1246</v>
      </c>
      <c r="DA110">
        <v>1244</v>
      </c>
      <c r="DB110">
        <v>1313</v>
      </c>
      <c r="DC110">
        <v>1373</v>
      </c>
      <c r="DD110">
        <v>1353</v>
      </c>
      <c r="DE110">
        <v>1427</v>
      </c>
      <c r="DF110">
        <v>1384</v>
      </c>
      <c r="DG110">
        <v>1430</v>
      </c>
      <c r="DH110">
        <v>1461</v>
      </c>
      <c r="DI110">
        <v>1437</v>
      </c>
      <c r="DJ110">
        <v>1431</v>
      </c>
      <c r="DK110">
        <v>1537</v>
      </c>
      <c r="DL110">
        <v>1526</v>
      </c>
      <c r="DM110">
        <v>1490</v>
      </c>
      <c r="DN110">
        <v>1497</v>
      </c>
      <c r="DO110">
        <v>1418</v>
      </c>
      <c r="DP110">
        <v>1397</v>
      </c>
      <c r="DQ110">
        <v>1349</v>
      </c>
      <c r="DR110">
        <v>1313</v>
      </c>
      <c r="DS110">
        <v>1045</v>
      </c>
      <c r="DT110">
        <v>987</v>
      </c>
      <c r="DU110">
        <v>901</v>
      </c>
      <c r="DV110">
        <v>1127</v>
      </c>
      <c r="DW110">
        <v>1252</v>
      </c>
      <c r="DX110">
        <v>1270</v>
      </c>
      <c r="DY110">
        <v>1377</v>
      </c>
      <c r="DZ110">
        <v>1611</v>
      </c>
      <c r="EA110">
        <v>1676</v>
      </c>
      <c r="EB110">
        <v>1654</v>
      </c>
      <c r="EC110">
        <v>1707</v>
      </c>
      <c r="ED110">
        <v>1840</v>
      </c>
      <c r="EE110">
        <v>1856</v>
      </c>
      <c r="EF110">
        <v>1907</v>
      </c>
      <c r="EG110">
        <v>1938</v>
      </c>
      <c r="EH110">
        <v>1830</v>
      </c>
      <c r="EI110">
        <v>1711</v>
      </c>
      <c r="EJ110">
        <v>1902</v>
      </c>
      <c r="EK110">
        <v>1787</v>
      </c>
      <c r="EL110">
        <v>1699</v>
      </c>
      <c r="EM110">
        <v>1733</v>
      </c>
      <c r="EN110">
        <v>1695</v>
      </c>
      <c r="EO110">
        <v>1602</v>
      </c>
      <c r="EP110">
        <v>1487</v>
      </c>
      <c r="EQ110">
        <v>1577</v>
      </c>
      <c r="ER110">
        <v>1580</v>
      </c>
      <c r="ES110">
        <v>1515</v>
      </c>
      <c r="ET110">
        <v>1371</v>
      </c>
      <c r="EU110">
        <v>1259</v>
      </c>
      <c r="EV110">
        <v>1343</v>
      </c>
      <c r="EW110">
        <v>1440</v>
      </c>
      <c r="EX110">
        <v>1488</v>
      </c>
      <c r="EY110">
        <v>1627</v>
      </c>
      <c r="EZ110">
        <v>1736</v>
      </c>
      <c r="FA110">
        <v>1987</v>
      </c>
      <c r="FB110">
        <v>1819</v>
      </c>
      <c r="FC110">
        <v>1851</v>
      </c>
      <c r="FD110">
        <v>1900</v>
      </c>
      <c r="FE110">
        <v>1867</v>
      </c>
      <c r="FF110">
        <v>1890</v>
      </c>
      <c r="FG110">
        <v>1897</v>
      </c>
      <c r="FH110">
        <v>1819</v>
      </c>
      <c r="FI110">
        <v>1844</v>
      </c>
      <c r="FJ110">
        <v>1771</v>
      </c>
      <c r="FK110">
        <v>1616</v>
      </c>
      <c r="FL110">
        <v>1529</v>
      </c>
      <c r="FM110">
        <v>1589</v>
      </c>
      <c r="FN110">
        <v>1528</v>
      </c>
      <c r="FO110">
        <v>1538</v>
      </c>
      <c r="FP110">
        <v>1366</v>
      </c>
      <c r="FQ110">
        <v>1288</v>
      </c>
      <c r="FR110">
        <v>1385</v>
      </c>
      <c r="FS110">
        <v>1255</v>
      </c>
      <c r="FT110">
        <v>1231</v>
      </c>
      <c r="FU110">
        <v>1213</v>
      </c>
      <c r="FV110">
        <v>1165</v>
      </c>
      <c r="FW110">
        <v>1264</v>
      </c>
      <c r="FX110">
        <v>1271</v>
      </c>
      <c r="FY110">
        <v>1318</v>
      </c>
      <c r="FZ110">
        <v>1075</v>
      </c>
      <c r="GA110">
        <v>1068</v>
      </c>
      <c r="GB110">
        <v>928</v>
      </c>
      <c r="GC110">
        <v>830</v>
      </c>
      <c r="GD110">
        <v>688</v>
      </c>
      <c r="GE110">
        <v>667</v>
      </c>
      <c r="GF110">
        <v>596</v>
      </c>
      <c r="GG110">
        <v>576</v>
      </c>
      <c r="GH110">
        <v>535</v>
      </c>
      <c r="GI110">
        <v>491</v>
      </c>
      <c r="GJ110">
        <v>407</v>
      </c>
      <c r="GK110">
        <v>334</v>
      </c>
      <c r="GL110">
        <v>1364</v>
      </c>
    </row>
    <row r="111" spans="1:194" s="1" customFormat="1" ht="14.4" x14ac:dyDescent="0.3">
      <c r="A111" s="30" t="s">
        <v>46</v>
      </c>
      <c r="B111" s="1" t="s">
        <v>150</v>
      </c>
      <c r="C111" s="29" t="str">
        <f t="shared" si="66"/>
        <v>LA England - Basildon</v>
      </c>
      <c r="D111" s="48">
        <f t="shared" si="57"/>
        <v>7702</v>
      </c>
      <c r="E111" s="48">
        <f t="shared" si="58"/>
        <v>7202</v>
      </c>
      <c r="F111" s="49">
        <f t="shared" si="59"/>
        <v>193632</v>
      </c>
      <c r="G111" s="49">
        <f t="shared" si="60"/>
        <v>94002</v>
      </c>
      <c r="H111" s="50">
        <f t="shared" si="61"/>
        <v>99630</v>
      </c>
      <c r="I111" s="50">
        <f t="shared" si="62"/>
        <v>70788</v>
      </c>
      <c r="J111" s="50">
        <f t="shared" si="63"/>
        <v>77414</v>
      </c>
      <c r="K111" s="47">
        <f t="shared" si="64"/>
        <v>23214</v>
      </c>
      <c r="L111" s="48">
        <f t="shared" si="65"/>
        <v>22216</v>
      </c>
      <c r="M111" s="184">
        <v>1080</v>
      </c>
      <c r="N111" s="184">
        <v>1146</v>
      </c>
      <c r="O111" s="184">
        <v>1262</v>
      </c>
      <c r="P111" s="184">
        <v>1315</v>
      </c>
      <c r="Q111" s="184">
        <v>1264</v>
      </c>
      <c r="R111" s="184">
        <v>1380</v>
      </c>
      <c r="S111" s="184">
        <v>1334</v>
      </c>
      <c r="T111" s="184">
        <v>1376</v>
      </c>
      <c r="U111" s="184">
        <v>1402</v>
      </c>
      <c r="V111" s="184">
        <v>1317</v>
      </c>
      <c r="W111" s="184">
        <v>1288</v>
      </c>
      <c r="X111" s="184">
        <v>1348</v>
      </c>
      <c r="Y111" s="184">
        <v>1327</v>
      </c>
      <c r="Z111" s="184">
        <v>1304</v>
      </c>
      <c r="AA111" s="184">
        <v>1240</v>
      </c>
      <c r="AB111" s="184">
        <v>1297</v>
      </c>
      <c r="AC111" s="184">
        <v>1263</v>
      </c>
      <c r="AD111" s="184">
        <v>1271</v>
      </c>
      <c r="AE111" s="184">
        <v>1219</v>
      </c>
      <c r="AF111" s="184">
        <v>912</v>
      </c>
      <c r="AG111" s="184">
        <v>908</v>
      </c>
      <c r="AH111" s="184">
        <v>860</v>
      </c>
      <c r="AI111" s="184">
        <v>985</v>
      </c>
      <c r="AJ111" s="184">
        <v>935</v>
      </c>
      <c r="AK111" s="184">
        <v>1117</v>
      </c>
      <c r="AL111" s="184">
        <v>1083</v>
      </c>
      <c r="AM111" s="184">
        <v>1123</v>
      </c>
      <c r="AN111" s="184">
        <v>1110</v>
      </c>
      <c r="AO111" s="184">
        <v>1081</v>
      </c>
      <c r="AP111" s="184">
        <v>1285</v>
      </c>
      <c r="AQ111" s="184">
        <v>1282</v>
      </c>
      <c r="AR111" s="184">
        <v>1348</v>
      </c>
      <c r="AS111" s="184">
        <v>1387</v>
      </c>
      <c r="AT111" s="184">
        <v>1351</v>
      </c>
      <c r="AU111" s="184">
        <v>1433</v>
      </c>
      <c r="AV111" s="184">
        <v>1426</v>
      </c>
      <c r="AW111" s="184">
        <v>1466</v>
      </c>
      <c r="AX111" s="184">
        <v>1433</v>
      </c>
      <c r="AY111" s="184">
        <v>1505</v>
      </c>
      <c r="AZ111" s="184">
        <v>1396</v>
      </c>
      <c r="BA111" s="184">
        <v>1282</v>
      </c>
      <c r="BB111" s="184">
        <v>1241</v>
      </c>
      <c r="BC111" s="184">
        <v>1206</v>
      </c>
      <c r="BD111" s="184">
        <v>1281</v>
      </c>
      <c r="BE111" s="184">
        <v>1190</v>
      </c>
      <c r="BF111" s="184">
        <v>1191</v>
      </c>
      <c r="BG111" s="184">
        <v>1148</v>
      </c>
      <c r="BH111" s="184">
        <v>1112</v>
      </c>
      <c r="BI111" s="184">
        <v>1100</v>
      </c>
      <c r="BJ111" s="184">
        <v>1192</v>
      </c>
      <c r="BK111" s="184">
        <v>1130</v>
      </c>
      <c r="BL111" s="184">
        <v>1175</v>
      </c>
      <c r="BM111" s="184">
        <v>1213</v>
      </c>
      <c r="BN111" s="184">
        <v>1233</v>
      </c>
      <c r="BO111" s="184">
        <v>1204</v>
      </c>
      <c r="BP111" s="184">
        <v>1213</v>
      </c>
      <c r="BQ111" s="184">
        <v>1278</v>
      </c>
      <c r="BR111" s="184">
        <v>1239</v>
      </c>
      <c r="BS111" s="184">
        <v>1186</v>
      </c>
      <c r="BT111" s="184">
        <v>1180</v>
      </c>
      <c r="BU111" s="184">
        <v>1179</v>
      </c>
      <c r="BV111" s="184">
        <v>1134</v>
      </c>
      <c r="BW111" s="184">
        <v>1038</v>
      </c>
      <c r="BX111" s="184">
        <v>1063</v>
      </c>
      <c r="BY111" s="184">
        <v>1008</v>
      </c>
      <c r="BZ111" s="184">
        <v>1033</v>
      </c>
      <c r="CA111" s="184">
        <v>926</v>
      </c>
      <c r="CB111" s="184">
        <v>833</v>
      </c>
      <c r="CC111" s="184">
        <v>802</v>
      </c>
      <c r="CD111" s="184">
        <v>760</v>
      </c>
      <c r="CE111" s="184">
        <v>748</v>
      </c>
      <c r="CF111" s="184">
        <v>655</v>
      </c>
      <c r="CG111" s="184">
        <v>666</v>
      </c>
      <c r="CH111" s="184">
        <v>663</v>
      </c>
      <c r="CI111" s="184">
        <v>706</v>
      </c>
      <c r="CJ111" s="184">
        <v>685</v>
      </c>
      <c r="CK111" s="184">
        <v>717</v>
      </c>
      <c r="CL111" s="184">
        <v>829</v>
      </c>
      <c r="CM111" s="184">
        <v>649</v>
      </c>
      <c r="CN111" s="184">
        <v>513</v>
      </c>
      <c r="CO111" s="184">
        <v>516</v>
      </c>
      <c r="CP111" s="184">
        <v>442</v>
      </c>
      <c r="CQ111" s="184">
        <v>365</v>
      </c>
      <c r="CR111" s="184">
        <v>318</v>
      </c>
      <c r="CS111" s="184">
        <v>284</v>
      </c>
      <c r="CT111" s="184">
        <v>267</v>
      </c>
      <c r="CU111" s="184">
        <v>285</v>
      </c>
      <c r="CV111" s="184">
        <v>212</v>
      </c>
      <c r="CW111" s="184">
        <v>173</v>
      </c>
      <c r="CX111" s="184">
        <v>175</v>
      </c>
      <c r="CY111" s="184">
        <v>505</v>
      </c>
      <c r="CZ111">
        <v>1095</v>
      </c>
      <c r="DA111">
        <v>1124</v>
      </c>
      <c r="DB111">
        <v>1192</v>
      </c>
      <c r="DC111">
        <v>1264</v>
      </c>
      <c r="DD111">
        <v>1325</v>
      </c>
      <c r="DE111">
        <v>1361</v>
      </c>
      <c r="DF111">
        <v>1267</v>
      </c>
      <c r="DG111">
        <v>1262</v>
      </c>
      <c r="DH111">
        <v>1312</v>
      </c>
      <c r="DI111">
        <v>1262</v>
      </c>
      <c r="DJ111">
        <v>1256</v>
      </c>
      <c r="DK111">
        <v>1294</v>
      </c>
      <c r="DL111">
        <v>1244</v>
      </c>
      <c r="DM111">
        <v>1222</v>
      </c>
      <c r="DN111">
        <v>1233</v>
      </c>
      <c r="DO111">
        <v>1154</v>
      </c>
      <c r="DP111">
        <v>1220</v>
      </c>
      <c r="DQ111">
        <v>1129</v>
      </c>
      <c r="DR111">
        <v>1085</v>
      </c>
      <c r="DS111">
        <v>849</v>
      </c>
      <c r="DT111">
        <v>757</v>
      </c>
      <c r="DU111">
        <v>814</v>
      </c>
      <c r="DV111">
        <v>946</v>
      </c>
      <c r="DW111">
        <v>970</v>
      </c>
      <c r="DX111">
        <v>1023</v>
      </c>
      <c r="DY111">
        <v>1140</v>
      </c>
      <c r="DZ111">
        <v>1223</v>
      </c>
      <c r="EA111">
        <v>1282</v>
      </c>
      <c r="EB111">
        <v>1315</v>
      </c>
      <c r="EC111">
        <v>1306</v>
      </c>
      <c r="ED111">
        <v>1463</v>
      </c>
      <c r="EE111">
        <v>1443</v>
      </c>
      <c r="EF111">
        <v>1524</v>
      </c>
      <c r="EG111">
        <v>1530</v>
      </c>
      <c r="EH111">
        <v>1646</v>
      </c>
      <c r="EI111">
        <v>1625</v>
      </c>
      <c r="EJ111">
        <v>1691</v>
      </c>
      <c r="EK111">
        <v>1506</v>
      </c>
      <c r="EL111">
        <v>1479</v>
      </c>
      <c r="EM111">
        <v>1508</v>
      </c>
      <c r="EN111">
        <v>1438</v>
      </c>
      <c r="EO111">
        <v>1389</v>
      </c>
      <c r="EP111">
        <v>1350</v>
      </c>
      <c r="EQ111">
        <v>1297</v>
      </c>
      <c r="ER111">
        <v>1381</v>
      </c>
      <c r="ES111">
        <v>1223</v>
      </c>
      <c r="ET111">
        <v>1150</v>
      </c>
      <c r="EU111">
        <v>1166</v>
      </c>
      <c r="EV111">
        <v>1288</v>
      </c>
      <c r="EW111">
        <v>1161</v>
      </c>
      <c r="EX111">
        <v>1124</v>
      </c>
      <c r="EY111">
        <v>1252</v>
      </c>
      <c r="EZ111">
        <v>1173</v>
      </c>
      <c r="FA111">
        <v>1337</v>
      </c>
      <c r="FB111">
        <v>1213</v>
      </c>
      <c r="FC111">
        <v>1304</v>
      </c>
      <c r="FD111">
        <v>1290</v>
      </c>
      <c r="FE111">
        <v>1281</v>
      </c>
      <c r="FF111">
        <v>1231</v>
      </c>
      <c r="FG111">
        <v>1226</v>
      </c>
      <c r="FH111">
        <v>1222</v>
      </c>
      <c r="FI111">
        <v>1183</v>
      </c>
      <c r="FJ111">
        <v>1146</v>
      </c>
      <c r="FK111">
        <v>1120</v>
      </c>
      <c r="FL111">
        <v>1031</v>
      </c>
      <c r="FM111">
        <v>1026</v>
      </c>
      <c r="FN111">
        <v>1029</v>
      </c>
      <c r="FO111">
        <v>910</v>
      </c>
      <c r="FP111">
        <v>857</v>
      </c>
      <c r="FQ111">
        <v>835</v>
      </c>
      <c r="FR111">
        <v>893</v>
      </c>
      <c r="FS111">
        <v>808</v>
      </c>
      <c r="FT111">
        <v>794</v>
      </c>
      <c r="FU111">
        <v>788</v>
      </c>
      <c r="FV111">
        <v>799</v>
      </c>
      <c r="FW111">
        <v>882</v>
      </c>
      <c r="FX111">
        <v>901</v>
      </c>
      <c r="FY111">
        <v>1036</v>
      </c>
      <c r="FZ111">
        <v>725</v>
      </c>
      <c r="GA111">
        <v>651</v>
      </c>
      <c r="GB111">
        <v>629</v>
      </c>
      <c r="GC111">
        <v>589</v>
      </c>
      <c r="GD111">
        <v>464</v>
      </c>
      <c r="GE111">
        <v>436</v>
      </c>
      <c r="GF111">
        <v>460</v>
      </c>
      <c r="GG111">
        <v>416</v>
      </c>
      <c r="GH111">
        <v>387</v>
      </c>
      <c r="GI111">
        <v>352</v>
      </c>
      <c r="GJ111">
        <v>315</v>
      </c>
      <c r="GK111">
        <v>265</v>
      </c>
      <c r="GL111">
        <v>1066</v>
      </c>
    </row>
    <row r="112" spans="1:194" s="1" customFormat="1" ht="14.4" x14ac:dyDescent="0.3">
      <c r="A112" s="30" t="s">
        <v>46</v>
      </c>
      <c r="B112" s="1" t="s">
        <v>151</v>
      </c>
      <c r="C112" s="29" t="str">
        <f t="shared" si="66"/>
        <v>LA England - Basingstoke and Deane</v>
      </c>
      <c r="D112" s="48">
        <f t="shared" si="57"/>
        <v>7099</v>
      </c>
      <c r="E112" s="48">
        <f t="shared" si="58"/>
        <v>6693</v>
      </c>
      <c r="F112" s="49">
        <f t="shared" si="59"/>
        <v>193110</v>
      </c>
      <c r="G112" s="49">
        <f t="shared" si="60"/>
        <v>95545</v>
      </c>
      <c r="H112" s="50">
        <f t="shared" si="61"/>
        <v>97565</v>
      </c>
      <c r="I112" s="50">
        <f t="shared" si="62"/>
        <v>74485</v>
      </c>
      <c r="J112" s="50">
        <f t="shared" si="63"/>
        <v>77676</v>
      </c>
      <c r="K112" s="47">
        <f t="shared" si="64"/>
        <v>21060</v>
      </c>
      <c r="L112" s="48">
        <f t="shared" si="65"/>
        <v>19889</v>
      </c>
      <c r="M112" s="184">
        <v>1052</v>
      </c>
      <c r="N112" s="184">
        <v>1064</v>
      </c>
      <c r="O112" s="184">
        <v>1106</v>
      </c>
      <c r="P112" s="184">
        <v>1161</v>
      </c>
      <c r="Q112" s="184">
        <v>1175</v>
      </c>
      <c r="R112" s="184">
        <v>1189</v>
      </c>
      <c r="S112" s="184">
        <v>1096</v>
      </c>
      <c r="T112" s="184">
        <v>1222</v>
      </c>
      <c r="U112" s="184">
        <v>1198</v>
      </c>
      <c r="V112" s="184">
        <v>1245</v>
      </c>
      <c r="W112" s="184">
        <v>1176</v>
      </c>
      <c r="X112" s="184">
        <v>1277</v>
      </c>
      <c r="Y112" s="184">
        <v>1311</v>
      </c>
      <c r="Z112" s="184">
        <v>1312</v>
      </c>
      <c r="AA112" s="184">
        <v>1141</v>
      </c>
      <c r="AB112" s="184">
        <v>1111</v>
      </c>
      <c r="AC112" s="184">
        <v>1123</v>
      </c>
      <c r="AD112" s="184">
        <v>1101</v>
      </c>
      <c r="AE112" s="184">
        <v>1055</v>
      </c>
      <c r="AF112" s="184">
        <v>854</v>
      </c>
      <c r="AG112" s="184">
        <v>710</v>
      </c>
      <c r="AH112" s="184">
        <v>808</v>
      </c>
      <c r="AI112" s="184">
        <v>822</v>
      </c>
      <c r="AJ112" s="184">
        <v>947</v>
      </c>
      <c r="AK112" s="184">
        <v>1077</v>
      </c>
      <c r="AL112" s="184">
        <v>1256</v>
      </c>
      <c r="AM112" s="184">
        <v>1108</v>
      </c>
      <c r="AN112" s="184">
        <v>1131</v>
      </c>
      <c r="AO112" s="184">
        <v>1247</v>
      </c>
      <c r="AP112" s="184">
        <v>1327</v>
      </c>
      <c r="AQ112" s="184">
        <v>1294</v>
      </c>
      <c r="AR112" s="184">
        <v>1323</v>
      </c>
      <c r="AS112" s="184">
        <v>1340</v>
      </c>
      <c r="AT112" s="184">
        <v>1431</v>
      </c>
      <c r="AU112" s="184">
        <v>1531</v>
      </c>
      <c r="AV112" s="184">
        <v>1508</v>
      </c>
      <c r="AW112" s="184">
        <v>1440</v>
      </c>
      <c r="AX112" s="184">
        <v>1402</v>
      </c>
      <c r="AY112" s="184">
        <v>1471</v>
      </c>
      <c r="AZ112" s="184">
        <v>1378</v>
      </c>
      <c r="BA112" s="184">
        <v>1333</v>
      </c>
      <c r="BB112" s="184">
        <v>1324</v>
      </c>
      <c r="BC112" s="184">
        <v>1302</v>
      </c>
      <c r="BD112" s="184">
        <v>1353</v>
      </c>
      <c r="BE112" s="184">
        <v>1342</v>
      </c>
      <c r="BF112" s="184">
        <v>1303</v>
      </c>
      <c r="BG112" s="184">
        <v>1240</v>
      </c>
      <c r="BH112" s="184">
        <v>1204</v>
      </c>
      <c r="BI112" s="184">
        <v>1203</v>
      </c>
      <c r="BJ112" s="184">
        <v>1297</v>
      </c>
      <c r="BK112" s="184">
        <v>1242</v>
      </c>
      <c r="BL112" s="184">
        <v>1277</v>
      </c>
      <c r="BM112" s="184">
        <v>1293</v>
      </c>
      <c r="BN112" s="184">
        <v>1389</v>
      </c>
      <c r="BO112" s="184">
        <v>1305</v>
      </c>
      <c r="BP112" s="184">
        <v>1381</v>
      </c>
      <c r="BQ112" s="184">
        <v>1353</v>
      </c>
      <c r="BR112" s="184">
        <v>1421</v>
      </c>
      <c r="BS112" s="184">
        <v>1277</v>
      </c>
      <c r="BT112" s="184">
        <v>1250</v>
      </c>
      <c r="BU112" s="184">
        <v>1278</v>
      </c>
      <c r="BV112" s="184">
        <v>1251</v>
      </c>
      <c r="BW112" s="184">
        <v>1237</v>
      </c>
      <c r="BX112" s="184">
        <v>1051</v>
      </c>
      <c r="BY112" s="184">
        <v>1075</v>
      </c>
      <c r="BZ112" s="184">
        <v>992</v>
      </c>
      <c r="CA112" s="184">
        <v>940</v>
      </c>
      <c r="CB112" s="184">
        <v>872</v>
      </c>
      <c r="CC112" s="184">
        <v>877</v>
      </c>
      <c r="CD112" s="184">
        <v>797</v>
      </c>
      <c r="CE112" s="184">
        <v>812</v>
      </c>
      <c r="CF112" s="184">
        <v>760</v>
      </c>
      <c r="CG112" s="184">
        <v>768</v>
      </c>
      <c r="CH112" s="184">
        <v>713</v>
      </c>
      <c r="CI112" s="184">
        <v>767</v>
      </c>
      <c r="CJ112" s="184">
        <v>764</v>
      </c>
      <c r="CK112" s="184">
        <v>773</v>
      </c>
      <c r="CL112" s="184">
        <v>878</v>
      </c>
      <c r="CM112" s="184">
        <v>675</v>
      </c>
      <c r="CN112" s="184">
        <v>580</v>
      </c>
      <c r="CO112" s="184">
        <v>579</v>
      </c>
      <c r="CP112" s="184">
        <v>543</v>
      </c>
      <c r="CQ112" s="184">
        <v>396</v>
      </c>
      <c r="CR112" s="184">
        <v>357</v>
      </c>
      <c r="CS112" s="184">
        <v>378</v>
      </c>
      <c r="CT112" s="184">
        <v>315</v>
      </c>
      <c r="CU112" s="184">
        <v>307</v>
      </c>
      <c r="CV112" s="184">
        <v>249</v>
      </c>
      <c r="CW112" s="184">
        <v>205</v>
      </c>
      <c r="CX112" s="184">
        <v>148</v>
      </c>
      <c r="CY112" s="184">
        <v>599</v>
      </c>
      <c r="CZ112">
        <v>934</v>
      </c>
      <c r="DA112">
        <v>960</v>
      </c>
      <c r="DB112">
        <v>1075</v>
      </c>
      <c r="DC112">
        <v>1037</v>
      </c>
      <c r="DD112">
        <v>1082</v>
      </c>
      <c r="DE112">
        <v>1193</v>
      </c>
      <c r="DF112">
        <v>1103</v>
      </c>
      <c r="DG112">
        <v>1182</v>
      </c>
      <c r="DH112">
        <v>1220</v>
      </c>
      <c r="DI112">
        <v>1112</v>
      </c>
      <c r="DJ112">
        <v>1117</v>
      </c>
      <c r="DK112">
        <v>1181</v>
      </c>
      <c r="DL112">
        <v>1219</v>
      </c>
      <c r="DM112">
        <v>1175</v>
      </c>
      <c r="DN112">
        <v>1088</v>
      </c>
      <c r="DO112">
        <v>1062</v>
      </c>
      <c r="DP112">
        <v>1057</v>
      </c>
      <c r="DQ112">
        <v>1092</v>
      </c>
      <c r="DR112">
        <v>995</v>
      </c>
      <c r="DS112">
        <v>734</v>
      </c>
      <c r="DT112">
        <v>612</v>
      </c>
      <c r="DU112">
        <v>589</v>
      </c>
      <c r="DV112">
        <v>761</v>
      </c>
      <c r="DW112">
        <v>891</v>
      </c>
      <c r="DX112">
        <v>1042</v>
      </c>
      <c r="DY112">
        <v>1120</v>
      </c>
      <c r="DZ112">
        <v>1209</v>
      </c>
      <c r="EA112">
        <v>1271</v>
      </c>
      <c r="EB112">
        <v>1282</v>
      </c>
      <c r="EC112">
        <v>1292</v>
      </c>
      <c r="ED112">
        <v>1441</v>
      </c>
      <c r="EE112">
        <v>1386</v>
      </c>
      <c r="EF112">
        <v>1471</v>
      </c>
      <c r="EG112">
        <v>1510</v>
      </c>
      <c r="EH112">
        <v>1573</v>
      </c>
      <c r="EI112">
        <v>1561</v>
      </c>
      <c r="EJ112">
        <v>1566</v>
      </c>
      <c r="EK112">
        <v>1533</v>
      </c>
      <c r="EL112">
        <v>1521</v>
      </c>
      <c r="EM112">
        <v>1387</v>
      </c>
      <c r="EN112">
        <v>1369</v>
      </c>
      <c r="EO112">
        <v>1402</v>
      </c>
      <c r="EP112">
        <v>1328</v>
      </c>
      <c r="EQ112">
        <v>1418</v>
      </c>
      <c r="ER112">
        <v>1376</v>
      </c>
      <c r="ES112">
        <v>1293</v>
      </c>
      <c r="ET112">
        <v>1223</v>
      </c>
      <c r="EU112">
        <v>1210</v>
      </c>
      <c r="EV112">
        <v>1199</v>
      </c>
      <c r="EW112">
        <v>1314</v>
      </c>
      <c r="EX112">
        <v>1257</v>
      </c>
      <c r="EY112">
        <v>1326</v>
      </c>
      <c r="EZ112">
        <v>1398</v>
      </c>
      <c r="FA112">
        <v>1346</v>
      </c>
      <c r="FB112">
        <v>1249</v>
      </c>
      <c r="FC112">
        <v>1331</v>
      </c>
      <c r="FD112">
        <v>1388</v>
      </c>
      <c r="FE112">
        <v>1341</v>
      </c>
      <c r="FF112">
        <v>1291</v>
      </c>
      <c r="FG112">
        <v>1328</v>
      </c>
      <c r="FH112">
        <v>1302</v>
      </c>
      <c r="FI112">
        <v>1281</v>
      </c>
      <c r="FJ112">
        <v>1194</v>
      </c>
      <c r="FK112">
        <v>1090</v>
      </c>
      <c r="FL112">
        <v>1089</v>
      </c>
      <c r="FM112">
        <v>1029</v>
      </c>
      <c r="FN112">
        <v>938</v>
      </c>
      <c r="FO112">
        <v>964</v>
      </c>
      <c r="FP112">
        <v>819</v>
      </c>
      <c r="FQ112">
        <v>836</v>
      </c>
      <c r="FR112">
        <v>854</v>
      </c>
      <c r="FS112">
        <v>879</v>
      </c>
      <c r="FT112">
        <v>852</v>
      </c>
      <c r="FU112">
        <v>842</v>
      </c>
      <c r="FV112">
        <v>831</v>
      </c>
      <c r="FW112">
        <v>905</v>
      </c>
      <c r="FX112">
        <v>970</v>
      </c>
      <c r="FY112">
        <v>987</v>
      </c>
      <c r="FZ112">
        <v>752</v>
      </c>
      <c r="GA112">
        <v>704</v>
      </c>
      <c r="GB112">
        <v>679</v>
      </c>
      <c r="GC112">
        <v>579</v>
      </c>
      <c r="GD112">
        <v>516</v>
      </c>
      <c r="GE112">
        <v>454</v>
      </c>
      <c r="GF112">
        <v>451</v>
      </c>
      <c r="GG112">
        <v>416</v>
      </c>
      <c r="GH112">
        <v>399</v>
      </c>
      <c r="GI112">
        <v>322</v>
      </c>
      <c r="GJ112">
        <v>294</v>
      </c>
      <c r="GK112">
        <v>266</v>
      </c>
      <c r="GL112">
        <v>1048</v>
      </c>
    </row>
    <row r="113" spans="1:194" s="1" customFormat="1" ht="14.4" x14ac:dyDescent="0.3">
      <c r="A113" s="30" t="s">
        <v>46</v>
      </c>
      <c r="B113" s="1" t="s">
        <v>152</v>
      </c>
      <c r="C113" s="29" t="str">
        <f t="shared" si="66"/>
        <v>LA England - Bassetlaw</v>
      </c>
      <c r="D113" s="48">
        <f t="shared" si="57"/>
        <v>4324</v>
      </c>
      <c r="E113" s="48">
        <f t="shared" si="58"/>
        <v>4262</v>
      </c>
      <c r="F113" s="49">
        <f t="shared" si="59"/>
        <v>124937</v>
      </c>
      <c r="G113" s="49">
        <f t="shared" si="60"/>
        <v>61816</v>
      </c>
      <c r="H113" s="50">
        <f t="shared" si="61"/>
        <v>63121</v>
      </c>
      <c r="I113" s="50">
        <f t="shared" si="62"/>
        <v>49206</v>
      </c>
      <c r="J113" s="50">
        <f t="shared" si="63"/>
        <v>51019</v>
      </c>
      <c r="K113" s="47">
        <f t="shared" si="64"/>
        <v>12610</v>
      </c>
      <c r="L113" s="48">
        <f t="shared" si="65"/>
        <v>12102</v>
      </c>
      <c r="M113" s="184">
        <v>608</v>
      </c>
      <c r="N113" s="184">
        <v>597</v>
      </c>
      <c r="O113" s="184">
        <v>670</v>
      </c>
      <c r="P113" s="184">
        <v>641</v>
      </c>
      <c r="Q113" s="184">
        <v>704</v>
      </c>
      <c r="R113" s="184">
        <v>671</v>
      </c>
      <c r="S113" s="184">
        <v>692</v>
      </c>
      <c r="T113" s="184">
        <v>755</v>
      </c>
      <c r="U113" s="184">
        <v>754</v>
      </c>
      <c r="V113" s="184">
        <v>693</v>
      </c>
      <c r="W113" s="184">
        <v>755</v>
      </c>
      <c r="X113" s="184">
        <v>746</v>
      </c>
      <c r="Y113" s="184">
        <v>732</v>
      </c>
      <c r="Z113" s="184">
        <v>768</v>
      </c>
      <c r="AA113" s="184">
        <v>696</v>
      </c>
      <c r="AB113" s="184">
        <v>711</v>
      </c>
      <c r="AC113" s="184">
        <v>729</v>
      </c>
      <c r="AD113" s="184">
        <v>688</v>
      </c>
      <c r="AE113" s="184">
        <v>684</v>
      </c>
      <c r="AF113" s="184">
        <v>568</v>
      </c>
      <c r="AG113" s="184">
        <v>513</v>
      </c>
      <c r="AH113" s="184">
        <v>508</v>
      </c>
      <c r="AI113" s="184">
        <v>543</v>
      </c>
      <c r="AJ113" s="184">
        <v>596</v>
      </c>
      <c r="AK113" s="184">
        <v>686</v>
      </c>
      <c r="AL113" s="184">
        <v>692</v>
      </c>
      <c r="AM113" s="184">
        <v>650</v>
      </c>
      <c r="AN113" s="184">
        <v>733</v>
      </c>
      <c r="AO113" s="184">
        <v>736</v>
      </c>
      <c r="AP113" s="184">
        <v>753</v>
      </c>
      <c r="AQ113" s="184">
        <v>767</v>
      </c>
      <c r="AR113" s="184">
        <v>736</v>
      </c>
      <c r="AS113" s="184">
        <v>839</v>
      </c>
      <c r="AT113" s="184">
        <v>799</v>
      </c>
      <c r="AU113" s="184">
        <v>861</v>
      </c>
      <c r="AV113" s="184">
        <v>814</v>
      </c>
      <c r="AW113" s="184">
        <v>831</v>
      </c>
      <c r="AX113" s="184">
        <v>777</v>
      </c>
      <c r="AY113" s="184">
        <v>813</v>
      </c>
      <c r="AZ113" s="184">
        <v>778</v>
      </c>
      <c r="BA113" s="184">
        <v>739</v>
      </c>
      <c r="BB113" s="184">
        <v>735</v>
      </c>
      <c r="BC113" s="184">
        <v>737</v>
      </c>
      <c r="BD113" s="184">
        <v>724</v>
      </c>
      <c r="BE113" s="184">
        <v>735</v>
      </c>
      <c r="BF113" s="184">
        <v>713</v>
      </c>
      <c r="BG113" s="184">
        <v>691</v>
      </c>
      <c r="BH113" s="184">
        <v>621</v>
      </c>
      <c r="BI113" s="184">
        <v>723</v>
      </c>
      <c r="BJ113" s="184">
        <v>744</v>
      </c>
      <c r="BK113" s="184">
        <v>749</v>
      </c>
      <c r="BL113" s="184">
        <v>757</v>
      </c>
      <c r="BM113" s="184">
        <v>806</v>
      </c>
      <c r="BN113" s="184">
        <v>945</v>
      </c>
      <c r="BO113" s="184">
        <v>907</v>
      </c>
      <c r="BP113" s="184">
        <v>903</v>
      </c>
      <c r="BQ113" s="184">
        <v>961</v>
      </c>
      <c r="BR113" s="184">
        <v>927</v>
      </c>
      <c r="BS113" s="184">
        <v>920</v>
      </c>
      <c r="BT113" s="184">
        <v>934</v>
      </c>
      <c r="BU113" s="184">
        <v>971</v>
      </c>
      <c r="BV113" s="184">
        <v>952</v>
      </c>
      <c r="BW113" s="184">
        <v>884</v>
      </c>
      <c r="BX113" s="184">
        <v>858</v>
      </c>
      <c r="BY113" s="184">
        <v>803</v>
      </c>
      <c r="BZ113" s="184">
        <v>778</v>
      </c>
      <c r="CA113" s="184">
        <v>761</v>
      </c>
      <c r="CB113" s="184">
        <v>760</v>
      </c>
      <c r="CC113" s="184">
        <v>699</v>
      </c>
      <c r="CD113" s="184">
        <v>687</v>
      </c>
      <c r="CE113" s="184">
        <v>677</v>
      </c>
      <c r="CF113" s="184">
        <v>635</v>
      </c>
      <c r="CG113" s="184">
        <v>598</v>
      </c>
      <c r="CH113" s="184">
        <v>629</v>
      </c>
      <c r="CI113" s="184">
        <v>594</v>
      </c>
      <c r="CJ113" s="184">
        <v>645</v>
      </c>
      <c r="CK113" s="184">
        <v>680</v>
      </c>
      <c r="CL113" s="184">
        <v>706</v>
      </c>
      <c r="CM113" s="184">
        <v>506</v>
      </c>
      <c r="CN113" s="184">
        <v>525</v>
      </c>
      <c r="CO113" s="184">
        <v>501</v>
      </c>
      <c r="CP113" s="184">
        <v>418</v>
      </c>
      <c r="CQ113" s="184">
        <v>324</v>
      </c>
      <c r="CR113" s="184">
        <v>296</v>
      </c>
      <c r="CS113" s="184">
        <v>288</v>
      </c>
      <c r="CT113" s="184">
        <v>254</v>
      </c>
      <c r="CU113" s="184">
        <v>230</v>
      </c>
      <c r="CV113" s="184">
        <v>185</v>
      </c>
      <c r="CW113" s="184">
        <v>150</v>
      </c>
      <c r="CX113" s="184">
        <v>140</v>
      </c>
      <c r="CY113" s="184">
        <v>424</v>
      </c>
      <c r="CZ113">
        <v>582</v>
      </c>
      <c r="DA113">
        <v>634</v>
      </c>
      <c r="DB113">
        <v>585</v>
      </c>
      <c r="DC113">
        <v>653</v>
      </c>
      <c r="DD113">
        <v>625</v>
      </c>
      <c r="DE113">
        <v>673</v>
      </c>
      <c r="DF113">
        <v>649</v>
      </c>
      <c r="DG113">
        <v>694</v>
      </c>
      <c r="DH113">
        <v>699</v>
      </c>
      <c r="DI113">
        <v>690</v>
      </c>
      <c r="DJ113">
        <v>663</v>
      </c>
      <c r="DK113">
        <v>693</v>
      </c>
      <c r="DL113">
        <v>777</v>
      </c>
      <c r="DM113">
        <v>722</v>
      </c>
      <c r="DN113">
        <v>717</v>
      </c>
      <c r="DO113">
        <v>721</v>
      </c>
      <c r="DP113">
        <v>686</v>
      </c>
      <c r="DQ113">
        <v>639</v>
      </c>
      <c r="DR113">
        <v>624</v>
      </c>
      <c r="DS113">
        <v>418</v>
      </c>
      <c r="DT113">
        <v>340</v>
      </c>
      <c r="DU113">
        <v>457</v>
      </c>
      <c r="DV113">
        <v>482</v>
      </c>
      <c r="DW113">
        <v>562</v>
      </c>
      <c r="DX113">
        <v>609</v>
      </c>
      <c r="DY113">
        <v>669</v>
      </c>
      <c r="DZ113">
        <v>690</v>
      </c>
      <c r="EA113">
        <v>733</v>
      </c>
      <c r="EB113">
        <v>770</v>
      </c>
      <c r="EC113">
        <v>817</v>
      </c>
      <c r="ED113">
        <v>762</v>
      </c>
      <c r="EE113">
        <v>772</v>
      </c>
      <c r="EF113">
        <v>869</v>
      </c>
      <c r="EG113">
        <v>833</v>
      </c>
      <c r="EH113">
        <v>829</v>
      </c>
      <c r="EI113">
        <v>816</v>
      </c>
      <c r="EJ113">
        <v>808</v>
      </c>
      <c r="EK113">
        <v>829</v>
      </c>
      <c r="EL113">
        <v>757</v>
      </c>
      <c r="EM113">
        <v>773</v>
      </c>
      <c r="EN113">
        <v>788</v>
      </c>
      <c r="EO113">
        <v>734</v>
      </c>
      <c r="EP113">
        <v>744</v>
      </c>
      <c r="EQ113">
        <v>762</v>
      </c>
      <c r="ER113">
        <v>730</v>
      </c>
      <c r="ES113">
        <v>707</v>
      </c>
      <c r="ET113">
        <v>692</v>
      </c>
      <c r="EU113">
        <v>692</v>
      </c>
      <c r="EV113">
        <v>722</v>
      </c>
      <c r="EW113">
        <v>708</v>
      </c>
      <c r="EX113">
        <v>745</v>
      </c>
      <c r="EY113">
        <v>840</v>
      </c>
      <c r="EZ113">
        <v>911</v>
      </c>
      <c r="FA113">
        <v>942</v>
      </c>
      <c r="FB113">
        <v>863</v>
      </c>
      <c r="FC113">
        <v>962</v>
      </c>
      <c r="FD113">
        <v>966</v>
      </c>
      <c r="FE113">
        <v>952</v>
      </c>
      <c r="FF113">
        <v>965</v>
      </c>
      <c r="FG113">
        <v>1018</v>
      </c>
      <c r="FH113">
        <v>989</v>
      </c>
      <c r="FI113">
        <v>912</v>
      </c>
      <c r="FJ113">
        <v>935</v>
      </c>
      <c r="FK113">
        <v>841</v>
      </c>
      <c r="FL113">
        <v>823</v>
      </c>
      <c r="FM113">
        <v>838</v>
      </c>
      <c r="FN113">
        <v>762</v>
      </c>
      <c r="FO113">
        <v>743</v>
      </c>
      <c r="FP113">
        <v>700</v>
      </c>
      <c r="FQ113">
        <v>701</v>
      </c>
      <c r="FR113">
        <v>718</v>
      </c>
      <c r="FS113">
        <v>668</v>
      </c>
      <c r="FT113">
        <v>672</v>
      </c>
      <c r="FU113">
        <v>645</v>
      </c>
      <c r="FV113">
        <v>690</v>
      </c>
      <c r="FW113">
        <v>695</v>
      </c>
      <c r="FX113">
        <v>782</v>
      </c>
      <c r="FY113">
        <v>746</v>
      </c>
      <c r="FZ113">
        <v>614</v>
      </c>
      <c r="GA113">
        <v>560</v>
      </c>
      <c r="GB113">
        <v>529</v>
      </c>
      <c r="GC113">
        <v>499</v>
      </c>
      <c r="GD113">
        <v>419</v>
      </c>
      <c r="GE113">
        <v>374</v>
      </c>
      <c r="GF113">
        <v>344</v>
      </c>
      <c r="GG113">
        <v>352</v>
      </c>
      <c r="GH113">
        <v>308</v>
      </c>
      <c r="GI113">
        <v>253</v>
      </c>
      <c r="GJ113">
        <v>235</v>
      </c>
      <c r="GK113">
        <v>204</v>
      </c>
      <c r="GL113">
        <v>806</v>
      </c>
    </row>
    <row r="114" spans="1:194" s="1" customFormat="1" ht="14.4" x14ac:dyDescent="0.3">
      <c r="A114" s="30" t="s">
        <v>46</v>
      </c>
      <c r="B114" s="1" t="s">
        <v>153</v>
      </c>
      <c r="C114" s="29" t="str">
        <f t="shared" si="66"/>
        <v>LA England - Bath and North East Somerset</v>
      </c>
      <c r="D114" s="48">
        <f t="shared" si="57"/>
        <v>6969</v>
      </c>
      <c r="E114" s="48">
        <f t="shared" si="58"/>
        <v>6658</v>
      </c>
      <c r="F114" s="49">
        <f t="shared" si="59"/>
        <v>200028</v>
      </c>
      <c r="G114" s="49">
        <f t="shared" si="60"/>
        <v>97507</v>
      </c>
      <c r="H114" s="50">
        <f t="shared" si="61"/>
        <v>102521</v>
      </c>
      <c r="I114" s="50">
        <f t="shared" si="62"/>
        <v>78776</v>
      </c>
      <c r="J114" s="50">
        <f t="shared" si="63"/>
        <v>84651</v>
      </c>
      <c r="K114" s="47">
        <f t="shared" si="64"/>
        <v>18731</v>
      </c>
      <c r="L114" s="48">
        <f t="shared" si="65"/>
        <v>17870</v>
      </c>
      <c r="M114" s="184">
        <v>817</v>
      </c>
      <c r="N114" s="184">
        <v>820</v>
      </c>
      <c r="O114" s="184">
        <v>907</v>
      </c>
      <c r="P114" s="184">
        <v>957</v>
      </c>
      <c r="Q114" s="184">
        <v>949</v>
      </c>
      <c r="R114" s="184">
        <v>968</v>
      </c>
      <c r="S114" s="184">
        <v>1062</v>
      </c>
      <c r="T114" s="184">
        <v>993</v>
      </c>
      <c r="U114" s="184">
        <v>1057</v>
      </c>
      <c r="V114" s="184">
        <v>1057</v>
      </c>
      <c r="W114" s="184">
        <v>1051</v>
      </c>
      <c r="X114" s="184">
        <v>1124</v>
      </c>
      <c r="Y114" s="184">
        <v>1136</v>
      </c>
      <c r="Z114" s="184">
        <v>1179</v>
      </c>
      <c r="AA114" s="184">
        <v>1166</v>
      </c>
      <c r="AB114" s="184">
        <v>1179</v>
      </c>
      <c r="AC114" s="184">
        <v>1152</v>
      </c>
      <c r="AD114" s="184">
        <v>1157</v>
      </c>
      <c r="AE114" s="184">
        <v>1402</v>
      </c>
      <c r="AF114" s="184">
        <v>3286</v>
      </c>
      <c r="AG114" s="184">
        <v>3207</v>
      </c>
      <c r="AH114" s="184">
        <v>2379</v>
      </c>
      <c r="AI114" s="184">
        <v>2371</v>
      </c>
      <c r="AJ114" s="184">
        <v>1608</v>
      </c>
      <c r="AK114" s="184">
        <v>1289</v>
      </c>
      <c r="AL114" s="184">
        <v>1129</v>
      </c>
      <c r="AM114" s="184">
        <v>1058</v>
      </c>
      <c r="AN114" s="184">
        <v>969</v>
      </c>
      <c r="AO114" s="184">
        <v>1048</v>
      </c>
      <c r="AP114" s="184">
        <v>1044</v>
      </c>
      <c r="AQ114" s="184">
        <v>1098</v>
      </c>
      <c r="AR114" s="184">
        <v>1062</v>
      </c>
      <c r="AS114" s="184">
        <v>1067</v>
      </c>
      <c r="AT114" s="184">
        <v>1210</v>
      </c>
      <c r="AU114" s="184">
        <v>1139</v>
      </c>
      <c r="AV114" s="184">
        <v>1200</v>
      </c>
      <c r="AW114" s="184">
        <v>1197</v>
      </c>
      <c r="AX114" s="184">
        <v>1104</v>
      </c>
      <c r="AY114" s="184">
        <v>1181</v>
      </c>
      <c r="AZ114" s="184">
        <v>1136</v>
      </c>
      <c r="BA114" s="184">
        <v>1148</v>
      </c>
      <c r="BB114" s="184">
        <v>1053</v>
      </c>
      <c r="BC114" s="184">
        <v>1073</v>
      </c>
      <c r="BD114" s="184">
        <v>1151</v>
      </c>
      <c r="BE114" s="184">
        <v>1134</v>
      </c>
      <c r="BF114" s="184">
        <v>1097</v>
      </c>
      <c r="BG114" s="184">
        <v>1026</v>
      </c>
      <c r="BH114" s="184">
        <v>1041</v>
      </c>
      <c r="BI114" s="184">
        <v>1006</v>
      </c>
      <c r="BJ114" s="184">
        <v>1059</v>
      </c>
      <c r="BK114" s="184">
        <v>1092</v>
      </c>
      <c r="BL114" s="184">
        <v>1260</v>
      </c>
      <c r="BM114" s="184">
        <v>1253</v>
      </c>
      <c r="BN114" s="184">
        <v>1268</v>
      </c>
      <c r="BO114" s="184">
        <v>1189</v>
      </c>
      <c r="BP114" s="184">
        <v>1214</v>
      </c>
      <c r="BQ114" s="184">
        <v>1170</v>
      </c>
      <c r="BR114" s="184">
        <v>1267</v>
      </c>
      <c r="BS114" s="184">
        <v>1219</v>
      </c>
      <c r="BT114" s="184">
        <v>1272</v>
      </c>
      <c r="BU114" s="184">
        <v>1250</v>
      </c>
      <c r="BV114" s="184">
        <v>1199</v>
      </c>
      <c r="BW114" s="184">
        <v>1159</v>
      </c>
      <c r="BX114" s="184">
        <v>1118</v>
      </c>
      <c r="BY114" s="184">
        <v>1059</v>
      </c>
      <c r="BZ114" s="184">
        <v>1034</v>
      </c>
      <c r="CA114" s="184">
        <v>993</v>
      </c>
      <c r="CB114" s="184">
        <v>936</v>
      </c>
      <c r="CC114" s="184">
        <v>895</v>
      </c>
      <c r="CD114" s="184">
        <v>878</v>
      </c>
      <c r="CE114" s="184">
        <v>825</v>
      </c>
      <c r="CF114" s="184">
        <v>836</v>
      </c>
      <c r="CG114" s="184">
        <v>810</v>
      </c>
      <c r="CH114" s="184">
        <v>832</v>
      </c>
      <c r="CI114" s="184">
        <v>821</v>
      </c>
      <c r="CJ114" s="184">
        <v>885</v>
      </c>
      <c r="CK114" s="184">
        <v>949</v>
      </c>
      <c r="CL114" s="184">
        <v>954</v>
      </c>
      <c r="CM114" s="184">
        <v>706</v>
      </c>
      <c r="CN114" s="184">
        <v>711</v>
      </c>
      <c r="CO114" s="184">
        <v>639</v>
      </c>
      <c r="CP114" s="184">
        <v>530</v>
      </c>
      <c r="CQ114" s="184">
        <v>505</v>
      </c>
      <c r="CR114" s="184">
        <v>428</v>
      </c>
      <c r="CS114" s="184">
        <v>386</v>
      </c>
      <c r="CT114" s="184">
        <v>392</v>
      </c>
      <c r="CU114" s="184">
        <v>352</v>
      </c>
      <c r="CV114" s="184">
        <v>306</v>
      </c>
      <c r="CW114" s="184">
        <v>244</v>
      </c>
      <c r="CX114" s="184">
        <v>229</v>
      </c>
      <c r="CY114" s="184">
        <v>739</v>
      </c>
      <c r="CZ114">
        <v>742</v>
      </c>
      <c r="DA114">
        <v>815</v>
      </c>
      <c r="DB114">
        <v>853</v>
      </c>
      <c r="DC114">
        <v>899</v>
      </c>
      <c r="DD114">
        <v>897</v>
      </c>
      <c r="DE114">
        <v>920</v>
      </c>
      <c r="DF114">
        <v>938</v>
      </c>
      <c r="DG114">
        <v>1018</v>
      </c>
      <c r="DH114">
        <v>1034</v>
      </c>
      <c r="DI114">
        <v>1016</v>
      </c>
      <c r="DJ114">
        <v>1001</v>
      </c>
      <c r="DK114">
        <v>1079</v>
      </c>
      <c r="DL114">
        <v>1104</v>
      </c>
      <c r="DM114">
        <v>1113</v>
      </c>
      <c r="DN114">
        <v>1082</v>
      </c>
      <c r="DO114">
        <v>1093</v>
      </c>
      <c r="DP114">
        <v>1113</v>
      </c>
      <c r="DQ114">
        <v>1153</v>
      </c>
      <c r="DR114">
        <v>1490</v>
      </c>
      <c r="DS114">
        <v>3130</v>
      </c>
      <c r="DT114">
        <v>3254</v>
      </c>
      <c r="DU114">
        <v>2515</v>
      </c>
      <c r="DV114">
        <v>2267</v>
      </c>
      <c r="DW114">
        <v>1396</v>
      </c>
      <c r="DX114">
        <v>1218</v>
      </c>
      <c r="DY114">
        <v>1039</v>
      </c>
      <c r="DZ114">
        <v>1118</v>
      </c>
      <c r="EA114">
        <v>1109</v>
      </c>
      <c r="EB114">
        <v>1085</v>
      </c>
      <c r="EC114">
        <v>1059</v>
      </c>
      <c r="ED114">
        <v>1224</v>
      </c>
      <c r="EE114">
        <v>1228</v>
      </c>
      <c r="EF114">
        <v>1255</v>
      </c>
      <c r="EG114">
        <v>1282</v>
      </c>
      <c r="EH114">
        <v>1315</v>
      </c>
      <c r="EI114">
        <v>1313</v>
      </c>
      <c r="EJ114">
        <v>1191</v>
      </c>
      <c r="EK114">
        <v>1251</v>
      </c>
      <c r="EL114">
        <v>1207</v>
      </c>
      <c r="EM114">
        <v>1160</v>
      </c>
      <c r="EN114">
        <v>1169</v>
      </c>
      <c r="EO114">
        <v>1123</v>
      </c>
      <c r="EP114">
        <v>1171</v>
      </c>
      <c r="EQ114">
        <v>1176</v>
      </c>
      <c r="ER114">
        <v>1182</v>
      </c>
      <c r="ES114">
        <v>1209</v>
      </c>
      <c r="ET114">
        <v>1105</v>
      </c>
      <c r="EU114">
        <v>1095</v>
      </c>
      <c r="EV114">
        <v>1078</v>
      </c>
      <c r="EW114">
        <v>1116</v>
      </c>
      <c r="EX114">
        <v>1164</v>
      </c>
      <c r="EY114">
        <v>1246</v>
      </c>
      <c r="EZ114">
        <v>1320</v>
      </c>
      <c r="FA114">
        <v>1279</v>
      </c>
      <c r="FB114">
        <v>1271</v>
      </c>
      <c r="FC114">
        <v>1251</v>
      </c>
      <c r="FD114">
        <v>1285</v>
      </c>
      <c r="FE114">
        <v>1336</v>
      </c>
      <c r="FF114">
        <v>1252</v>
      </c>
      <c r="FG114">
        <v>1298</v>
      </c>
      <c r="FH114">
        <v>1377</v>
      </c>
      <c r="FI114">
        <v>1190</v>
      </c>
      <c r="FJ114">
        <v>1268</v>
      </c>
      <c r="FK114">
        <v>1206</v>
      </c>
      <c r="FL114">
        <v>1109</v>
      </c>
      <c r="FM114">
        <v>1045</v>
      </c>
      <c r="FN114">
        <v>1036</v>
      </c>
      <c r="FO114">
        <v>1078</v>
      </c>
      <c r="FP114">
        <v>988</v>
      </c>
      <c r="FQ114">
        <v>937</v>
      </c>
      <c r="FR114">
        <v>938</v>
      </c>
      <c r="FS114">
        <v>935</v>
      </c>
      <c r="FT114">
        <v>958</v>
      </c>
      <c r="FU114">
        <v>922</v>
      </c>
      <c r="FV114">
        <v>956</v>
      </c>
      <c r="FW114">
        <v>1015</v>
      </c>
      <c r="FX114">
        <v>951</v>
      </c>
      <c r="FY114">
        <v>1056</v>
      </c>
      <c r="FZ114">
        <v>864</v>
      </c>
      <c r="GA114">
        <v>822</v>
      </c>
      <c r="GB114">
        <v>805</v>
      </c>
      <c r="GC114">
        <v>725</v>
      </c>
      <c r="GD114">
        <v>570</v>
      </c>
      <c r="GE114">
        <v>521</v>
      </c>
      <c r="GF114">
        <v>561</v>
      </c>
      <c r="GG114">
        <v>519</v>
      </c>
      <c r="GH114">
        <v>488</v>
      </c>
      <c r="GI114">
        <v>429</v>
      </c>
      <c r="GJ114">
        <v>416</v>
      </c>
      <c r="GK114">
        <v>323</v>
      </c>
      <c r="GL114">
        <v>1411</v>
      </c>
    </row>
    <row r="115" spans="1:194" s="1" customFormat="1" ht="14.4" x14ac:dyDescent="0.3">
      <c r="A115" s="30" t="s">
        <v>46</v>
      </c>
      <c r="B115" s="1" t="s">
        <v>154</v>
      </c>
      <c r="C115" s="29" t="str">
        <f t="shared" si="66"/>
        <v>LA England - Bedford</v>
      </c>
      <c r="D115" s="48">
        <f t="shared" si="57"/>
        <v>7968</v>
      </c>
      <c r="E115" s="48">
        <f t="shared" si="58"/>
        <v>7495</v>
      </c>
      <c r="F115" s="49">
        <f t="shared" si="59"/>
        <v>194976</v>
      </c>
      <c r="G115" s="49">
        <f t="shared" si="60"/>
        <v>95600</v>
      </c>
      <c r="H115" s="50">
        <f t="shared" si="61"/>
        <v>99376</v>
      </c>
      <c r="I115" s="50">
        <f t="shared" si="62"/>
        <v>72868</v>
      </c>
      <c r="J115" s="50">
        <f t="shared" si="63"/>
        <v>77625</v>
      </c>
      <c r="K115" s="47">
        <f t="shared" si="64"/>
        <v>22732</v>
      </c>
      <c r="L115" s="48">
        <f t="shared" si="65"/>
        <v>21751</v>
      </c>
      <c r="M115" s="184">
        <v>1098</v>
      </c>
      <c r="N115" s="184">
        <v>1093</v>
      </c>
      <c r="O115" s="184">
        <v>1148</v>
      </c>
      <c r="P115" s="184">
        <v>1254</v>
      </c>
      <c r="Q115" s="184">
        <v>1177</v>
      </c>
      <c r="R115" s="184">
        <v>1256</v>
      </c>
      <c r="S115" s="184">
        <v>1271</v>
      </c>
      <c r="T115" s="184">
        <v>1243</v>
      </c>
      <c r="U115" s="184">
        <v>1348</v>
      </c>
      <c r="V115" s="184">
        <v>1293</v>
      </c>
      <c r="W115" s="184">
        <v>1277</v>
      </c>
      <c r="X115" s="184">
        <v>1306</v>
      </c>
      <c r="Y115" s="184">
        <v>1307</v>
      </c>
      <c r="Z115" s="184">
        <v>1308</v>
      </c>
      <c r="AA115" s="184">
        <v>1365</v>
      </c>
      <c r="AB115" s="184">
        <v>1337</v>
      </c>
      <c r="AC115" s="184">
        <v>1405</v>
      </c>
      <c r="AD115" s="184">
        <v>1246</v>
      </c>
      <c r="AE115" s="184">
        <v>1225</v>
      </c>
      <c r="AF115" s="184">
        <v>963</v>
      </c>
      <c r="AG115" s="184">
        <v>855</v>
      </c>
      <c r="AH115" s="184">
        <v>888</v>
      </c>
      <c r="AI115" s="184">
        <v>1021</v>
      </c>
      <c r="AJ115" s="184">
        <v>1065</v>
      </c>
      <c r="AK115" s="184">
        <v>1159</v>
      </c>
      <c r="AL115" s="184">
        <v>1089</v>
      </c>
      <c r="AM115" s="184">
        <v>1215</v>
      </c>
      <c r="AN115" s="184">
        <v>1110</v>
      </c>
      <c r="AO115" s="184">
        <v>1218</v>
      </c>
      <c r="AP115" s="184">
        <v>1158</v>
      </c>
      <c r="AQ115" s="184">
        <v>1272</v>
      </c>
      <c r="AR115" s="184">
        <v>1280</v>
      </c>
      <c r="AS115" s="184">
        <v>1307</v>
      </c>
      <c r="AT115" s="184">
        <v>1366</v>
      </c>
      <c r="AU115" s="184">
        <v>1352</v>
      </c>
      <c r="AV115" s="184">
        <v>1378</v>
      </c>
      <c r="AW115" s="184">
        <v>1463</v>
      </c>
      <c r="AX115" s="184">
        <v>1348</v>
      </c>
      <c r="AY115" s="184">
        <v>1397</v>
      </c>
      <c r="AZ115" s="184">
        <v>1374</v>
      </c>
      <c r="BA115" s="184">
        <v>1350</v>
      </c>
      <c r="BB115" s="184">
        <v>1357</v>
      </c>
      <c r="BC115" s="184">
        <v>1329</v>
      </c>
      <c r="BD115" s="184">
        <v>1406</v>
      </c>
      <c r="BE115" s="184">
        <v>1350</v>
      </c>
      <c r="BF115" s="184">
        <v>1388</v>
      </c>
      <c r="BG115" s="184">
        <v>1261</v>
      </c>
      <c r="BH115" s="184">
        <v>1211</v>
      </c>
      <c r="BI115" s="184">
        <v>1277</v>
      </c>
      <c r="BJ115" s="184">
        <v>1163</v>
      </c>
      <c r="BK115" s="184">
        <v>1300</v>
      </c>
      <c r="BL115" s="184">
        <v>1192</v>
      </c>
      <c r="BM115" s="184">
        <v>1255</v>
      </c>
      <c r="BN115" s="184">
        <v>1296</v>
      </c>
      <c r="BO115" s="184">
        <v>1267</v>
      </c>
      <c r="BP115" s="184">
        <v>1263</v>
      </c>
      <c r="BQ115" s="184">
        <v>1241</v>
      </c>
      <c r="BR115" s="184">
        <v>1373</v>
      </c>
      <c r="BS115" s="184">
        <v>1256</v>
      </c>
      <c r="BT115" s="184">
        <v>1235</v>
      </c>
      <c r="BU115" s="184">
        <v>1133</v>
      </c>
      <c r="BV115" s="184">
        <v>1068</v>
      </c>
      <c r="BW115" s="184">
        <v>1106</v>
      </c>
      <c r="BX115" s="184">
        <v>1053</v>
      </c>
      <c r="BY115" s="184">
        <v>971</v>
      </c>
      <c r="BZ115" s="184">
        <v>984</v>
      </c>
      <c r="CA115" s="184">
        <v>904</v>
      </c>
      <c r="CB115" s="184">
        <v>909</v>
      </c>
      <c r="CC115" s="184">
        <v>845</v>
      </c>
      <c r="CD115" s="184">
        <v>772</v>
      </c>
      <c r="CE115" s="184">
        <v>774</v>
      </c>
      <c r="CF115" s="184">
        <v>733</v>
      </c>
      <c r="CG115" s="184">
        <v>689</v>
      </c>
      <c r="CH115" s="184">
        <v>671</v>
      </c>
      <c r="CI115" s="184">
        <v>734</v>
      </c>
      <c r="CJ115" s="184">
        <v>693</v>
      </c>
      <c r="CK115" s="184">
        <v>796</v>
      </c>
      <c r="CL115" s="184">
        <v>753</v>
      </c>
      <c r="CM115" s="184">
        <v>599</v>
      </c>
      <c r="CN115" s="184">
        <v>510</v>
      </c>
      <c r="CO115" s="184">
        <v>559</v>
      </c>
      <c r="CP115" s="184">
        <v>468</v>
      </c>
      <c r="CQ115" s="184">
        <v>379</v>
      </c>
      <c r="CR115" s="184">
        <v>321</v>
      </c>
      <c r="CS115" s="184">
        <v>327</v>
      </c>
      <c r="CT115" s="184">
        <v>314</v>
      </c>
      <c r="CU115" s="184">
        <v>315</v>
      </c>
      <c r="CV115" s="184">
        <v>231</v>
      </c>
      <c r="CW115" s="184">
        <v>189</v>
      </c>
      <c r="CX115" s="184">
        <v>185</v>
      </c>
      <c r="CY115" s="184">
        <v>610</v>
      </c>
      <c r="CZ115">
        <v>1041</v>
      </c>
      <c r="DA115">
        <v>1071</v>
      </c>
      <c r="DB115">
        <v>1086</v>
      </c>
      <c r="DC115">
        <v>1159</v>
      </c>
      <c r="DD115">
        <v>1208</v>
      </c>
      <c r="DE115">
        <v>1254</v>
      </c>
      <c r="DF115">
        <v>1281</v>
      </c>
      <c r="DG115">
        <v>1239</v>
      </c>
      <c r="DH115">
        <v>1232</v>
      </c>
      <c r="DI115">
        <v>1190</v>
      </c>
      <c r="DJ115">
        <v>1238</v>
      </c>
      <c r="DK115">
        <v>1257</v>
      </c>
      <c r="DL115">
        <v>1301</v>
      </c>
      <c r="DM115">
        <v>1245</v>
      </c>
      <c r="DN115">
        <v>1293</v>
      </c>
      <c r="DO115">
        <v>1307</v>
      </c>
      <c r="DP115">
        <v>1200</v>
      </c>
      <c r="DQ115">
        <v>1149</v>
      </c>
      <c r="DR115">
        <v>1108</v>
      </c>
      <c r="DS115">
        <v>763</v>
      </c>
      <c r="DT115">
        <v>691</v>
      </c>
      <c r="DU115">
        <v>755</v>
      </c>
      <c r="DV115">
        <v>938</v>
      </c>
      <c r="DW115">
        <v>1059</v>
      </c>
      <c r="DX115">
        <v>1057</v>
      </c>
      <c r="DY115">
        <v>1145</v>
      </c>
      <c r="DZ115">
        <v>1180</v>
      </c>
      <c r="EA115">
        <v>1238</v>
      </c>
      <c r="EB115">
        <v>1305</v>
      </c>
      <c r="EC115">
        <v>1313</v>
      </c>
      <c r="ED115">
        <v>1390</v>
      </c>
      <c r="EE115">
        <v>1484</v>
      </c>
      <c r="EF115">
        <v>1441</v>
      </c>
      <c r="EG115">
        <v>1495</v>
      </c>
      <c r="EH115">
        <v>1432</v>
      </c>
      <c r="EI115">
        <v>1512</v>
      </c>
      <c r="EJ115">
        <v>1664</v>
      </c>
      <c r="EK115">
        <v>1559</v>
      </c>
      <c r="EL115">
        <v>1566</v>
      </c>
      <c r="EM115">
        <v>1439</v>
      </c>
      <c r="EN115">
        <v>1465</v>
      </c>
      <c r="EO115">
        <v>1420</v>
      </c>
      <c r="EP115">
        <v>1446</v>
      </c>
      <c r="EQ115">
        <v>1438</v>
      </c>
      <c r="ER115">
        <v>1539</v>
      </c>
      <c r="ES115">
        <v>1393</v>
      </c>
      <c r="ET115">
        <v>1289</v>
      </c>
      <c r="EU115">
        <v>1206</v>
      </c>
      <c r="EV115">
        <v>1227</v>
      </c>
      <c r="EW115">
        <v>1228</v>
      </c>
      <c r="EX115">
        <v>1197</v>
      </c>
      <c r="EY115">
        <v>1308</v>
      </c>
      <c r="EZ115">
        <v>1205</v>
      </c>
      <c r="FA115">
        <v>1339</v>
      </c>
      <c r="FB115">
        <v>1275</v>
      </c>
      <c r="FC115">
        <v>1266</v>
      </c>
      <c r="FD115">
        <v>1306</v>
      </c>
      <c r="FE115">
        <v>1279</v>
      </c>
      <c r="FF115">
        <v>1284</v>
      </c>
      <c r="FG115">
        <v>1160</v>
      </c>
      <c r="FH115">
        <v>1297</v>
      </c>
      <c r="FI115">
        <v>1171</v>
      </c>
      <c r="FJ115">
        <v>1154</v>
      </c>
      <c r="FK115">
        <v>1016</v>
      </c>
      <c r="FL115">
        <v>1058</v>
      </c>
      <c r="FM115">
        <v>1044</v>
      </c>
      <c r="FN115">
        <v>1002</v>
      </c>
      <c r="FO115">
        <v>886</v>
      </c>
      <c r="FP115">
        <v>903</v>
      </c>
      <c r="FQ115">
        <v>867</v>
      </c>
      <c r="FR115">
        <v>865</v>
      </c>
      <c r="FS115">
        <v>799</v>
      </c>
      <c r="FT115">
        <v>806</v>
      </c>
      <c r="FU115">
        <v>819</v>
      </c>
      <c r="FV115">
        <v>794</v>
      </c>
      <c r="FW115">
        <v>849</v>
      </c>
      <c r="FX115">
        <v>829</v>
      </c>
      <c r="FY115">
        <v>836</v>
      </c>
      <c r="FZ115">
        <v>678</v>
      </c>
      <c r="GA115">
        <v>660</v>
      </c>
      <c r="GB115">
        <v>642</v>
      </c>
      <c r="GC115">
        <v>585</v>
      </c>
      <c r="GD115">
        <v>512</v>
      </c>
      <c r="GE115">
        <v>411</v>
      </c>
      <c r="GF115">
        <v>446</v>
      </c>
      <c r="GG115">
        <v>411</v>
      </c>
      <c r="GH115">
        <v>385</v>
      </c>
      <c r="GI115">
        <v>363</v>
      </c>
      <c r="GJ115">
        <v>300</v>
      </c>
      <c r="GK115">
        <v>298</v>
      </c>
      <c r="GL115">
        <v>1135</v>
      </c>
    </row>
    <row r="116" spans="1:194" s="1" customFormat="1" ht="14.4" x14ac:dyDescent="0.3">
      <c r="A116" s="30" t="s">
        <v>46</v>
      </c>
      <c r="B116" s="1" t="s">
        <v>155</v>
      </c>
      <c r="C116" s="29" t="str">
        <f t="shared" si="66"/>
        <v>LA England - Bexley</v>
      </c>
      <c r="D116" s="48">
        <f t="shared" si="57"/>
        <v>10459</v>
      </c>
      <c r="E116" s="48">
        <f t="shared" si="58"/>
        <v>10128</v>
      </c>
      <c r="F116" s="49">
        <f t="shared" si="59"/>
        <v>256434</v>
      </c>
      <c r="G116" s="49">
        <f t="shared" si="60"/>
        <v>123693</v>
      </c>
      <c r="H116" s="50">
        <f t="shared" si="61"/>
        <v>132741</v>
      </c>
      <c r="I116" s="50">
        <f t="shared" si="62"/>
        <v>93724</v>
      </c>
      <c r="J116" s="50">
        <f t="shared" si="63"/>
        <v>103986</v>
      </c>
      <c r="K116" s="47">
        <f t="shared" si="64"/>
        <v>29969</v>
      </c>
      <c r="L116" s="48">
        <f t="shared" si="65"/>
        <v>28755</v>
      </c>
      <c r="M116" s="184">
        <v>1345</v>
      </c>
      <c r="N116" s="184">
        <v>1408</v>
      </c>
      <c r="O116" s="184">
        <v>1679</v>
      </c>
      <c r="P116" s="184">
        <v>1530</v>
      </c>
      <c r="Q116" s="184">
        <v>1643</v>
      </c>
      <c r="R116" s="184">
        <v>1622</v>
      </c>
      <c r="S116" s="184">
        <v>1640</v>
      </c>
      <c r="T116" s="184">
        <v>1667</v>
      </c>
      <c r="U116" s="184">
        <v>1820</v>
      </c>
      <c r="V116" s="184">
        <v>1686</v>
      </c>
      <c r="W116" s="184">
        <v>1721</v>
      </c>
      <c r="X116" s="184">
        <v>1749</v>
      </c>
      <c r="Y116" s="184">
        <v>1800</v>
      </c>
      <c r="Z116" s="184">
        <v>1810</v>
      </c>
      <c r="AA116" s="184">
        <v>1707</v>
      </c>
      <c r="AB116" s="184">
        <v>1698</v>
      </c>
      <c r="AC116" s="184">
        <v>1828</v>
      </c>
      <c r="AD116" s="184">
        <v>1616</v>
      </c>
      <c r="AE116" s="184">
        <v>1560</v>
      </c>
      <c r="AF116" s="184">
        <v>1281</v>
      </c>
      <c r="AG116" s="184">
        <v>1334</v>
      </c>
      <c r="AH116" s="184">
        <v>1250</v>
      </c>
      <c r="AI116" s="184">
        <v>1428</v>
      </c>
      <c r="AJ116" s="184">
        <v>1487</v>
      </c>
      <c r="AK116" s="184">
        <v>1616</v>
      </c>
      <c r="AL116" s="184">
        <v>1562</v>
      </c>
      <c r="AM116" s="184">
        <v>1560</v>
      </c>
      <c r="AN116" s="184">
        <v>1536</v>
      </c>
      <c r="AO116" s="184">
        <v>1474</v>
      </c>
      <c r="AP116" s="184">
        <v>1482</v>
      </c>
      <c r="AQ116" s="184">
        <v>1556</v>
      </c>
      <c r="AR116" s="184">
        <v>1576</v>
      </c>
      <c r="AS116" s="184">
        <v>1725</v>
      </c>
      <c r="AT116" s="184">
        <v>1671</v>
      </c>
      <c r="AU116" s="184">
        <v>1752</v>
      </c>
      <c r="AV116" s="184">
        <v>1797</v>
      </c>
      <c r="AW116" s="184">
        <v>1769</v>
      </c>
      <c r="AX116" s="184">
        <v>1787</v>
      </c>
      <c r="AY116" s="184">
        <v>1671</v>
      </c>
      <c r="AZ116" s="184">
        <v>1893</v>
      </c>
      <c r="BA116" s="184">
        <v>1793</v>
      </c>
      <c r="BB116" s="184">
        <v>1755</v>
      </c>
      <c r="BC116" s="184">
        <v>1693</v>
      </c>
      <c r="BD116" s="184">
        <v>1865</v>
      </c>
      <c r="BE116" s="184">
        <v>1853</v>
      </c>
      <c r="BF116" s="184">
        <v>1733</v>
      </c>
      <c r="BG116" s="184">
        <v>1582</v>
      </c>
      <c r="BH116" s="184">
        <v>1563</v>
      </c>
      <c r="BI116" s="184">
        <v>1531</v>
      </c>
      <c r="BJ116" s="184">
        <v>1623</v>
      </c>
      <c r="BK116" s="184">
        <v>1547</v>
      </c>
      <c r="BL116" s="184">
        <v>1614</v>
      </c>
      <c r="BM116" s="184">
        <v>1521</v>
      </c>
      <c r="BN116" s="184">
        <v>1610</v>
      </c>
      <c r="BO116" s="184">
        <v>1654</v>
      </c>
      <c r="BP116" s="184">
        <v>1639</v>
      </c>
      <c r="BQ116" s="184">
        <v>1632</v>
      </c>
      <c r="BR116" s="184">
        <v>1574</v>
      </c>
      <c r="BS116" s="184">
        <v>1524</v>
      </c>
      <c r="BT116" s="184">
        <v>1585</v>
      </c>
      <c r="BU116" s="184">
        <v>1625</v>
      </c>
      <c r="BV116" s="184">
        <v>1477</v>
      </c>
      <c r="BW116" s="184">
        <v>1395</v>
      </c>
      <c r="BX116" s="184">
        <v>1365</v>
      </c>
      <c r="BY116" s="184">
        <v>1352</v>
      </c>
      <c r="BZ116" s="184">
        <v>1235</v>
      </c>
      <c r="CA116" s="184">
        <v>1174</v>
      </c>
      <c r="CB116" s="184">
        <v>1074</v>
      </c>
      <c r="CC116" s="184">
        <v>1064</v>
      </c>
      <c r="CD116" s="184">
        <v>986</v>
      </c>
      <c r="CE116" s="184">
        <v>954</v>
      </c>
      <c r="CF116" s="184">
        <v>906</v>
      </c>
      <c r="CG116" s="184">
        <v>926</v>
      </c>
      <c r="CH116" s="184">
        <v>890</v>
      </c>
      <c r="CI116" s="184">
        <v>827</v>
      </c>
      <c r="CJ116" s="184">
        <v>816</v>
      </c>
      <c r="CK116" s="184">
        <v>902</v>
      </c>
      <c r="CL116" s="184">
        <v>996</v>
      </c>
      <c r="CM116" s="184">
        <v>692</v>
      </c>
      <c r="CN116" s="184">
        <v>603</v>
      </c>
      <c r="CO116" s="184">
        <v>610</v>
      </c>
      <c r="CP116" s="184">
        <v>568</v>
      </c>
      <c r="CQ116" s="184">
        <v>478</v>
      </c>
      <c r="CR116" s="184">
        <v>374</v>
      </c>
      <c r="CS116" s="184">
        <v>428</v>
      </c>
      <c r="CT116" s="184">
        <v>419</v>
      </c>
      <c r="CU116" s="184">
        <v>378</v>
      </c>
      <c r="CV116" s="184">
        <v>330</v>
      </c>
      <c r="CW116" s="184">
        <v>276</v>
      </c>
      <c r="CX116" s="184">
        <v>223</v>
      </c>
      <c r="CY116" s="184">
        <v>723</v>
      </c>
      <c r="CZ116">
        <v>1299</v>
      </c>
      <c r="DA116">
        <v>1318</v>
      </c>
      <c r="DB116">
        <v>1528</v>
      </c>
      <c r="DC116">
        <v>1513</v>
      </c>
      <c r="DD116">
        <v>1575</v>
      </c>
      <c r="DE116">
        <v>1612</v>
      </c>
      <c r="DF116">
        <v>1588</v>
      </c>
      <c r="DG116">
        <v>1623</v>
      </c>
      <c r="DH116">
        <v>1614</v>
      </c>
      <c r="DI116">
        <v>1680</v>
      </c>
      <c r="DJ116">
        <v>1602</v>
      </c>
      <c r="DK116">
        <v>1675</v>
      </c>
      <c r="DL116">
        <v>1734</v>
      </c>
      <c r="DM116">
        <v>1727</v>
      </c>
      <c r="DN116">
        <v>1634</v>
      </c>
      <c r="DO116">
        <v>1665</v>
      </c>
      <c r="DP116">
        <v>1711</v>
      </c>
      <c r="DQ116">
        <v>1657</v>
      </c>
      <c r="DR116">
        <v>1448</v>
      </c>
      <c r="DS116">
        <v>1152</v>
      </c>
      <c r="DT116">
        <v>1217</v>
      </c>
      <c r="DU116">
        <v>1310</v>
      </c>
      <c r="DV116">
        <v>1415</v>
      </c>
      <c r="DW116">
        <v>1453</v>
      </c>
      <c r="DX116">
        <v>1504</v>
      </c>
      <c r="DY116">
        <v>1627</v>
      </c>
      <c r="DZ116">
        <v>1492</v>
      </c>
      <c r="EA116">
        <v>1511</v>
      </c>
      <c r="EB116">
        <v>1598</v>
      </c>
      <c r="EC116">
        <v>1682</v>
      </c>
      <c r="ED116">
        <v>1756</v>
      </c>
      <c r="EE116">
        <v>1801</v>
      </c>
      <c r="EF116">
        <v>1887</v>
      </c>
      <c r="EG116">
        <v>2041</v>
      </c>
      <c r="EH116">
        <v>2099</v>
      </c>
      <c r="EI116">
        <v>2135</v>
      </c>
      <c r="EJ116">
        <v>1990</v>
      </c>
      <c r="EK116">
        <v>2019</v>
      </c>
      <c r="EL116">
        <v>1945</v>
      </c>
      <c r="EM116">
        <v>2141</v>
      </c>
      <c r="EN116">
        <v>1995</v>
      </c>
      <c r="EO116">
        <v>2019</v>
      </c>
      <c r="EP116">
        <v>2073</v>
      </c>
      <c r="EQ116">
        <v>1999</v>
      </c>
      <c r="ER116">
        <v>1978</v>
      </c>
      <c r="ES116">
        <v>1902</v>
      </c>
      <c r="ET116">
        <v>1750</v>
      </c>
      <c r="EU116">
        <v>1704</v>
      </c>
      <c r="EV116">
        <v>1672</v>
      </c>
      <c r="EW116">
        <v>1589</v>
      </c>
      <c r="EX116">
        <v>1637</v>
      </c>
      <c r="EY116">
        <v>1666</v>
      </c>
      <c r="EZ116">
        <v>1645</v>
      </c>
      <c r="FA116">
        <v>1689</v>
      </c>
      <c r="FB116">
        <v>1722</v>
      </c>
      <c r="FC116">
        <v>1727</v>
      </c>
      <c r="FD116">
        <v>1588</v>
      </c>
      <c r="FE116">
        <v>1776</v>
      </c>
      <c r="FF116">
        <v>1725</v>
      </c>
      <c r="FG116">
        <v>1698</v>
      </c>
      <c r="FH116">
        <v>1642</v>
      </c>
      <c r="FI116">
        <v>1560</v>
      </c>
      <c r="FJ116">
        <v>1561</v>
      </c>
      <c r="FK116">
        <v>1458</v>
      </c>
      <c r="FL116">
        <v>1389</v>
      </c>
      <c r="FM116">
        <v>1285</v>
      </c>
      <c r="FN116">
        <v>1260</v>
      </c>
      <c r="FO116">
        <v>1251</v>
      </c>
      <c r="FP116">
        <v>1110</v>
      </c>
      <c r="FQ116">
        <v>1084</v>
      </c>
      <c r="FR116">
        <v>1017</v>
      </c>
      <c r="FS116">
        <v>1001</v>
      </c>
      <c r="FT116">
        <v>985</v>
      </c>
      <c r="FU116">
        <v>1052</v>
      </c>
      <c r="FV116">
        <v>955</v>
      </c>
      <c r="FW116">
        <v>1045</v>
      </c>
      <c r="FX116">
        <v>1082</v>
      </c>
      <c r="FY116">
        <v>1162</v>
      </c>
      <c r="FZ116">
        <v>938</v>
      </c>
      <c r="GA116">
        <v>813</v>
      </c>
      <c r="GB116">
        <v>812</v>
      </c>
      <c r="GC116">
        <v>796</v>
      </c>
      <c r="GD116">
        <v>717</v>
      </c>
      <c r="GE116">
        <v>590</v>
      </c>
      <c r="GF116">
        <v>627</v>
      </c>
      <c r="GG116">
        <v>603</v>
      </c>
      <c r="GH116">
        <v>579</v>
      </c>
      <c r="GI116">
        <v>491</v>
      </c>
      <c r="GJ116">
        <v>401</v>
      </c>
      <c r="GK116">
        <v>402</v>
      </c>
      <c r="GL116">
        <v>1541</v>
      </c>
    </row>
    <row r="117" spans="1:194" s="1" customFormat="1" ht="14.4" x14ac:dyDescent="0.3">
      <c r="A117" s="30" t="s">
        <v>46</v>
      </c>
      <c r="B117" s="1" t="s">
        <v>156</v>
      </c>
      <c r="C117" s="29" t="str">
        <f t="shared" si="66"/>
        <v>LA England - Birmingham</v>
      </c>
      <c r="D117" s="48">
        <f t="shared" si="57"/>
        <v>52667</v>
      </c>
      <c r="E117" s="48">
        <f t="shared" si="58"/>
        <v>49397</v>
      </c>
      <c r="F117" s="49">
        <f t="shared" si="59"/>
        <v>1183618</v>
      </c>
      <c r="G117" s="49">
        <f t="shared" si="60"/>
        <v>584923</v>
      </c>
      <c r="H117" s="50">
        <f t="shared" si="61"/>
        <v>598695</v>
      </c>
      <c r="I117" s="50">
        <f t="shared" si="62"/>
        <v>435181</v>
      </c>
      <c r="J117" s="50">
        <f t="shared" si="63"/>
        <v>455578</v>
      </c>
      <c r="K117" s="47">
        <f t="shared" si="64"/>
        <v>149742</v>
      </c>
      <c r="L117" s="48">
        <f t="shared" si="65"/>
        <v>143117</v>
      </c>
      <c r="M117" s="184">
        <v>7520</v>
      </c>
      <c r="N117" s="184">
        <v>7623</v>
      </c>
      <c r="O117" s="184">
        <v>7864</v>
      </c>
      <c r="P117" s="184">
        <v>7410</v>
      </c>
      <c r="Q117" s="184">
        <v>7800</v>
      </c>
      <c r="R117" s="184">
        <v>8055</v>
      </c>
      <c r="S117" s="184">
        <v>8039</v>
      </c>
      <c r="T117" s="184">
        <v>8393</v>
      </c>
      <c r="U117" s="184">
        <v>8424</v>
      </c>
      <c r="V117" s="184">
        <v>8642</v>
      </c>
      <c r="W117" s="184">
        <v>8628</v>
      </c>
      <c r="X117" s="184">
        <v>8677</v>
      </c>
      <c r="Y117" s="184">
        <v>8927</v>
      </c>
      <c r="Z117" s="184">
        <v>8841</v>
      </c>
      <c r="AA117" s="184">
        <v>8636</v>
      </c>
      <c r="AB117" s="184">
        <v>8689</v>
      </c>
      <c r="AC117" s="184">
        <v>8828</v>
      </c>
      <c r="AD117" s="184">
        <v>8746</v>
      </c>
      <c r="AE117" s="184">
        <v>8871</v>
      </c>
      <c r="AF117" s="184">
        <v>10965</v>
      </c>
      <c r="AG117" s="184">
        <v>11746</v>
      </c>
      <c r="AH117" s="184">
        <v>11375</v>
      </c>
      <c r="AI117" s="184">
        <v>10652</v>
      </c>
      <c r="AJ117" s="184">
        <v>9861</v>
      </c>
      <c r="AK117" s="184">
        <v>9790</v>
      </c>
      <c r="AL117" s="184">
        <v>9759</v>
      </c>
      <c r="AM117" s="184">
        <v>9239</v>
      </c>
      <c r="AN117" s="184">
        <v>9086</v>
      </c>
      <c r="AO117" s="184">
        <v>8792</v>
      </c>
      <c r="AP117" s="184">
        <v>8855</v>
      </c>
      <c r="AQ117" s="184">
        <v>8689</v>
      </c>
      <c r="AR117" s="184">
        <v>8607</v>
      </c>
      <c r="AS117" s="184">
        <v>8737</v>
      </c>
      <c r="AT117" s="184">
        <v>8416</v>
      </c>
      <c r="AU117" s="184">
        <v>8396</v>
      </c>
      <c r="AV117" s="184">
        <v>8103</v>
      </c>
      <c r="AW117" s="184">
        <v>7851</v>
      </c>
      <c r="AX117" s="184">
        <v>7892</v>
      </c>
      <c r="AY117" s="184">
        <v>7809</v>
      </c>
      <c r="AZ117" s="184">
        <v>8023</v>
      </c>
      <c r="BA117" s="184">
        <v>7652</v>
      </c>
      <c r="BB117" s="184">
        <v>7673</v>
      </c>
      <c r="BC117" s="184">
        <v>7432</v>
      </c>
      <c r="BD117" s="184">
        <v>7461</v>
      </c>
      <c r="BE117" s="184">
        <v>7414</v>
      </c>
      <c r="BF117" s="184">
        <v>6956</v>
      </c>
      <c r="BG117" s="184">
        <v>6792</v>
      </c>
      <c r="BH117" s="184">
        <v>6726</v>
      </c>
      <c r="BI117" s="184">
        <v>6636</v>
      </c>
      <c r="BJ117" s="184">
        <v>6414</v>
      </c>
      <c r="BK117" s="184">
        <v>6549</v>
      </c>
      <c r="BL117" s="184">
        <v>6626</v>
      </c>
      <c r="BM117" s="184">
        <v>6612</v>
      </c>
      <c r="BN117" s="184">
        <v>6859</v>
      </c>
      <c r="BO117" s="184">
        <v>6769</v>
      </c>
      <c r="BP117" s="184">
        <v>6677</v>
      </c>
      <c r="BQ117" s="184">
        <v>6752</v>
      </c>
      <c r="BR117" s="184">
        <v>6295</v>
      </c>
      <c r="BS117" s="184">
        <v>5989</v>
      </c>
      <c r="BT117" s="184">
        <v>5878</v>
      </c>
      <c r="BU117" s="184">
        <v>5864</v>
      </c>
      <c r="BV117" s="184">
        <v>5577</v>
      </c>
      <c r="BW117" s="184">
        <v>5394</v>
      </c>
      <c r="BX117" s="184">
        <v>5134</v>
      </c>
      <c r="BY117" s="184">
        <v>5054</v>
      </c>
      <c r="BZ117" s="184">
        <v>4793</v>
      </c>
      <c r="CA117" s="184">
        <v>4805</v>
      </c>
      <c r="CB117" s="184">
        <v>4391</v>
      </c>
      <c r="CC117" s="184">
        <v>3949</v>
      </c>
      <c r="CD117" s="184">
        <v>3900</v>
      </c>
      <c r="CE117" s="184">
        <v>3779</v>
      </c>
      <c r="CF117" s="184">
        <v>3840</v>
      </c>
      <c r="CG117" s="184">
        <v>3497</v>
      </c>
      <c r="CH117" s="184">
        <v>3313</v>
      </c>
      <c r="CI117" s="184">
        <v>3235</v>
      </c>
      <c r="CJ117" s="184">
        <v>2952</v>
      </c>
      <c r="CK117" s="184">
        <v>2964</v>
      </c>
      <c r="CL117" s="184">
        <v>3026</v>
      </c>
      <c r="CM117" s="184">
        <v>2355</v>
      </c>
      <c r="CN117" s="184">
        <v>2392</v>
      </c>
      <c r="CO117" s="184">
        <v>2314</v>
      </c>
      <c r="CP117" s="184">
        <v>2029</v>
      </c>
      <c r="CQ117" s="184">
        <v>1780</v>
      </c>
      <c r="CR117" s="184">
        <v>1499</v>
      </c>
      <c r="CS117" s="184">
        <v>1500</v>
      </c>
      <c r="CT117" s="184">
        <v>1466</v>
      </c>
      <c r="CU117" s="184">
        <v>1230</v>
      </c>
      <c r="CV117" s="184">
        <v>1036</v>
      </c>
      <c r="CW117" s="184">
        <v>961</v>
      </c>
      <c r="CX117" s="184">
        <v>801</v>
      </c>
      <c r="CY117" s="184">
        <v>2675</v>
      </c>
      <c r="CZ117">
        <v>7087</v>
      </c>
      <c r="DA117">
        <v>7242</v>
      </c>
      <c r="DB117">
        <v>7560</v>
      </c>
      <c r="DC117">
        <v>7631</v>
      </c>
      <c r="DD117">
        <v>7731</v>
      </c>
      <c r="DE117">
        <v>7597</v>
      </c>
      <c r="DF117">
        <v>7814</v>
      </c>
      <c r="DG117">
        <v>8208</v>
      </c>
      <c r="DH117">
        <v>8111</v>
      </c>
      <c r="DI117">
        <v>8104</v>
      </c>
      <c r="DJ117">
        <v>8330</v>
      </c>
      <c r="DK117">
        <v>8305</v>
      </c>
      <c r="DL117">
        <v>8237</v>
      </c>
      <c r="DM117">
        <v>8445</v>
      </c>
      <c r="DN117">
        <v>8090</v>
      </c>
      <c r="DO117">
        <v>8535</v>
      </c>
      <c r="DP117">
        <v>8239</v>
      </c>
      <c r="DQ117">
        <v>7851</v>
      </c>
      <c r="DR117">
        <v>8662</v>
      </c>
      <c r="DS117">
        <v>11217</v>
      </c>
      <c r="DT117">
        <v>11874</v>
      </c>
      <c r="DU117">
        <v>11534</v>
      </c>
      <c r="DV117">
        <v>10305</v>
      </c>
      <c r="DW117">
        <v>9343</v>
      </c>
      <c r="DX117">
        <v>8456</v>
      </c>
      <c r="DY117">
        <v>8560</v>
      </c>
      <c r="DZ117">
        <v>8866</v>
      </c>
      <c r="EA117">
        <v>8733</v>
      </c>
      <c r="EB117">
        <v>9049</v>
      </c>
      <c r="EC117">
        <v>8801</v>
      </c>
      <c r="ED117">
        <v>8646</v>
      </c>
      <c r="EE117">
        <v>8565</v>
      </c>
      <c r="EF117">
        <v>8802</v>
      </c>
      <c r="EG117">
        <v>8776</v>
      </c>
      <c r="EH117">
        <v>8728</v>
      </c>
      <c r="EI117">
        <v>8783</v>
      </c>
      <c r="EJ117">
        <v>8837</v>
      </c>
      <c r="EK117">
        <v>8917</v>
      </c>
      <c r="EL117">
        <v>8573</v>
      </c>
      <c r="EM117">
        <v>8455</v>
      </c>
      <c r="EN117">
        <v>8377</v>
      </c>
      <c r="EO117">
        <v>8333</v>
      </c>
      <c r="EP117">
        <v>8281</v>
      </c>
      <c r="EQ117">
        <v>7986</v>
      </c>
      <c r="ER117">
        <v>8187</v>
      </c>
      <c r="ES117">
        <v>7506</v>
      </c>
      <c r="ET117">
        <v>7017</v>
      </c>
      <c r="EU117">
        <v>6877</v>
      </c>
      <c r="EV117">
        <v>6749</v>
      </c>
      <c r="EW117">
        <v>6351</v>
      </c>
      <c r="EX117">
        <v>6416</v>
      </c>
      <c r="EY117">
        <v>6429</v>
      </c>
      <c r="EZ117">
        <v>6718</v>
      </c>
      <c r="FA117">
        <v>6707</v>
      </c>
      <c r="FB117">
        <v>6793</v>
      </c>
      <c r="FC117">
        <v>6590</v>
      </c>
      <c r="FD117">
        <v>6599</v>
      </c>
      <c r="FE117">
        <v>6520</v>
      </c>
      <c r="FF117">
        <v>6255</v>
      </c>
      <c r="FG117">
        <v>6037</v>
      </c>
      <c r="FH117">
        <v>6017</v>
      </c>
      <c r="FI117">
        <v>5823</v>
      </c>
      <c r="FJ117">
        <v>5899</v>
      </c>
      <c r="FK117">
        <v>5471</v>
      </c>
      <c r="FL117">
        <v>5234</v>
      </c>
      <c r="FM117">
        <v>4958</v>
      </c>
      <c r="FN117">
        <v>4714</v>
      </c>
      <c r="FO117">
        <v>4525</v>
      </c>
      <c r="FP117">
        <v>4319</v>
      </c>
      <c r="FQ117">
        <v>4027</v>
      </c>
      <c r="FR117">
        <v>4067</v>
      </c>
      <c r="FS117">
        <v>3997</v>
      </c>
      <c r="FT117">
        <v>3888</v>
      </c>
      <c r="FU117">
        <v>3577</v>
      </c>
      <c r="FV117">
        <v>3724</v>
      </c>
      <c r="FW117">
        <v>3352</v>
      </c>
      <c r="FX117">
        <v>3657</v>
      </c>
      <c r="FY117">
        <v>3771</v>
      </c>
      <c r="FZ117">
        <v>2921</v>
      </c>
      <c r="GA117">
        <v>2836</v>
      </c>
      <c r="GB117">
        <v>2832</v>
      </c>
      <c r="GC117">
        <v>2642</v>
      </c>
      <c r="GD117">
        <v>2356</v>
      </c>
      <c r="GE117">
        <v>2062</v>
      </c>
      <c r="GF117">
        <v>2033</v>
      </c>
      <c r="GG117">
        <v>1882</v>
      </c>
      <c r="GH117">
        <v>1800</v>
      </c>
      <c r="GI117">
        <v>1663</v>
      </c>
      <c r="GJ117">
        <v>1560</v>
      </c>
      <c r="GK117">
        <v>1322</v>
      </c>
      <c r="GL117">
        <v>5439</v>
      </c>
    </row>
    <row r="118" spans="1:194" s="1" customFormat="1" ht="14.4" x14ac:dyDescent="0.3">
      <c r="A118" s="30" t="s">
        <v>46</v>
      </c>
      <c r="B118" s="1" t="s">
        <v>157</v>
      </c>
      <c r="C118" s="29" t="str">
        <f t="shared" si="66"/>
        <v>LA England - Blaby</v>
      </c>
      <c r="D118" s="48">
        <f t="shared" si="57"/>
        <v>3979</v>
      </c>
      <c r="E118" s="48">
        <f t="shared" si="58"/>
        <v>3828</v>
      </c>
      <c r="F118" s="49">
        <f t="shared" si="59"/>
        <v>108165</v>
      </c>
      <c r="G118" s="49">
        <f t="shared" si="60"/>
        <v>54019</v>
      </c>
      <c r="H118" s="50">
        <f t="shared" si="61"/>
        <v>54146</v>
      </c>
      <c r="I118" s="50">
        <f t="shared" si="62"/>
        <v>42592</v>
      </c>
      <c r="J118" s="50">
        <f t="shared" si="63"/>
        <v>43285</v>
      </c>
      <c r="K118" s="47">
        <f t="shared" si="64"/>
        <v>11427</v>
      </c>
      <c r="L118" s="48">
        <f t="shared" si="65"/>
        <v>10861</v>
      </c>
      <c r="M118" s="184">
        <v>486</v>
      </c>
      <c r="N118" s="184">
        <v>549</v>
      </c>
      <c r="O118" s="184">
        <v>608</v>
      </c>
      <c r="P118" s="184">
        <v>559</v>
      </c>
      <c r="Q118" s="184">
        <v>576</v>
      </c>
      <c r="R118" s="184">
        <v>632</v>
      </c>
      <c r="S118" s="184">
        <v>628</v>
      </c>
      <c r="T118" s="184">
        <v>683</v>
      </c>
      <c r="U118" s="184">
        <v>680</v>
      </c>
      <c r="V118" s="184">
        <v>660</v>
      </c>
      <c r="W118" s="184">
        <v>693</v>
      </c>
      <c r="X118" s="184">
        <v>694</v>
      </c>
      <c r="Y118" s="184">
        <v>680</v>
      </c>
      <c r="Z118" s="184">
        <v>673</v>
      </c>
      <c r="AA118" s="184">
        <v>641</v>
      </c>
      <c r="AB118" s="184">
        <v>640</v>
      </c>
      <c r="AC118" s="184">
        <v>697</v>
      </c>
      <c r="AD118" s="184">
        <v>648</v>
      </c>
      <c r="AE118" s="184">
        <v>597</v>
      </c>
      <c r="AF118" s="184">
        <v>489</v>
      </c>
      <c r="AG118" s="184">
        <v>534</v>
      </c>
      <c r="AH118" s="184">
        <v>469</v>
      </c>
      <c r="AI118" s="184">
        <v>485</v>
      </c>
      <c r="AJ118" s="184">
        <v>532</v>
      </c>
      <c r="AK118" s="184">
        <v>557</v>
      </c>
      <c r="AL118" s="184">
        <v>673</v>
      </c>
      <c r="AM118" s="184">
        <v>591</v>
      </c>
      <c r="AN118" s="184">
        <v>664</v>
      </c>
      <c r="AO118" s="184">
        <v>611</v>
      </c>
      <c r="AP118" s="184">
        <v>682</v>
      </c>
      <c r="AQ118" s="184">
        <v>702</v>
      </c>
      <c r="AR118" s="184">
        <v>726</v>
      </c>
      <c r="AS118" s="184">
        <v>748</v>
      </c>
      <c r="AT118" s="184">
        <v>813</v>
      </c>
      <c r="AU118" s="184">
        <v>790</v>
      </c>
      <c r="AV118" s="184">
        <v>771</v>
      </c>
      <c r="AW118" s="184">
        <v>826</v>
      </c>
      <c r="AX118" s="184">
        <v>786</v>
      </c>
      <c r="AY118" s="184">
        <v>766</v>
      </c>
      <c r="AZ118" s="184">
        <v>815</v>
      </c>
      <c r="BA118" s="184">
        <v>775</v>
      </c>
      <c r="BB118" s="184">
        <v>731</v>
      </c>
      <c r="BC118" s="184">
        <v>717</v>
      </c>
      <c r="BD118" s="184">
        <v>732</v>
      </c>
      <c r="BE118" s="184">
        <v>753</v>
      </c>
      <c r="BF118" s="184">
        <v>687</v>
      </c>
      <c r="BG118" s="184">
        <v>648</v>
      </c>
      <c r="BH118" s="184">
        <v>644</v>
      </c>
      <c r="BI118" s="184">
        <v>654</v>
      </c>
      <c r="BJ118" s="184">
        <v>639</v>
      </c>
      <c r="BK118" s="184">
        <v>642</v>
      </c>
      <c r="BL118" s="184">
        <v>692</v>
      </c>
      <c r="BM118" s="184">
        <v>730</v>
      </c>
      <c r="BN118" s="184">
        <v>775</v>
      </c>
      <c r="BO118" s="184">
        <v>752</v>
      </c>
      <c r="BP118" s="184">
        <v>759</v>
      </c>
      <c r="BQ118" s="184">
        <v>688</v>
      </c>
      <c r="BR118" s="184">
        <v>727</v>
      </c>
      <c r="BS118" s="184">
        <v>721</v>
      </c>
      <c r="BT118" s="184">
        <v>746</v>
      </c>
      <c r="BU118" s="184">
        <v>713</v>
      </c>
      <c r="BV118" s="184">
        <v>645</v>
      </c>
      <c r="BW118" s="184">
        <v>713</v>
      </c>
      <c r="BX118" s="184">
        <v>665</v>
      </c>
      <c r="BY118" s="184">
        <v>618</v>
      </c>
      <c r="BZ118" s="184">
        <v>631</v>
      </c>
      <c r="CA118" s="184">
        <v>605</v>
      </c>
      <c r="CB118" s="184">
        <v>601</v>
      </c>
      <c r="CC118" s="184">
        <v>550</v>
      </c>
      <c r="CD118" s="184">
        <v>487</v>
      </c>
      <c r="CE118" s="184">
        <v>500</v>
      </c>
      <c r="CF118" s="184">
        <v>541</v>
      </c>
      <c r="CG118" s="184">
        <v>482</v>
      </c>
      <c r="CH118" s="184">
        <v>490</v>
      </c>
      <c r="CI118" s="184">
        <v>506</v>
      </c>
      <c r="CJ118" s="184">
        <v>488</v>
      </c>
      <c r="CK118" s="184">
        <v>544</v>
      </c>
      <c r="CL118" s="184">
        <v>557</v>
      </c>
      <c r="CM118" s="184">
        <v>398</v>
      </c>
      <c r="CN118" s="184">
        <v>424</v>
      </c>
      <c r="CO118" s="184">
        <v>396</v>
      </c>
      <c r="CP118" s="184">
        <v>337</v>
      </c>
      <c r="CQ118" s="184">
        <v>262</v>
      </c>
      <c r="CR118" s="184">
        <v>238</v>
      </c>
      <c r="CS118" s="184">
        <v>204</v>
      </c>
      <c r="CT118" s="184">
        <v>217</v>
      </c>
      <c r="CU118" s="184">
        <v>165</v>
      </c>
      <c r="CV118" s="184">
        <v>187</v>
      </c>
      <c r="CW118" s="184">
        <v>143</v>
      </c>
      <c r="CX118" s="184">
        <v>112</v>
      </c>
      <c r="CY118" s="184">
        <v>334</v>
      </c>
      <c r="CZ118">
        <v>515</v>
      </c>
      <c r="DA118">
        <v>462</v>
      </c>
      <c r="DB118">
        <v>571</v>
      </c>
      <c r="DC118">
        <v>587</v>
      </c>
      <c r="DD118">
        <v>593</v>
      </c>
      <c r="DE118">
        <v>609</v>
      </c>
      <c r="DF118">
        <v>612</v>
      </c>
      <c r="DG118">
        <v>626</v>
      </c>
      <c r="DH118">
        <v>658</v>
      </c>
      <c r="DI118">
        <v>615</v>
      </c>
      <c r="DJ118">
        <v>601</v>
      </c>
      <c r="DK118">
        <v>584</v>
      </c>
      <c r="DL118">
        <v>656</v>
      </c>
      <c r="DM118">
        <v>706</v>
      </c>
      <c r="DN118">
        <v>610</v>
      </c>
      <c r="DO118">
        <v>639</v>
      </c>
      <c r="DP118">
        <v>634</v>
      </c>
      <c r="DQ118">
        <v>583</v>
      </c>
      <c r="DR118">
        <v>549</v>
      </c>
      <c r="DS118">
        <v>406</v>
      </c>
      <c r="DT118">
        <v>337</v>
      </c>
      <c r="DU118">
        <v>377</v>
      </c>
      <c r="DV118">
        <v>425</v>
      </c>
      <c r="DW118">
        <v>519</v>
      </c>
      <c r="DX118">
        <v>529</v>
      </c>
      <c r="DY118">
        <v>576</v>
      </c>
      <c r="DZ118">
        <v>553</v>
      </c>
      <c r="EA118">
        <v>612</v>
      </c>
      <c r="EB118">
        <v>597</v>
      </c>
      <c r="EC118">
        <v>651</v>
      </c>
      <c r="ED118">
        <v>703</v>
      </c>
      <c r="EE118">
        <v>698</v>
      </c>
      <c r="EF118">
        <v>733</v>
      </c>
      <c r="EG118">
        <v>799</v>
      </c>
      <c r="EH118">
        <v>787</v>
      </c>
      <c r="EI118">
        <v>787</v>
      </c>
      <c r="EJ118">
        <v>812</v>
      </c>
      <c r="EK118">
        <v>835</v>
      </c>
      <c r="EL118">
        <v>774</v>
      </c>
      <c r="EM118">
        <v>787</v>
      </c>
      <c r="EN118">
        <v>746</v>
      </c>
      <c r="EO118">
        <v>726</v>
      </c>
      <c r="EP118">
        <v>718</v>
      </c>
      <c r="EQ118">
        <v>709</v>
      </c>
      <c r="ER118">
        <v>673</v>
      </c>
      <c r="ES118">
        <v>683</v>
      </c>
      <c r="ET118">
        <v>630</v>
      </c>
      <c r="EU118">
        <v>607</v>
      </c>
      <c r="EV118">
        <v>629</v>
      </c>
      <c r="EW118">
        <v>692</v>
      </c>
      <c r="EX118">
        <v>678</v>
      </c>
      <c r="EY118">
        <v>735</v>
      </c>
      <c r="EZ118">
        <v>690</v>
      </c>
      <c r="FA118">
        <v>725</v>
      </c>
      <c r="FB118">
        <v>675</v>
      </c>
      <c r="FC118">
        <v>746</v>
      </c>
      <c r="FD118">
        <v>767</v>
      </c>
      <c r="FE118">
        <v>766</v>
      </c>
      <c r="FF118">
        <v>735</v>
      </c>
      <c r="FG118">
        <v>753</v>
      </c>
      <c r="FH118">
        <v>745</v>
      </c>
      <c r="FI118">
        <v>728</v>
      </c>
      <c r="FJ118">
        <v>669</v>
      </c>
      <c r="FK118">
        <v>689</v>
      </c>
      <c r="FL118">
        <v>664</v>
      </c>
      <c r="FM118">
        <v>645</v>
      </c>
      <c r="FN118">
        <v>600</v>
      </c>
      <c r="FO118">
        <v>568</v>
      </c>
      <c r="FP118">
        <v>555</v>
      </c>
      <c r="FQ118">
        <v>531</v>
      </c>
      <c r="FR118">
        <v>525</v>
      </c>
      <c r="FS118">
        <v>567</v>
      </c>
      <c r="FT118">
        <v>537</v>
      </c>
      <c r="FU118">
        <v>507</v>
      </c>
      <c r="FV118">
        <v>555</v>
      </c>
      <c r="FW118">
        <v>574</v>
      </c>
      <c r="FX118">
        <v>612</v>
      </c>
      <c r="FY118">
        <v>627</v>
      </c>
      <c r="FZ118">
        <v>434</v>
      </c>
      <c r="GA118">
        <v>447</v>
      </c>
      <c r="GB118">
        <v>464</v>
      </c>
      <c r="GC118">
        <v>394</v>
      </c>
      <c r="GD118">
        <v>332</v>
      </c>
      <c r="GE118">
        <v>293</v>
      </c>
      <c r="GF118">
        <v>278</v>
      </c>
      <c r="GG118">
        <v>303</v>
      </c>
      <c r="GH118">
        <v>240</v>
      </c>
      <c r="GI118">
        <v>240</v>
      </c>
      <c r="GJ118">
        <v>184</v>
      </c>
      <c r="GK118">
        <v>162</v>
      </c>
      <c r="GL118">
        <v>687</v>
      </c>
    </row>
    <row r="119" spans="1:194" s="1" customFormat="1" ht="14.4" x14ac:dyDescent="0.3">
      <c r="A119" s="30" t="s">
        <v>46</v>
      </c>
      <c r="B119" s="1" t="s">
        <v>158</v>
      </c>
      <c r="C119" s="29" t="str">
        <f t="shared" si="66"/>
        <v>LA England - Blackburn with Darwen</v>
      </c>
      <c r="D119" s="48">
        <f t="shared" si="57"/>
        <v>7627</v>
      </c>
      <c r="E119" s="48">
        <f t="shared" si="58"/>
        <v>7418</v>
      </c>
      <c r="F119" s="49">
        <f t="shared" si="59"/>
        <v>162540</v>
      </c>
      <c r="G119" s="49">
        <f t="shared" si="60"/>
        <v>81080</v>
      </c>
      <c r="H119" s="50">
        <f t="shared" si="61"/>
        <v>81460</v>
      </c>
      <c r="I119" s="50">
        <f t="shared" si="62"/>
        <v>59880</v>
      </c>
      <c r="J119" s="50">
        <f t="shared" si="63"/>
        <v>60856</v>
      </c>
      <c r="K119" s="47">
        <f t="shared" si="64"/>
        <v>21200</v>
      </c>
      <c r="L119" s="48">
        <f t="shared" si="65"/>
        <v>20604</v>
      </c>
      <c r="M119" s="184">
        <v>987</v>
      </c>
      <c r="N119" s="184">
        <v>1011</v>
      </c>
      <c r="O119" s="184">
        <v>1074</v>
      </c>
      <c r="P119" s="184">
        <v>1030</v>
      </c>
      <c r="Q119" s="184">
        <v>1086</v>
      </c>
      <c r="R119" s="184">
        <v>1149</v>
      </c>
      <c r="S119" s="184">
        <v>1086</v>
      </c>
      <c r="T119" s="184">
        <v>1189</v>
      </c>
      <c r="U119" s="184">
        <v>1240</v>
      </c>
      <c r="V119" s="184">
        <v>1209</v>
      </c>
      <c r="W119" s="184">
        <v>1214</v>
      </c>
      <c r="X119" s="184">
        <v>1298</v>
      </c>
      <c r="Y119" s="184">
        <v>1302</v>
      </c>
      <c r="Z119" s="184">
        <v>1309</v>
      </c>
      <c r="AA119" s="184">
        <v>1295</v>
      </c>
      <c r="AB119" s="184">
        <v>1288</v>
      </c>
      <c r="AC119" s="184">
        <v>1252</v>
      </c>
      <c r="AD119" s="184">
        <v>1181</v>
      </c>
      <c r="AE119" s="184">
        <v>1252</v>
      </c>
      <c r="AF119" s="184">
        <v>1111</v>
      </c>
      <c r="AG119" s="184">
        <v>1045</v>
      </c>
      <c r="AH119" s="184">
        <v>1131</v>
      </c>
      <c r="AI119" s="184">
        <v>1125</v>
      </c>
      <c r="AJ119" s="184">
        <v>1077</v>
      </c>
      <c r="AK119" s="184">
        <v>1130</v>
      </c>
      <c r="AL119" s="184">
        <v>1135</v>
      </c>
      <c r="AM119" s="184">
        <v>1133</v>
      </c>
      <c r="AN119" s="184">
        <v>1106</v>
      </c>
      <c r="AO119" s="184">
        <v>1071</v>
      </c>
      <c r="AP119" s="184">
        <v>1142</v>
      </c>
      <c r="AQ119" s="184">
        <v>1100</v>
      </c>
      <c r="AR119" s="184">
        <v>1035</v>
      </c>
      <c r="AS119" s="184">
        <v>1124</v>
      </c>
      <c r="AT119" s="184">
        <v>1174</v>
      </c>
      <c r="AU119" s="184">
        <v>1055</v>
      </c>
      <c r="AV119" s="184">
        <v>1083</v>
      </c>
      <c r="AW119" s="184">
        <v>1107</v>
      </c>
      <c r="AX119" s="184">
        <v>1068</v>
      </c>
      <c r="AY119" s="184">
        <v>1038</v>
      </c>
      <c r="AZ119" s="184">
        <v>1145</v>
      </c>
      <c r="BA119" s="184">
        <v>1073</v>
      </c>
      <c r="BB119" s="184">
        <v>1041</v>
      </c>
      <c r="BC119" s="184">
        <v>1098</v>
      </c>
      <c r="BD119" s="184">
        <v>1069</v>
      </c>
      <c r="BE119" s="184">
        <v>1088</v>
      </c>
      <c r="BF119" s="184">
        <v>1058</v>
      </c>
      <c r="BG119" s="184">
        <v>1043</v>
      </c>
      <c r="BH119" s="184">
        <v>992</v>
      </c>
      <c r="BI119" s="184">
        <v>946</v>
      </c>
      <c r="BJ119" s="184">
        <v>967</v>
      </c>
      <c r="BK119" s="184">
        <v>955</v>
      </c>
      <c r="BL119" s="184">
        <v>997</v>
      </c>
      <c r="BM119" s="184">
        <v>1034</v>
      </c>
      <c r="BN119" s="184">
        <v>1000</v>
      </c>
      <c r="BO119" s="184">
        <v>1002</v>
      </c>
      <c r="BP119" s="184">
        <v>1070</v>
      </c>
      <c r="BQ119" s="184">
        <v>1009</v>
      </c>
      <c r="BR119" s="184">
        <v>953</v>
      </c>
      <c r="BS119" s="184">
        <v>933</v>
      </c>
      <c r="BT119" s="184">
        <v>952</v>
      </c>
      <c r="BU119" s="184">
        <v>899</v>
      </c>
      <c r="BV119" s="184">
        <v>897</v>
      </c>
      <c r="BW119" s="184">
        <v>893</v>
      </c>
      <c r="BX119" s="184">
        <v>813</v>
      </c>
      <c r="BY119" s="184">
        <v>782</v>
      </c>
      <c r="BZ119" s="184">
        <v>770</v>
      </c>
      <c r="CA119" s="184">
        <v>697</v>
      </c>
      <c r="CB119" s="184">
        <v>687</v>
      </c>
      <c r="CC119" s="184">
        <v>675</v>
      </c>
      <c r="CD119" s="184">
        <v>623</v>
      </c>
      <c r="CE119" s="184">
        <v>589</v>
      </c>
      <c r="CF119" s="184">
        <v>625</v>
      </c>
      <c r="CG119" s="184">
        <v>549</v>
      </c>
      <c r="CH119" s="184">
        <v>536</v>
      </c>
      <c r="CI119" s="184">
        <v>555</v>
      </c>
      <c r="CJ119" s="184">
        <v>476</v>
      </c>
      <c r="CK119" s="184">
        <v>553</v>
      </c>
      <c r="CL119" s="184">
        <v>562</v>
      </c>
      <c r="CM119" s="184">
        <v>344</v>
      </c>
      <c r="CN119" s="184">
        <v>361</v>
      </c>
      <c r="CO119" s="184">
        <v>341</v>
      </c>
      <c r="CP119" s="184">
        <v>281</v>
      </c>
      <c r="CQ119" s="184">
        <v>257</v>
      </c>
      <c r="CR119" s="184">
        <v>225</v>
      </c>
      <c r="CS119" s="184">
        <v>201</v>
      </c>
      <c r="CT119" s="184">
        <v>193</v>
      </c>
      <c r="CU119" s="184">
        <v>185</v>
      </c>
      <c r="CV119" s="184">
        <v>135</v>
      </c>
      <c r="CW119" s="184">
        <v>116</v>
      </c>
      <c r="CX119" s="184">
        <v>102</v>
      </c>
      <c r="CY119" s="184">
        <v>291</v>
      </c>
      <c r="CZ119">
        <v>951</v>
      </c>
      <c r="DA119">
        <v>970</v>
      </c>
      <c r="DB119">
        <v>1012</v>
      </c>
      <c r="DC119">
        <v>1055</v>
      </c>
      <c r="DD119">
        <v>1117</v>
      </c>
      <c r="DE119">
        <v>1076</v>
      </c>
      <c r="DF119">
        <v>1169</v>
      </c>
      <c r="DG119">
        <v>1172</v>
      </c>
      <c r="DH119">
        <v>1198</v>
      </c>
      <c r="DI119">
        <v>1187</v>
      </c>
      <c r="DJ119">
        <v>1134</v>
      </c>
      <c r="DK119">
        <v>1145</v>
      </c>
      <c r="DL119">
        <v>1223</v>
      </c>
      <c r="DM119">
        <v>1264</v>
      </c>
      <c r="DN119">
        <v>1189</v>
      </c>
      <c r="DO119">
        <v>1263</v>
      </c>
      <c r="DP119">
        <v>1262</v>
      </c>
      <c r="DQ119">
        <v>1217</v>
      </c>
      <c r="DR119">
        <v>1138</v>
      </c>
      <c r="DS119">
        <v>931</v>
      </c>
      <c r="DT119">
        <v>857</v>
      </c>
      <c r="DU119">
        <v>860</v>
      </c>
      <c r="DV119">
        <v>971</v>
      </c>
      <c r="DW119">
        <v>977</v>
      </c>
      <c r="DX119">
        <v>1038</v>
      </c>
      <c r="DY119">
        <v>1077</v>
      </c>
      <c r="DZ119">
        <v>1081</v>
      </c>
      <c r="EA119">
        <v>1045</v>
      </c>
      <c r="EB119">
        <v>1091</v>
      </c>
      <c r="EC119">
        <v>1060</v>
      </c>
      <c r="ED119">
        <v>1075</v>
      </c>
      <c r="EE119">
        <v>1146</v>
      </c>
      <c r="EF119">
        <v>1121</v>
      </c>
      <c r="EG119">
        <v>1171</v>
      </c>
      <c r="EH119">
        <v>1110</v>
      </c>
      <c r="EI119">
        <v>1182</v>
      </c>
      <c r="EJ119">
        <v>1220</v>
      </c>
      <c r="EK119">
        <v>1208</v>
      </c>
      <c r="EL119">
        <v>1190</v>
      </c>
      <c r="EM119">
        <v>1247</v>
      </c>
      <c r="EN119">
        <v>1152</v>
      </c>
      <c r="EO119">
        <v>1155</v>
      </c>
      <c r="EP119">
        <v>1186</v>
      </c>
      <c r="EQ119">
        <v>1159</v>
      </c>
      <c r="ER119">
        <v>1152</v>
      </c>
      <c r="ES119">
        <v>1063</v>
      </c>
      <c r="ET119">
        <v>960</v>
      </c>
      <c r="EU119">
        <v>868</v>
      </c>
      <c r="EV119">
        <v>939</v>
      </c>
      <c r="EW119">
        <v>967</v>
      </c>
      <c r="EX119">
        <v>942</v>
      </c>
      <c r="EY119">
        <v>1022</v>
      </c>
      <c r="EZ119">
        <v>1031</v>
      </c>
      <c r="FA119">
        <v>1038</v>
      </c>
      <c r="FB119">
        <v>1008</v>
      </c>
      <c r="FC119">
        <v>1032</v>
      </c>
      <c r="FD119">
        <v>1004</v>
      </c>
      <c r="FE119">
        <v>946</v>
      </c>
      <c r="FF119">
        <v>948</v>
      </c>
      <c r="FG119">
        <v>938</v>
      </c>
      <c r="FH119">
        <v>917</v>
      </c>
      <c r="FI119">
        <v>899</v>
      </c>
      <c r="FJ119">
        <v>864</v>
      </c>
      <c r="FK119">
        <v>828</v>
      </c>
      <c r="FL119">
        <v>796</v>
      </c>
      <c r="FM119">
        <v>753</v>
      </c>
      <c r="FN119">
        <v>705</v>
      </c>
      <c r="FO119">
        <v>690</v>
      </c>
      <c r="FP119">
        <v>674</v>
      </c>
      <c r="FQ119">
        <v>696</v>
      </c>
      <c r="FR119">
        <v>576</v>
      </c>
      <c r="FS119">
        <v>646</v>
      </c>
      <c r="FT119">
        <v>602</v>
      </c>
      <c r="FU119">
        <v>539</v>
      </c>
      <c r="FV119">
        <v>551</v>
      </c>
      <c r="FW119">
        <v>603</v>
      </c>
      <c r="FX119">
        <v>586</v>
      </c>
      <c r="FY119">
        <v>613</v>
      </c>
      <c r="FZ119">
        <v>440</v>
      </c>
      <c r="GA119">
        <v>397</v>
      </c>
      <c r="GB119">
        <v>398</v>
      </c>
      <c r="GC119">
        <v>353</v>
      </c>
      <c r="GD119">
        <v>302</v>
      </c>
      <c r="GE119">
        <v>249</v>
      </c>
      <c r="GF119">
        <v>264</v>
      </c>
      <c r="GG119">
        <v>272</v>
      </c>
      <c r="GH119">
        <v>237</v>
      </c>
      <c r="GI119">
        <v>167</v>
      </c>
      <c r="GJ119">
        <v>170</v>
      </c>
      <c r="GK119">
        <v>139</v>
      </c>
      <c r="GL119">
        <v>624</v>
      </c>
    </row>
    <row r="120" spans="1:194" s="1" customFormat="1" ht="14.4" x14ac:dyDescent="0.3">
      <c r="A120" s="30" t="s">
        <v>46</v>
      </c>
      <c r="B120" s="1" t="s">
        <v>159</v>
      </c>
      <c r="C120" s="29" t="str">
        <f t="shared" si="66"/>
        <v>LA England - Blackpool</v>
      </c>
      <c r="D120" s="48">
        <f t="shared" si="57"/>
        <v>5171</v>
      </c>
      <c r="E120" s="48">
        <f t="shared" si="58"/>
        <v>4848</v>
      </c>
      <c r="F120" s="49">
        <f t="shared" si="59"/>
        <v>144191</v>
      </c>
      <c r="G120" s="49">
        <f t="shared" si="60"/>
        <v>71740</v>
      </c>
      <c r="H120" s="50">
        <f t="shared" si="61"/>
        <v>72451</v>
      </c>
      <c r="I120" s="50">
        <f t="shared" si="62"/>
        <v>56914</v>
      </c>
      <c r="J120" s="50">
        <f t="shared" si="63"/>
        <v>58354</v>
      </c>
      <c r="K120" s="47">
        <f t="shared" si="64"/>
        <v>14826</v>
      </c>
      <c r="L120" s="48">
        <f t="shared" si="65"/>
        <v>14097</v>
      </c>
      <c r="M120" s="184">
        <v>726</v>
      </c>
      <c r="N120" s="184">
        <v>804</v>
      </c>
      <c r="O120" s="184">
        <v>779</v>
      </c>
      <c r="P120" s="184">
        <v>736</v>
      </c>
      <c r="Q120" s="184">
        <v>756</v>
      </c>
      <c r="R120" s="184">
        <v>862</v>
      </c>
      <c r="S120" s="184">
        <v>821</v>
      </c>
      <c r="T120" s="184">
        <v>819</v>
      </c>
      <c r="U120" s="184">
        <v>787</v>
      </c>
      <c r="V120" s="184">
        <v>846</v>
      </c>
      <c r="W120" s="184">
        <v>868</v>
      </c>
      <c r="X120" s="184">
        <v>851</v>
      </c>
      <c r="Y120" s="184">
        <v>864</v>
      </c>
      <c r="Z120" s="184">
        <v>759</v>
      </c>
      <c r="AA120" s="184">
        <v>888</v>
      </c>
      <c r="AB120" s="184">
        <v>889</v>
      </c>
      <c r="AC120" s="184">
        <v>910</v>
      </c>
      <c r="AD120" s="184">
        <v>861</v>
      </c>
      <c r="AE120" s="184">
        <v>848</v>
      </c>
      <c r="AF120" s="184">
        <v>802</v>
      </c>
      <c r="AG120" s="184">
        <v>765</v>
      </c>
      <c r="AH120" s="184">
        <v>689</v>
      </c>
      <c r="AI120" s="184">
        <v>759</v>
      </c>
      <c r="AJ120" s="184">
        <v>789</v>
      </c>
      <c r="AK120" s="184">
        <v>821</v>
      </c>
      <c r="AL120" s="184">
        <v>891</v>
      </c>
      <c r="AM120" s="184">
        <v>804</v>
      </c>
      <c r="AN120" s="184">
        <v>944</v>
      </c>
      <c r="AO120" s="184">
        <v>791</v>
      </c>
      <c r="AP120" s="184">
        <v>778</v>
      </c>
      <c r="AQ120" s="184">
        <v>828</v>
      </c>
      <c r="AR120" s="184">
        <v>910</v>
      </c>
      <c r="AS120" s="184">
        <v>965</v>
      </c>
      <c r="AT120" s="184">
        <v>1020</v>
      </c>
      <c r="AU120" s="184">
        <v>1002</v>
      </c>
      <c r="AV120" s="184">
        <v>989</v>
      </c>
      <c r="AW120" s="184">
        <v>925</v>
      </c>
      <c r="AX120" s="184">
        <v>944</v>
      </c>
      <c r="AY120" s="184">
        <v>939</v>
      </c>
      <c r="AZ120" s="184">
        <v>887</v>
      </c>
      <c r="BA120" s="184">
        <v>859</v>
      </c>
      <c r="BB120" s="184">
        <v>882</v>
      </c>
      <c r="BC120" s="184">
        <v>845</v>
      </c>
      <c r="BD120" s="184">
        <v>812</v>
      </c>
      <c r="BE120" s="184">
        <v>908</v>
      </c>
      <c r="BF120" s="184">
        <v>801</v>
      </c>
      <c r="BG120" s="184">
        <v>711</v>
      </c>
      <c r="BH120" s="184">
        <v>775</v>
      </c>
      <c r="BI120" s="184">
        <v>809</v>
      </c>
      <c r="BJ120" s="184">
        <v>774</v>
      </c>
      <c r="BK120" s="184">
        <v>777</v>
      </c>
      <c r="BL120" s="184">
        <v>903</v>
      </c>
      <c r="BM120" s="184">
        <v>956</v>
      </c>
      <c r="BN120" s="184">
        <v>1007</v>
      </c>
      <c r="BO120" s="184">
        <v>1069</v>
      </c>
      <c r="BP120" s="184">
        <v>1081</v>
      </c>
      <c r="BQ120" s="184">
        <v>1048</v>
      </c>
      <c r="BR120" s="184">
        <v>1175</v>
      </c>
      <c r="BS120" s="184">
        <v>1153</v>
      </c>
      <c r="BT120" s="184">
        <v>1051</v>
      </c>
      <c r="BU120" s="184">
        <v>1139</v>
      </c>
      <c r="BV120" s="184">
        <v>1079</v>
      </c>
      <c r="BW120" s="184">
        <v>1101</v>
      </c>
      <c r="BX120" s="184">
        <v>1035</v>
      </c>
      <c r="BY120" s="184">
        <v>994</v>
      </c>
      <c r="BZ120" s="184">
        <v>938</v>
      </c>
      <c r="CA120" s="184">
        <v>932</v>
      </c>
      <c r="CB120" s="184">
        <v>827</v>
      </c>
      <c r="CC120" s="184">
        <v>863</v>
      </c>
      <c r="CD120" s="184">
        <v>739</v>
      </c>
      <c r="CE120" s="184">
        <v>708</v>
      </c>
      <c r="CF120" s="184">
        <v>714</v>
      </c>
      <c r="CG120" s="184">
        <v>636</v>
      </c>
      <c r="CH120" s="184">
        <v>637</v>
      </c>
      <c r="CI120" s="184">
        <v>632</v>
      </c>
      <c r="CJ120" s="184">
        <v>661</v>
      </c>
      <c r="CK120" s="184">
        <v>712</v>
      </c>
      <c r="CL120" s="184">
        <v>731</v>
      </c>
      <c r="CM120" s="184">
        <v>545</v>
      </c>
      <c r="CN120" s="184">
        <v>483</v>
      </c>
      <c r="CO120" s="184">
        <v>483</v>
      </c>
      <c r="CP120" s="184">
        <v>443</v>
      </c>
      <c r="CQ120" s="184">
        <v>338</v>
      </c>
      <c r="CR120" s="184">
        <v>308</v>
      </c>
      <c r="CS120" s="184">
        <v>271</v>
      </c>
      <c r="CT120" s="184">
        <v>286</v>
      </c>
      <c r="CU120" s="184">
        <v>243</v>
      </c>
      <c r="CV120" s="184">
        <v>187</v>
      </c>
      <c r="CW120" s="184">
        <v>185</v>
      </c>
      <c r="CX120" s="184">
        <v>129</v>
      </c>
      <c r="CY120" s="184">
        <v>449</v>
      </c>
      <c r="CZ120">
        <v>647</v>
      </c>
      <c r="DA120">
        <v>708</v>
      </c>
      <c r="DB120">
        <v>711</v>
      </c>
      <c r="DC120">
        <v>677</v>
      </c>
      <c r="DD120">
        <v>805</v>
      </c>
      <c r="DE120">
        <v>812</v>
      </c>
      <c r="DF120">
        <v>768</v>
      </c>
      <c r="DG120">
        <v>879</v>
      </c>
      <c r="DH120">
        <v>786</v>
      </c>
      <c r="DI120">
        <v>856</v>
      </c>
      <c r="DJ120">
        <v>808</v>
      </c>
      <c r="DK120">
        <v>792</v>
      </c>
      <c r="DL120">
        <v>857</v>
      </c>
      <c r="DM120">
        <v>826</v>
      </c>
      <c r="DN120">
        <v>822</v>
      </c>
      <c r="DO120">
        <v>809</v>
      </c>
      <c r="DP120">
        <v>779</v>
      </c>
      <c r="DQ120">
        <v>755</v>
      </c>
      <c r="DR120">
        <v>769</v>
      </c>
      <c r="DS120">
        <v>670</v>
      </c>
      <c r="DT120">
        <v>643</v>
      </c>
      <c r="DU120">
        <v>511</v>
      </c>
      <c r="DV120">
        <v>705</v>
      </c>
      <c r="DW120">
        <v>774</v>
      </c>
      <c r="DX120">
        <v>785</v>
      </c>
      <c r="DY120">
        <v>767</v>
      </c>
      <c r="DZ120">
        <v>780</v>
      </c>
      <c r="EA120">
        <v>906</v>
      </c>
      <c r="EB120">
        <v>925</v>
      </c>
      <c r="EC120">
        <v>872</v>
      </c>
      <c r="ED120">
        <v>968</v>
      </c>
      <c r="EE120">
        <v>965</v>
      </c>
      <c r="EF120">
        <v>1012</v>
      </c>
      <c r="EG120">
        <v>1058</v>
      </c>
      <c r="EH120">
        <v>1002</v>
      </c>
      <c r="EI120">
        <v>979</v>
      </c>
      <c r="EJ120">
        <v>1057</v>
      </c>
      <c r="EK120">
        <v>1030</v>
      </c>
      <c r="EL120">
        <v>1002</v>
      </c>
      <c r="EM120">
        <v>976</v>
      </c>
      <c r="EN120">
        <v>870</v>
      </c>
      <c r="EO120">
        <v>861</v>
      </c>
      <c r="EP120">
        <v>814</v>
      </c>
      <c r="EQ120">
        <v>793</v>
      </c>
      <c r="ER120">
        <v>887</v>
      </c>
      <c r="ES120">
        <v>763</v>
      </c>
      <c r="ET120">
        <v>734</v>
      </c>
      <c r="EU120">
        <v>702</v>
      </c>
      <c r="EV120">
        <v>779</v>
      </c>
      <c r="EW120">
        <v>797</v>
      </c>
      <c r="EX120">
        <v>829</v>
      </c>
      <c r="EY120">
        <v>951</v>
      </c>
      <c r="EZ120">
        <v>959</v>
      </c>
      <c r="FA120">
        <v>1017</v>
      </c>
      <c r="FB120">
        <v>997</v>
      </c>
      <c r="FC120">
        <v>1118</v>
      </c>
      <c r="FD120">
        <v>1064</v>
      </c>
      <c r="FE120">
        <v>1055</v>
      </c>
      <c r="FF120">
        <v>1087</v>
      </c>
      <c r="FG120">
        <v>1077</v>
      </c>
      <c r="FH120">
        <v>1109</v>
      </c>
      <c r="FI120">
        <v>1078</v>
      </c>
      <c r="FJ120">
        <v>1090</v>
      </c>
      <c r="FK120">
        <v>973</v>
      </c>
      <c r="FL120">
        <v>889</v>
      </c>
      <c r="FM120">
        <v>916</v>
      </c>
      <c r="FN120">
        <v>874</v>
      </c>
      <c r="FO120">
        <v>813</v>
      </c>
      <c r="FP120">
        <v>832</v>
      </c>
      <c r="FQ120">
        <v>741</v>
      </c>
      <c r="FR120">
        <v>736</v>
      </c>
      <c r="FS120">
        <v>663</v>
      </c>
      <c r="FT120">
        <v>693</v>
      </c>
      <c r="FU120">
        <v>681</v>
      </c>
      <c r="FV120">
        <v>673</v>
      </c>
      <c r="FW120">
        <v>756</v>
      </c>
      <c r="FX120">
        <v>768</v>
      </c>
      <c r="FY120">
        <v>788</v>
      </c>
      <c r="FZ120">
        <v>632</v>
      </c>
      <c r="GA120">
        <v>567</v>
      </c>
      <c r="GB120">
        <v>559</v>
      </c>
      <c r="GC120">
        <v>530</v>
      </c>
      <c r="GD120">
        <v>439</v>
      </c>
      <c r="GE120">
        <v>430</v>
      </c>
      <c r="GF120">
        <v>413</v>
      </c>
      <c r="GG120">
        <v>377</v>
      </c>
      <c r="GH120">
        <v>315</v>
      </c>
      <c r="GI120">
        <v>347</v>
      </c>
      <c r="GJ120">
        <v>288</v>
      </c>
      <c r="GK120">
        <v>244</v>
      </c>
      <c r="GL120">
        <v>830</v>
      </c>
    </row>
    <row r="121" spans="1:194" s="1" customFormat="1" ht="14.4" x14ac:dyDescent="0.3">
      <c r="A121" s="30" t="s">
        <v>46</v>
      </c>
      <c r="B121" s="1" t="s">
        <v>160</v>
      </c>
      <c r="C121" s="29" t="str">
        <f t="shared" si="66"/>
        <v>LA England - Bolsover</v>
      </c>
      <c r="D121" s="48">
        <f t="shared" si="57"/>
        <v>2879</v>
      </c>
      <c r="E121" s="48">
        <f t="shared" si="58"/>
        <v>2749</v>
      </c>
      <c r="F121" s="49">
        <f t="shared" si="59"/>
        <v>83773</v>
      </c>
      <c r="G121" s="49">
        <f t="shared" si="60"/>
        <v>41061</v>
      </c>
      <c r="H121" s="50">
        <f t="shared" si="61"/>
        <v>42712</v>
      </c>
      <c r="I121" s="50">
        <f t="shared" si="62"/>
        <v>32827</v>
      </c>
      <c r="J121" s="50">
        <f t="shared" si="63"/>
        <v>34779</v>
      </c>
      <c r="K121" s="47">
        <f t="shared" si="64"/>
        <v>8234</v>
      </c>
      <c r="L121" s="48">
        <f t="shared" si="65"/>
        <v>7933</v>
      </c>
      <c r="M121" s="184">
        <v>392</v>
      </c>
      <c r="N121" s="184">
        <v>421</v>
      </c>
      <c r="O121" s="184">
        <v>414</v>
      </c>
      <c r="P121" s="184">
        <v>419</v>
      </c>
      <c r="Q121" s="184">
        <v>453</v>
      </c>
      <c r="R121" s="184">
        <v>489</v>
      </c>
      <c r="S121" s="184">
        <v>471</v>
      </c>
      <c r="T121" s="184">
        <v>451</v>
      </c>
      <c r="U121" s="184">
        <v>487</v>
      </c>
      <c r="V121" s="184">
        <v>455</v>
      </c>
      <c r="W121" s="184">
        <v>419</v>
      </c>
      <c r="X121" s="184">
        <v>484</v>
      </c>
      <c r="Y121" s="184">
        <v>466</v>
      </c>
      <c r="Z121" s="184">
        <v>496</v>
      </c>
      <c r="AA121" s="184">
        <v>477</v>
      </c>
      <c r="AB121" s="184">
        <v>455</v>
      </c>
      <c r="AC121" s="184">
        <v>515</v>
      </c>
      <c r="AD121" s="184">
        <v>470</v>
      </c>
      <c r="AE121" s="184">
        <v>415</v>
      </c>
      <c r="AF121" s="184">
        <v>396</v>
      </c>
      <c r="AG121" s="184">
        <v>314</v>
      </c>
      <c r="AH121" s="184">
        <v>334</v>
      </c>
      <c r="AI121" s="184">
        <v>360</v>
      </c>
      <c r="AJ121" s="184">
        <v>387</v>
      </c>
      <c r="AK121" s="184">
        <v>467</v>
      </c>
      <c r="AL121" s="184">
        <v>496</v>
      </c>
      <c r="AM121" s="184">
        <v>495</v>
      </c>
      <c r="AN121" s="184">
        <v>562</v>
      </c>
      <c r="AO121" s="184">
        <v>505</v>
      </c>
      <c r="AP121" s="184">
        <v>577</v>
      </c>
      <c r="AQ121" s="184">
        <v>588</v>
      </c>
      <c r="AR121" s="184">
        <v>587</v>
      </c>
      <c r="AS121" s="184">
        <v>641</v>
      </c>
      <c r="AT121" s="184">
        <v>580</v>
      </c>
      <c r="AU121" s="184">
        <v>564</v>
      </c>
      <c r="AV121" s="184">
        <v>567</v>
      </c>
      <c r="AW121" s="184">
        <v>558</v>
      </c>
      <c r="AX121" s="184">
        <v>515</v>
      </c>
      <c r="AY121" s="184">
        <v>532</v>
      </c>
      <c r="AZ121" s="184">
        <v>557</v>
      </c>
      <c r="BA121" s="184">
        <v>522</v>
      </c>
      <c r="BB121" s="184">
        <v>558</v>
      </c>
      <c r="BC121" s="184">
        <v>472</v>
      </c>
      <c r="BD121" s="184">
        <v>420</v>
      </c>
      <c r="BE121" s="184">
        <v>508</v>
      </c>
      <c r="BF121" s="184">
        <v>444</v>
      </c>
      <c r="BG121" s="184">
        <v>426</v>
      </c>
      <c r="BH121" s="184">
        <v>441</v>
      </c>
      <c r="BI121" s="184">
        <v>512</v>
      </c>
      <c r="BJ121" s="184">
        <v>500</v>
      </c>
      <c r="BK121" s="184">
        <v>446</v>
      </c>
      <c r="BL121" s="184">
        <v>537</v>
      </c>
      <c r="BM121" s="184">
        <v>565</v>
      </c>
      <c r="BN121" s="184">
        <v>692</v>
      </c>
      <c r="BO121" s="184">
        <v>563</v>
      </c>
      <c r="BP121" s="184">
        <v>660</v>
      </c>
      <c r="BQ121" s="184">
        <v>646</v>
      </c>
      <c r="BR121" s="184">
        <v>622</v>
      </c>
      <c r="BS121" s="184">
        <v>632</v>
      </c>
      <c r="BT121" s="184">
        <v>642</v>
      </c>
      <c r="BU121" s="184">
        <v>634</v>
      </c>
      <c r="BV121" s="184">
        <v>622</v>
      </c>
      <c r="BW121" s="184">
        <v>580</v>
      </c>
      <c r="BX121" s="184">
        <v>560</v>
      </c>
      <c r="BY121" s="184">
        <v>527</v>
      </c>
      <c r="BZ121" s="184">
        <v>529</v>
      </c>
      <c r="CA121" s="184">
        <v>509</v>
      </c>
      <c r="CB121" s="184">
        <v>489</v>
      </c>
      <c r="CC121" s="184">
        <v>455</v>
      </c>
      <c r="CD121" s="184">
        <v>450</v>
      </c>
      <c r="CE121" s="184">
        <v>399</v>
      </c>
      <c r="CF121" s="184">
        <v>392</v>
      </c>
      <c r="CG121" s="184">
        <v>381</v>
      </c>
      <c r="CH121" s="184">
        <v>415</v>
      </c>
      <c r="CI121" s="184">
        <v>415</v>
      </c>
      <c r="CJ121" s="184">
        <v>358</v>
      </c>
      <c r="CK121" s="184">
        <v>384</v>
      </c>
      <c r="CL121" s="184">
        <v>418</v>
      </c>
      <c r="CM121" s="184">
        <v>342</v>
      </c>
      <c r="CN121" s="184">
        <v>348</v>
      </c>
      <c r="CO121" s="184">
        <v>311</v>
      </c>
      <c r="CP121" s="184">
        <v>269</v>
      </c>
      <c r="CQ121" s="184">
        <v>220</v>
      </c>
      <c r="CR121" s="184">
        <v>172</v>
      </c>
      <c r="CS121" s="184">
        <v>146</v>
      </c>
      <c r="CT121" s="184">
        <v>120</v>
      </c>
      <c r="CU121" s="184">
        <v>131</v>
      </c>
      <c r="CV121" s="184">
        <v>109</v>
      </c>
      <c r="CW121" s="184">
        <v>78</v>
      </c>
      <c r="CX121" s="184">
        <v>67</v>
      </c>
      <c r="CY121" s="184">
        <v>192</v>
      </c>
      <c r="CZ121">
        <v>407</v>
      </c>
      <c r="DA121">
        <v>427</v>
      </c>
      <c r="DB121">
        <v>418</v>
      </c>
      <c r="DC121">
        <v>430</v>
      </c>
      <c r="DD121">
        <v>414</v>
      </c>
      <c r="DE121">
        <v>441</v>
      </c>
      <c r="DF121">
        <v>406</v>
      </c>
      <c r="DG121">
        <v>428</v>
      </c>
      <c r="DH121">
        <v>438</v>
      </c>
      <c r="DI121">
        <v>448</v>
      </c>
      <c r="DJ121">
        <v>444</v>
      </c>
      <c r="DK121">
        <v>483</v>
      </c>
      <c r="DL121">
        <v>502</v>
      </c>
      <c r="DM121">
        <v>481</v>
      </c>
      <c r="DN121">
        <v>438</v>
      </c>
      <c r="DO121">
        <v>446</v>
      </c>
      <c r="DP121">
        <v>461</v>
      </c>
      <c r="DQ121">
        <v>421</v>
      </c>
      <c r="DR121">
        <v>428</v>
      </c>
      <c r="DS121">
        <v>343</v>
      </c>
      <c r="DT121">
        <v>317</v>
      </c>
      <c r="DU121">
        <v>363</v>
      </c>
      <c r="DV121">
        <v>374</v>
      </c>
      <c r="DW121">
        <v>417</v>
      </c>
      <c r="DX121">
        <v>490</v>
      </c>
      <c r="DY121">
        <v>522</v>
      </c>
      <c r="DZ121">
        <v>535</v>
      </c>
      <c r="EA121">
        <v>615</v>
      </c>
      <c r="EB121">
        <v>640</v>
      </c>
      <c r="EC121">
        <v>582</v>
      </c>
      <c r="ED121">
        <v>621</v>
      </c>
      <c r="EE121">
        <v>614</v>
      </c>
      <c r="EF121">
        <v>629</v>
      </c>
      <c r="EG121">
        <v>601</v>
      </c>
      <c r="EH121">
        <v>602</v>
      </c>
      <c r="EI121">
        <v>603</v>
      </c>
      <c r="EJ121">
        <v>569</v>
      </c>
      <c r="EK121">
        <v>591</v>
      </c>
      <c r="EL121">
        <v>543</v>
      </c>
      <c r="EM121">
        <v>551</v>
      </c>
      <c r="EN121">
        <v>479</v>
      </c>
      <c r="EO121">
        <v>535</v>
      </c>
      <c r="EP121">
        <v>495</v>
      </c>
      <c r="EQ121">
        <v>481</v>
      </c>
      <c r="ER121">
        <v>471</v>
      </c>
      <c r="ES121">
        <v>481</v>
      </c>
      <c r="ET121">
        <v>416</v>
      </c>
      <c r="EU121">
        <v>460</v>
      </c>
      <c r="EV121">
        <v>500</v>
      </c>
      <c r="EW121">
        <v>510</v>
      </c>
      <c r="EX121">
        <v>525</v>
      </c>
      <c r="EY121">
        <v>579</v>
      </c>
      <c r="EZ121">
        <v>605</v>
      </c>
      <c r="FA121">
        <v>650</v>
      </c>
      <c r="FB121">
        <v>628</v>
      </c>
      <c r="FC121">
        <v>710</v>
      </c>
      <c r="FD121">
        <v>672</v>
      </c>
      <c r="FE121">
        <v>620</v>
      </c>
      <c r="FF121">
        <v>650</v>
      </c>
      <c r="FG121">
        <v>645</v>
      </c>
      <c r="FH121">
        <v>639</v>
      </c>
      <c r="FI121">
        <v>652</v>
      </c>
      <c r="FJ121">
        <v>583</v>
      </c>
      <c r="FK121">
        <v>536</v>
      </c>
      <c r="FL121">
        <v>551</v>
      </c>
      <c r="FM121">
        <v>510</v>
      </c>
      <c r="FN121">
        <v>531</v>
      </c>
      <c r="FO121">
        <v>523</v>
      </c>
      <c r="FP121">
        <v>463</v>
      </c>
      <c r="FQ121">
        <v>412</v>
      </c>
      <c r="FR121">
        <v>469</v>
      </c>
      <c r="FS121">
        <v>428</v>
      </c>
      <c r="FT121">
        <v>411</v>
      </c>
      <c r="FU121">
        <v>415</v>
      </c>
      <c r="FV121">
        <v>418</v>
      </c>
      <c r="FW121">
        <v>418</v>
      </c>
      <c r="FX121">
        <v>453</v>
      </c>
      <c r="FY121">
        <v>449</v>
      </c>
      <c r="FZ121">
        <v>374</v>
      </c>
      <c r="GA121">
        <v>353</v>
      </c>
      <c r="GB121">
        <v>347</v>
      </c>
      <c r="GC121">
        <v>282</v>
      </c>
      <c r="GD121">
        <v>249</v>
      </c>
      <c r="GE121">
        <v>219</v>
      </c>
      <c r="GF121">
        <v>186</v>
      </c>
      <c r="GG121">
        <v>201</v>
      </c>
      <c r="GH121">
        <v>179</v>
      </c>
      <c r="GI121">
        <v>165</v>
      </c>
      <c r="GJ121">
        <v>136</v>
      </c>
      <c r="GK121">
        <v>138</v>
      </c>
      <c r="GL121">
        <v>427</v>
      </c>
    </row>
    <row r="122" spans="1:194" s="1" customFormat="1" ht="14.4" x14ac:dyDescent="0.3">
      <c r="A122" s="30" t="s">
        <v>46</v>
      </c>
      <c r="B122" s="1" t="s">
        <v>161</v>
      </c>
      <c r="C122" s="29" t="str">
        <f t="shared" si="66"/>
        <v>LA England - Bolton</v>
      </c>
      <c r="D122" s="48">
        <f t="shared" si="57"/>
        <v>13584</v>
      </c>
      <c r="E122" s="48">
        <f t="shared" si="58"/>
        <v>12812</v>
      </c>
      <c r="F122" s="49">
        <f t="shared" si="59"/>
        <v>310085</v>
      </c>
      <c r="G122" s="49">
        <f t="shared" si="60"/>
        <v>153824</v>
      </c>
      <c r="H122" s="50">
        <f t="shared" si="61"/>
        <v>156261</v>
      </c>
      <c r="I122" s="50">
        <f t="shared" si="62"/>
        <v>115125</v>
      </c>
      <c r="J122" s="50">
        <f t="shared" si="63"/>
        <v>119361</v>
      </c>
      <c r="K122" s="47">
        <f t="shared" si="64"/>
        <v>38699</v>
      </c>
      <c r="L122" s="48">
        <f t="shared" si="65"/>
        <v>36900</v>
      </c>
      <c r="M122" s="184">
        <v>1805</v>
      </c>
      <c r="N122" s="184">
        <v>1968</v>
      </c>
      <c r="O122" s="184">
        <v>2032</v>
      </c>
      <c r="P122" s="184">
        <v>2043</v>
      </c>
      <c r="Q122" s="184">
        <v>2088</v>
      </c>
      <c r="R122" s="184">
        <v>2044</v>
      </c>
      <c r="S122" s="184">
        <v>2016</v>
      </c>
      <c r="T122" s="184">
        <v>2154</v>
      </c>
      <c r="U122" s="184">
        <v>2204</v>
      </c>
      <c r="V122" s="184">
        <v>2203</v>
      </c>
      <c r="W122" s="184">
        <v>2223</v>
      </c>
      <c r="X122" s="184">
        <v>2335</v>
      </c>
      <c r="Y122" s="184">
        <v>2311</v>
      </c>
      <c r="Z122" s="184">
        <v>2241</v>
      </c>
      <c r="AA122" s="184">
        <v>2304</v>
      </c>
      <c r="AB122" s="184">
        <v>2331</v>
      </c>
      <c r="AC122" s="184">
        <v>2235</v>
      </c>
      <c r="AD122" s="184">
        <v>2162</v>
      </c>
      <c r="AE122" s="184">
        <v>2222</v>
      </c>
      <c r="AF122" s="184">
        <v>1908</v>
      </c>
      <c r="AG122" s="184">
        <v>1861</v>
      </c>
      <c r="AH122" s="184">
        <v>1684</v>
      </c>
      <c r="AI122" s="184">
        <v>1898</v>
      </c>
      <c r="AJ122" s="184">
        <v>1942</v>
      </c>
      <c r="AK122" s="184">
        <v>1940</v>
      </c>
      <c r="AL122" s="184">
        <v>1996</v>
      </c>
      <c r="AM122" s="184">
        <v>2086</v>
      </c>
      <c r="AN122" s="184">
        <v>2071</v>
      </c>
      <c r="AO122" s="184">
        <v>2002</v>
      </c>
      <c r="AP122" s="184">
        <v>1839</v>
      </c>
      <c r="AQ122" s="184">
        <v>1970</v>
      </c>
      <c r="AR122" s="184">
        <v>1929</v>
      </c>
      <c r="AS122" s="184">
        <v>2005</v>
      </c>
      <c r="AT122" s="184">
        <v>2014</v>
      </c>
      <c r="AU122" s="184">
        <v>2104</v>
      </c>
      <c r="AV122" s="184">
        <v>2114</v>
      </c>
      <c r="AW122" s="184">
        <v>2069</v>
      </c>
      <c r="AX122" s="184">
        <v>1956</v>
      </c>
      <c r="AY122" s="184">
        <v>2142</v>
      </c>
      <c r="AZ122" s="184">
        <v>2159</v>
      </c>
      <c r="BA122" s="184">
        <v>2028</v>
      </c>
      <c r="BB122" s="184">
        <v>1984</v>
      </c>
      <c r="BC122" s="184">
        <v>1918</v>
      </c>
      <c r="BD122" s="184">
        <v>1979</v>
      </c>
      <c r="BE122" s="184">
        <v>2051</v>
      </c>
      <c r="BF122" s="184">
        <v>1885</v>
      </c>
      <c r="BG122" s="184">
        <v>1808</v>
      </c>
      <c r="BH122" s="184">
        <v>1756</v>
      </c>
      <c r="BI122" s="184">
        <v>1763</v>
      </c>
      <c r="BJ122" s="184">
        <v>1809</v>
      </c>
      <c r="BK122" s="184">
        <v>1813</v>
      </c>
      <c r="BL122" s="184">
        <v>1938</v>
      </c>
      <c r="BM122" s="184">
        <v>2009</v>
      </c>
      <c r="BN122" s="184">
        <v>2000</v>
      </c>
      <c r="BO122" s="184">
        <v>1968</v>
      </c>
      <c r="BP122" s="184">
        <v>1998</v>
      </c>
      <c r="BQ122" s="184">
        <v>1862</v>
      </c>
      <c r="BR122" s="184">
        <v>1975</v>
      </c>
      <c r="BS122" s="184">
        <v>1951</v>
      </c>
      <c r="BT122" s="184">
        <v>1951</v>
      </c>
      <c r="BU122" s="184">
        <v>1789</v>
      </c>
      <c r="BV122" s="184">
        <v>1712</v>
      </c>
      <c r="BW122" s="184">
        <v>1722</v>
      </c>
      <c r="BX122" s="184">
        <v>1672</v>
      </c>
      <c r="BY122" s="184">
        <v>1605</v>
      </c>
      <c r="BZ122" s="184">
        <v>1481</v>
      </c>
      <c r="CA122" s="184">
        <v>1515</v>
      </c>
      <c r="CB122" s="184">
        <v>1382</v>
      </c>
      <c r="CC122" s="184">
        <v>1309</v>
      </c>
      <c r="CD122" s="184">
        <v>1269</v>
      </c>
      <c r="CE122" s="184">
        <v>1281</v>
      </c>
      <c r="CF122" s="184">
        <v>1294</v>
      </c>
      <c r="CG122" s="184">
        <v>1230</v>
      </c>
      <c r="CH122" s="184">
        <v>1140</v>
      </c>
      <c r="CI122" s="184">
        <v>1200</v>
      </c>
      <c r="CJ122" s="184">
        <v>1201</v>
      </c>
      <c r="CK122" s="184">
        <v>1221</v>
      </c>
      <c r="CL122" s="184">
        <v>1297</v>
      </c>
      <c r="CM122" s="184">
        <v>925</v>
      </c>
      <c r="CN122" s="184">
        <v>867</v>
      </c>
      <c r="CO122" s="184">
        <v>836</v>
      </c>
      <c r="CP122" s="184">
        <v>754</v>
      </c>
      <c r="CQ122" s="184">
        <v>649</v>
      </c>
      <c r="CR122" s="184">
        <v>555</v>
      </c>
      <c r="CS122" s="184">
        <v>474</v>
      </c>
      <c r="CT122" s="184">
        <v>473</v>
      </c>
      <c r="CU122" s="184">
        <v>435</v>
      </c>
      <c r="CV122" s="184">
        <v>336</v>
      </c>
      <c r="CW122" s="184">
        <v>232</v>
      </c>
      <c r="CX122" s="184">
        <v>211</v>
      </c>
      <c r="CY122" s="184">
        <v>701</v>
      </c>
      <c r="CZ122">
        <v>1750</v>
      </c>
      <c r="DA122">
        <v>1756</v>
      </c>
      <c r="DB122">
        <v>1939</v>
      </c>
      <c r="DC122">
        <v>1920</v>
      </c>
      <c r="DD122">
        <v>2110</v>
      </c>
      <c r="DE122">
        <v>2005</v>
      </c>
      <c r="DF122">
        <v>2038</v>
      </c>
      <c r="DG122">
        <v>2093</v>
      </c>
      <c r="DH122">
        <v>2074</v>
      </c>
      <c r="DI122">
        <v>2067</v>
      </c>
      <c r="DJ122">
        <v>2159</v>
      </c>
      <c r="DK122">
        <v>2177</v>
      </c>
      <c r="DL122">
        <v>2183</v>
      </c>
      <c r="DM122">
        <v>2251</v>
      </c>
      <c r="DN122">
        <v>2152</v>
      </c>
      <c r="DO122">
        <v>2123</v>
      </c>
      <c r="DP122">
        <v>2053</v>
      </c>
      <c r="DQ122">
        <v>2050</v>
      </c>
      <c r="DR122">
        <v>1804</v>
      </c>
      <c r="DS122">
        <v>1601</v>
      </c>
      <c r="DT122">
        <v>1543</v>
      </c>
      <c r="DU122">
        <v>1403</v>
      </c>
      <c r="DV122">
        <v>1632</v>
      </c>
      <c r="DW122">
        <v>1670</v>
      </c>
      <c r="DX122">
        <v>1780</v>
      </c>
      <c r="DY122">
        <v>1901</v>
      </c>
      <c r="DZ122">
        <v>1812</v>
      </c>
      <c r="EA122">
        <v>2035</v>
      </c>
      <c r="EB122">
        <v>1931</v>
      </c>
      <c r="EC122">
        <v>2032</v>
      </c>
      <c r="ED122">
        <v>2082</v>
      </c>
      <c r="EE122">
        <v>2111</v>
      </c>
      <c r="EF122">
        <v>2173</v>
      </c>
      <c r="EG122">
        <v>2357</v>
      </c>
      <c r="EH122">
        <v>2344</v>
      </c>
      <c r="EI122">
        <v>2214</v>
      </c>
      <c r="EJ122">
        <v>2367</v>
      </c>
      <c r="EK122">
        <v>2341</v>
      </c>
      <c r="EL122">
        <v>2245</v>
      </c>
      <c r="EM122">
        <v>2215</v>
      </c>
      <c r="EN122">
        <v>2123</v>
      </c>
      <c r="EO122">
        <v>2070</v>
      </c>
      <c r="EP122">
        <v>2123</v>
      </c>
      <c r="EQ122">
        <v>2104</v>
      </c>
      <c r="ER122">
        <v>2119</v>
      </c>
      <c r="ES122">
        <v>1842</v>
      </c>
      <c r="ET122">
        <v>1816</v>
      </c>
      <c r="EU122">
        <v>1709</v>
      </c>
      <c r="EV122">
        <v>1742</v>
      </c>
      <c r="EW122">
        <v>1795</v>
      </c>
      <c r="EX122">
        <v>1783</v>
      </c>
      <c r="EY122">
        <v>1873</v>
      </c>
      <c r="EZ122">
        <v>2014</v>
      </c>
      <c r="FA122">
        <v>2028</v>
      </c>
      <c r="FB122">
        <v>1919</v>
      </c>
      <c r="FC122">
        <v>1896</v>
      </c>
      <c r="FD122">
        <v>1993</v>
      </c>
      <c r="FE122">
        <v>2000</v>
      </c>
      <c r="FF122">
        <v>1989</v>
      </c>
      <c r="FG122">
        <v>1971</v>
      </c>
      <c r="FH122">
        <v>1919</v>
      </c>
      <c r="FI122">
        <v>1744</v>
      </c>
      <c r="FJ122">
        <v>1810</v>
      </c>
      <c r="FK122">
        <v>1662</v>
      </c>
      <c r="FL122">
        <v>1636</v>
      </c>
      <c r="FM122">
        <v>1541</v>
      </c>
      <c r="FN122">
        <v>1496</v>
      </c>
      <c r="FO122">
        <v>1526</v>
      </c>
      <c r="FP122">
        <v>1366</v>
      </c>
      <c r="FQ122">
        <v>1347</v>
      </c>
      <c r="FR122">
        <v>1360</v>
      </c>
      <c r="FS122">
        <v>1311</v>
      </c>
      <c r="FT122">
        <v>1266</v>
      </c>
      <c r="FU122">
        <v>1249</v>
      </c>
      <c r="FV122">
        <v>1325</v>
      </c>
      <c r="FW122">
        <v>1341</v>
      </c>
      <c r="FX122">
        <v>1388</v>
      </c>
      <c r="FY122">
        <v>1531</v>
      </c>
      <c r="FZ122">
        <v>1084</v>
      </c>
      <c r="GA122">
        <v>1056</v>
      </c>
      <c r="GB122">
        <v>976</v>
      </c>
      <c r="GC122">
        <v>928</v>
      </c>
      <c r="GD122">
        <v>836</v>
      </c>
      <c r="GE122">
        <v>706</v>
      </c>
      <c r="GF122">
        <v>638</v>
      </c>
      <c r="GG122">
        <v>632</v>
      </c>
      <c r="GH122">
        <v>576</v>
      </c>
      <c r="GI122">
        <v>497</v>
      </c>
      <c r="GJ122">
        <v>412</v>
      </c>
      <c r="GK122">
        <v>369</v>
      </c>
      <c r="GL122">
        <v>1331</v>
      </c>
    </row>
    <row r="123" spans="1:194" s="1" customFormat="1" ht="14.4" x14ac:dyDescent="0.3">
      <c r="A123" s="30" t="s">
        <v>46</v>
      </c>
      <c r="B123" s="1" t="s">
        <v>162</v>
      </c>
      <c r="C123" s="29" t="str">
        <f t="shared" si="66"/>
        <v>LA England - Boston</v>
      </c>
      <c r="D123" s="48">
        <f t="shared" si="57"/>
        <v>2885</v>
      </c>
      <c r="E123" s="48">
        <f t="shared" si="58"/>
        <v>2714</v>
      </c>
      <c r="F123" s="49">
        <f t="shared" si="59"/>
        <v>71080</v>
      </c>
      <c r="G123" s="49">
        <f t="shared" si="60"/>
        <v>35294</v>
      </c>
      <c r="H123" s="50">
        <f t="shared" si="61"/>
        <v>35786</v>
      </c>
      <c r="I123" s="50">
        <f t="shared" si="62"/>
        <v>27279</v>
      </c>
      <c r="J123" s="50">
        <f t="shared" si="63"/>
        <v>28247</v>
      </c>
      <c r="K123" s="47">
        <f t="shared" si="64"/>
        <v>8015</v>
      </c>
      <c r="L123" s="48">
        <f t="shared" si="65"/>
        <v>7539</v>
      </c>
      <c r="M123" s="184">
        <v>357</v>
      </c>
      <c r="N123" s="184">
        <v>355</v>
      </c>
      <c r="O123" s="184">
        <v>410</v>
      </c>
      <c r="P123" s="184">
        <v>437</v>
      </c>
      <c r="Q123" s="184">
        <v>442</v>
      </c>
      <c r="R123" s="184">
        <v>438</v>
      </c>
      <c r="S123" s="184">
        <v>451</v>
      </c>
      <c r="T123" s="184">
        <v>420</v>
      </c>
      <c r="U123" s="184">
        <v>441</v>
      </c>
      <c r="V123" s="184">
        <v>449</v>
      </c>
      <c r="W123" s="184">
        <v>460</v>
      </c>
      <c r="X123" s="184">
        <v>470</v>
      </c>
      <c r="Y123" s="184">
        <v>496</v>
      </c>
      <c r="Z123" s="184">
        <v>478</v>
      </c>
      <c r="AA123" s="184">
        <v>482</v>
      </c>
      <c r="AB123" s="184">
        <v>490</v>
      </c>
      <c r="AC123" s="184">
        <v>499</v>
      </c>
      <c r="AD123" s="184">
        <v>440</v>
      </c>
      <c r="AE123" s="184">
        <v>370</v>
      </c>
      <c r="AF123" s="184">
        <v>310</v>
      </c>
      <c r="AG123" s="184">
        <v>375</v>
      </c>
      <c r="AH123" s="184">
        <v>325</v>
      </c>
      <c r="AI123" s="184">
        <v>334</v>
      </c>
      <c r="AJ123" s="184">
        <v>344</v>
      </c>
      <c r="AK123" s="184">
        <v>352</v>
      </c>
      <c r="AL123" s="184">
        <v>425</v>
      </c>
      <c r="AM123" s="184">
        <v>406</v>
      </c>
      <c r="AN123" s="184">
        <v>412</v>
      </c>
      <c r="AO123" s="184">
        <v>384</v>
      </c>
      <c r="AP123" s="184">
        <v>386</v>
      </c>
      <c r="AQ123" s="184">
        <v>422</v>
      </c>
      <c r="AR123" s="184">
        <v>430</v>
      </c>
      <c r="AS123" s="184">
        <v>451</v>
      </c>
      <c r="AT123" s="184">
        <v>488</v>
      </c>
      <c r="AU123" s="184">
        <v>474</v>
      </c>
      <c r="AV123" s="184">
        <v>478</v>
      </c>
      <c r="AW123" s="184">
        <v>467</v>
      </c>
      <c r="AX123" s="184">
        <v>438</v>
      </c>
      <c r="AY123" s="184">
        <v>442</v>
      </c>
      <c r="AZ123" s="184">
        <v>466</v>
      </c>
      <c r="BA123" s="184">
        <v>450</v>
      </c>
      <c r="BB123" s="184">
        <v>441</v>
      </c>
      <c r="BC123" s="184">
        <v>486</v>
      </c>
      <c r="BD123" s="184">
        <v>495</v>
      </c>
      <c r="BE123" s="184">
        <v>429</v>
      </c>
      <c r="BF123" s="184">
        <v>427</v>
      </c>
      <c r="BG123" s="184">
        <v>400</v>
      </c>
      <c r="BH123" s="184">
        <v>423</v>
      </c>
      <c r="BI123" s="184">
        <v>347</v>
      </c>
      <c r="BJ123" s="184">
        <v>358</v>
      </c>
      <c r="BK123" s="184">
        <v>434</v>
      </c>
      <c r="BL123" s="184">
        <v>424</v>
      </c>
      <c r="BM123" s="184">
        <v>496</v>
      </c>
      <c r="BN123" s="184">
        <v>465</v>
      </c>
      <c r="BO123" s="184">
        <v>447</v>
      </c>
      <c r="BP123" s="184">
        <v>476</v>
      </c>
      <c r="BQ123" s="184">
        <v>453</v>
      </c>
      <c r="BR123" s="184">
        <v>488</v>
      </c>
      <c r="BS123" s="184">
        <v>483</v>
      </c>
      <c r="BT123" s="184">
        <v>501</v>
      </c>
      <c r="BU123" s="184">
        <v>530</v>
      </c>
      <c r="BV123" s="184">
        <v>415</v>
      </c>
      <c r="BW123" s="184">
        <v>469</v>
      </c>
      <c r="BX123" s="184">
        <v>453</v>
      </c>
      <c r="BY123" s="184">
        <v>433</v>
      </c>
      <c r="BZ123" s="184">
        <v>402</v>
      </c>
      <c r="CA123" s="184">
        <v>397</v>
      </c>
      <c r="CB123" s="184">
        <v>406</v>
      </c>
      <c r="CC123" s="184">
        <v>412</v>
      </c>
      <c r="CD123" s="184">
        <v>378</v>
      </c>
      <c r="CE123" s="184">
        <v>386</v>
      </c>
      <c r="CF123" s="184">
        <v>329</v>
      </c>
      <c r="CG123" s="184">
        <v>354</v>
      </c>
      <c r="CH123" s="184">
        <v>358</v>
      </c>
      <c r="CI123" s="184">
        <v>314</v>
      </c>
      <c r="CJ123" s="184">
        <v>322</v>
      </c>
      <c r="CK123" s="184">
        <v>351</v>
      </c>
      <c r="CL123" s="184">
        <v>345</v>
      </c>
      <c r="CM123" s="184">
        <v>298</v>
      </c>
      <c r="CN123" s="184">
        <v>288</v>
      </c>
      <c r="CO123" s="184">
        <v>224</v>
      </c>
      <c r="CP123" s="184">
        <v>219</v>
      </c>
      <c r="CQ123" s="184">
        <v>212</v>
      </c>
      <c r="CR123" s="184">
        <v>172</v>
      </c>
      <c r="CS123" s="184">
        <v>137</v>
      </c>
      <c r="CT123" s="184">
        <v>155</v>
      </c>
      <c r="CU123" s="184">
        <v>97</v>
      </c>
      <c r="CV123" s="184">
        <v>97</v>
      </c>
      <c r="CW123" s="184">
        <v>77</v>
      </c>
      <c r="CX123" s="184">
        <v>78</v>
      </c>
      <c r="CY123" s="184">
        <v>269</v>
      </c>
      <c r="CZ123">
        <v>319</v>
      </c>
      <c r="DA123">
        <v>355</v>
      </c>
      <c r="DB123">
        <v>394</v>
      </c>
      <c r="DC123">
        <v>379</v>
      </c>
      <c r="DD123">
        <v>378</v>
      </c>
      <c r="DE123">
        <v>378</v>
      </c>
      <c r="DF123">
        <v>420</v>
      </c>
      <c r="DG123">
        <v>433</v>
      </c>
      <c r="DH123">
        <v>427</v>
      </c>
      <c r="DI123">
        <v>437</v>
      </c>
      <c r="DJ123">
        <v>473</v>
      </c>
      <c r="DK123">
        <v>432</v>
      </c>
      <c r="DL123">
        <v>466</v>
      </c>
      <c r="DM123">
        <v>443</v>
      </c>
      <c r="DN123">
        <v>446</v>
      </c>
      <c r="DO123">
        <v>486</v>
      </c>
      <c r="DP123">
        <v>431</v>
      </c>
      <c r="DQ123">
        <v>442</v>
      </c>
      <c r="DR123">
        <v>425</v>
      </c>
      <c r="DS123">
        <v>295</v>
      </c>
      <c r="DT123">
        <v>214</v>
      </c>
      <c r="DU123">
        <v>176</v>
      </c>
      <c r="DV123">
        <v>285</v>
      </c>
      <c r="DW123">
        <v>311</v>
      </c>
      <c r="DX123">
        <v>354</v>
      </c>
      <c r="DY123">
        <v>352</v>
      </c>
      <c r="DZ123">
        <v>303</v>
      </c>
      <c r="EA123">
        <v>373</v>
      </c>
      <c r="EB123">
        <v>345</v>
      </c>
      <c r="EC123">
        <v>395</v>
      </c>
      <c r="ED123">
        <v>396</v>
      </c>
      <c r="EE123">
        <v>421</v>
      </c>
      <c r="EF123">
        <v>469</v>
      </c>
      <c r="EG123">
        <v>457</v>
      </c>
      <c r="EH123">
        <v>443</v>
      </c>
      <c r="EI123">
        <v>487</v>
      </c>
      <c r="EJ123">
        <v>504</v>
      </c>
      <c r="EK123">
        <v>492</v>
      </c>
      <c r="EL123">
        <v>495</v>
      </c>
      <c r="EM123">
        <v>524</v>
      </c>
      <c r="EN123">
        <v>464</v>
      </c>
      <c r="EO123">
        <v>452</v>
      </c>
      <c r="EP123">
        <v>449</v>
      </c>
      <c r="EQ123">
        <v>428</v>
      </c>
      <c r="ER123">
        <v>444</v>
      </c>
      <c r="ES123">
        <v>438</v>
      </c>
      <c r="ET123">
        <v>406</v>
      </c>
      <c r="EU123">
        <v>407</v>
      </c>
      <c r="EV123">
        <v>419</v>
      </c>
      <c r="EW123">
        <v>459</v>
      </c>
      <c r="EX123">
        <v>433</v>
      </c>
      <c r="EY123">
        <v>473</v>
      </c>
      <c r="EZ123">
        <v>485</v>
      </c>
      <c r="FA123">
        <v>534</v>
      </c>
      <c r="FB123">
        <v>534</v>
      </c>
      <c r="FC123">
        <v>476</v>
      </c>
      <c r="FD123">
        <v>499</v>
      </c>
      <c r="FE123">
        <v>491</v>
      </c>
      <c r="FF123">
        <v>553</v>
      </c>
      <c r="FG123">
        <v>509</v>
      </c>
      <c r="FH123">
        <v>478</v>
      </c>
      <c r="FI123">
        <v>497</v>
      </c>
      <c r="FJ123">
        <v>479</v>
      </c>
      <c r="FK123">
        <v>496</v>
      </c>
      <c r="FL123">
        <v>438</v>
      </c>
      <c r="FM123">
        <v>403</v>
      </c>
      <c r="FN123">
        <v>419</v>
      </c>
      <c r="FO123">
        <v>434</v>
      </c>
      <c r="FP123">
        <v>389</v>
      </c>
      <c r="FQ123">
        <v>399</v>
      </c>
      <c r="FR123">
        <v>361</v>
      </c>
      <c r="FS123">
        <v>350</v>
      </c>
      <c r="FT123">
        <v>370</v>
      </c>
      <c r="FU123">
        <v>365</v>
      </c>
      <c r="FV123">
        <v>369</v>
      </c>
      <c r="FW123">
        <v>359</v>
      </c>
      <c r="FX123">
        <v>363</v>
      </c>
      <c r="FY123">
        <v>410</v>
      </c>
      <c r="FZ123">
        <v>324</v>
      </c>
      <c r="GA123">
        <v>279</v>
      </c>
      <c r="GB123">
        <v>292</v>
      </c>
      <c r="GC123">
        <v>257</v>
      </c>
      <c r="GD123">
        <v>200</v>
      </c>
      <c r="GE123">
        <v>176</v>
      </c>
      <c r="GF123">
        <v>230</v>
      </c>
      <c r="GG123">
        <v>187</v>
      </c>
      <c r="GH123">
        <v>178</v>
      </c>
      <c r="GI123">
        <v>140</v>
      </c>
      <c r="GJ123">
        <v>130</v>
      </c>
      <c r="GK123">
        <v>121</v>
      </c>
      <c r="GL123">
        <v>485</v>
      </c>
    </row>
    <row r="124" spans="1:194" s="1" customFormat="1" ht="14.4" x14ac:dyDescent="0.3">
      <c r="A124" s="30" t="s">
        <v>46</v>
      </c>
      <c r="B124" s="1" t="s">
        <v>163</v>
      </c>
      <c r="C124" s="29" t="str">
        <f t="shared" si="66"/>
        <v>LA England - Bournemouth, Christchurch and Poole</v>
      </c>
      <c r="D124" s="48">
        <f t="shared" si="57"/>
        <v>14011</v>
      </c>
      <c r="E124" s="48">
        <f t="shared" si="58"/>
        <v>13185</v>
      </c>
      <c r="F124" s="49">
        <f t="shared" si="59"/>
        <v>408967</v>
      </c>
      <c r="G124" s="49">
        <f t="shared" si="60"/>
        <v>199594</v>
      </c>
      <c r="H124" s="50">
        <f t="shared" si="61"/>
        <v>209373</v>
      </c>
      <c r="I124" s="50">
        <f t="shared" si="62"/>
        <v>161296</v>
      </c>
      <c r="J124" s="50">
        <f t="shared" si="63"/>
        <v>172861</v>
      </c>
      <c r="K124" s="47">
        <f t="shared" si="64"/>
        <v>38298</v>
      </c>
      <c r="L124" s="48">
        <f t="shared" si="65"/>
        <v>36512</v>
      </c>
      <c r="M124" s="184">
        <v>1614</v>
      </c>
      <c r="N124" s="184">
        <v>1720</v>
      </c>
      <c r="O124" s="184">
        <v>1831</v>
      </c>
      <c r="P124" s="184">
        <v>2010</v>
      </c>
      <c r="Q124" s="184">
        <v>1991</v>
      </c>
      <c r="R124" s="184">
        <v>2008</v>
      </c>
      <c r="S124" s="184">
        <v>2090</v>
      </c>
      <c r="T124" s="184">
        <v>2172</v>
      </c>
      <c r="U124" s="184">
        <v>2224</v>
      </c>
      <c r="V124" s="184">
        <v>2186</v>
      </c>
      <c r="W124" s="184">
        <v>2200</v>
      </c>
      <c r="X124" s="184">
        <v>2241</v>
      </c>
      <c r="Y124" s="184">
        <v>2465</v>
      </c>
      <c r="Z124" s="184">
        <v>2384</v>
      </c>
      <c r="AA124" s="184">
        <v>2330</v>
      </c>
      <c r="AB124" s="184">
        <v>2311</v>
      </c>
      <c r="AC124" s="184">
        <v>2324</v>
      </c>
      <c r="AD124" s="184">
        <v>2197</v>
      </c>
      <c r="AE124" s="184">
        <v>2311</v>
      </c>
      <c r="AF124" s="184">
        <v>3068</v>
      </c>
      <c r="AG124" s="184">
        <v>3372</v>
      </c>
      <c r="AH124" s="184">
        <v>3135</v>
      </c>
      <c r="AI124" s="184">
        <v>2727</v>
      </c>
      <c r="AJ124" s="184">
        <v>2380</v>
      </c>
      <c r="AK124" s="184">
        <v>2349</v>
      </c>
      <c r="AL124" s="184">
        <v>2386</v>
      </c>
      <c r="AM124" s="184">
        <v>2318</v>
      </c>
      <c r="AN124" s="184">
        <v>2292</v>
      </c>
      <c r="AO124" s="184">
        <v>2370</v>
      </c>
      <c r="AP124" s="184">
        <v>2298</v>
      </c>
      <c r="AQ124" s="184">
        <v>2503</v>
      </c>
      <c r="AR124" s="184">
        <v>2446</v>
      </c>
      <c r="AS124" s="184">
        <v>2497</v>
      </c>
      <c r="AT124" s="184">
        <v>2625</v>
      </c>
      <c r="AU124" s="184">
        <v>2618</v>
      </c>
      <c r="AV124" s="184">
        <v>2597</v>
      </c>
      <c r="AW124" s="184">
        <v>2761</v>
      </c>
      <c r="AX124" s="184">
        <v>2662</v>
      </c>
      <c r="AY124" s="184">
        <v>2528</v>
      </c>
      <c r="AZ124" s="184">
        <v>2636</v>
      </c>
      <c r="BA124" s="184">
        <v>2616</v>
      </c>
      <c r="BB124" s="184">
        <v>2686</v>
      </c>
      <c r="BC124" s="184">
        <v>2684</v>
      </c>
      <c r="BD124" s="184">
        <v>2804</v>
      </c>
      <c r="BE124" s="184">
        <v>2785</v>
      </c>
      <c r="BF124" s="184">
        <v>2623</v>
      </c>
      <c r="BG124" s="184">
        <v>2431</v>
      </c>
      <c r="BH124" s="184">
        <v>2403</v>
      </c>
      <c r="BI124" s="184">
        <v>2345</v>
      </c>
      <c r="BJ124" s="184">
        <v>2422</v>
      </c>
      <c r="BK124" s="184">
        <v>2348</v>
      </c>
      <c r="BL124" s="184">
        <v>2427</v>
      </c>
      <c r="BM124" s="184">
        <v>2602</v>
      </c>
      <c r="BN124" s="184">
        <v>2716</v>
      </c>
      <c r="BO124" s="184">
        <v>2555</v>
      </c>
      <c r="BP124" s="184">
        <v>2618</v>
      </c>
      <c r="BQ124" s="184">
        <v>2642</v>
      </c>
      <c r="BR124" s="184">
        <v>2643</v>
      </c>
      <c r="BS124" s="184">
        <v>2693</v>
      </c>
      <c r="BT124" s="184">
        <v>2556</v>
      </c>
      <c r="BU124" s="184">
        <v>2576</v>
      </c>
      <c r="BV124" s="184">
        <v>2514</v>
      </c>
      <c r="BW124" s="184">
        <v>2549</v>
      </c>
      <c r="BX124" s="184">
        <v>2460</v>
      </c>
      <c r="BY124" s="184">
        <v>2307</v>
      </c>
      <c r="BZ124" s="184">
        <v>2260</v>
      </c>
      <c r="CA124" s="184">
        <v>2186</v>
      </c>
      <c r="CB124" s="184">
        <v>2115</v>
      </c>
      <c r="CC124" s="184">
        <v>1955</v>
      </c>
      <c r="CD124" s="184">
        <v>1919</v>
      </c>
      <c r="CE124" s="184">
        <v>1923</v>
      </c>
      <c r="CF124" s="184">
        <v>1913</v>
      </c>
      <c r="CG124" s="184">
        <v>1757</v>
      </c>
      <c r="CH124" s="184">
        <v>1893</v>
      </c>
      <c r="CI124" s="184">
        <v>1856</v>
      </c>
      <c r="CJ124" s="184">
        <v>1857</v>
      </c>
      <c r="CK124" s="184">
        <v>2038</v>
      </c>
      <c r="CL124" s="184">
        <v>2240</v>
      </c>
      <c r="CM124" s="184">
        <v>1680</v>
      </c>
      <c r="CN124" s="184">
        <v>1563</v>
      </c>
      <c r="CO124" s="184">
        <v>1533</v>
      </c>
      <c r="CP124" s="184">
        <v>1330</v>
      </c>
      <c r="CQ124" s="184">
        <v>1125</v>
      </c>
      <c r="CR124" s="184">
        <v>946</v>
      </c>
      <c r="CS124" s="184">
        <v>917</v>
      </c>
      <c r="CT124" s="184">
        <v>879</v>
      </c>
      <c r="CU124" s="184">
        <v>822</v>
      </c>
      <c r="CV124" s="184">
        <v>753</v>
      </c>
      <c r="CW124" s="184">
        <v>596</v>
      </c>
      <c r="CX124" s="184">
        <v>573</v>
      </c>
      <c r="CY124" s="184">
        <v>1783</v>
      </c>
      <c r="CZ124">
        <v>1603</v>
      </c>
      <c r="DA124">
        <v>1607</v>
      </c>
      <c r="DB124">
        <v>1684</v>
      </c>
      <c r="DC124">
        <v>1866</v>
      </c>
      <c r="DD124">
        <v>1932</v>
      </c>
      <c r="DE124">
        <v>1910</v>
      </c>
      <c r="DF124">
        <v>1915</v>
      </c>
      <c r="DG124">
        <v>2063</v>
      </c>
      <c r="DH124">
        <v>2186</v>
      </c>
      <c r="DI124">
        <v>2220</v>
      </c>
      <c r="DJ124">
        <v>2126</v>
      </c>
      <c r="DK124">
        <v>2215</v>
      </c>
      <c r="DL124">
        <v>2271</v>
      </c>
      <c r="DM124">
        <v>2226</v>
      </c>
      <c r="DN124">
        <v>2198</v>
      </c>
      <c r="DO124">
        <v>2173</v>
      </c>
      <c r="DP124">
        <v>2197</v>
      </c>
      <c r="DQ124">
        <v>2120</v>
      </c>
      <c r="DR124">
        <v>2219</v>
      </c>
      <c r="DS124">
        <v>3237</v>
      </c>
      <c r="DT124">
        <v>3684</v>
      </c>
      <c r="DU124">
        <v>3454</v>
      </c>
      <c r="DV124">
        <v>2859</v>
      </c>
      <c r="DW124">
        <v>2238</v>
      </c>
      <c r="DX124">
        <v>2202</v>
      </c>
      <c r="DY124">
        <v>2126</v>
      </c>
      <c r="DZ124">
        <v>2213</v>
      </c>
      <c r="EA124">
        <v>2318</v>
      </c>
      <c r="EB124">
        <v>2360</v>
      </c>
      <c r="EC124">
        <v>2499</v>
      </c>
      <c r="ED124">
        <v>2483</v>
      </c>
      <c r="EE124">
        <v>2588</v>
      </c>
      <c r="EF124">
        <v>2597</v>
      </c>
      <c r="EG124">
        <v>2754</v>
      </c>
      <c r="EH124">
        <v>2795</v>
      </c>
      <c r="EI124">
        <v>2722</v>
      </c>
      <c r="EJ124">
        <v>2897</v>
      </c>
      <c r="EK124">
        <v>2706</v>
      </c>
      <c r="EL124">
        <v>2882</v>
      </c>
      <c r="EM124">
        <v>2838</v>
      </c>
      <c r="EN124">
        <v>2762</v>
      </c>
      <c r="EO124">
        <v>2718</v>
      </c>
      <c r="EP124">
        <v>2864</v>
      </c>
      <c r="EQ124">
        <v>2912</v>
      </c>
      <c r="ER124">
        <v>2859</v>
      </c>
      <c r="ES124">
        <v>2692</v>
      </c>
      <c r="ET124">
        <v>2489</v>
      </c>
      <c r="EU124">
        <v>2382</v>
      </c>
      <c r="EV124">
        <v>2415</v>
      </c>
      <c r="EW124">
        <v>2457</v>
      </c>
      <c r="EX124">
        <v>2471</v>
      </c>
      <c r="EY124">
        <v>2527</v>
      </c>
      <c r="EZ124">
        <v>2582</v>
      </c>
      <c r="FA124">
        <v>2654</v>
      </c>
      <c r="FB124">
        <v>2687</v>
      </c>
      <c r="FC124">
        <v>2658</v>
      </c>
      <c r="FD124">
        <v>2650</v>
      </c>
      <c r="FE124">
        <v>2697</v>
      </c>
      <c r="FF124">
        <v>2713</v>
      </c>
      <c r="FG124">
        <v>2815</v>
      </c>
      <c r="FH124">
        <v>2692</v>
      </c>
      <c r="FI124">
        <v>2611</v>
      </c>
      <c r="FJ124">
        <v>2620</v>
      </c>
      <c r="FK124">
        <v>2449</v>
      </c>
      <c r="FL124">
        <v>2375</v>
      </c>
      <c r="FM124">
        <v>2368</v>
      </c>
      <c r="FN124">
        <v>2340</v>
      </c>
      <c r="FO124">
        <v>2317</v>
      </c>
      <c r="FP124">
        <v>2121</v>
      </c>
      <c r="FQ124">
        <v>2118</v>
      </c>
      <c r="FR124">
        <v>2210</v>
      </c>
      <c r="FS124">
        <v>2061</v>
      </c>
      <c r="FT124">
        <v>2068</v>
      </c>
      <c r="FU124">
        <v>2129</v>
      </c>
      <c r="FV124">
        <v>2190</v>
      </c>
      <c r="FW124">
        <v>2213</v>
      </c>
      <c r="FX124">
        <v>2354</v>
      </c>
      <c r="FY124">
        <v>2625</v>
      </c>
      <c r="FZ124">
        <v>1957</v>
      </c>
      <c r="GA124">
        <v>1858</v>
      </c>
      <c r="GB124">
        <v>1774</v>
      </c>
      <c r="GC124">
        <v>1580</v>
      </c>
      <c r="GD124">
        <v>1376</v>
      </c>
      <c r="GE124">
        <v>1113</v>
      </c>
      <c r="GF124">
        <v>1229</v>
      </c>
      <c r="GG124">
        <v>1165</v>
      </c>
      <c r="GH124">
        <v>1130</v>
      </c>
      <c r="GI124">
        <v>966</v>
      </c>
      <c r="GJ124">
        <v>882</v>
      </c>
      <c r="GK124">
        <v>758</v>
      </c>
      <c r="GL124">
        <v>3537</v>
      </c>
    </row>
    <row r="125" spans="1:194" s="1" customFormat="1" ht="14.4" x14ac:dyDescent="0.3">
      <c r="A125" s="30" t="s">
        <v>46</v>
      </c>
      <c r="B125" s="1" t="s">
        <v>164</v>
      </c>
      <c r="C125" s="29" t="str">
        <f t="shared" si="66"/>
        <v>LA England - Bracknell Forest</v>
      </c>
      <c r="D125" s="48">
        <f t="shared" si="57"/>
        <v>5515</v>
      </c>
      <c r="E125" s="48">
        <f t="shared" si="58"/>
        <v>5394</v>
      </c>
      <c r="F125" s="49">
        <f t="shared" si="59"/>
        <v>130806</v>
      </c>
      <c r="G125" s="49">
        <f t="shared" si="60"/>
        <v>64300</v>
      </c>
      <c r="H125" s="50">
        <f t="shared" si="61"/>
        <v>66506</v>
      </c>
      <c r="I125" s="50">
        <f t="shared" si="62"/>
        <v>49279</v>
      </c>
      <c r="J125" s="50">
        <f t="shared" si="63"/>
        <v>52155</v>
      </c>
      <c r="K125" s="47">
        <f t="shared" si="64"/>
        <v>15021</v>
      </c>
      <c r="L125" s="48">
        <f t="shared" si="65"/>
        <v>14351</v>
      </c>
      <c r="M125" s="184">
        <v>658</v>
      </c>
      <c r="N125" s="184">
        <v>702</v>
      </c>
      <c r="O125" s="184">
        <v>799</v>
      </c>
      <c r="P125" s="184">
        <v>749</v>
      </c>
      <c r="Q125" s="184">
        <v>768</v>
      </c>
      <c r="R125" s="184">
        <v>751</v>
      </c>
      <c r="S125" s="184">
        <v>853</v>
      </c>
      <c r="T125" s="184">
        <v>830</v>
      </c>
      <c r="U125" s="184">
        <v>825</v>
      </c>
      <c r="V125" s="184">
        <v>822</v>
      </c>
      <c r="W125" s="184">
        <v>850</v>
      </c>
      <c r="X125" s="184">
        <v>899</v>
      </c>
      <c r="Y125" s="184">
        <v>907</v>
      </c>
      <c r="Z125" s="184">
        <v>861</v>
      </c>
      <c r="AA125" s="184">
        <v>984</v>
      </c>
      <c r="AB125" s="184">
        <v>938</v>
      </c>
      <c r="AC125" s="184">
        <v>911</v>
      </c>
      <c r="AD125" s="184">
        <v>914</v>
      </c>
      <c r="AE125" s="184">
        <v>797</v>
      </c>
      <c r="AF125" s="184">
        <v>598</v>
      </c>
      <c r="AG125" s="184">
        <v>492</v>
      </c>
      <c r="AH125" s="184">
        <v>511</v>
      </c>
      <c r="AI125" s="184">
        <v>647</v>
      </c>
      <c r="AJ125" s="184">
        <v>792</v>
      </c>
      <c r="AK125" s="184">
        <v>788</v>
      </c>
      <c r="AL125" s="184">
        <v>770</v>
      </c>
      <c r="AM125" s="184">
        <v>831</v>
      </c>
      <c r="AN125" s="184">
        <v>821</v>
      </c>
      <c r="AO125" s="184">
        <v>791</v>
      </c>
      <c r="AP125" s="184">
        <v>834</v>
      </c>
      <c r="AQ125" s="184">
        <v>908</v>
      </c>
      <c r="AR125" s="184">
        <v>867</v>
      </c>
      <c r="AS125" s="184">
        <v>955</v>
      </c>
      <c r="AT125" s="184">
        <v>921</v>
      </c>
      <c r="AU125" s="184">
        <v>908</v>
      </c>
      <c r="AV125" s="184">
        <v>988</v>
      </c>
      <c r="AW125" s="184">
        <v>1003</v>
      </c>
      <c r="AX125" s="184">
        <v>998</v>
      </c>
      <c r="AY125" s="184">
        <v>981</v>
      </c>
      <c r="AZ125" s="184">
        <v>919</v>
      </c>
      <c r="BA125" s="184">
        <v>990</v>
      </c>
      <c r="BB125" s="184">
        <v>940</v>
      </c>
      <c r="BC125" s="184">
        <v>1030</v>
      </c>
      <c r="BD125" s="184">
        <v>966</v>
      </c>
      <c r="BE125" s="184">
        <v>1007</v>
      </c>
      <c r="BF125" s="184">
        <v>952</v>
      </c>
      <c r="BG125" s="184">
        <v>859</v>
      </c>
      <c r="BH125" s="184">
        <v>803</v>
      </c>
      <c r="BI125" s="184">
        <v>874</v>
      </c>
      <c r="BJ125" s="184">
        <v>844</v>
      </c>
      <c r="BK125" s="184">
        <v>872</v>
      </c>
      <c r="BL125" s="184">
        <v>846</v>
      </c>
      <c r="BM125" s="184">
        <v>877</v>
      </c>
      <c r="BN125" s="184">
        <v>909</v>
      </c>
      <c r="BO125" s="184">
        <v>874</v>
      </c>
      <c r="BP125" s="184">
        <v>851</v>
      </c>
      <c r="BQ125" s="184">
        <v>843</v>
      </c>
      <c r="BR125" s="184">
        <v>877</v>
      </c>
      <c r="BS125" s="184">
        <v>831</v>
      </c>
      <c r="BT125" s="184">
        <v>802</v>
      </c>
      <c r="BU125" s="184">
        <v>848</v>
      </c>
      <c r="BV125" s="184">
        <v>752</v>
      </c>
      <c r="BW125" s="184">
        <v>725</v>
      </c>
      <c r="BX125" s="184">
        <v>746</v>
      </c>
      <c r="BY125" s="184">
        <v>650</v>
      </c>
      <c r="BZ125" s="184">
        <v>647</v>
      </c>
      <c r="CA125" s="184">
        <v>626</v>
      </c>
      <c r="CB125" s="184">
        <v>575</v>
      </c>
      <c r="CC125" s="184">
        <v>597</v>
      </c>
      <c r="CD125" s="184">
        <v>516</v>
      </c>
      <c r="CE125" s="184">
        <v>522</v>
      </c>
      <c r="CF125" s="184">
        <v>513</v>
      </c>
      <c r="CG125" s="184">
        <v>456</v>
      </c>
      <c r="CH125" s="184">
        <v>481</v>
      </c>
      <c r="CI125" s="184">
        <v>440</v>
      </c>
      <c r="CJ125" s="184">
        <v>389</v>
      </c>
      <c r="CK125" s="184">
        <v>467</v>
      </c>
      <c r="CL125" s="184">
        <v>455</v>
      </c>
      <c r="CM125" s="184">
        <v>349</v>
      </c>
      <c r="CN125" s="184">
        <v>323</v>
      </c>
      <c r="CO125" s="184">
        <v>319</v>
      </c>
      <c r="CP125" s="184">
        <v>251</v>
      </c>
      <c r="CQ125" s="184">
        <v>208</v>
      </c>
      <c r="CR125" s="184">
        <v>205</v>
      </c>
      <c r="CS125" s="184">
        <v>199</v>
      </c>
      <c r="CT125" s="184">
        <v>187</v>
      </c>
      <c r="CU125" s="184">
        <v>162</v>
      </c>
      <c r="CV125" s="184">
        <v>148</v>
      </c>
      <c r="CW125" s="184">
        <v>130</v>
      </c>
      <c r="CX125" s="184">
        <v>104</v>
      </c>
      <c r="CY125" s="184">
        <v>322</v>
      </c>
      <c r="CZ125">
        <v>671</v>
      </c>
      <c r="DA125">
        <v>701</v>
      </c>
      <c r="DB125">
        <v>771</v>
      </c>
      <c r="DC125">
        <v>754</v>
      </c>
      <c r="DD125">
        <v>741</v>
      </c>
      <c r="DE125">
        <v>781</v>
      </c>
      <c r="DF125">
        <v>743</v>
      </c>
      <c r="DG125">
        <v>706</v>
      </c>
      <c r="DH125">
        <v>761</v>
      </c>
      <c r="DI125">
        <v>787</v>
      </c>
      <c r="DJ125">
        <v>735</v>
      </c>
      <c r="DK125">
        <v>806</v>
      </c>
      <c r="DL125">
        <v>858</v>
      </c>
      <c r="DM125">
        <v>842</v>
      </c>
      <c r="DN125">
        <v>925</v>
      </c>
      <c r="DO125">
        <v>981</v>
      </c>
      <c r="DP125">
        <v>967</v>
      </c>
      <c r="DQ125">
        <v>821</v>
      </c>
      <c r="DR125">
        <v>788</v>
      </c>
      <c r="DS125">
        <v>460</v>
      </c>
      <c r="DT125">
        <v>391</v>
      </c>
      <c r="DU125">
        <v>435</v>
      </c>
      <c r="DV125">
        <v>542</v>
      </c>
      <c r="DW125">
        <v>628</v>
      </c>
      <c r="DX125">
        <v>677</v>
      </c>
      <c r="DY125">
        <v>697</v>
      </c>
      <c r="DZ125">
        <v>795</v>
      </c>
      <c r="EA125">
        <v>828</v>
      </c>
      <c r="EB125">
        <v>875</v>
      </c>
      <c r="EC125">
        <v>839</v>
      </c>
      <c r="ED125">
        <v>981</v>
      </c>
      <c r="EE125">
        <v>988</v>
      </c>
      <c r="EF125">
        <v>1068</v>
      </c>
      <c r="EG125">
        <v>1002</v>
      </c>
      <c r="EH125">
        <v>1048</v>
      </c>
      <c r="EI125">
        <v>1030</v>
      </c>
      <c r="EJ125">
        <v>1053</v>
      </c>
      <c r="EK125">
        <v>1109</v>
      </c>
      <c r="EL125">
        <v>1069</v>
      </c>
      <c r="EM125">
        <v>1043</v>
      </c>
      <c r="EN125">
        <v>1029</v>
      </c>
      <c r="EO125">
        <v>986</v>
      </c>
      <c r="EP125">
        <v>971</v>
      </c>
      <c r="EQ125">
        <v>1068</v>
      </c>
      <c r="ER125">
        <v>1118</v>
      </c>
      <c r="ES125">
        <v>1018</v>
      </c>
      <c r="ET125">
        <v>946</v>
      </c>
      <c r="EU125">
        <v>876</v>
      </c>
      <c r="EV125">
        <v>831</v>
      </c>
      <c r="EW125">
        <v>905</v>
      </c>
      <c r="EX125">
        <v>922</v>
      </c>
      <c r="EY125">
        <v>907</v>
      </c>
      <c r="EZ125">
        <v>927</v>
      </c>
      <c r="FA125">
        <v>943</v>
      </c>
      <c r="FB125">
        <v>865</v>
      </c>
      <c r="FC125">
        <v>886</v>
      </c>
      <c r="FD125">
        <v>877</v>
      </c>
      <c r="FE125">
        <v>881</v>
      </c>
      <c r="FF125">
        <v>844</v>
      </c>
      <c r="FG125">
        <v>829</v>
      </c>
      <c r="FH125">
        <v>851</v>
      </c>
      <c r="FI125">
        <v>775</v>
      </c>
      <c r="FJ125">
        <v>762</v>
      </c>
      <c r="FK125">
        <v>734</v>
      </c>
      <c r="FL125">
        <v>767</v>
      </c>
      <c r="FM125">
        <v>666</v>
      </c>
      <c r="FN125">
        <v>715</v>
      </c>
      <c r="FO125">
        <v>612</v>
      </c>
      <c r="FP125">
        <v>603</v>
      </c>
      <c r="FQ125">
        <v>558</v>
      </c>
      <c r="FR125">
        <v>544</v>
      </c>
      <c r="FS125">
        <v>512</v>
      </c>
      <c r="FT125">
        <v>502</v>
      </c>
      <c r="FU125">
        <v>531</v>
      </c>
      <c r="FV125">
        <v>441</v>
      </c>
      <c r="FW125">
        <v>490</v>
      </c>
      <c r="FX125">
        <v>554</v>
      </c>
      <c r="FY125">
        <v>552</v>
      </c>
      <c r="FZ125">
        <v>442</v>
      </c>
      <c r="GA125">
        <v>413</v>
      </c>
      <c r="GB125">
        <v>402</v>
      </c>
      <c r="GC125">
        <v>318</v>
      </c>
      <c r="GD125">
        <v>278</v>
      </c>
      <c r="GE125">
        <v>235</v>
      </c>
      <c r="GF125">
        <v>254</v>
      </c>
      <c r="GG125">
        <v>254</v>
      </c>
      <c r="GH125">
        <v>250</v>
      </c>
      <c r="GI125">
        <v>184</v>
      </c>
      <c r="GJ125">
        <v>180</v>
      </c>
      <c r="GK125">
        <v>175</v>
      </c>
      <c r="GL125">
        <v>626</v>
      </c>
    </row>
    <row r="126" spans="1:194" s="1" customFormat="1" ht="14.4" x14ac:dyDescent="0.3">
      <c r="A126" s="30" t="s">
        <v>46</v>
      </c>
      <c r="B126" s="1" t="s">
        <v>165</v>
      </c>
      <c r="C126" s="29" t="str">
        <f t="shared" si="66"/>
        <v>LA England - Bradford</v>
      </c>
      <c r="D126" s="48">
        <f t="shared" si="57"/>
        <v>25800</v>
      </c>
      <c r="E126" s="48">
        <f t="shared" si="58"/>
        <v>24564</v>
      </c>
      <c r="F126" s="49">
        <f t="shared" si="59"/>
        <v>563605</v>
      </c>
      <c r="G126" s="49">
        <f t="shared" si="60"/>
        <v>276545</v>
      </c>
      <c r="H126" s="50">
        <f t="shared" si="61"/>
        <v>287060</v>
      </c>
      <c r="I126" s="50">
        <f t="shared" si="62"/>
        <v>204168</v>
      </c>
      <c r="J126" s="50">
        <f t="shared" si="63"/>
        <v>216954</v>
      </c>
      <c r="K126" s="47">
        <f t="shared" si="64"/>
        <v>72377</v>
      </c>
      <c r="L126" s="48">
        <f t="shared" si="65"/>
        <v>70106</v>
      </c>
      <c r="M126" s="184">
        <v>3658</v>
      </c>
      <c r="N126" s="184">
        <v>3684</v>
      </c>
      <c r="O126" s="184">
        <v>3747</v>
      </c>
      <c r="P126" s="184">
        <v>3600</v>
      </c>
      <c r="Q126" s="184">
        <v>3749</v>
      </c>
      <c r="R126" s="184">
        <v>3919</v>
      </c>
      <c r="S126" s="184">
        <v>3825</v>
      </c>
      <c r="T126" s="184">
        <v>3961</v>
      </c>
      <c r="U126" s="184">
        <v>4112</v>
      </c>
      <c r="V126" s="184">
        <v>4079</v>
      </c>
      <c r="W126" s="184">
        <v>4154</v>
      </c>
      <c r="X126" s="184">
        <v>4089</v>
      </c>
      <c r="Y126" s="184">
        <v>4275</v>
      </c>
      <c r="Z126" s="184">
        <v>4192</v>
      </c>
      <c r="AA126" s="184">
        <v>4444</v>
      </c>
      <c r="AB126" s="184">
        <v>4411</v>
      </c>
      <c r="AC126" s="184">
        <v>4330</v>
      </c>
      <c r="AD126" s="184">
        <v>4148</v>
      </c>
      <c r="AE126" s="184">
        <v>3994</v>
      </c>
      <c r="AF126" s="184">
        <v>3667</v>
      </c>
      <c r="AG126" s="184">
        <v>3540</v>
      </c>
      <c r="AH126" s="184">
        <v>3522</v>
      </c>
      <c r="AI126" s="184">
        <v>3501</v>
      </c>
      <c r="AJ126" s="184">
        <v>3468</v>
      </c>
      <c r="AK126" s="184">
        <v>3482</v>
      </c>
      <c r="AL126" s="184">
        <v>3647</v>
      </c>
      <c r="AM126" s="184">
        <v>3567</v>
      </c>
      <c r="AN126" s="184">
        <v>3612</v>
      </c>
      <c r="AO126" s="184">
        <v>3525</v>
      </c>
      <c r="AP126" s="184">
        <v>3506</v>
      </c>
      <c r="AQ126" s="184">
        <v>3615</v>
      </c>
      <c r="AR126" s="184">
        <v>3657</v>
      </c>
      <c r="AS126" s="184">
        <v>3712</v>
      </c>
      <c r="AT126" s="184">
        <v>3727</v>
      </c>
      <c r="AU126" s="184">
        <v>3819</v>
      </c>
      <c r="AV126" s="184">
        <v>3831</v>
      </c>
      <c r="AW126" s="184">
        <v>3745</v>
      </c>
      <c r="AX126" s="184">
        <v>3716</v>
      </c>
      <c r="AY126" s="184">
        <v>3867</v>
      </c>
      <c r="AZ126" s="184">
        <v>3734</v>
      </c>
      <c r="BA126" s="184">
        <v>3797</v>
      </c>
      <c r="BB126" s="184">
        <v>3802</v>
      </c>
      <c r="BC126" s="184">
        <v>3724</v>
      </c>
      <c r="BD126" s="184">
        <v>3758</v>
      </c>
      <c r="BE126" s="184">
        <v>3879</v>
      </c>
      <c r="BF126" s="184">
        <v>3579</v>
      </c>
      <c r="BG126" s="184">
        <v>3336</v>
      </c>
      <c r="BH126" s="184">
        <v>3358</v>
      </c>
      <c r="BI126" s="184">
        <v>3137</v>
      </c>
      <c r="BJ126" s="184">
        <v>3268</v>
      </c>
      <c r="BK126" s="184">
        <v>3297</v>
      </c>
      <c r="BL126" s="184">
        <v>3359</v>
      </c>
      <c r="BM126" s="184">
        <v>3477</v>
      </c>
      <c r="BN126" s="184">
        <v>3487</v>
      </c>
      <c r="BO126" s="184">
        <v>3301</v>
      </c>
      <c r="BP126" s="184">
        <v>3315</v>
      </c>
      <c r="BQ126" s="184">
        <v>3311</v>
      </c>
      <c r="BR126" s="184">
        <v>3280</v>
      </c>
      <c r="BS126" s="184">
        <v>3111</v>
      </c>
      <c r="BT126" s="184">
        <v>3136</v>
      </c>
      <c r="BU126" s="184">
        <v>3075</v>
      </c>
      <c r="BV126" s="184">
        <v>3002</v>
      </c>
      <c r="BW126" s="184">
        <v>3010</v>
      </c>
      <c r="BX126" s="184">
        <v>2853</v>
      </c>
      <c r="BY126" s="184">
        <v>2865</v>
      </c>
      <c r="BZ126" s="184">
        <v>2686</v>
      </c>
      <c r="CA126" s="184">
        <v>2556</v>
      </c>
      <c r="CB126" s="184">
        <v>2535</v>
      </c>
      <c r="CC126" s="184">
        <v>2397</v>
      </c>
      <c r="CD126" s="184">
        <v>2239</v>
      </c>
      <c r="CE126" s="184">
        <v>2265</v>
      </c>
      <c r="CF126" s="184">
        <v>2217</v>
      </c>
      <c r="CG126" s="184">
        <v>2040</v>
      </c>
      <c r="CH126" s="184">
        <v>1938</v>
      </c>
      <c r="CI126" s="184">
        <v>1894</v>
      </c>
      <c r="CJ126" s="184">
        <v>1898</v>
      </c>
      <c r="CK126" s="184">
        <v>1889</v>
      </c>
      <c r="CL126" s="184">
        <v>2034</v>
      </c>
      <c r="CM126" s="184">
        <v>1338</v>
      </c>
      <c r="CN126" s="184">
        <v>1178</v>
      </c>
      <c r="CO126" s="184">
        <v>1189</v>
      </c>
      <c r="CP126" s="184">
        <v>1129</v>
      </c>
      <c r="CQ126" s="184">
        <v>894</v>
      </c>
      <c r="CR126" s="184">
        <v>806</v>
      </c>
      <c r="CS126" s="184">
        <v>783</v>
      </c>
      <c r="CT126" s="184">
        <v>754</v>
      </c>
      <c r="CU126" s="184">
        <v>680</v>
      </c>
      <c r="CV126" s="184">
        <v>654</v>
      </c>
      <c r="CW126" s="184">
        <v>458</v>
      </c>
      <c r="CX126" s="184">
        <v>413</v>
      </c>
      <c r="CY126" s="184">
        <v>1333</v>
      </c>
      <c r="CZ126">
        <v>3517</v>
      </c>
      <c r="DA126">
        <v>3512</v>
      </c>
      <c r="DB126">
        <v>3504</v>
      </c>
      <c r="DC126">
        <v>3459</v>
      </c>
      <c r="DD126">
        <v>3786</v>
      </c>
      <c r="DE126">
        <v>3900</v>
      </c>
      <c r="DF126">
        <v>3805</v>
      </c>
      <c r="DG126">
        <v>3890</v>
      </c>
      <c r="DH126">
        <v>3991</v>
      </c>
      <c r="DI126">
        <v>4115</v>
      </c>
      <c r="DJ126">
        <v>4043</v>
      </c>
      <c r="DK126">
        <v>4020</v>
      </c>
      <c r="DL126">
        <v>4056</v>
      </c>
      <c r="DM126">
        <v>4208</v>
      </c>
      <c r="DN126">
        <v>4064</v>
      </c>
      <c r="DO126">
        <v>4065</v>
      </c>
      <c r="DP126">
        <v>4107</v>
      </c>
      <c r="DQ126">
        <v>4064</v>
      </c>
      <c r="DR126">
        <v>3819</v>
      </c>
      <c r="DS126">
        <v>3221</v>
      </c>
      <c r="DT126">
        <v>3207</v>
      </c>
      <c r="DU126">
        <v>3232</v>
      </c>
      <c r="DV126">
        <v>3243</v>
      </c>
      <c r="DW126">
        <v>3349</v>
      </c>
      <c r="DX126">
        <v>3599</v>
      </c>
      <c r="DY126">
        <v>3667</v>
      </c>
      <c r="DZ126">
        <v>3529</v>
      </c>
      <c r="EA126">
        <v>3589</v>
      </c>
      <c r="EB126">
        <v>3495</v>
      </c>
      <c r="EC126">
        <v>3828</v>
      </c>
      <c r="ED126">
        <v>3974</v>
      </c>
      <c r="EE126">
        <v>4076</v>
      </c>
      <c r="EF126">
        <v>4001</v>
      </c>
      <c r="EG126">
        <v>4067</v>
      </c>
      <c r="EH126">
        <v>4110</v>
      </c>
      <c r="EI126">
        <v>4356</v>
      </c>
      <c r="EJ126">
        <v>4375</v>
      </c>
      <c r="EK126">
        <v>4391</v>
      </c>
      <c r="EL126">
        <v>4225</v>
      </c>
      <c r="EM126">
        <v>4128</v>
      </c>
      <c r="EN126">
        <v>4097</v>
      </c>
      <c r="EO126">
        <v>3970</v>
      </c>
      <c r="EP126">
        <v>4082</v>
      </c>
      <c r="EQ126">
        <v>4062</v>
      </c>
      <c r="ER126">
        <v>3908</v>
      </c>
      <c r="ES126">
        <v>3740</v>
      </c>
      <c r="ET126">
        <v>3469</v>
      </c>
      <c r="EU126">
        <v>3315</v>
      </c>
      <c r="EV126">
        <v>3302</v>
      </c>
      <c r="EW126">
        <v>3243</v>
      </c>
      <c r="EX126">
        <v>3390</v>
      </c>
      <c r="EY126">
        <v>3403</v>
      </c>
      <c r="EZ126">
        <v>3423</v>
      </c>
      <c r="FA126">
        <v>3544</v>
      </c>
      <c r="FB126">
        <v>3393</v>
      </c>
      <c r="FC126">
        <v>3409</v>
      </c>
      <c r="FD126">
        <v>3269</v>
      </c>
      <c r="FE126">
        <v>3333</v>
      </c>
      <c r="FF126">
        <v>3202</v>
      </c>
      <c r="FG126">
        <v>3186</v>
      </c>
      <c r="FH126">
        <v>3165</v>
      </c>
      <c r="FI126">
        <v>3235</v>
      </c>
      <c r="FJ126">
        <v>3084</v>
      </c>
      <c r="FK126">
        <v>3007</v>
      </c>
      <c r="FL126">
        <v>2942</v>
      </c>
      <c r="FM126">
        <v>2734</v>
      </c>
      <c r="FN126">
        <v>2806</v>
      </c>
      <c r="FO126">
        <v>2556</v>
      </c>
      <c r="FP126">
        <v>2445</v>
      </c>
      <c r="FQ126">
        <v>2364</v>
      </c>
      <c r="FR126">
        <v>2344</v>
      </c>
      <c r="FS126">
        <v>2235</v>
      </c>
      <c r="FT126">
        <v>2158</v>
      </c>
      <c r="FU126">
        <v>2092</v>
      </c>
      <c r="FV126">
        <v>2136</v>
      </c>
      <c r="FW126">
        <v>2049</v>
      </c>
      <c r="FX126">
        <v>2257</v>
      </c>
      <c r="FY126">
        <v>2368</v>
      </c>
      <c r="FZ126">
        <v>1629</v>
      </c>
      <c r="GA126">
        <v>1541</v>
      </c>
      <c r="GB126">
        <v>1449</v>
      </c>
      <c r="GC126">
        <v>1374</v>
      </c>
      <c r="GD126">
        <v>1229</v>
      </c>
      <c r="GE126">
        <v>1077</v>
      </c>
      <c r="GF126">
        <v>1195</v>
      </c>
      <c r="GG126">
        <v>1025</v>
      </c>
      <c r="GH126">
        <v>993</v>
      </c>
      <c r="GI126">
        <v>930</v>
      </c>
      <c r="GJ126">
        <v>816</v>
      </c>
      <c r="GK126">
        <v>746</v>
      </c>
      <c r="GL126">
        <v>2752</v>
      </c>
    </row>
    <row r="127" spans="1:194" s="1" customFormat="1" ht="14.4" x14ac:dyDescent="0.3">
      <c r="A127" s="30" t="s">
        <v>46</v>
      </c>
      <c r="B127" s="1" t="s">
        <v>166</v>
      </c>
      <c r="C127" s="29" t="str">
        <f t="shared" si="66"/>
        <v>LA England - Braintree</v>
      </c>
      <c r="D127" s="48">
        <f t="shared" si="57"/>
        <v>6045</v>
      </c>
      <c r="E127" s="48">
        <f t="shared" si="58"/>
        <v>5646</v>
      </c>
      <c r="F127" s="49">
        <f t="shared" si="59"/>
        <v>164304</v>
      </c>
      <c r="G127" s="49">
        <f t="shared" si="60"/>
        <v>80276</v>
      </c>
      <c r="H127" s="50">
        <f t="shared" si="61"/>
        <v>84028</v>
      </c>
      <c r="I127" s="50">
        <f t="shared" si="62"/>
        <v>62892</v>
      </c>
      <c r="J127" s="50">
        <f t="shared" si="63"/>
        <v>67631</v>
      </c>
      <c r="K127" s="47">
        <f t="shared" si="64"/>
        <v>17384</v>
      </c>
      <c r="L127" s="48">
        <f t="shared" si="65"/>
        <v>16397</v>
      </c>
      <c r="M127" s="184">
        <v>804</v>
      </c>
      <c r="N127" s="184">
        <v>857</v>
      </c>
      <c r="O127" s="184">
        <v>970</v>
      </c>
      <c r="P127" s="184">
        <v>839</v>
      </c>
      <c r="Q127" s="184">
        <v>991</v>
      </c>
      <c r="R127" s="184">
        <v>949</v>
      </c>
      <c r="S127" s="184">
        <v>965</v>
      </c>
      <c r="T127" s="184">
        <v>1006</v>
      </c>
      <c r="U127" s="184">
        <v>1008</v>
      </c>
      <c r="V127" s="184">
        <v>982</v>
      </c>
      <c r="W127" s="184">
        <v>962</v>
      </c>
      <c r="X127" s="184">
        <v>1006</v>
      </c>
      <c r="Y127" s="184">
        <v>1023</v>
      </c>
      <c r="Z127" s="184">
        <v>993</v>
      </c>
      <c r="AA127" s="184">
        <v>1064</v>
      </c>
      <c r="AB127" s="184">
        <v>1000</v>
      </c>
      <c r="AC127" s="184">
        <v>982</v>
      </c>
      <c r="AD127" s="184">
        <v>983</v>
      </c>
      <c r="AE127" s="184">
        <v>922</v>
      </c>
      <c r="AF127" s="184">
        <v>686</v>
      </c>
      <c r="AG127" s="184">
        <v>652</v>
      </c>
      <c r="AH127" s="184">
        <v>676</v>
      </c>
      <c r="AI127" s="184">
        <v>757</v>
      </c>
      <c r="AJ127" s="184">
        <v>831</v>
      </c>
      <c r="AK127" s="184">
        <v>873</v>
      </c>
      <c r="AL127" s="184">
        <v>948</v>
      </c>
      <c r="AM127" s="184">
        <v>921</v>
      </c>
      <c r="AN127" s="184">
        <v>945</v>
      </c>
      <c r="AO127" s="184">
        <v>976</v>
      </c>
      <c r="AP127" s="184">
        <v>939</v>
      </c>
      <c r="AQ127" s="184">
        <v>1023</v>
      </c>
      <c r="AR127" s="184">
        <v>1109</v>
      </c>
      <c r="AS127" s="184">
        <v>1103</v>
      </c>
      <c r="AT127" s="184">
        <v>1100</v>
      </c>
      <c r="AU127" s="184">
        <v>1107</v>
      </c>
      <c r="AV127" s="184">
        <v>1103</v>
      </c>
      <c r="AW127" s="184">
        <v>1105</v>
      </c>
      <c r="AX127" s="184">
        <v>1045</v>
      </c>
      <c r="AY127" s="184">
        <v>1099</v>
      </c>
      <c r="AZ127" s="184">
        <v>1005</v>
      </c>
      <c r="BA127" s="184">
        <v>1026</v>
      </c>
      <c r="BB127" s="184">
        <v>919</v>
      </c>
      <c r="BC127" s="184">
        <v>1030</v>
      </c>
      <c r="BD127" s="184">
        <v>1038</v>
      </c>
      <c r="BE127" s="184">
        <v>999</v>
      </c>
      <c r="BF127" s="184">
        <v>1015</v>
      </c>
      <c r="BG127" s="184">
        <v>924</v>
      </c>
      <c r="BH127" s="184">
        <v>883</v>
      </c>
      <c r="BI127" s="184">
        <v>976</v>
      </c>
      <c r="BJ127" s="184">
        <v>985</v>
      </c>
      <c r="BK127" s="184">
        <v>1083</v>
      </c>
      <c r="BL127" s="184">
        <v>1097</v>
      </c>
      <c r="BM127" s="184">
        <v>1126</v>
      </c>
      <c r="BN127" s="184">
        <v>1180</v>
      </c>
      <c r="BO127" s="184">
        <v>1150</v>
      </c>
      <c r="BP127" s="184">
        <v>1128</v>
      </c>
      <c r="BQ127" s="184">
        <v>1154</v>
      </c>
      <c r="BR127" s="184">
        <v>1194</v>
      </c>
      <c r="BS127" s="184">
        <v>1185</v>
      </c>
      <c r="BT127" s="184">
        <v>1122</v>
      </c>
      <c r="BU127" s="184">
        <v>1040</v>
      </c>
      <c r="BV127" s="184">
        <v>1037</v>
      </c>
      <c r="BW127" s="184">
        <v>1044</v>
      </c>
      <c r="BX127" s="184">
        <v>1017</v>
      </c>
      <c r="BY127" s="184">
        <v>932</v>
      </c>
      <c r="BZ127" s="184">
        <v>897</v>
      </c>
      <c r="CA127" s="184">
        <v>841</v>
      </c>
      <c r="CB127" s="184">
        <v>840</v>
      </c>
      <c r="CC127" s="184">
        <v>850</v>
      </c>
      <c r="CD127" s="184">
        <v>800</v>
      </c>
      <c r="CE127" s="184">
        <v>790</v>
      </c>
      <c r="CF127" s="184">
        <v>763</v>
      </c>
      <c r="CG127" s="184">
        <v>715</v>
      </c>
      <c r="CH127" s="184">
        <v>778</v>
      </c>
      <c r="CI127" s="184">
        <v>674</v>
      </c>
      <c r="CJ127" s="184">
        <v>791</v>
      </c>
      <c r="CK127" s="184">
        <v>842</v>
      </c>
      <c r="CL127" s="184">
        <v>864</v>
      </c>
      <c r="CM127" s="184">
        <v>657</v>
      </c>
      <c r="CN127" s="184">
        <v>587</v>
      </c>
      <c r="CO127" s="184">
        <v>571</v>
      </c>
      <c r="CP127" s="184">
        <v>588</v>
      </c>
      <c r="CQ127" s="184">
        <v>429</v>
      </c>
      <c r="CR127" s="184">
        <v>342</v>
      </c>
      <c r="CS127" s="184">
        <v>350</v>
      </c>
      <c r="CT127" s="184">
        <v>323</v>
      </c>
      <c r="CU127" s="184">
        <v>297</v>
      </c>
      <c r="CV127" s="184">
        <v>203</v>
      </c>
      <c r="CW127" s="184">
        <v>198</v>
      </c>
      <c r="CX127" s="184">
        <v>177</v>
      </c>
      <c r="CY127" s="184">
        <v>516</v>
      </c>
      <c r="CZ127">
        <v>803</v>
      </c>
      <c r="DA127">
        <v>798</v>
      </c>
      <c r="DB127">
        <v>893</v>
      </c>
      <c r="DC127">
        <v>846</v>
      </c>
      <c r="DD127">
        <v>864</v>
      </c>
      <c r="DE127">
        <v>968</v>
      </c>
      <c r="DF127">
        <v>1015</v>
      </c>
      <c r="DG127">
        <v>891</v>
      </c>
      <c r="DH127">
        <v>939</v>
      </c>
      <c r="DI127">
        <v>905</v>
      </c>
      <c r="DJ127">
        <v>887</v>
      </c>
      <c r="DK127">
        <v>942</v>
      </c>
      <c r="DL127">
        <v>961</v>
      </c>
      <c r="DM127">
        <v>929</v>
      </c>
      <c r="DN127">
        <v>983</v>
      </c>
      <c r="DO127">
        <v>907</v>
      </c>
      <c r="DP127">
        <v>965</v>
      </c>
      <c r="DQ127">
        <v>901</v>
      </c>
      <c r="DR127">
        <v>848</v>
      </c>
      <c r="DS127">
        <v>713</v>
      </c>
      <c r="DT127">
        <v>564</v>
      </c>
      <c r="DU127">
        <v>587</v>
      </c>
      <c r="DV127">
        <v>689</v>
      </c>
      <c r="DW127">
        <v>808</v>
      </c>
      <c r="DX127">
        <v>796</v>
      </c>
      <c r="DY127">
        <v>875</v>
      </c>
      <c r="DZ127">
        <v>903</v>
      </c>
      <c r="EA127">
        <v>956</v>
      </c>
      <c r="EB127">
        <v>1062</v>
      </c>
      <c r="EC127">
        <v>1089</v>
      </c>
      <c r="ED127">
        <v>1189</v>
      </c>
      <c r="EE127">
        <v>1136</v>
      </c>
      <c r="EF127">
        <v>1165</v>
      </c>
      <c r="EG127">
        <v>1231</v>
      </c>
      <c r="EH127">
        <v>1224</v>
      </c>
      <c r="EI127">
        <v>1182</v>
      </c>
      <c r="EJ127">
        <v>1191</v>
      </c>
      <c r="EK127">
        <v>1135</v>
      </c>
      <c r="EL127">
        <v>1117</v>
      </c>
      <c r="EM127">
        <v>1123</v>
      </c>
      <c r="EN127">
        <v>1109</v>
      </c>
      <c r="EO127">
        <v>1055</v>
      </c>
      <c r="EP127">
        <v>977</v>
      </c>
      <c r="EQ127">
        <v>1131</v>
      </c>
      <c r="ER127">
        <v>1082</v>
      </c>
      <c r="ES127">
        <v>1025</v>
      </c>
      <c r="ET127">
        <v>978</v>
      </c>
      <c r="EU127">
        <v>940</v>
      </c>
      <c r="EV127">
        <v>995</v>
      </c>
      <c r="EW127">
        <v>1108</v>
      </c>
      <c r="EX127">
        <v>1043</v>
      </c>
      <c r="EY127">
        <v>1133</v>
      </c>
      <c r="EZ127">
        <v>1168</v>
      </c>
      <c r="FA127">
        <v>1204</v>
      </c>
      <c r="FB127">
        <v>1120</v>
      </c>
      <c r="FC127">
        <v>1184</v>
      </c>
      <c r="FD127">
        <v>1242</v>
      </c>
      <c r="FE127">
        <v>1298</v>
      </c>
      <c r="FF127">
        <v>1228</v>
      </c>
      <c r="FG127">
        <v>1171</v>
      </c>
      <c r="FH127">
        <v>1118</v>
      </c>
      <c r="FI127">
        <v>1191</v>
      </c>
      <c r="FJ127">
        <v>1068</v>
      </c>
      <c r="FK127">
        <v>1001</v>
      </c>
      <c r="FL127">
        <v>931</v>
      </c>
      <c r="FM127">
        <v>934</v>
      </c>
      <c r="FN127">
        <v>964</v>
      </c>
      <c r="FO127">
        <v>903</v>
      </c>
      <c r="FP127">
        <v>872</v>
      </c>
      <c r="FQ127">
        <v>865</v>
      </c>
      <c r="FR127">
        <v>869</v>
      </c>
      <c r="FS127">
        <v>828</v>
      </c>
      <c r="FT127">
        <v>797</v>
      </c>
      <c r="FU127">
        <v>816</v>
      </c>
      <c r="FV127">
        <v>804</v>
      </c>
      <c r="FW127">
        <v>862</v>
      </c>
      <c r="FX127">
        <v>970</v>
      </c>
      <c r="FY127">
        <v>1110</v>
      </c>
      <c r="FZ127">
        <v>700</v>
      </c>
      <c r="GA127">
        <v>715</v>
      </c>
      <c r="GB127">
        <v>703</v>
      </c>
      <c r="GC127">
        <v>585</v>
      </c>
      <c r="GD127">
        <v>522</v>
      </c>
      <c r="GE127">
        <v>437</v>
      </c>
      <c r="GF127">
        <v>451</v>
      </c>
      <c r="GG127">
        <v>421</v>
      </c>
      <c r="GH127">
        <v>392</v>
      </c>
      <c r="GI127">
        <v>296</v>
      </c>
      <c r="GJ127">
        <v>319</v>
      </c>
      <c r="GK127">
        <v>262</v>
      </c>
      <c r="GL127">
        <v>1151</v>
      </c>
    </row>
    <row r="128" spans="1:194" s="1" customFormat="1" ht="14.4" x14ac:dyDescent="0.3">
      <c r="A128" s="30" t="s">
        <v>46</v>
      </c>
      <c r="B128" s="1" t="s">
        <v>167</v>
      </c>
      <c r="C128" s="29" t="str">
        <f t="shared" si="66"/>
        <v>LA England - Breckland</v>
      </c>
      <c r="D128" s="48">
        <f t="shared" si="57"/>
        <v>4993</v>
      </c>
      <c r="E128" s="48">
        <f t="shared" si="58"/>
        <v>4712</v>
      </c>
      <c r="F128" s="49">
        <f t="shared" si="59"/>
        <v>146620</v>
      </c>
      <c r="G128" s="49">
        <f t="shared" si="60"/>
        <v>72502</v>
      </c>
      <c r="H128" s="50">
        <f t="shared" si="61"/>
        <v>74118</v>
      </c>
      <c r="I128" s="50">
        <f t="shared" si="62"/>
        <v>58521</v>
      </c>
      <c r="J128" s="50">
        <f t="shared" si="63"/>
        <v>60862</v>
      </c>
      <c r="K128" s="47">
        <f t="shared" si="64"/>
        <v>13981</v>
      </c>
      <c r="L128" s="48">
        <f t="shared" si="65"/>
        <v>13256</v>
      </c>
      <c r="M128" s="184">
        <v>635</v>
      </c>
      <c r="N128" s="184">
        <v>621</v>
      </c>
      <c r="O128" s="184">
        <v>660</v>
      </c>
      <c r="P128" s="184">
        <v>727</v>
      </c>
      <c r="Q128" s="184">
        <v>687</v>
      </c>
      <c r="R128" s="184">
        <v>694</v>
      </c>
      <c r="S128" s="184">
        <v>804</v>
      </c>
      <c r="T128" s="184">
        <v>808</v>
      </c>
      <c r="U128" s="184">
        <v>817</v>
      </c>
      <c r="V128" s="184">
        <v>856</v>
      </c>
      <c r="W128" s="184">
        <v>811</v>
      </c>
      <c r="X128" s="184">
        <v>868</v>
      </c>
      <c r="Y128" s="184">
        <v>804</v>
      </c>
      <c r="Z128" s="184">
        <v>859</v>
      </c>
      <c r="AA128" s="184">
        <v>829</v>
      </c>
      <c r="AB128" s="184">
        <v>815</v>
      </c>
      <c r="AC128" s="184">
        <v>879</v>
      </c>
      <c r="AD128" s="184">
        <v>807</v>
      </c>
      <c r="AE128" s="184">
        <v>778</v>
      </c>
      <c r="AF128" s="184">
        <v>665</v>
      </c>
      <c r="AG128" s="184">
        <v>622</v>
      </c>
      <c r="AH128" s="184">
        <v>631</v>
      </c>
      <c r="AI128" s="184">
        <v>672</v>
      </c>
      <c r="AJ128" s="184">
        <v>679</v>
      </c>
      <c r="AK128" s="184">
        <v>712</v>
      </c>
      <c r="AL128" s="184">
        <v>749</v>
      </c>
      <c r="AM128" s="184">
        <v>801</v>
      </c>
      <c r="AN128" s="184">
        <v>820</v>
      </c>
      <c r="AO128" s="184">
        <v>838</v>
      </c>
      <c r="AP128" s="184">
        <v>816</v>
      </c>
      <c r="AQ128" s="184">
        <v>831</v>
      </c>
      <c r="AR128" s="184">
        <v>865</v>
      </c>
      <c r="AS128" s="184">
        <v>877</v>
      </c>
      <c r="AT128" s="184">
        <v>892</v>
      </c>
      <c r="AU128" s="184">
        <v>944</v>
      </c>
      <c r="AV128" s="184">
        <v>899</v>
      </c>
      <c r="AW128" s="184">
        <v>896</v>
      </c>
      <c r="AX128" s="184">
        <v>889</v>
      </c>
      <c r="AY128" s="184">
        <v>815</v>
      </c>
      <c r="AZ128" s="184">
        <v>831</v>
      </c>
      <c r="BA128" s="184">
        <v>792</v>
      </c>
      <c r="BB128" s="184">
        <v>816</v>
      </c>
      <c r="BC128" s="184">
        <v>818</v>
      </c>
      <c r="BD128" s="184">
        <v>821</v>
      </c>
      <c r="BE128" s="184">
        <v>909</v>
      </c>
      <c r="BF128" s="184">
        <v>776</v>
      </c>
      <c r="BG128" s="184">
        <v>782</v>
      </c>
      <c r="BH128" s="184">
        <v>720</v>
      </c>
      <c r="BI128" s="184">
        <v>700</v>
      </c>
      <c r="BJ128" s="184">
        <v>819</v>
      </c>
      <c r="BK128" s="184">
        <v>922</v>
      </c>
      <c r="BL128" s="184">
        <v>870</v>
      </c>
      <c r="BM128" s="184">
        <v>987</v>
      </c>
      <c r="BN128" s="184">
        <v>1029</v>
      </c>
      <c r="BO128" s="184">
        <v>973</v>
      </c>
      <c r="BP128" s="184">
        <v>1074</v>
      </c>
      <c r="BQ128" s="184">
        <v>1032</v>
      </c>
      <c r="BR128" s="184">
        <v>1052</v>
      </c>
      <c r="BS128" s="184">
        <v>1110</v>
      </c>
      <c r="BT128" s="184">
        <v>1066</v>
      </c>
      <c r="BU128" s="184">
        <v>1083</v>
      </c>
      <c r="BV128" s="184">
        <v>1149</v>
      </c>
      <c r="BW128" s="184">
        <v>1084</v>
      </c>
      <c r="BX128" s="184">
        <v>1030</v>
      </c>
      <c r="BY128" s="184">
        <v>947</v>
      </c>
      <c r="BZ128" s="184">
        <v>945</v>
      </c>
      <c r="CA128" s="184">
        <v>970</v>
      </c>
      <c r="CB128" s="184">
        <v>884</v>
      </c>
      <c r="CC128" s="184">
        <v>909</v>
      </c>
      <c r="CD128" s="184">
        <v>848</v>
      </c>
      <c r="CE128" s="184">
        <v>903</v>
      </c>
      <c r="CF128" s="184">
        <v>803</v>
      </c>
      <c r="CG128" s="184">
        <v>825</v>
      </c>
      <c r="CH128" s="184">
        <v>813</v>
      </c>
      <c r="CI128" s="184">
        <v>809</v>
      </c>
      <c r="CJ128" s="184">
        <v>858</v>
      </c>
      <c r="CK128" s="184">
        <v>946</v>
      </c>
      <c r="CL128" s="184">
        <v>977</v>
      </c>
      <c r="CM128" s="184">
        <v>776</v>
      </c>
      <c r="CN128" s="184">
        <v>722</v>
      </c>
      <c r="CO128" s="184">
        <v>652</v>
      </c>
      <c r="CP128" s="184">
        <v>615</v>
      </c>
      <c r="CQ128" s="184">
        <v>492</v>
      </c>
      <c r="CR128" s="184">
        <v>429</v>
      </c>
      <c r="CS128" s="184">
        <v>412</v>
      </c>
      <c r="CT128" s="184">
        <v>363</v>
      </c>
      <c r="CU128" s="184">
        <v>342</v>
      </c>
      <c r="CV128" s="184">
        <v>308</v>
      </c>
      <c r="CW128" s="184">
        <v>225</v>
      </c>
      <c r="CX128" s="184">
        <v>188</v>
      </c>
      <c r="CY128" s="184">
        <v>624</v>
      </c>
      <c r="CZ128">
        <v>558</v>
      </c>
      <c r="DA128">
        <v>696</v>
      </c>
      <c r="DB128">
        <v>704</v>
      </c>
      <c r="DC128">
        <v>600</v>
      </c>
      <c r="DD128">
        <v>726</v>
      </c>
      <c r="DE128">
        <v>751</v>
      </c>
      <c r="DF128">
        <v>698</v>
      </c>
      <c r="DG128">
        <v>719</v>
      </c>
      <c r="DH128">
        <v>748</v>
      </c>
      <c r="DI128">
        <v>756</v>
      </c>
      <c r="DJ128">
        <v>725</v>
      </c>
      <c r="DK128">
        <v>863</v>
      </c>
      <c r="DL128">
        <v>820</v>
      </c>
      <c r="DM128">
        <v>820</v>
      </c>
      <c r="DN128">
        <v>787</v>
      </c>
      <c r="DO128">
        <v>767</v>
      </c>
      <c r="DP128">
        <v>762</v>
      </c>
      <c r="DQ128">
        <v>756</v>
      </c>
      <c r="DR128">
        <v>708</v>
      </c>
      <c r="DS128">
        <v>539</v>
      </c>
      <c r="DT128">
        <v>456</v>
      </c>
      <c r="DU128">
        <v>419</v>
      </c>
      <c r="DV128">
        <v>604</v>
      </c>
      <c r="DW128">
        <v>643</v>
      </c>
      <c r="DX128">
        <v>676</v>
      </c>
      <c r="DY128">
        <v>679</v>
      </c>
      <c r="DZ128">
        <v>732</v>
      </c>
      <c r="EA128">
        <v>853</v>
      </c>
      <c r="EB128">
        <v>865</v>
      </c>
      <c r="EC128">
        <v>833</v>
      </c>
      <c r="ED128">
        <v>869</v>
      </c>
      <c r="EE128">
        <v>820</v>
      </c>
      <c r="EF128">
        <v>934</v>
      </c>
      <c r="EG128">
        <v>918</v>
      </c>
      <c r="EH128">
        <v>880</v>
      </c>
      <c r="EI128">
        <v>920</v>
      </c>
      <c r="EJ128">
        <v>842</v>
      </c>
      <c r="EK128">
        <v>967</v>
      </c>
      <c r="EL128">
        <v>847</v>
      </c>
      <c r="EM128">
        <v>851</v>
      </c>
      <c r="EN128">
        <v>774</v>
      </c>
      <c r="EO128">
        <v>844</v>
      </c>
      <c r="EP128">
        <v>844</v>
      </c>
      <c r="EQ128">
        <v>849</v>
      </c>
      <c r="ER128">
        <v>830</v>
      </c>
      <c r="ES128">
        <v>852</v>
      </c>
      <c r="ET128">
        <v>741</v>
      </c>
      <c r="EU128">
        <v>723</v>
      </c>
      <c r="EV128">
        <v>826</v>
      </c>
      <c r="EW128">
        <v>848</v>
      </c>
      <c r="EX128">
        <v>885</v>
      </c>
      <c r="EY128">
        <v>965</v>
      </c>
      <c r="EZ128">
        <v>1010</v>
      </c>
      <c r="FA128">
        <v>1078</v>
      </c>
      <c r="FB128">
        <v>1017</v>
      </c>
      <c r="FC128">
        <v>1081</v>
      </c>
      <c r="FD128">
        <v>1083</v>
      </c>
      <c r="FE128">
        <v>1105</v>
      </c>
      <c r="FF128">
        <v>1171</v>
      </c>
      <c r="FG128">
        <v>1123</v>
      </c>
      <c r="FH128">
        <v>1176</v>
      </c>
      <c r="FI128">
        <v>1107</v>
      </c>
      <c r="FJ128">
        <v>1166</v>
      </c>
      <c r="FK128">
        <v>1041</v>
      </c>
      <c r="FL128">
        <v>973</v>
      </c>
      <c r="FM128">
        <v>962</v>
      </c>
      <c r="FN128">
        <v>956</v>
      </c>
      <c r="FO128">
        <v>989</v>
      </c>
      <c r="FP128">
        <v>967</v>
      </c>
      <c r="FQ128">
        <v>840</v>
      </c>
      <c r="FR128">
        <v>893</v>
      </c>
      <c r="FS128">
        <v>925</v>
      </c>
      <c r="FT128">
        <v>928</v>
      </c>
      <c r="FU128">
        <v>910</v>
      </c>
      <c r="FV128">
        <v>888</v>
      </c>
      <c r="FW128">
        <v>962</v>
      </c>
      <c r="FX128">
        <v>1035</v>
      </c>
      <c r="FY128">
        <v>1074</v>
      </c>
      <c r="FZ128">
        <v>828</v>
      </c>
      <c r="GA128">
        <v>749</v>
      </c>
      <c r="GB128">
        <v>751</v>
      </c>
      <c r="GC128">
        <v>647</v>
      </c>
      <c r="GD128">
        <v>565</v>
      </c>
      <c r="GE128">
        <v>517</v>
      </c>
      <c r="GF128">
        <v>437</v>
      </c>
      <c r="GG128">
        <v>413</v>
      </c>
      <c r="GH128">
        <v>398</v>
      </c>
      <c r="GI128">
        <v>431</v>
      </c>
      <c r="GJ128">
        <v>320</v>
      </c>
      <c r="GK128">
        <v>299</v>
      </c>
      <c r="GL128">
        <v>1211</v>
      </c>
    </row>
    <row r="129" spans="1:194" s="1" customFormat="1" ht="14.4" x14ac:dyDescent="0.3">
      <c r="A129" s="30" t="s">
        <v>46</v>
      </c>
      <c r="B129" s="1" t="s">
        <v>168</v>
      </c>
      <c r="C129" s="29" t="str">
        <f t="shared" si="66"/>
        <v>LA England - Brent</v>
      </c>
      <c r="D129" s="48">
        <f t="shared" si="57"/>
        <v>13179</v>
      </c>
      <c r="E129" s="48">
        <f t="shared" si="58"/>
        <v>12528</v>
      </c>
      <c r="F129" s="49">
        <f t="shared" si="59"/>
        <v>352976</v>
      </c>
      <c r="G129" s="49">
        <f t="shared" si="60"/>
        <v>172503</v>
      </c>
      <c r="H129" s="50">
        <f t="shared" si="61"/>
        <v>180473</v>
      </c>
      <c r="I129" s="50">
        <f t="shared" si="62"/>
        <v>133994</v>
      </c>
      <c r="J129" s="50">
        <f t="shared" si="63"/>
        <v>143981</v>
      </c>
      <c r="K129" s="47">
        <f t="shared" si="64"/>
        <v>38509</v>
      </c>
      <c r="L129" s="48">
        <f t="shared" si="65"/>
        <v>36492</v>
      </c>
      <c r="M129" s="184">
        <v>2211</v>
      </c>
      <c r="N129" s="184">
        <v>2246</v>
      </c>
      <c r="O129" s="184">
        <v>2264</v>
      </c>
      <c r="P129" s="184">
        <v>2061</v>
      </c>
      <c r="Q129" s="184">
        <v>2126</v>
      </c>
      <c r="R129" s="184">
        <v>2073</v>
      </c>
      <c r="S129" s="184">
        <v>1945</v>
      </c>
      <c r="T129" s="184">
        <v>2141</v>
      </c>
      <c r="U129" s="184">
        <v>2171</v>
      </c>
      <c r="V129" s="184">
        <v>2052</v>
      </c>
      <c r="W129" s="184">
        <v>2013</v>
      </c>
      <c r="X129" s="184">
        <v>2027</v>
      </c>
      <c r="Y129" s="184">
        <v>2106</v>
      </c>
      <c r="Z129" s="184">
        <v>2170</v>
      </c>
      <c r="AA129" s="184">
        <v>2101</v>
      </c>
      <c r="AB129" s="184">
        <v>2187</v>
      </c>
      <c r="AC129" s="184">
        <v>2237</v>
      </c>
      <c r="AD129" s="184">
        <v>2378</v>
      </c>
      <c r="AE129" s="184">
        <v>2340</v>
      </c>
      <c r="AF129" s="184">
        <v>2365</v>
      </c>
      <c r="AG129" s="184">
        <v>2598</v>
      </c>
      <c r="AH129" s="184">
        <v>2697</v>
      </c>
      <c r="AI129" s="184">
        <v>2883</v>
      </c>
      <c r="AJ129" s="184">
        <v>3234</v>
      </c>
      <c r="AK129" s="184">
        <v>3392</v>
      </c>
      <c r="AL129" s="184">
        <v>3443</v>
      </c>
      <c r="AM129" s="184">
        <v>3420</v>
      </c>
      <c r="AN129" s="184">
        <v>3518</v>
      </c>
      <c r="AO129" s="184">
        <v>3397</v>
      </c>
      <c r="AP129" s="184">
        <v>3355</v>
      </c>
      <c r="AQ129" s="184">
        <v>3124</v>
      </c>
      <c r="AR129" s="184">
        <v>3109</v>
      </c>
      <c r="AS129" s="184">
        <v>2953</v>
      </c>
      <c r="AT129" s="184">
        <v>2668</v>
      </c>
      <c r="AU129" s="184">
        <v>2732</v>
      </c>
      <c r="AV129" s="184">
        <v>2737</v>
      </c>
      <c r="AW129" s="184">
        <v>2528</v>
      </c>
      <c r="AX129" s="184">
        <v>2431</v>
      </c>
      <c r="AY129" s="184">
        <v>2407</v>
      </c>
      <c r="AZ129" s="184">
        <v>2423</v>
      </c>
      <c r="BA129" s="184">
        <v>2351</v>
      </c>
      <c r="BB129" s="184">
        <v>2299</v>
      </c>
      <c r="BC129" s="184">
        <v>2487</v>
      </c>
      <c r="BD129" s="184">
        <v>2301</v>
      </c>
      <c r="BE129" s="184">
        <v>2377</v>
      </c>
      <c r="BF129" s="184">
        <v>2149</v>
      </c>
      <c r="BG129" s="184">
        <v>2104</v>
      </c>
      <c r="BH129" s="184">
        <v>2125</v>
      </c>
      <c r="BI129" s="184">
        <v>2139</v>
      </c>
      <c r="BJ129" s="184">
        <v>2251</v>
      </c>
      <c r="BK129" s="184">
        <v>2070</v>
      </c>
      <c r="BL129" s="184">
        <v>1974</v>
      </c>
      <c r="BM129" s="184">
        <v>2017</v>
      </c>
      <c r="BN129" s="184">
        <v>2052</v>
      </c>
      <c r="BO129" s="184">
        <v>2072</v>
      </c>
      <c r="BP129" s="184">
        <v>2191</v>
      </c>
      <c r="BQ129" s="184">
        <v>2146</v>
      </c>
      <c r="BR129" s="184">
        <v>1909</v>
      </c>
      <c r="BS129" s="184">
        <v>1836</v>
      </c>
      <c r="BT129" s="184">
        <v>1858</v>
      </c>
      <c r="BU129" s="184">
        <v>1846</v>
      </c>
      <c r="BV129" s="184">
        <v>1693</v>
      </c>
      <c r="BW129" s="184">
        <v>1603</v>
      </c>
      <c r="BX129" s="184">
        <v>1613</v>
      </c>
      <c r="BY129" s="184">
        <v>1487</v>
      </c>
      <c r="BZ129" s="184">
        <v>1408</v>
      </c>
      <c r="CA129" s="184">
        <v>1421</v>
      </c>
      <c r="CB129" s="184">
        <v>1275</v>
      </c>
      <c r="CC129" s="184">
        <v>1276</v>
      </c>
      <c r="CD129" s="184">
        <v>1207</v>
      </c>
      <c r="CE129" s="184">
        <v>1094</v>
      </c>
      <c r="CF129" s="184">
        <v>1039</v>
      </c>
      <c r="CG129" s="184">
        <v>975</v>
      </c>
      <c r="CH129" s="184">
        <v>850</v>
      </c>
      <c r="CI129" s="184">
        <v>860</v>
      </c>
      <c r="CJ129" s="184">
        <v>828</v>
      </c>
      <c r="CK129" s="184">
        <v>729</v>
      </c>
      <c r="CL129" s="184">
        <v>698</v>
      </c>
      <c r="CM129" s="184">
        <v>613</v>
      </c>
      <c r="CN129" s="184">
        <v>519</v>
      </c>
      <c r="CO129" s="184">
        <v>558</v>
      </c>
      <c r="CP129" s="184">
        <v>464</v>
      </c>
      <c r="CQ129" s="184">
        <v>448</v>
      </c>
      <c r="CR129" s="184">
        <v>385</v>
      </c>
      <c r="CS129" s="184">
        <v>389</v>
      </c>
      <c r="CT129" s="184">
        <v>369</v>
      </c>
      <c r="CU129" s="184">
        <v>360</v>
      </c>
      <c r="CV129" s="184">
        <v>314</v>
      </c>
      <c r="CW129" s="184">
        <v>250</v>
      </c>
      <c r="CX129" s="184">
        <v>214</v>
      </c>
      <c r="CY129" s="184">
        <v>747</v>
      </c>
      <c r="CZ129">
        <v>2098</v>
      </c>
      <c r="DA129">
        <v>2152</v>
      </c>
      <c r="DB129">
        <v>2140</v>
      </c>
      <c r="DC129">
        <v>1930</v>
      </c>
      <c r="DD129">
        <v>2064</v>
      </c>
      <c r="DE129">
        <v>1940</v>
      </c>
      <c r="DF129">
        <v>1996</v>
      </c>
      <c r="DG129">
        <v>1921</v>
      </c>
      <c r="DH129">
        <v>1951</v>
      </c>
      <c r="DI129">
        <v>1941</v>
      </c>
      <c r="DJ129">
        <v>1866</v>
      </c>
      <c r="DK129">
        <v>1965</v>
      </c>
      <c r="DL129">
        <v>2063</v>
      </c>
      <c r="DM129">
        <v>2016</v>
      </c>
      <c r="DN129">
        <v>2117</v>
      </c>
      <c r="DO129">
        <v>2201</v>
      </c>
      <c r="DP129">
        <v>2077</v>
      </c>
      <c r="DQ129">
        <v>2054</v>
      </c>
      <c r="DR129">
        <v>2049</v>
      </c>
      <c r="DS129">
        <v>2170</v>
      </c>
      <c r="DT129">
        <v>2465</v>
      </c>
      <c r="DU129">
        <v>2607</v>
      </c>
      <c r="DV129">
        <v>2953</v>
      </c>
      <c r="DW129">
        <v>3225</v>
      </c>
      <c r="DX129">
        <v>3437</v>
      </c>
      <c r="DY129">
        <v>3597</v>
      </c>
      <c r="DZ129">
        <v>3732</v>
      </c>
      <c r="EA129">
        <v>3640</v>
      </c>
      <c r="EB129">
        <v>3112</v>
      </c>
      <c r="EC129">
        <v>3131</v>
      </c>
      <c r="ED129">
        <v>3177</v>
      </c>
      <c r="EE129">
        <v>2904</v>
      </c>
      <c r="EF129">
        <v>2879</v>
      </c>
      <c r="EG129">
        <v>2807</v>
      </c>
      <c r="EH129">
        <v>2948</v>
      </c>
      <c r="EI129">
        <v>2847</v>
      </c>
      <c r="EJ129">
        <v>2696</v>
      </c>
      <c r="EK129">
        <v>2750</v>
      </c>
      <c r="EL129">
        <v>2680</v>
      </c>
      <c r="EM129">
        <v>2571</v>
      </c>
      <c r="EN129">
        <v>2508</v>
      </c>
      <c r="EO129">
        <v>2438</v>
      </c>
      <c r="EP129">
        <v>2496</v>
      </c>
      <c r="EQ129">
        <v>2596</v>
      </c>
      <c r="ER129">
        <v>2738</v>
      </c>
      <c r="ES129">
        <v>2397</v>
      </c>
      <c r="ET129">
        <v>2409</v>
      </c>
      <c r="EU129">
        <v>2260</v>
      </c>
      <c r="EV129">
        <v>2252</v>
      </c>
      <c r="EW129">
        <v>2395</v>
      </c>
      <c r="EX129">
        <v>2245</v>
      </c>
      <c r="EY129">
        <v>2150</v>
      </c>
      <c r="EZ129">
        <v>2211</v>
      </c>
      <c r="FA129">
        <v>2141</v>
      </c>
      <c r="FB129">
        <v>2275</v>
      </c>
      <c r="FC129">
        <v>2535</v>
      </c>
      <c r="FD129">
        <v>2164</v>
      </c>
      <c r="FE129">
        <v>2124</v>
      </c>
      <c r="FF129">
        <v>2033</v>
      </c>
      <c r="FG129">
        <v>2105</v>
      </c>
      <c r="FH129">
        <v>1975</v>
      </c>
      <c r="FI129">
        <v>1893</v>
      </c>
      <c r="FJ129">
        <v>2001</v>
      </c>
      <c r="FK129">
        <v>1790</v>
      </c>
      <c r="FL129">
        <v>1816</v>
      </c>
      <c r="FM129">
        <v>1846</v>
      </c>
      <c r="FN129">
        <v>1534</v>
      </c>
      <c r="FO129">
        <v>1371</v>
      </c>
      <c r="FP129">
        <v>1346</v>
      </c>
      <c r="FQ129">
        <v>1256</v>
      </c>
      <c r="FR129">
        <v>1152</v>
      </c>
      <c r="FS129">
        <v>1176</v>
      </c>
      <c r="FT129">
        <v>1097</v>
      </c>
      <c r="FU129">
        <v>1020</v>
      </c>
      <c r="FV129">
        <v>1085</v>
      </c>
      <c r="FW129">
        <v>971</v>
      </c>
      <c r="FX129">
        <v>873</v>
      </c>
      <c r="FY129">
        <v>849</v>
      </c>
      <c r="FZ129">
        <v>735</v>
      </c>
      <c r="GA129">
        <v>733</v>
      </c>
      <c r="GB129">
        <v>681</v>
      </c>
      <c r="GC129">
        <v>702</v>
      </c>
      <c r="GD129">
        <v>624</v>
      </c>
      <c r="GE129">
        <v>512</v>
      </c>
      <c r="GF129">
        <v>592</v>
      </c>
      <c r="GG129">
        <v>480</v>
      </c>
      <c r="GH129">
        <v>503</v>
      </c>
      <c r="GI129">
        <v>462</v>
      </c>
      <c r="GJ129">
        <v>408</v>
      </c>
      <c r="GK129">
        <v>359</v>
      </c>
      <c r="GL129">
        <v>1290</v>
      </c>
    </row>
    <row r="130" spans="1:194" s="1" customFormat="1" ht="14.4" x14ac:dyDescent="0.3">
      <c r="A130" s="30" t="s">
        <v>46</v>
      </c>
      <c r="B130" s="1" t="s">
        <v>169</v>
      </c>
      <c r="C130" s="29" t="str">
        <f t="shared" si="66"/>
        <v>LA England - Brentwood</v>
      </c>
      <c r="D130" s="48">
        <f t="shared" si="57"/>
        <v>2930</v>
      </c>
      <c r="E130" s="48">
        <f t="shared" si="58"/>
        <v>2734</v>
      </c>
      <c r="F130" s="49">
        <f t="shared" si="59"/>
        <v>79326</v>
      </c>
      <c r="G130" s="49">
        <f t="shared" si="60"/>
        <v>38391</v>
      </c>
      <c r="H130" s="50">
        <f t="shared" si="61"/>
        <v>40935</v>
      </c>
      <c r="I130" s="50">
        <f t="shared" si="62"/>
        <v>29705</v>
      </c>
      <c r="J130" s="50">
        <f t="shared" si="63"/>
        <v>32808</v>
      </c>
      <c r="K130" s="47">
        <f t="shared" si="64"/>
        <v>8686</v>
      </c>
      <c r="L130" s="48">
        <f t="shared" si="65"/>
        <v>8127</v>
      </c>
      <c r="M130" s="184">
        <v>440</v>
      </c>
      <c r="N130" s="184">
        <v>399</v>
      </c>
      <c r="O130" s="184">
        <v>510</v>
      </c>
      <c r="P130" s="184">
        <v>455</v>
      </c>
      <c r="Q130" s="184">
        <v>494</v>
      </c>
      <c r="R130" s="184">
        <v>483</v>
      </c>
      <c r="S130" s="184">
        <v>492</v>
      </c>
      <c r="T130" s="184">
        <v>505</v>
      </c>
      <c r="U130" s="184">
        <v>477</v>
      </c>
      <c r="V130" s="184">
        <v>512</v>
      </c>
      <c r="W130" s="184">
        <v>499</v>
      </c>
      <c r="X130" s="184">
        <v>490</v>
      </c>
      <c r="Y130" s="184">
        <v>549</v>
      </c>
      <c r="Z130" s="184">
        <v>479</v>
      </c>
      <c r="AA130" s="184">
        <v>467</v>
      </c>
      <c r="AB130" s="184">
        <v>508</v>
      </c>
      <c r="AC130" s="184">
        <v>489</v>
      </c>
      <c r="AD130" s="184">
        <v>438</v>
      </c>
      <c r="AE130" s="184">
        <v>446</v>
      </c>
      <c r="AF130" s="184">
        <v>295</v>
      </c>
      <c r="AG130" s="184">
        <v>236</v>
      </c>
      <c r="AH130" s="184">
        <v>265</v>
      </c>
      <c r="AI130" s="184">
        <v>360</v>
      </c>
      <c r="AJ130" s="184">
        <v>395</v>
      </c>
      <c r="AK130" s="184">
        <v>417</v>
      </c>
      <c r="AL130" s="184">
        <v>476</v>
      </c>
      <c r="AM130" s="184">
        <v>416</v>
      </c>
      <c r="AN130" s="184">
        <v>419</v>
      </c>
      <c r="AO130" s="184">
        <v>418</v>
      </c>
      <c r="AP130" s="184">
        <v>481</v>
      </c>
      <c r="AQ130" s="184">
        <v>475</v>
      </c>
      <c r="AR130" s="184">
        <v>523</v>
      </c>
      <c r="AS130" s="184">
        <v>549</v>
      </c>
      <c r="AT130" s="184">
        <v>615</v>
      </c>
      <c r="AU130" s="184">
        <v>584</v>
      </c>
      <c r="AV130" s="184">
        <v>538</v>
      </c>
      <c r="AW130" s="184">
        <v>591</v>
      </c>
      <c r="AX130" s="184">
        <v>529</v>
      </c>
      <c r="AY130" s="184">
        <v>484</v>
      </c>
      <c r="AZ130" s="184">
        <v>500</v>
      </c>
      <c r="BA130" s="184">
        <v>525</v>
      </c>
      <c r="BB130" s="184">
        <v>469</v>
      </c>
      <c r="BC130" s="184">
        <v>481</v>
      </c>
      <c r="BD130" s="184">
        <v>545</v>
      </c>
      <c r="BE130" s="184">
        <v>545</v>
      </c>
      <c r="BF130" s="184">
        <v>463</v>
      </c>
      <c r="BG130" s="184">
        <v>478</v>
      </c>
      <c r="BH130" s="184">
        <v>440</v>
      </c>
      <c r="BI130" s="184">
        <v>470</v>
      </c>
      <c r="BJ130" s="184">
        <v>552</v>
      </c>
      <c r="BK130" s="184">
        <v>461</v>
      </c>
      <c r="BL130" s="184">
        <v>501</v>
      </c>
      <c r="BM130" s="184">
        <v>489</v>
      </c>
      <c r="BN130" s="184">
        <v>523</v>
      </c>
      <c r="BO130" s="184">
        <v>525</v>
      </c>
      <c r="BP130" s="184">
        <v>547</v>
      </c>
      <c r="BQ130" s="184">
        <v>533</v>
      </c>
      <c r="BR130" s="184">
        <v>512</v>
      </c>
      <c r="BS130" s="184">
        <v>538</v>
      </c>
      <c r="BT130" s="184">
        <v>520</v>
      </c>
      <c r="BU130" s="184">
        <v>511</v>
      </c>
      <c r="BV130" s="184">
        <v>471</v>
      </c>
      <c r="BW130" s="184">
        <v>533</v>
      </c>
      <c r="BX130" s="184">
        <v>474</v>
      </c>
      <c r="BY130" s="184">
        <v>450</v>
      </c>
      <c r="BZ130" s="184">
        <v>378</v>
      </c>
      <c r="CA130" s="184">
        <v>402</v>
      </c>
      <c r="CB130" s="184">
        <v>381</v>
      </c>
      <c r="CC130" s="184">
        <v>341</v>
      </c>
      <c r="CD130" s="184">
        <v>397</v>
      </c>
      <c r="CE130" s="184">
        <v>370</v>
      </c>
      <c r="CF130" s="184">
        <v>322</v>
      </c>
      <c r="CG130" s="184">
        <v>326</v>
      </c>
      <c r="CH130" s="184">
        <v>318</v>
      </c>
      <c r="CI130" s="184">
        <v>306</v>
      </c>
      <c r="CJ130" s="184">
        <v>323</v>
      </c>
      <c r="CK130" s="184">
        <v>371</v>
      </c>
      <c r="CL130" s="184">
        <v>401</v>
      </c>
      <c r="CM130" s="184">
        <v>252</v>
      </c>
      <c r="CN130" s="184">
        <v>273</v>
      </c>
      <c r="CO130" s="184">
        <v>249</v>
      </c>
      <c r="CP130" s="184">
        <v>247</v>
      </c>
      <c r="CQ130" s="184">
        <v>197</v>
      </c>
      <c r="CR130" s="184">
        <v>132</v>
      </c>
      <c r="CS130" s="184">
        <v>150</v>
      </c>
      <c r="CT130" s="184">
        <v>153</v>
      </c>
      <c r="CU130" s="184">
        <v>145</v>
      </c>
      <c r="CV130" s="184">
        <v>132</v>
      </c>
      <c r="CW130" s="184">
        <v>132</v>
      </c>
      <c r="CX130" s="184">
        <v>99</v>
      </c>
      <c r="CY130" s="184">
        <v>340</v>
      </c>
      <c r="CZ130">
        <v>426</v>
      </c>
      <c r="DA130">
        <v>440</v>
      </c>
      <c r="DB130">
        <v>488</v>
      </c>
      <c r="DC130">
        <v>387</v>
      </c>
      <c r="DD130">
        <v>445</v>
      </c>
      <c r="DE130">
        <v>442</v>
      </c>
      <c r="DF130">
        <v>414</v>
      </c>
      <c r="DG130">
        <v>438</v>
      </c>
      <c r="DH130">
        <v>504</v>
      </c>
      <c r="DI130">
        <v>470</v>
      </c>
      <c r="DJ130">
        <v>472</v>
      </c>
      <c r="DK130">
        <v>467</v>
      </c>
      <c r="DL130">
        <v>454</v>
      </c>
      <c r="DM130">
        <v>463</v>
      </c>
      <c r="DN130">
        <v>432</v>
      </c>
      <c r="DO130">
        <v>456</v>
      </c>
      <c r="DP130">
        <v>476</v>
      </c>
      <c r="DQ130">
        <v>453</v>
      </c>
      <c r="DR130">
        <v>384</v>
      </c>
      <c r="DS130">
        <v>209</v>
      </c>
      <c r="DT130">
        <v>246</v>
      </c>
      <c r="DU130">
        <v>252</v>
      </c>
      <c r="DV130">
        <v>365</v>
      </c>
      <c r="DW130">
        <v>389</v>
      </c>
      <c r="DX130">
        <v>448</v>
      </c>
      <c r="DY130">
        <v>447</v>
      </c>
      <c r="DZ130">
        <v>506</v>
      </c>
      <c r="EA130">
        <v>463</v>
      </c>
      <c r="EB130">
        <v>482</v>
      </c>
      <c r="EC130">
        <v>531</v>
      </c>
      <c r="ED130">
        <v>570</v>
      </c>
      <c r="EE130">
        <v>563</v>
      </c>
      <c r="EF130">
        <v>627</v>
      </c>
      <c r="EG130">
        <v>652</v>
      </c>
      <c r="EH130">
        <v>564</v>
      </c>
      <c r="EI130">
        <v>594</v>
      </c>
      <c r="EJ130">
        <v>584</v>
      </c>
      <c r="EK130">
        <v>588</v>
      </c>
      <c r="EL130">
        <v>557</v>
      </c>
      <c r="EM130">
        <v>617</v>
      </c>
      <c r="EN130">
        <v>543</v>
      </c>
      <c r="EO130">
        <v>581</v>
      </c>
      <c r="EP130">
        <v>614</v>
      </c>
      <c r="EQ130">
        <v>567</v>
      </c>
      <c r="ER130">
        <v>528</v>
      </c>
      <c r="ES130">
        <v>510</v>
      </c>
      <c r="ET130">
        <v>488</v>
      </c>
      <c r="EU130">
        <v>515</v>
      </c>
      <c r="EV130">
        <v>504</v>
      </c>
      <c r="EW130">
        <v>530</v>
      </c>
      <c r="EX130">
        <v>501</v>
      </c>
      <c r="EY130">
        <v>530</v>
      </c>
      <c r="EZ130">
        <v>508</v>
      </c>
      <c r="FA130">
        <v>531</v>
      </c>
      <c r="FB130">
        <v>531</v>
      </c>
      <c r="FC130">
        <v>501</v>
      </c>
      <c r="FD130">
        <v>582</v>
      </c>
      <c r="FE130">
        <v>590</v>
      </c>
      <c r="FF130">
        <v>549</v>
      </c>
      <c r="FG130">
        <v>583</v>
      </c>
      <c r="FH130">
        <v>553</v>
      </c>
      <c r="FI130">
        <v>544</v>
      </c>
      <c r="FJ130">
        <v>522</v>
      </c>
      <c r="FK130">
        <v>496</v>
      </c>
      <c r="FL130">
        <v>449</v>
      </c>
      <c r="FM130">
        <v>412</v>
      </c>
      <c r="FN130">
        <v>423</v>
      </c>
      <c r="FO130">
        <v>407</v>
      </c>
      <c r="FP130">
        <v>418</v>
      </c>
      <c r="FQ130">
        <v>359</v>
      </c>
      <c r="FR130">
        <v>401</v>
      </c>
      <c r="FS130">
        <v>377</v>
      </c>
      <c r="FT130">
        <v>327</v>
      </c>
      <c r="FU130">
        <v>376</v>
      </c>
      <c r="FV130">
        <v>331</v>
      </c>
      <c r="FW130">
        <v>316</v>
      </c>
      <c r="FX130">
        <v>438</v>
      </c>
      <c r="FY130">
        <v>475</v>
      </c>
      <c r="FZ130">
        <v>351</v>
      </c>
      <c r="GA130">
        <v>347</v>
      </c>
      <c r="GB130">
        <v>327</v>
      </c>
      <c r="GC130">
        <v>303</v>
      </c>
      <c r="GD130">
        <v>254</v>
      </c>
      <c r="GE130">
        <v>207</v>
      </c>
      <c r="GF130">
        <v>234</v>
      </c>
      <c r="GG130">
        <v>233</v>
      </c>
      <c r="GH130">
        <v>221</v>
      </c>
      <c r="GI130">
        <v>198</v>
      </c>
      <c r="GJ130">
        <v>195</v>
      </c>
      <c r="GK130">
        <v>158</v>
      </c>
      <c r="GL130">
        <v>732</v>
      </c>
    </row>
    <row r="131" spans="1:194" s="1" customFormat="1" ht="14.4" x14ac:dyDescent="0.3">
      <c r="A131" s="30" t="s">
        <v>46</v>
      </c>
      <c r="B131" s="1" t="s">
        <v>170</v>
      </c>
      <c r="C131" s="29" t="str">
        <f t="shared" si="66"/>
        <v>LA England - Brighton and Hove</v>
      </c>
      <c r="D131" s="48">
        <f t="shared" si="57"/>
        <v>8945</v>
      </c>
      <c r="E131" s="48">
        <f t="shared" si="58"/>
        <v>8838</v>
      </c>
      <c r="F131" s="49">
        <f t="shared" si="59"/>
        <v>283870</v>
      </c>
      <c r="G131" s="49">
        <f t="shared" si="60"/>
        <v>138470</v>
      </c>
      <c r="H131" s="50">
        <f t="shared" si="61"/>
        <v>145400</v>
      </c>
      <c r="I131" s="50">
        <f t="shared" si="62"/>
        <v>114819</v>
      </c>
      <c r="J131" s="50">
        <f t="shared" si="63"/>
        <v>122439</v>
      </c>
      <c r="K131" s="47">
        <f t="shared" si="64"/>
        <v>23651</v>
      </c>
      <c r="L131" s="48">
        <f t="shared" si="65"/>
        <v>22961</v>
      </c>
      <c r="M131" s="184">
        <v>1054</v>
      </c>
      <c r="N131" s="184">
        <v>1054</v>
      </c>
      <c r="O131" s="184">
        <v>1161</v>
      </c>
      <c r="P131" s="184">
        <v>1130</v>
      </c>
      <c r="Q131" s="184">
        <v>1209</v>
      </c>
      <c r="R131" s="184">
        <v>1194</v>
      </c>
      <c r="S131" s="184">
        <v>1277</v>
      </c>
      <c r="T131" s="184">
        <v>1285</v>
      </c>
      <c r="U131" s="184">
        <v>1312</v>
      </c>
      <c r="V131" s="184">
        <v>1348</v>
      </c>
      <c r="W131" s="184">
        <v>1333</v>
      </c>
      <c r="X131" s="184">
        <v>1349</v>
      </c>
      <c r="Y131" s="184">
        <v>1373</v>
      </c>
      <c r="Z131" s="184">
        <v>1428</v>
      </c>
      <c r="AA131" s="184">
        <v>1536</v>
      </c>
      <c r="AB131" s="184">
        <v>1455</v>
      </c>
      <c r="AC131" s="184">
        <v>1581</v>
      </c>
      <c r="AD131" s="184">
        <v>1572</v>
      </c>
      <c r="AE131" s="184">
        <v>1849</v>
      </c>
      <c r="AF131" s="184">
        <v>2888</v>
      </c>
      <c r="AG131" s="184">
        <v>3492</v>
      </c>
      <c r="AH131" s="184">
        <v>3286</v>
      </c>
      <c r="AI131" s="184">
        <v>2502</v>
      </c>
      <c r="AJ131" s="184">
        <v>2348</v>
      </c>
      <c r="AK131" s="184">
        <v>2223</v>
      </c>
      <c r="AL131" s="184">
        <v>2294</v>
      </c>
      <c r="AM131" s="184">
        <v>2101</v>
      </c>
      <c r="AN131" s="184">
        <v>2091</v>
      </c>
      <c r="AO131" s="184">
        <v>2190</v>
      </c>
      <c r="AP131" s="184">
        <v>2072</v>
      </c>
      <c r="AQ131" s="184">
        <v>2191</v>
      </c>
      <c r="AR131" s="184">
        <v>2093</v>
      </c>
      <c r="AS131" s="184">
        <v>2120</v>
      </c>
      <c r="AT131" s="184">
        <v>2158</v>
      </c>
      <c r="AU131" s="184">
        <v>2138</v>
      </c>
      <c r="AV131" s="184">
        <v>1955</v>
      </c>
      <c r="AW131" s="184">
        <v>1995</v>
      </c>
      <c r="AX131" s="184">
        <v>2015</v>
      </c>
      <c r="AY131" s="184">
        <v>1893</v>
      </c>
      <c r="AZ131" s="184">
        <v>1841</v>
      </c>
      <c r="BA131" s="184">
        <v>1990</v>
      </c>
      <c r="BB131" s="184">
        <v>1824</v>
      </c>
      <c r="BC131" s="184">
        <v>1840</v>
      </c>
      <c r="BD131" s="184">
        <v>1884</v>
      </c>
      <c r="BE131" s="184">
        <v>1833</v>
      </c>
      <c r="BF131" s="184">
        <v>1897</v>
      </c>
      <c r="BG131" s="184">
        <v>1797</v>
      </c>
      <c r="BH131" s="184">
        <v>1820</v>
      </c>
      <c r="BI131" s="184">
        <v>1724</v>
      </c>
      <c r="BJ131" s="184">
        <v>1690</v>
      </c>
      <c r="BK131" s="184">
        <v>2015</v>
      </c>
      <c r="BL131" s="184">
        <v>2116</v>
      </c>
      <c r="BM131" s="184">
        <v>2158</v>
      </c>
      <c r="BN131" s="184">
        <v>2099</v>
      </c>
      <c r="BO131" s="184">
        <v>1918</v>
      </c>
      <c r="BP131" s="184">
        <v>1972</v>
      </c>
      <c r="BQ131" s="184">
        <v>2031</v>
      </c>
      <c r="BR131" s="184">
        <v>1989</v>
      </c>
      <c r="BS131" s="184">
        <v>2020</v>
      </c>
      <c r="BT131" s="184">
        <v>2016</v>
      </c>
      <c r="BU131" s="184">
        <v>1796</v>
      </c>
      <c r="BV131" s="184">
        <v>1620</v>
      </c>
      <c r="BW131" s="184">
        <v>1539</v>
      </c>
      <c r="BX131" s="184">
        <v>1426</v>
      </c>
      <c r="BY131" s="184">
        <v>1432</v>
      </c>
      <c r="BZ131" s="184">
        <v>1363</v>
      </c>
      <c r="CA131" s="184">
        <v>1169</v>
      </c>
      <c r="CB131" s="184">
        <v>1100</v>
      </c>
      <c r="CC131" s="184">
        <v>1078</v>
      </c>
      <c r="CD131" s="184">
        <v>1070</v>
      </c>
      <c r="CE131" s="184">
        <v>1000</v>
      </c>
      <c r="CF131" s="184">
        <v>919</v>
      </c>
      <c r="CG131" s="184">
        <v>877</v>
      </c>
      <c r="CH131" s="184">
        <v>934</v>
      </c>
      <c r="CI131" s="184">
        <v>805</v>
      </c>
      <c r="CJ131" s="184">
        <v>861</v>
      </c>
      <c r="CK131" s="184">
        <v>917</v>
      </c>
      <c r="CL131" s="184">
        <v>956</v>
      </c>
      <c r="CM131" s="184">
        <v>692</v>
      </c>
      <c r="CN131" s="184">
        <v>591</v>
      </c>
      <c r="CO131" s="184">
        <v>599</v>
      </c>
      <c r="CP131" s="184">
        <v>497</v>
      </c>
      <c r="CQ131" s="184">
        <v>419</v>
      </c>
      <c r="CR131" s="184">
        <v>368</v>
      </c>
      <c r="CS131" s="184">
        <v>406</v>
      </c>
      <c r="CT131" s="184">
        <v>315</v>
      </c>
      <c r="CU131" s="184">
        <v>271</v>
      </c>
      <c r="CV131" s="184">
        <v>276</v>
      </c>
      <c r="CW131" s="184">
        <v>232</v>
      </c>
      <c r="CX131" s="184">
        <v>189</v>
      </c>
      <c r="CY131" s="184">
        <v>734</v>
      </c>
      <c r="CZ131">
        <v>1095</v>
      </c>
      <c r="DA131">
        <v>1040</v>
      </c>
      <c r="DB131">
        <v>1118</v>
      </c>
      <c r="DC131">
        <v>1089</v>
      </c>
      <c r="DD131">
        <v>1199</v>
      </c>
      <c r="DE131">
        <v>1119</v>
      </c>
      <c r="DF131">
        <v>1165</v>
      </c>
      <c r="DG131">
        <v>1167</v>
      </c>
      <c r="DH131">
        <v>1262</v>
      </c>
      <c r="DI131">
        <v>1352</v>
      </c>
      <c r="DJ131">
        <v>1255</v>
      </c>
      <c r="DK131">
        <v>1262</v>
      </c>
      <c r="DL131">
        <v>1375</v>
      </c>
      <c r="DM131">
        <v>1366</v>
      </c>
      <c r="DN131">
        <v>1499</v>
      </c>
      <c r="DO131">
        <v>1491</v>
      </c>
      <c r="DP131">
        <v>1566</v>
      </c>
      <c r="DQ131">
        <v>1541</v>
      </c>
      <c r="DR131">
        <v>1873</v>
      </c>
      <c r="DS131">
        <v>3652</v>
      </c>
      <c r="DT131">
        <v>4412</v>
      </c>
      <c r="DU131">
        <v>4141</v>
      </c>
      <c r="DV131">
        <v>2877</v>
      </c>
      <c r="DW131">
        <v>2502</v>
      </c>
      <c r="DX131">
        <v>2326</v>
      </c>
      <c r="DY131">
        <v>2179</v>
      </c>
      <c r="DZ131">
        <v>2223</v>
      </c>
      <c r="EA131">
        <v>2329</v>
      </c>
      <c r="EB131">
        <v>2182</v>
      </c>
      <c r="EC131">
        <v>2128</v>
      </c>
      <c r="ED131">
        <v>2255</v>
      </c>
      <c r="EE131">
        <v>2134</v>
      </c>
      <c r="EF131">
        <v>2256</v>
      </c>
      <c r="EG131">
        <v>2243</v>
      </c>
      <c r="EH131">
        <v>2150</v>
      </c>
      <c r="EI131">
        <v>2066</v>
      </c>
      <c r="EJ131">
        <v>2006</v>
      </c>
      <c r="EK131">
        <v>1958</v>
      </c>
      <c r="EL131">
        <v>1966</v>
      </c>
      <c r="EM131">
        <v>1876</v>
      </c>
      <c r="EN131">
        <v>1923</v>
      </c>
      <c r="EO131">
        <v>1900</v>
      </c>
      <c r="EP131">
        <v>1967</v>
      </c>
      <c r="EQ131">
        <v>2032</v>
      </c>
      <c r="ER131">
        <v>2024</v>
      </c>
      <c r="ES131">
        <v>1971</v>
      </c>
      <c r="ET131">
        <v>1846</v>
      </c>
      <c r="EU131">
        <v>1924</v>
      </c>
      <c r="EV131">
        <v>1859</v>
      </c>
      <c r="EW131">
        <v>1859</v>
      </c>
      <c r="EX131">
        <v>1882</v>
      </c>
      <c r="EY131">
        <v>2038</v>
      </c>
      <c r="EZ131">
        <v>2150</v>
      </c>
      <c r="FA131">
        <v>2029</v>
      </c>
      <c r="FB131">
        <v>1953</v>
      </c>
      <c r="FC131">
        <v>2211</v>
      </c>
      <c r="FD131">
        <v>1947</v>
      </c>
      <c r="FE131">
        <v>1905</v>
      </c>
      <c r="FF131">
        <v>1905</v>
      </c>
      <c r="FG131">
        <v>1807</v>
      </c>
      <c r="FH131">
        <v>1747</v>
      </c>
      <c r="FI131">
        <v>1606</v>
      </c>
      <c r="FJ131">
        <v>1557</v>
      </c>
      <c r="FK131">
        <v>1447</v>
      </c>
      <c r="FL131">
        <v>1331</v>
      </c>
      <c r="FM131">
        <v>1265</v>
      </c>
      <c r="FN131">
        <v>1218</v>
      </c>
      <c r="FO131">
        <v>1110</v>
      </c>
      <c r="FP131">
        <v>1098</v>
      </c>
      <c r="FQ131">
        <v>1106</v>
      </c>
      <c r="FR131">
        <v>1044</v>
      </c>
      <c r="FS131">
        <v>986</v>
      </c>
      <c r="FT131">
        <v>999</v>
      </c>
      <c r="FU131">
        <v>947</v>
      </c>
      <c r="FV131">
        <v>936</v>
      </c>
      <c r="FW131">
        <v>1013</v>
      </c>
      <c r="FX131">
        <v>1017</v>
      </c>
      <c r="FY131">
        <v>994</v>
      </c>
      <c r="FZ131">
        <v>799</v>
      </c>
      <c r="GA131">
        <v>774</v>
      </c>
      <c r="GB131">
        <v>736</v>
      </c>
      <c r="GC131">
        <v>721</v>
      </c>
      <c r="GD131">
        <v>584</v>
      </c>
      <c r="GE131">
        <v>514</v>
      </c>
      <c r="GF131">
        <v>528</v>
      </c>
      <c r="GG131">
        <v>477</v>
      </c>
      <c r="GH131">
        <v>444</v>
      </c>
      <c r="GI131">
        <v>400</v>
      </c>
      <c r="GJ131">
        <v>408</v>
      </c>
      <c r="GK131">
        <v>301</v>
      </c>
      <c r="GL131">
        <v>1466</v>
      </c>
    </row>
    <row r="132" spans="1:194" s="1" customFormat="1" ht="14.4" x14ac:dyDescent="0.3">
      <c r="A132" s="30" t="s">
        <v>46</v>
      </c>
      <c r="B132" s="1" t="s">
        <v>171</v>
      </c>
      <c r="C132" s="29" t="str">
        <f t="shared" si="66"/>
        <v>LA England - Bristol, City of</v>
      </c>
      <c r="D132" s="48">
        <f t="shared" si="57"/>
        <v>16044</v>
      </c>
      <c r="E132" s="48">
        <f t="shared" si="58"/>
        <v>15436</v>
      </c>
      <c r="F132" s="49">
        <f t="shared" si="59"/>
        <v>494399</v>
      </c>
      <c r="G132" s="49">
        <f t="shared" si="60"/>
        <v>245496</v>
      </c>
      <c r="H132" s="50">
        <f t="shared" si="61"/>
        <v>248903</v>
      </c>
      <c r="I132" s="50">
        <f t="shared" si="62"/>
        <v>198257</v>
      </c>
      <c r="J132" s="50">
        <f t="shared" si="63"/>
        <v>203437</v>
      </c>
      <c r="K132" s="47">
        <f t="shared" si="64"/>
        <v>47239</v>
      </c>
      <c r="L132" s="48">
        <f t="shared" si="65"/>
        <v>45466</v>
      </c>
      <c r="M132" s="184">
        <v>2522</v>
      </c>
      <c r="N132" s="184">
        <v>2536</v>
      </c>
      <c r="O132" s="184">
        <v>2583</v>
      </c>
      <c r="P132" s="184">
        <v>2476</v>
      </c>
      <c r="Q132" s="184">
        <v>2476</v>
      </c>
      <c r="R132" s="184">
        <v>2600</v>
      </c>
      <c r="S132" s="184">
        <v>2557</v>
      </c>
      <c r="T132" s="184">
        <v>2711</v>
      </c>
      <c r="U132" s="184">
        <v>2623</v>
      </c>
      <c r="V132" s="184">
        <v>2682</v>
      </c>
      <c r="W132" s="184">
        <v>2648</v>
      </c>
      <c r="X132" s="184">
        <v>2781</v>
      </c>
      <c r="Y132" s="184">
        <v>2720</v>
      </c>
      <c r="Z132" s="184">
        <v>2710</v>
      </c>
      <c r="AA132" s="184">
        <v>2834</v>
      </c>
      <c r="AB132" s="184">
        <v>2539</v>
      </c>
      <c r="AC132" s="184">
        <v>2686</v>
      </c>
      <c r="AD132" s="184">
        <v>2555</v>
      </c>
      <c r="AE132" s="184">
        <v>2885</v>
      </c>
      <c r="AF132" s="184">
        <v>4608</v>
      </c>
      <c r="AG132" s="184">
        <v>5709</v>
      </c>
      <c r="AH132" s="184">
        <v>6453</v>
      </c>
      <c r="AI132" s="184">
        <v>5538</v>
      </c>
      <c r="AJ132" s="184">
        <v>5522</v>
      </c>
      <c r="AK132" s="184">
        <v>5451</v>
      </c>
      <c r="AL132" s="184">
        <v>5255</v>
      </c>
      <c r="AM132" s="184">
        <v>5087</v>
      </c>
      <c r="AN132" s="184">
        <v>5194</v>
      </c>
      <c r="AO132" s="184">
        <v>4871</v>
      </c>
      <c r="AP132" s="184">
        <v>4632</v>
      </c>
      <c r="AQ132" s="184">
        <v>4654</v>
      </c>
      <c r="AR132" s="184">
        <v>4682</v>
      </c>
      <c r="AS132" s="184">
        <v>4571</v>
      </c>
      <c r="AT132" s="184">
        <v>4580</v>
      </c>
      <c r="AU132" s="184">
        <v>4239</v>
      </c>
      <c r="AV132" s="184">
        <v>4229</v>
      </c>
      <c r="AW132" s="184">
        <v>4043</v>
      </c>
      <c r="AX132" s="184">
        <v>3936</v>
      </c>
      <c r="AY132" s="184">
        <v>4010</v>
      </c>
      <c r="AZ132" s="184">
        <v>3743</v>
      </c>
      <c r="BA132" s="184">
        <v>3475</v>
      </c>
      <c r="BB132" s="184">
        <v>3538</v>
      </c>
      <c r="BC132" s="184">
        <v>3262</v>
      </c>
      <c r="BD132" s="184">
        <v>3192</v>
      </c>
      <c r="BE132" s="184">
        <v>3247</v>
      </c>
      <c r="BF132" s="184">
        <v>2984</v>
      </c>
      <c r="BG132" s="184">
        <v>2716</v>
      </c>
      <c r="BH132" s="184">
        <v>2657</v>
      </c>
      <c r="BI132" s="184">
        <v>2663</v>
      </c>
      <c r="BJ132" s="184">
        <v>2561</v>
      </c>
      <c r="BK132" s="184">
        <v>2447</v>
      </c>
      <c r="BL132" s="184">
        <v>2508</v>
      </c>
      <c r="BM132" s="184">
        <v>2426</v>
      </c>
      <c r="BN132" s="184">
        <v>2659</v>
      </c>
      <c r="BO132" s="184">
        <v>2409</v>
      </c>
      <c r="BP132" s="184">
        <v>2448</v>
      </c>
      <c r="BQ132" s="184">
        <v>2529</v>
      </c>
      <c r="BR132" s="184">
        <v>2452</v>
      </c>
      <c r="BS132" s="184">
        <v>2438</v>
      </c>
      <c r="BT132" s="184">
        <v>2526</v>
      </c>
      <c r="BU132" s="184">
        <v>2259</v>
      </c>
      <c r="BV132" s="184">
        <v>2166</v>
      </c>
      <c r="BW132" s="184">
        <v>2070</v>
      </c>
      <c r="BX132" s="184">
        <v>2062</v>
      </c>
      <c r="BY132" s="184">
        <v>1871</v>
      </c>
      <c r="BZ132" s="184">
        <v>1892</v>
      </c>
      <c r="CA132" s="184">
        <v>1792</v>
      </c>
      <c r="CB132" s="184">
        <v>1758</v>
      </c>
      <c r="CC132" s="184">
        <v>1608</v>
      </c>
      <c r="CD132" s="184">
        <v>1537</v>
      </c>
      <c r="CE132" s="184">
        <v>1533</v>
      </c>
      <c r="CF132" s="184">
        <v>1426</v>
      </c>
      <c r="CG132" s="184">
        <v>1359</v>
      </c>
      <c r="CH132" s="184">
        <v>1447</v>
      </c>
      <c r="CI132" s="184">
        <v>1399</v>
      </c>
      <c r="CJ132" s="184">
        <v>1318</v>
      </c>
      <c r="CK132" s="184">
        <v>1367</v>
      </c>
      <c r="CL132" s="184">
        <v>1419</v>
      </c>
      <c r="CM132" s="184">
        <v>1080</v>
      </c>
      <c r="CN132" s="184">
        <v>950</v>
      </c>
      <c r="CO132" s="184">
        <v>914</v>
      </c>
      <c r="CP132" s="184">
        <v>849</v>
      </c>
      <c r="CQ132" s="184">
        <v>703</v>
      </c>
      <c r="CR132" s="184">
        <v>593</v>
      </c>
      <c r="CS132" s="184">
        <v>634</v>
      </c>
      <c r="CT132" s="184">
        <v>578</v>
      </c>
      <c r="CU132" s="184">
        <v>498</v>
      </c>
      <c r="CV132" s="184">
        <v>414</v>
      </c>
      <c r="CW132" s="184">
        <v>342</v>
      </c>
      <c r="CX132" s="184">
        <v>308</v>
      </c>
      <c r="CY132" s="184">
        <v>1082</v>
      </c>
      <c r="CZ132">
        <v>2458</v>
      </c>
      <c r="DA132">
        <v>2424</v>
      </c>
      <c r="DB132">
        <v>2430</v>
      </c>
      <c r="DC132">
        <v>2440</v>
      </c>
      <c r="DD132">
        <v>2453</v>
      </c>
      <c r="DE132">
        <v>2486</v>
      </c>
      <c r="DF132">
        <v>2367</v>
      </c>
      <c r="DG132">
        <v>2517</v>
      </c>
      <c r="DH132">
        <v>2616</v>
      </c>
      <c r="DI132">
        <v>2599</v>
      </c>
      <c r="DJ132">
        <v>2586</v>
      </c>
      <c r="DK132">
        <v>2654</v>
      </c>
      <c r="DL132">
        <v>2673</v>
      </c>
      <c r="DM132">
        <v>2614</v>
      </c>
      <c r="DN132">
        <v>2542</v>
      </c>
      <c r="DO132">
        <v>2478</v>
      </c>
      <c r="DP132">
        <v>2581</v>
      </c>
      <c r="DQ132">
        <v>2548</v>
      </c>
      <c r="DR132">
        <v>2841</v>
      </c>
      <c r="DS132">
        <v>5004</v>
      </c>
      <c r="DT132">
        <v>6221</v>
      </c>
      <c r="DU132">
        <v>6832</v>
      </c>
      <c r="DV132">
        <v>5865</v>
      </c>
      <c r="DW132">
        <v>5678</v>
      </c>
      <c r="DX132">
        <v>5375</v>
      </c>
      <c r="DY132">
        <v>5260</v>
      </c>
      <c r="DZ132">
        <v>4980</v>
      </c>
      <c r="EA132">
        <v>4959</v>
      </c>
      <c r="EB132">
        <v>4591</v>
      </c>
      <c r="EC132">
        <v>4696</v>
      </c>
      <c r="ED132">
        <v>4529</v>
      </c>
      <c r="EE132">
        <v>4531</v>
      </c>
      <c r="EF132">
        <v>4243</v>
      </c>
      <c r="EG132">
        <v>4362</v>
      </c>
      <c r="EH132">
        <v>4295</v>
      </c>
      <c r="EI132">
        <v>4209</v>
      </c>
      <c r="EJ132">
        <v>4099</v>
      </c>
      <c r="EK132">
        <v>4042</v>
      </c>
      <c r="EL132">
        <v>3806</v>
      </c>
      <c r="EM132">
        <v>3736</v>
      </c>
      <c r="EN132">
        <v>3534</v>
      </c>
      <c r="EO132">
        <v>3231</v>
      </c>
      <c r="EP132">
        <v>3269</v>
      </c>
      <c r="EQ132">
        <v>3241</v>
      </c>
      <c r="ER132">
        <v>3256</v>
      </c>
      <c r="ES132">
        <v>2960</v>
      </c>
      <c r="ET132">
        <v>2768</v>
      </c>
      <c r="EU132">
        <v>2608</v>
      </c>
      <c r="EV132">
        <v>2674</v>
      </c>
      <c r="EW132">
        <v>2670</v>
      </c>
      <c r="EX132">
        <v>2577</v>
      </c>
      <c r="EY132">
        <v>2462</v>
      </c>
      <c r="EZ132">
        <v>2511</v>
      </c>
      <c r="FA132">
        <v>2545</v>
      </c>
      <c r="FB132">
        <v>2438</v>
      </c>
      <c r="FC132">
        <v>2436</v>
      </c>
      <c r="FD132">
        <v>2340</v>
      </c>
      <c r="FE132">
        <v>2399</v>
      </c>
      <c r="FF132">
        <v>2481</v>
      </c>
      <c r="FG132">
        <v>2400</v>
      </c>
      <c r="FH132">
        <v>2352</v>
      </c>
      <c r="FI132">
        <v>2367</v>
      </c>
      <c r="FJ132">
        <v>2194</v>
      </c>
      <c r="FK132">
        <v>2108</v>
      </c>
      <c r="FL132">
        <v>1976</v>
      </c>
      <c r="FM132">
        <v>1924</v>
      </c>
      <c r="FN132">
        <v>1944</v>
      </c>
      <c r="FO132">
        <v>1708</v>
      </c>
      <c r="FP132">
        <v>1682</v>
      </c>
      <c r="FQ132">
        <v>1626</v>
      </c>
      <c r="FR132">
        <v>1636</v>
      </c>
      <c r="FS132">
        <v>1595</v>
      </c>
      <c r="FT132">
        <v>1473</v>
      </c>
      <c r="FU132">
        <v>1429</v>
      </c>
      <c r="FV132">
        <v>1517</v>
      </c>
      <c r="FW132">
        <v>1462</v>
      </c>
      <c r="FX132">
        <v>1572</v>
      </c>
      <c r="FY132">
        <v>1585</v>
      </c>
      <c r="FZ132">
        <v>1148</v>
      </c>
      <c r="GA132">
        <v>1144</v>
      </c>
      <c r="GB132">
        <v>1134</v>
      </c>
      <c r="GC132">
        <v>1092</v>
      </c>
      <c r="GD132">
        <v>934</v>
      </c>
      <c r="GE132">
        <v>792</v>
      </c>
      <c r="GF132">
        <v>791</v>
      </c>
      <c r="GG132">
        <v>763</v>
      </c>
      <c r="GH132">
        <v>714</v>
      </c>
      <c r="GI132">
        <v>663</v>
      </c>
      <c r="GJ132">
        <v>566</v>
      </c>
      <c r="GK132">
        <v>519</v>
      </c>
      <c r="GL132">
        <v>2073</v>
      </c>
    </row>
    <row r="133" spans="1:194" s="1" customFormat="1" ht="14.4" x14ac:dyDescent="0.3">
      <c r="A133" s="30" t="s">
        <v>46</v>
      </c>
      <c r="B133" s="1" t="s">
        <v>172</v>
      </c>
      <c r="C133" s="29" t="str">
        <f t="shared" si="66"/>
        <v>LA England - Broadland</v>
      </c>
      <c r="D133" s="48">
        <f t="shared" si="57"/>
        <v>4748</v>
      </c>
      <c r="E133" s="48">
        <f t="shared" si="58"/>
        <v>4365</v>
      </c>
      <c r="F133" s="49">
        <f t="shared" si="59"/>
        <v>138157</v>
      </c>
      <c r="G133" s="49">
        <f t="shared" si="60"/>
        <v>67283</v>
      </c>
      <c r="H133" s="50">
        <f t="shared" si="61"/>
        <v>70874</v>
      </c>
      <c r="I133" s="50">
        <f t="shared" si="62"/>
        <v>54414</v>
      </c>
      <c r="J133" s="50">
        <f t="shared" si="63"/>
        <v>58660</v>
      </c>
      <c r="K133" s="47">
        <f t="shared" si="64"/>
        <v>12869</v>
      </c>
      <c r="L133" s="48">
        <f t="shared" si="65"/>
        <v>12214</v>
      </c>
      <c r="M133" s="184">
        <v>510</v>
      </c>
      <c r="N133" s="184">
        <v>551</v>
      </c>
      <c r="O133" s="184">
        <v>574</v>
      </c>
      <c r="P133" s="184">
        <v>648</v>
      </c>
      <c r="Q133" s="184">
        <v>688</v>
      </c>
      <c r="R133" s="184">
        <v>666</v>
      </c>
      <c r="S133" s="184">
        <v>727</v>
      </c>
      <c r="T133" s="184">
        <v>756</v>
      </c>
      <c r="U133" s="184">
        <v>736</v>
      </c>
      <c r="V133" s="184">
        <v>741</v>
      </c>
      <c r="W133" s="184">
        <v>728</v>
      </c>
      <c r="X133" s="184">
        <v>796</v>
      </c>
      <c r="Y133" s="184">
        <v>791</v>
      </c>
      <c r="Z133" s="184">
        <v>817</v>
      </c>
      <c r="AA133" s="184">
        <v>782</v>
      </c>
      <c r="AB133" s="184">
        <v>787</v>
      </c>
      <c r="AC133" s="184">
        <v>786</v>
      </c>
      <c r="AD133" s="184">
        <v>785</v>
      </c>
      <c r="AE133" s="184">
        <v>636</v>
      </c>
      <c r="AF133" s="184">
        <v>604</v>
      </c>
      <c r="AG133" s="184">
        <v>482</v>
      </c>
      <c r="AH133" s="184">
        <v>581</v>
      </c>
      <c r="AI133" s="184">
        <v>527</v>
      </c>
      <c r="AJ133" s="184">
        <v>641</v>
      </c>
      <c r="AK133" s="184">
        <v>616</v>
      </c>
      <c r="AL133" s="184">
        <v>645</v>
      </c>
      <c r="AM133" s="184">
        <v>631</v>
      </c>
      <c r="AN133" s="184">
        <v>666</v>
      </c>
      <c r="AO133" s="184">
        <v>656</v>
      </c>
      <c r="AP133" s="184">
        <v>744</v>
      </c>
      <c r="AQ133" s="184">
        <v>744</v>
      </c>
      <c r="AR133" s="184">
        <v>695</v>
      </c>
      <c r="AS133" s="184">
        <v>812</v>
      </c>
      <c r="AT133" s="184">
        <v>791</v>
      </c>
      <c r="AU133" s="184">
        <v>795</v>
      </c>
      <c r="AV133" s="184">
        <v>799</v>
      </c>
      <c r="AW133" s="184">
        <v>785</v>
      </c>
      <c r="AX133" s="184">
        <v>848</v>
      </c>
      <c r="AY133" s="184">
        <v>818</v>
      </c>
      <c r="AZ133" s="184">
        <v>835</v>
      </c>
      <c r="BA133" s="184">
        <v>787</v>
      </c>
      <c r="BB133" s="184">
        <v>758</v>
      </c>
      <c r="BC133" s="184">
        <v>801</v>
      </c>
      <c r="BD133" s="184">
        <v>814</v>
      </c>
      <c r="BE133" s="184">
        <v>855</v>
      </c>
      <c r="BF133" s="184">
        <v>760</v>
      </c>
      <c r="BG133" s="184">
        <v>776</v>
      </c>
      <c r="BH133" s="184">
        <v>746</v>
      </c>
      <c r="BI133" s="184">
        <v>718</v>
      </c>
      <c r="BJ133" s="184">
        <v>824</v>
      </c>
      <c r="BK133" s="184">
        <v>892</v>
      </c>
      <c r="BL133" s="184">
        <v>921</v>
      </c>
      <c r="BM133" s="184">
        <v>967</v>
      </c>
      <c r="BN133" s="184">
        <v>958</v>
      </c>
      <c r="BO133" s="184">
        <v>919</v>
      </c>
      <c r="BP133" s="184">
        <v>1051</v>
      </c>
      <c r="BQ133" s="184">
        <v>1034</v>
      </c>
      <c r="BR133" s="184">
        <v>1061</v>
      </c>
      <c r="BS133" s="184">
        <v>1001</v>
      </c>
      <c r="BT133" s="184">
        <v>1012</v>
      </c>
      <c r="BU133" s="184">
        <v>1019</v>
      </c>
      <c r="BV133" s="184">
        <v>947</v>
      </c>
      <c r="BW133" s="184">
        <v>984</v>
      </c>
      <c r="BX133" s="184">
        <v>989</v>
      </c>
      <c r="BY133" s="184">
        <v>896</v>
      </c>
      <c r="BZ133" s="184">
        <v>855</v>
      </c>
      <c r="CA133" s="184">
        <v>795</v>
      </c>
      <c r="CB133" s="184">
        <v>865</v>
      </c>
      <c r="CC133" s="184">
        <v>846</v>
      </c>
      <c r="CD133" s="184">
        <v>743</v>
      </c>
      <c r="CE133" s="184">
        <v>768</v>
      </c>
      <c r="CF133" s="184">
        <v>812</v>
      </c>
      <c r="CG133" s="184">
        <v>694</v>
      </c>
      <c r="CH133" s="184">
        <v>773</v>
      </c>
      <c r="CI133" s="184">
        <v>800</v>
      </c>
      <c r="CJ133" s="184">
        <v>802</v>
      </c>
      <c r="CK133" s="184">
        <v>887</v>
      </c>
      <c r="CL133" s="184">
        <v>931</v>
      </c>
      <c r="CM133" s="184">
        <v>727</v>
      </c>
      <c r="CN133" s="184">
        <v>671</v>
      </c>
      <c r="CO133" s="184">
        <v>636</v>
      </c>
      <c r="CP133" s="184">
        <v>535</v>
      </c>
      <c r="CQ133" s="184">
        <v>509</v>
      </c>
      <c r="CR133" s="184">
        <v>418</v>
      </c>
      <c r="CS133" s="184">
        <v>344</v>
      </c>
      <c r="CT133" s="184">
        <v>382</v>
      </c>
      <c r="CU133" s="184">
        <v>365</v>
      </c>
      <c r="CV133" s="184">
        <v>309</v>
      </c>
      <c r="CW133" s="184">
        <v>225</v>
      </c>
      <c r="CX133" s="184">
        <v>207</v>
      </c>
      <c r="CY133" s="184">
        <v>674</v>
      </c>
      <c r="CZ133">
        <v>505</v>
      </c>
      <c r="DA133">
        <v>519</v>
      </c>
      <c r="DB133">
        <v>644</v>
      </c>
      <c r="DC133">
        <v>546</v>
      </c>
      <c r="DD133">
        <v>615</v>
      </c>
      <c r="DE133">
        <v>718</v>
      </c>
      <c r="DF133">
        <v>690</v>
      </c>
      <c r="DG133">
        <v>696</v>
      </c>
      <c r="DH133">
        <v>760</v>
      </c>
      <c r="DI133">
        <v>699</v>
      </c>
      <c r="DJ133">
        <v>707</v>
      </c>
      <c r="DK133">
        <v>750</v>
      </c>
      <c r="DL133">
        <v>762</v>
      </c>
      <c r="DM133">
        <v>753</v>
      </c>
      <c r="DN133">
        <v>700</v>
      </c>
      <c r="DO133">
        <v>731</v>
      </c>
      <c r="DP133">
        <v>702</v>
      </c>
      <c r="DQ133">
        <v>717</v>
      </c>
      <c r="DR133">
        <v>647</v>
      </c>
      <c r="DS133">
        <v>499</v>
      </c>
      <c r="DT133">
        <v>403</v>
      </c>
      <c r="DU133">
        <v>432</v>
      </c>
      <c r="DV133">
        <v>548</v>
      </c>
      <c r="DW133">
        <v>624</v>
      </c>
      <c r="DX133">
        <v>650</v>
      </c>
      <c r="DY133">
        <v>605</v>
      </c>
      <c r="DZ133">
        <v>703</v>
      </c>
      <c r="EA133">
        <v>715</v>
      </c>
      <c r="EB133">
        <v>702</v>
      </c>
      <c r="EC133">
        <v>725</v>
      </c>
      <c r="ED133">
        <v>802</v>
      </c>
      <c r="EE133">
        <v>751</v>
      </c>
      <c r="EF133">
        <v>804</v>
      </c>
      <c r="EG133">
        <v>867</v>
      </c>
      <c r="EH133">
        <v>861</v>
      </c>
      <c r="EI133">
        <v>865</v>
      </c>
      <c r="EJ133">
        <v>829</v>
      </c>
      <c r="EK133">
        <v>839</v>
      </c>
      <c r="EL133">
        <v>867</v>
      </c>
      <c r="EM133">
        <v>903</v>
      </c>
      <c r="EN133">
        <v>842</v>
      </c>
      <c r="EO133">
        <v>840</v>
      </c>
      <c r="EP133">
        <v>872</v>
      </c>
      <c r="EQ133">
        <v>927</v>
      </c>
      <c r="ER133">
        <v>853</v>
      </c>
      <c r="ES133">
        <v>862</v>
      </c>
      <c r="ET133">
        <v>836</v>
      </c>
      <c r="EU133">
        <v>746</v>
      </c>
      <c r="EV133">
        <v>804</v>
      </c>
      <c r="EW133">
        <v>829</v>
      </c>
      <c r="EX133">
        <v>926</v>
      </c>
      <c r="EY133">
        <v>942</v>
      </c>
      <c r="EZ133">
        <v>994</v>
      </c>
      <c r="FA133">
        <v>1033</v>
      </c>
      <c r="FB133">
        <v>1015</v>
      </c>
      <c r="FC133">
        <v>1086</v>
      </c>
      <c r="FD133">
        <v>1076</v>
      </c>
      <c r="FE133">
        <v>1000</v>
      </c>
      <c r="FF133">
        <v>1080</v>
      </c>
      <c r="FG133">
        <v>1086</v>
      </c>
      <c r="FH133">
        <v>1057</v>
      </c>
      <c r="FI133">
        <v>1008</v>
      </c>
      <c r="FJ133">
        <v>1029</v>
      </c>
      <c r="FK133">
        <v>975</v>
      </c>
      <c r="FL133">
        <v>917</v>
      </c>
      <c r="FM133">
        <v>943</v>
      </c>
      <c r="FN133">
        <v>927</v>
      </c>
      <c r="FO133">
        <v>877</v>
      </c>
      <c r="FP133">
        <v>883</v>
      </c>
      <c r="FQ133">
        <v>852</v>
      </c>
      <c r="FR133">
        <v>903</v>
      </c>
      <c r="FS133">
        <v>855</v>
      </c>
      <c r="FT133">
        <v>810</v>
      </c>
      <c r="FU133">
        <v>870</v>
      </c>
      <c r="FV133">
        <v>858</v>
      </c>
      <c r="FW133">
        <v>886</v>
      </c>
      <c r="FX133">
        <v>975</v>
      </c>
      <c r="FY133">
        <v>1119</v>
      </c>
      <c r="FZ133">
        <v>758</v>
      </c>
      <c r="GA133">
        <v>794</v>
      </c>
      <c r="GB133">
        <v>710</v>
      </c>
      <c r="GC133">
        <v>637</v>
      </c>
      <c r="GD133">
        <v>516</v>
      </c>
      <c r="GE133">
        <v>499</v>
      </c>
      <c r="GF133">
        <v>518</v>
      </c>
      <c r="GG133">
        <v>467</v>
      </c>
      <c r="GH133">
        <v>445</v>
      </c>
      <c r="GI133">
        <v>399</v>
      </c>
      <c r="GJ133">
        <v>347</v>
      </c>
      <c r="GK133">
        <v>288</v>
      </c>
      <c r="GL133">
        <v>1248</v>
      </c>
    </row>
    <row r="134" spans="1:194" s="1" customFormat="1" ht="14.4" x14ac:dyDescent="0.3">
      <c r="A134" s="30" t="s">
        <v>46</v>
      </c>
      <c r="B134" s="1" t="s">
        <v>173</v>
      </c>
      <c r="C134" s="29" t="str">
        <f t="shared" si="66"/>
        <v>LA England - Bromley</v>
      </c>
      <c r="D134" s="48">
        <f t="shared" si="57"/>
        <v>13217</v>
      </c>
      <c r="E134" s="48">
        <f t="shared" si="58"/>
        <v>12434</v>
      </c>
      <c r="F134" s="49">
        <f t="shared" si="59"/>
        <v>335319</v>
      </c>
      <c r="G134" s="49">
        <f t="shared" si="60"/>
        <v>160897</v>
      </c>
      <c r="H134" s="50">
        <f t="shared" si="61"/>
        <v>174422</v>
      </c>
      <c r="I134" s="50">
        <f t="shared" si="62"/>
        <v>123153</v>
      </c>
      <c r="J134" s="50">
        <f t="shared" si="63"/>
        <v>138709</v>
      </c>
      <c r="K134" s="47">
        <f t="shared" si="64"/>
        <v>37744</v>
      </c>
      <c r="L134" s="48">
        <f t="shared" si="65"/>
        <v>35713</v>
      </c>
      <c r="M134" s="184">
        <v>1713</v>
      </c>
      <c r="N134" s="184">
        <v>1803</v>
      </c>
      <c r="O134" s="184">
        <v>2016</v>
      </c>
      <c r="P134" s="184">
        <v>1979</v>
      </c>
      <c r="Q134" s="184">
        <v>2024</v>
      </c>
      <c r="R134" s="184">
        <v>2068</v>
      </c>
      <c r="S134" s="184">
        <v>2134</v>
      </c>
      <c r="T134" s="184">
        <v>2195</v>
      </c>
      <c r="U134" s="184">
        <v>2108</v>
      </c>
      <c r="V134" s="184">
        <v>2129</v>
      </c>
      <c r="W134" s="184">
        <v>2142</v>
      </c>
      <c r="X134" s="184">
        <v>2216</v>
      </c>
      <c r="Y134" s="184">
        <v>2202</v>
      </c>
      <c r="Z134" s="184">
        <v>2295</v>
      </c>
      <c r="AA134" s="184">
        <v>2261</v>
      </c>
      <c r="AB134" s="184">
        <v>2177</v>
      </c>
      <c r="AC134" s="184">
        <v>2182</v>
      </c>
      <c r="AD134" s="184">
        <v>2100</v>
      </c>
      <c r="AE134" s="184">
        <v>1932</v>
      </c>
      <c r="AF134" s="184">
        <v>1319</v>
      </c>
      <c r="AG134" s="184">
        <v>1145</v>
      </c>
      <c r="AH134" s="184">
        <v>1261</v>
      </c>
      <c r="AI134" s="184">
        <v>1493</v>
      </c>
      <c r="AJ134" s="184">
        <v>1628</v>
      </c>
      <c r="AK134" s="184">
        <v>1780</v>
      </c>
      <c r="AL134" s="184">
        <v>1835</v>
      </c>
      <c r="AM134" s="184">
        <v>1887</v>
      </c>
      <c r="AN134" s="184">
        <v>1827</v>
      </c>
      <c r="AO134" s="184">
        <v>1659</v>
      </c>
      <c r="AP134" s="184">
        <v>1793</v>
      </c>
      <c r="AQ134" s="184">
        <v>1872</v>
      </c>
      <c r="AR134" s="184">
        <v>1958</v>
      </c>
      <c r="AS134" s="184">
        <v>1905</v>
      </c>
      <c r="AT134" s="184">
        <v>1866</v>
      </c>
      <c r="AU134" s="184">
        <v>2304</v>
      </c>
      <c r="AV134" s="184">
        <v>2137</v>
      </c>
      <c r="AW134" s="184">
        <v>2331</v>
      </c>
      <c r="AX134" s="184">
        <v>2229</v>
      </c>
      <c r="AY134" s="184">
        <v>2351</v>
      </c>
      <c r="AZ134" s="184">
        <v>2372</v>
      </c>
      <c r="BA134" s="184">
        <v>2444</v>
      </c>
      <c r="BB134" s="184">
        <v>2387</v>
      </c>
      <c r="BC134" s="184">
        <v>2461</v>
      </c>
      <c r="BD134" s="184">
        <v>2457</v>
      </c>
      <c r="BE134" s="184">
        <v>2390</v>
      </c>
      <c r="BF134" s="184">
        <v>2489</v>
      </c>
      <c r="BG134" s="184">
        <v>2481</v>
      </c>
      <c r="BH134" s="184">
        <v>2212</v>
      </c>
      <c r="BI134" s="184">
        <v>2245</v>
      </c>
      <c r="BJ134" s="184">
        <v>2285</v>
      </c>
      <c r="BK134" s="184">
        <v>2240</v>
      </c>
      <c r="BL134" s="184">
        <v>2247</v>
      </c>
      <c r="BM134" s="184">
        <v>2343</v>
      </c>
      <c r="BN134" s="184">
        <v>2225</v>
      </c>
      <c r="BO134" s="184">
        <v>2136</v>
      </c>
      <c r="BP134" s="184">
        <v>2235</v>
      </c>
      <c r="BQ134" s="184">
        <v>2106</v>
      </c>
      <c r="BR134" s="184">
        <v>2308</v>
      </c>
      <c r="BS134" s="184">
        <v>2219</v>
      </c>
      <c r="BT134" s="184">
        <v>2123</v>
      </c>
      <c r="BU134" s="184">
        <v>2081</v>
      </c>
      <c r="BV134" s="184">
        <v>1989</v>
      </c>
      <c r="BW134" s="184">
        <v>1803</v>
      </c>
      <c r="BX134" s="184">
        <v>1872</v>
      </c>
      <c r="BY134" s="184">
        <v>1792</v>
      </c>
      <c r="BZ134" s="184">
        <v>1614</v>
      </c>
      <c r="CA134" s="184">
        <v>1608</v>
      </c>
      <c r="CB134" s="184">
        <v>1453</v>
      </c>
      <c r="CC134" s="184">
        <v>1430</v>
      </c>
      <c r="CD134" s="184">
        <v>1295</v>
      </c>
      <c r="CE134" s="184">
        <v>1263</v>
      </c>
      <c r="CF134" s="184">
        <v>1189</v>
      </c>
      <c r="CG134" s="184">
        <v>1169</v>
      </c>
      <c r="CH134" s="184">
        <v>1221</v>
      </c>
      <c r="CI134" s="184">
        <v>1181</v>
      </c>
      <c r="CJ134" s="184">
        <v>1278</v>
      </c>
      <c r="CK134" s="184">
        <v>1273</v>
      </c>
      <c r="CL134" s="184">
        <v>1483</v>
      </c>
      <c r="CM134" s="184">
        <v>1093</v>
      </c>
      <c r="CN134" s="184">
        <v>940</v>
      </c>
      <c r="CO134" s="184">
        <v>936</v>
      </c>
      <c r="CP134" s="184">
        <v>863</v>
      </c>
      <c r="CQ134" s="184">
        <v>765</v>
      </c>
      <c r="CR134" s="184">
        <v>606</v>
      </c>
      <c r="CS134" s="184">
        <v>609</v>
      </c>
      <c r="CT134" s="184">
        <v>564</v>
      </c>
      <c r="CU134" s="184">
        <v>489</v>
      </c>
      <c r="CV134" s="184">
        <v>440</v>
      </c>
      <c r="CW134" s="184">
        <v>402</v>
      </c>
      <c r="CX134" s="184">
        <v>331</v>
      </c>
      <c r="CY134" s="184">
        <v>1204</v>
      </c>
      <c r="CZ134">
        <v>1689</v>
      </c>
      <c r="DA134">
        <v>1751</v>
      </c>
      <c r="DB134">
        <v>1831</v>
      </c>
      <c r="DC134">
        <v>1851</v>
      </c>
      <c r="DD134">
        <v>1942</v>
      </c>
      <c r="DE134">
        <v>1989</v>
      </c>
      <c r="DF134">
        <v>1968</v>
      </c>
      <c r="DG134">
        <v>1992</v>
      </c>
      <c r="DH134">
        <v>2096</v>
      </c>
      <c r="DI134">
        <v>2108</v>
      </c>
      <c r="DJ134">
        <v>2011</v>
      </c>
      <c r="DK134">
        <v>2051</v>
      </c>
      <c r="DL134">
        <v>2067</v>
      </c>
      <c r="DM134">
        <v>2224</v>
      </c>
      <c r="DN134">
        <v>2119</v>
      </c>
      <c r="DO134">
        <v>2031</v>
      </c>
      <c r="DP134">
        <v>2025</v>
      </c>
      <c r="DQ134">
        <v>1968</v>
      </c>
      <c r="DR134">
        <v>1824</v>
      </c>
      <c r="DS134">
        <v>1095</v>
      </c>
      <c r="DT134">
        <v>973</v>
      </c>
      <c r="DU134">
        <v>1038</v>
      </c>
      <c r="DV134">
        <v>1477</v>
      </c>
      <c r="DW134">
        <v>1621</v>
      </c>
      <c r="DX134">
        <v>1751</v>
      </c>
      <c r="DY134">
        <v>1819</v>
      </c>
      <c r="DZ134">
        <v>1764</v>
      </c>
      <c r="EA134">
        <v>1870</v>
      </c>
      <c r="EB134">
        <v>1908</v>
      </c>
      <c r="EC134">
        <v>1916</v>
      </c>
      <c r="ED134">
        <v>2007</v>
      </c>
      <c r="EE134">
        <v>2224</v>
      </c>
      <c r="EF134">
        <v>2447</v>
      </c>
      <c r="EG134">
        <v>2447</v>
      </c>
      <c r="EH134">
        <v>2693</v>
      </c>
      <c r="EI134">
        <v>2616</v>
      </c>
      <c r="EJ134">
        <v>2810</v>
      </c>
      <c r="EK134">
        <v>2689</v>
      </c>
      <c r="EL134">
        <v>2875</v>
      </c>
      <c r="EM134">
        <v>2745</v>
      </c>
      <c r="EN134">
        <v>2679</v>
      </c>
      <c r="EO134">
        <v>2707</v>
      </c>
      <c r="EP134">
        <v>2803</v>
      </c>
      <c r="EQ134">
        <v>2870</v>
      </c>
      <c r="ER134">
        <v>2798</v>
      </c>
      <c r="ES134">
        <v>2831</v>
      </c>
      <c r="ET134">
        <v>2477</v>
      </c>
      <c r="EU134">
        <v>2509</v>
      </c>
      <c r="EV134">
        <v>2427</v>
      </c>
      <c r="EW134">
        <v>2432</v>
      </c>
      <c r="EX134">
        <v>2432</v>
      </c>
      <c r="EY134">
        <v>2479</v>
      </c>
      <c r="EZ134">
        <v>2358</v>
      </c>
      <c r="FA134">
        <v>2457</v>
      </c>
      <c r="FB134">
        <v>2376</v>
      </c>
      <c r="FC134">
        <v>2370</v>
      </c>
      <c r="FD134">
        <v>2426</v>
      </c>
      <c r="FE134">
        <v>2375</v>
      </c>
      <c r="FF134">
        <v>2274</v>
      </c>
      <c r="FG134">
        <v>2266</v>
      </c>
      <c r="FH134">
        <v>2294</v>
      </c>
      <c r="FI134">
        <v>2181</v>
      </c>
      <c r="FJ134">
        <v>2060</v>
      </c>
      <c r="FK134">
        <v>1996</v>
      </c>
      <c r="FL134">
        <v>1938</v>
      </c>
      <c r="FM134">
        <v>1751</v>
      </c>
      <c r="FN134">
        <v>1696</v>
      </c>
      <c r="FO134">
        <v>1645</v>
      </c>
      <c r="FP134">
        <v>1519</v>
      </c>
      <c r="FQ134">
        <v>1432</v>
      </c>
      <c r="FR134">
        <v>1412</v>
      </c>
      <c r="FS134">
        <v>1397</v>
      </c>
      <c r="FT134">
        <v>1382</v>
      </c>
      <c r="FU134">
        <v>1474</v>
      </c>
      <c r="FV134">
        <v>1455</v>
      </c>
      <c r="FW134">
        <v>1568</v>
      </c>
      <c r="FX134">
        <v>1624</v>
      </c>
      <c r="FY134">
        <v>1759</v>
      </c>
      <c r="FZ134">
        <v>1354</v>
      </c>
      <c r="GA134">
        <v>1207</v>
      </c>
      <c r="GB134">
        <v>1104</v>
      </c>
      <c r="GC134">
        <v>1078</v>
      </c>
      <c r="GD134">
        <v>979</v>
      </c>
      <c r="GE134">
        <v>791</v>
      </c>
      <c r="GF134">
        <v>836</v>
      </c>
      <c r="GG134">
        <v>783</v>
      </c>
      <c r="GH134">
        <v>779</v>
      </c>
      <c r="GI134">
        <v>704</v>
      </c>
      <c r="GJ134">
        <v>618</v>
      </c>
      <c r="GK134">
        <v>516</v>
      </c>
      <c r="GL134">
        <v>2422</v>
      </c>
    </row>
    <row r="135" spans="1:194" s="1" customFormat="1" ht="14.4" x14ac:dyDescent="0.3">
      <c r="A135" s="30" t="s">
        <v>46</v>
      </c>
      <c r="B135" s="1" t="s">
        <v>174</v>
      </c>
      <c r="C135" s="29" t="str">
        <f t="shared" si="66"/>
        <v>LA England - Bromsgrove</v>
      </c>
      <c r="D135" s="48">
        <f t="shared" si="57"/>
        <v>4154</v>
      </c>
      <c r="E135" s="48">
        <f t="shared" si="58"/>
        <v>3664</v>
      </c>
      <c r="F135" s="49">
        <f t="shared" si="59"/>
        <v>101685</v>
      </c>
      <c r="G135" s="49">
        <f t="shared" si="60"/>
        <v>49769</v>
      </c>
      <c r="H135" s="50">
        <f t="shared" si="61"/>
        <v>51916</v>
      </c>
      <c r="I135" s="50">
        <f t="shared" si="62"/>
        <v>38982</v>
      </c>
      <c r="J135" s="50">
        <f t="shared" si="63"/>
        <v>41810</v>
      </c>
      <c r="K135" s="47">
        <f t="shared" si="64"/>
        <v>10787</v>
      </c>
      <c r="L135" s="48">
        <f t="shared" si="65"/>
        <v>10106</v>
      </c>
      <c r="M135" s="184">
        <v>422</v>
      </c>
      <c r="N135" s="184">
        <v>455</v>
      </c>
      <c r="O135" s="184">
        <v>477</v>
      </c>
      <c r="P135" s="184">
        <v>526</v>
      </c>
      <c r="Q135" s="184">
        <v>556</v>
      </c>
      <c r="R135" s="184">
        <v>566</v>
      </c>
      <c r="S135" s="184">
        <v>601</v>
      </c>
      <c r="T135" s="184">
        <v>598</v>
      </c>
      <c r="U135" s="184">
        <v>592</v>
      </c>
      <c r="V135" s="184">
        <v>618</v>
      </c>
      <c r="W135" s="184">
        <v>576</v>
      </c>
      <c r="X135" s="184">
        <v>646</v>
      </c>
      <c r="Y135" s="184">
        <v>693</v>
      </c>
      <c r="Z135" s="184">
        <v>664</v>
      </c>
      <c r="AA135" s="184">
        <v>711</v>
      </c>
      <c r="AB135" s="184">
        <v>706</v>
      </c>
      <c r="AC135" s="184">
        <v>664</v>
      </c>
      <c r="AD135" s="184">
        <v>716</v>
      </c>
      <c r="AE135" s="184">
        <v>592</v>
      </c>
      <c r="AF135" s="184">
        <v>460</v>
      </c>
      <c r="AG135" s="184">
        <v>416</v>
      </c>
      <c r="AH135" s="184">
        <v>382</v>
      </c>
      <c r="AI135" s="184">
        <v>427</v>
      </c>
      <c r="AJ135" s="184">
        <v>524</v>
      </c>
      <c r="AK135" s="184">
        <v>521</v>
      </c>
      <c r="AL135" s="184">
        <v>501</v>
      </c>
      <c r="AM135" s="184">
        <v>503</v>
      </c>
      <c r="AN135" s="184">
        <v>495</v>
      </c>
      <c r="AO135" s="184">
        <v>508</v>
      </c>
      <c r="AP135" s="184">
        <v>499</v>
      </c>
      <c r="AQ135" s="184">
        <v>546</v>
      </c>
      <c r="AR135" s="184">
        <v>515</v>
      </c>
      <c r="AS135" s="184">
        <v>555</v>
      </c>
      <c r="AT135" s="184">
        <v>556</v>
      </c>
      <c r="AU135" s="184">
        <v>621</v>
      </c>
      <c r="AV135" s="184">
        <v>613</v>
      </c>
      <c r="AW135" s="184">
        <v>567</v>
      </c>
      <c r="AX135" s="184">
        <v>641</v>
      </c>
      <c r="AY135" s="184">
        <v>658</v>
      </c>
      <c r="AZ135" s="184">
        <v>682</v>
      </c>
      <c r="BA135" s="184">
        <v>589</v>
      </c>
      <c r="BB135" s="184">
        <v>593</v>
      </c>
      <c r="BC135" s="184">
        <v>617</v>
      </c>
      <c r="BD135" s="184">
        <v>609</v>
      </c>
      <c r="BE135" s="184">
        <v>631</v>
      </c>
      <c r="BF135" s="184">
        <v>581</v>
      </c>
      <c r="BG135" s="184">
        <v>549</v>
      </c>
      <c r="BH135" s="184">
        <v>555</v>
      </c>
      <c r="BI135" s="184">
        <v>634</v>
      </c>
      <c r="BJ135" s="184">
        <v>640</v>
      </c>
      <c r="BK135" s="184">
        <v>634</v>
      </c>
      <c r="BL135" s="184">
        <v>674</v>
      </c>
      <c r="BM135" s="184">
        <v>653</v>
      </c>
      <c r="BN135" s="184">
        <v>725</v>
      </c>
      <c r="BO135" s="184">
        <v>608</v>
      </c>
      <c r="BP135" s="184">
        <v>716</v>
      </c>
      <c r="BQ135" s="184">
        <v>744</v>
      </c>
      <c r="BR135" s="184">
        <v>808</v>
      </c>
      <c r="BS135" s="184">
        <v>731</v>
      </c>
      <c r="BT135" s="184">
        <v>742</v>
      </c>
      <c r="BU135" s="184">
        <v>711</v>
      </c>
      <c r="BV135" s="184">
        <v>685</v>
      </c>
      <c r="BW135" s="184">
        <v>702</v>
      </c>
      <c r="BX135" s="184">
        <v>636</v>
      </c>
      <c r="BY135" s="184">
        <v>625</v>
      </c>
      <c r="BZ135" s="184">
        <v>615</v>
      </c>
      <c r="CA135" s="184">
        <v>600</v>
      </c>
      <c r="CB135" s="184">
        <v>549</v>
      </c>
      <c r="CC135" s="184">
        <v>532</v>
      </c>
      <c r="CD135" s="184">
        <v>535</v>
      </c>
      <c r="CE135" s="184">
        <v>544</v>
      </c>
      <c r="CF135" s="184">
        <v>514</v>
      </c>
      <c r="CG135" s="184">
        <v>504</v>
      </c>
      <c r="CH135" s="184">
        <v>480</v>
      </c>
      <c r="CI135" s="184">
        <v>493</v>
      </c>
      <c r="CJ135" s="184">
        <v>534</v>
      </c>
      <c r="CK135" s="184">
        <v>520</v>
      </c>
      <c r="CL135" s="184">
        <v>535</v>
      </c>
      <c r="CM135" s="184">
        <v>452</v>
      </c>
      <c r="CN135" s="184">
        <v>414</v>
      </c>
      <c r="CO135" s="184">
        <v>395</v>
      </c>
      <c r="CP135" s="184">
        <v>352</v>
      </c>
      <c r="CQ135" s="184">
        <v>317</v>
      </c>
      <c r="CR135" s="184">
        <v>244</v>
      </c>
      <c r="CS135" s="184">
        <v>266</v>
      </c>
      <c r="CT135" s="184">
        <v>285</v>
      </c>
      <c r="CU135" s="184">
        <v>199</v>
      </c>
      <c r="CV135" s="184">
        <v>189</v>
      </c>
      <c r="CW135" s="184">
        <v>159</v>
      </c>
      <c r="CX135" s="184">
        <v>136</v>
      </c>
      <c r="CY135" s="184">
        <v>445</v>
      </c>
      <c r="CZ135">
        <v>395</v>
      </c>
      <c r="DA135">
        <v>410</v>
      </c>
      <c r="DB135">
        <v>473</v>
      </c>
      <c r="DC135">
        <v>510</v>
      </c>
      <c r="DD135">
        <v>583</v>
      </c>
      <c r="DE135">
        <v>548</v>
      </c>
      <c r="DF135">
        <v>581</v>
      </c>
      <c r="DG135">
        <v>583</v>
      </c>
      <c r="DH135">
        <v>582</v>
      </c>
      <c r="DI135">
        <v>585</v>
      </c>
      <c r="DJ135">
        <v>626</v>
      </c>
      <c r="DK135">
        <v>566</v>
      </c>
      <c r="DL135">
        <v>619</v>
      </c>
      <c r="DM135">
        <v>602</v>
      </c>
      <c r="DN135">
        <v>591</v>
      </c>
      <c r="DO135">
        <v>623</v>
      </c>
      <c r="DP135">
        <v>617</v>
      </c>
      <c r="DQ135">
        <v>612</v>
      </c>
      <c r="DR135">
        <v>578</v>
      </c>
      <c r="DS135">
        <v>351</v>
      </c>
      <c r="DT135">
        <v>283</v>
      </c>
      <c r="DU135">
        <v>255</v>
      </c>
      <c r="DV135">
        <v>394</v>
      </c>
      <c r="DW135">
        <v>480</v>
      </c>
      <c r="DX135">
        <v>428</v>
      </c>
      <c r="DY135">
        <v>498</v>
      </c>
      <c r="DZ135">
        <v>512</v>
      </c>
      <c r="EA135">
        <v>521</v>
      </c>
      <c r="EB135">
        <v>495</v>
      </c>
      <c r="EC135">
        <v>504</v>
      </c>
      <c r="ED135">
        <v>545</v>
      </c>
      <c r="EE135">
        <v>529</v>
      </c>
      <c r="EF135">
        <v>578</v>
      </c>
      <c r="EG135">
        <v>654</v>
      </c>
      <c r="EH135">
        <v>593</v>
      </c>
      <c r="EI135">
        <v>621</v>
      </c>
      <c r="EJ135">
        <v>663</v>
      </c>
      <c r="EK135">
        <v>681</v>
      </c>
      <c r="EL135">
        <v>654</v>
      </c>
      <c r="EM135">
        <v>662</v>
      </c>
      <c r="EN135">
        <v>615</v>
      </c>
      <c r="EO135">
        <v>672</v>
      </c>
      <c r="EP135">
        <v>649</v>
      </c>
      <c r="EQ135">
        <v>673</v>
      </c>
      <c r="ER135">
        <v>730</v>
      </c>
      <c r="ES135">
        <v>645</v>
      </c>
      <c r="ET135">
        <v>591</v>
      </c>
      <c r="EU135">
        <v>637</v>
      </c>
      <c r="EV135">
        <v>591</v>
      </c>
      <c r="EW135">
        <v>653</v>
      </c>
      <c r="EX135">
        <v>658</v>
      </c>
      <c r="EY135">
        <v>704</v>
      </c>
      <c r="EZ135">
        <v>723</v>
      </c>
      <c r="FA135">
        <v>747</v>
      </c>
      <c r="FB135">
        <v>735</v>
      </c>
      <c r="FC135">
        <v>778</v>
      </c>
      <c r="FD135">
        <v>821</v>
      </c>
      <c r="FE135">
        <v>766</v>
      </c>
      <c r="FF135">
        <v>786</v>
      </c>
      <c r="FG135">
        <v>731</v>
      </c>
      <c r="FH135">
        <v>759</v>
      </c>
      <c r="FI135">
        <v>733</v>
      </c>
      <c r="FJ135">
        <v>698</v>
      </c>
      <c r="FK135">
        <v>695</v>
      </c>
      <c r="FL135">
        <v>687</v>
      </c>
      <c r="FM135">
        <v>617</v>
      </c>
      <c r="FN135">
        <v>599</v>
      </c>
      <c r="FO135">
        <v>596</v>
      </c>
      <c r="FP135">
        <v>580</v>
      </c>
      <c r="FQ135">
        <v>595</v>
      </c>
      <c r="FR135">
        <v>559</v>
      </c>
      <c r="FS135">
        <v>593</v>
      </c>
      <c r="FT135">
        <v>525</v>
      </c>
      <c r="FU135">
        <v>528</v>
      </c>
      <c r="FV135">
        <v>576</v>
      </c>
      <c r="FW135">
        <v>576</v>
      </c>
      <c r="FX135">
        <v>559</v>
      </c>
      <c r="FY135">
        <v>604</v>
      </c>
      <c r="FZ135">
        <v>519</v>
      </c>
      <c r="GA135">
        <v>516</v>
      </c>
      <c r="GB135">
        <v>561</v>
      </c>
      <c r="GC135">
        <v>468</v>
      </c>
      <c r="GD135">
        <v>344</v>
      </c>
      <c r="GE135">
        <v>349</v>
      </c>
      <c r="GF135">
        <v>296</v>
      </c>
      <c r="GG135">
        <v>312</v>
      </c>
      <c r="GH135">
        <v>305</v>
      </c>
      <c r="GI135">
        <v>279</v>
      </c>
      <c r="GJ135">
        <v>238</v>
      </c>
      <c r="GK135">
        <v>212</v>
      </c>
      <c r="GL135">
        <v>948</v>
      </c>
    </row>
    <row r="136" spans="1:194" s="1" customFormat="1" ht="14.4" x14ac:dyDescent="0.3">
      <c r="A136" s="30" t="s">
        <v>46</v>
      </c>
      <c r="B136" s="1" t="s">
        <v>175</v>
      </c>
      <c r="C136" s="29" t="str">
        <f t="shared" si="66"/>
        <v>LA England - Broxbourne</v>
      </c>
      <c r="D136" s="48">
        <f t="shared" si="57"/>
        <v>4072</v>
      </c>
      <c r="E136" s="48">
        <f t="shared" si="58"/>
        <v>3832</v>
      </c>
      <c r="F136" s="49">
        <f t="shared" si="59"/>
        <v>101900</v>
      </c>
      <c r="G136" s="49">
        <f t="shared" si="60"/>
        <v>49414</v>
      </c>
      <c r="H136" s="50">
        <f t="shared" si="61"/>
        <v>52486</v>
      </c>
      <c r="I136" s="50">
        <f t="shared" si="62"/>
        <v>37743</v>
      </c>
      <c r="J136" s="50">
        <f t="shared" si="63"/>
        <v>41145</v>
      </c>
      <c r="K136" s="47">
        <f t="shared" si="64"/>
        <v>11671</v>
      </c>
      <c r="L136" s="48">
        <f t="shared" si="65"/>
        <v>11341</v>
      </c>
      <c r="M136" s="184">
        <v>552</v>
      </c>
      <c r="N136" s="184">
        <v>627</v>
      </c>
      <c r="O136" s="184">
        <v>655</v>
      </c>
      <c r="P136" s="184">
        <v>616</v>
      </c>
      <c r="Q136" s="184">
        <v>610</v>
      </c>
      <c r="R136" s="184">
        <v>641</v>
      </c>
      <c r="S136" s="184">
        <v>698</v>
      </c>
      <c r="T136" s="184">
        <v>619</v>
      </c>
      <c r="U136" s="184">
        <v>662</v>
      </c>
      <c r="V136" s="184">
        <v>646</v>
      </c>
      <c r="W136" s="184">
        <v>621</v>
      </c>
      <c r="X136" s="184">
        <v>652</v>
      </c>
      <c r="Y136" s="184">
        <v>676</v>
      </c>
      <c r="Z136" s="184">
        <v>689</v>
      </c>
      <c r="AA136" s="184">
        <v>693</v>
      </c>
      <c r="AB136" s="184">
        <v>646</v>
      </c>
      <c r="AC136" s="184">
        <v>670</v>
      </c>
      <c r="AD136" s="184">
        <v>698</v>
      </c>
      <c r="AE136" s="184">
        <v>675</v>
      </c>
      <c r="AF136" s="184">
        <v>525</v>
      </c>
      <c r="AG136" s="184">
        <v>473</v>
      </c>
      <c r="AH136" s="184">
        <v>473</v>
      </c>
      <c r="AI136" s="184">
        <v>572</v>
      </c>
      <c r="AJ136" s="184">
        <v>628</v>
      </c>
      <c r="AK136" s="184">
        <v>622</v>
      </c>
      <c r="AL136" s="184">
        <v>599</v>
      </c>
      <c r="AM136" s="184">
        <v>609</v>
      </c>
      <c r="AN136" s="184">
        <v>616</v>
      </c>
      <c r="AO136" s="184">
        <v>590</v>
      </c>
      <c r="AP136" s="184">
        <v>628</v>
      </c>
      <c r="AQ136" s="184">
        <v>660</v>
      </c>
      <c r="AR136" s="184">
        <v>592</v>
      </c>
      <c r="AS136" s="184">
        <v>694</v>
      </c>
      <c r="AT136" s="184">
        <v>638</v>
      </c>
      <c r="AU136" s="184">
        <v>701</v>
      </c>
      <c r="AV136" s="184">
        <v>700</v>
      </c>
      <c r="AW136" s="184">
        <v>725</v>
      </c>
      <c r="AX136" s="184">
        <v>691</v>
      </c>
      <c r="AY136" s="184">
        <v>732</v>
      </c>
      <c r="AZ136" s="184">
        <v>684</v>
      </c>
      <c r="BA136" s="184">
        <v>678</v>
      </c>
      <c r="BB136" s="184">
        <v>690</v>
      </c>
      <c r="BC136" s="184">
        <v>713</v>
      </c>
      <c r="BD136" s="184">
        <v>656</v>
      </c>
      <c r="BE136" s="184">
        <v>676</v>
      </c>
      <c r="BF136" s="184">
        <v>729</v>
      </c>
      <c r="BG136" s="184">
        <v>614</v>
      </c>
      <c r="BH136" s="184">
        <v>633</v>
      </c>
      <c r="BI136" s="184">
        <v>580</v>
      </c>
      <c r="BJ136" s="184">
        <v>652</v>
      </c>
      <c r="BK136" s="184">
        <v>624</v>
      </c>
      <c r="BL136" s="184">
        <v>638</v>
      </c>
      <c r="BM136" s="184">
        <v>630</v>
      </c>
      <c r="BN136" s="184">
        <v>634</v>
      </c>
      <c r="BO136" s="184">
        <v>642</v>
      </c>
      <c r="BP136" s="184">
        <v>665</v>
      </c>
      <c r="BQ136" s="184">
        <v>660</v>
      </c>
      <c r="BR136" s="184">
        <v>678</v>
      </c>
      <c r="BS136" s="184">
        <v>637</v>
      </c>
      <c r="BT136" s="184">
        <v>687</v>
      </c>
      <c r="BU136" s="184">
        <v>613</v>
      </c>
      <c r="BV136" s="184">
        <v>559</v>
      </c>
      <c r="BW136" s="184">
        <v>596</v>
      </c>
      <c r="BX136" s="184">
        <v>598</v>
      </c>
      <c r="BY136" s="184">
        <v>533</v>
      </c>
      <c r="BZ136" s="184">
        <v>514</v>
      </c>
      <c r="CA136" s="184">
        <v>436</v>
      </c>
      <c r="CB136" s="184">
        <v>474</v>
      </c>
      <c r="CC136" s="184">
        <v>441</v>
      </c>
      <c r="CD136" s="184">
        <v>357</v>
      </c>
      <c r="CE136" s="184">
        <v>385</v>
      </c>
      <c r="CF136" s="184">
        <v>373</v>
      </c>
      <c r="CG136" s="184">
        <v>351</v>
      </c>
      <c r="CH136" s="184">
        <v>369</v>
      </c>
      <c r="CI136" s="184">
        <v>354</v>
      </c>
      <c r="CJ136" s="184">
        <v>325</v>
      </c>
      <c r="CK136" s="184">
        <v>379</v>
      </c>
      <c r="CL136" s="184">
        <v>432</v>
      </c>
      <c r="CM136" s="184">
        <v>324</v>
      </c>
      <c r="CN136" s="184">
        <v>299</v>
      </c>
      <c r="CO136" s="184">
        <v>284</v>
      </c>
      <c r="CP136" s="184">
        <v>269</v>
      </c>
      <c r="CQ136" s="184">
        <v>202</v>
      </c>
      <c r="CR136" s="184">
        <v>158</v>
      </c>
      <c r="CS136" s="184">
        <v>164</v>
      </c>
      <c r="CT136" s="184">
        <v>162</v>
      </c>
      <c r="CU136" s="184">
        <v>162</v>
      </c>
      <c r="CV136" s="184">
        <v>165</v>
      </c>
      <c r="CW136" s="184">
        <v>118</v>
      </c>
      <c r="CX136" s="184">
        <v>99</v>
      </c>
      <c r="CY136" s="184">
        <v>305</v>
      </c>
      <c r="CZ136">
        <v>545</v>
      </c>
      <c r="DA136">
        <v>553</v>
      </c>
      <c r="DB136">
        <v>602</v>
      </c>
      <c r="DC136">
        <v>568</v>
      </c>
      <c r="DD136">
        <v>650</v>
      </c>
      <c r="DE136">
        <v>648</v>
      </c>
      <c r="DF136">
        <v>649</v>
      </c>
      <c r="DG136">
        <v>658</v>
      </c>
      <c r="DH136">
        <v>665</v>
      </c>
      <c r="DI136">
        <v>677</v>
      </c>
      <c r="DJ136">
        <v>642</v>
      </c>
      <c r="DK136">
        <v>652</v>
      </c>
      <c r="DL136">
        <v>675</v>
      </c>
      <c r="DM136">
        <v>672</v>
      </c>
      <c r="DN136">
        <v>613</v>
      </c>
      <c r="DO136">
        <v>626</v>
      </c>
      <c r="DP136">
        <v>635</v>
      </c>
      <c r="DQ136">
        <v>611</v>
      </c>
      <c r="DR136">
        <v>565</v>
      </c>
      <c r="DS136">
        <v>388</v>
      </c>
      <c r="DT136">
        <v>412</v>
      </c>
      <c r="DU136">
        <v>399</v>
      </c>
      <c r="DV136">
        <v>465</v>
      </c>
      <c r="DW136">
        <v>515</v>
      </c>
      <c r="DX136">
        <v>523</v>
      </c>
      <c r="DY136">
        <v>595</v>
      </c>
      <c r="DZ136">
        <v>572</v>
      </c>
      <c r="EA136">
        <v>608</v>
      </c>
      <c r="EB136">
        <v>574</v>
      </c>
      <c r="EC136">
        <v>654</v>
      </c>
      <c r="ED136">
        <v>741</v>
      </c>
      <c r="EE136">
        <v>653</v>
      </c>
      <c r="EF136">
        <v>745</v>
      </c>
      <c r="EG136">
        <v>756</v>
      </c>
      <c r="EH136">
        <v>855</v>
      </c>
      <c r="EI136">
        <v>820</v>
      </c>
      <c r="EJ136">
        <v>798</v>
      </c>
      <c r="EK136">
        <v>881</v>
      </c>
      <c r="EL136">
        <v>800</v>
      </c>
      <c r="EM136">
        <v>784</v>
      </c>
      <c r="EN136">
        <v>825</v>
      </c>
      <c r="EO136">
        <v>763</v>
      </c>
      <c r="EP136">
        <v>744</v>
      </c>
      <c r="EQ136">
        <v>813</v>
      </c>
      <c r="ER136">
        <v>748</v>
      </c>
      <c r="ES136">
        <v>690</v>
      </c>
      <c r="ET136">
        <v>672</v>
      </c>
      <c r="EU136">
        <v>652</v>
      </c>
      <c r="EV136">
        <v>649</v>
      </c>
      <c r="EW136">
        <v>625</v>
      </c>
      <c r="EX136">
        <v>647</v>
      </c>
      <c r="EY136">
        <v>640</v>
      </c>
      <c r="EZ136">
        <v>717</v>
      </c>
      <c r="FA136">
        <v>757</v>
      </c>
      <c r="FB136">
        <v>703</v>
      </c>
      <c r="FC136">
        <v>719</v>
      </c>
      <c r="FD136">
        <v>712</v>
      </c>
      <c r="FE136">
        <v>739</v>
      </c>
      <c r="FF136">
        <v>769</v>
      </c>
      <c r="FG136">
        <v>624</v>
      </c>
      <c r="FH136">
        <v>661</v>
      </c>
      <c r="FI136">
        <v>651</v>
      </c>
      <c r="FJ136">
        <v>587</v>
      </c>
      <c r="FK136">
        <v>589</v>
      </c>
      <c r="FL136">
        <v>546</v>
      </c>
      <c r="FM136">
        <v>550</v>
      </c>
      <c r="FN136">
        <v>521</v>
      </c>
      <c r="FO136">
        <v>455</v>
      </c>
      <c r="FP136">
        <v>488</v>
      </c>
      <c r="FQ136">
        <v>404</v>
      </c>
      <c r="FR136">
        <v>426</v>
      </c>
      <c r="FS136">
        <v>426</v>
      </c>
      <c r="FT136">
        <v>430</v>
      </c>
      <c r="FU136">
        <v>398</v>
      </c>
      <c r="FV136">
        <v>402</v>
      </c>
      <c r="FW136">
        <v>413</v>
      </c>
      <c r="FX136">
        <v>484</v>
      </c>
      <c r="FY136">
        <v>527</v>
      </c>
      <c r="FZ136">
        <v>371</v>
      </c>
      <c r="GA136">
        <v>373</v>
      </c>
      <c r="GB136">
        <v>344</v>
      </c>
      <c r="GC136">
        <v>353</v>
      </c>
      <c r="GD136">
        <v>277</v>
      </c>
      <c r="GE136">
        <v>259</v>
      </c>
      <c r="GF136">
        <v>264</v>
      </c>
      <c r="GG136">
        <v>274</v>
      </c>
      <c r="GH136">
        <v>229</v>
      </c>
      <c r="GI136">
        <v>181</v>
      </c>
      <c r="GJ136">
        <v>193</v>
      </c>
      <c r="GK136">
        <v>175</v>
      </c>
      <c r="GL136">
        <v>583</v>
      </c>
    </row>
    <row r="137" spans="1:194" s="1" customFormat="1" ht="14.4" x14ac:dyDescent="0.3">
      <c r="A137" s="30" t="s">
        <v>46</v>
      </c>
      <c r="B137" s="1" t="s">
        <v>176</v>
      </c>
      <c r="C137" s="29" t="str">
        <f t="shared" si="66"/>
        <v>LA England - Broxtowe</v>
      </c>
      <c r="D137" s="48">
        <f t="shared" si="57"/>
        <v>4050</v>
      </c>
      <c r="E137" s="48">
        <f t="shared" si="58"/>
        <v>3708</v>
      </c>
      <c r="F137" s="49">
        <f t="shared" si="59"/>
        <v>114565</v>
      </c>
      <c r="G137" s="49">
        <f t="shared" si="60"/>
        <v>56065</v>
      </c>
      <c r="H137" s="50">
        <f t="shared" si="61"/>
        <v>58500</v>
      </c>
      <c r="I137" s="50">
        <f t="shared" si="62"/>
        <v>44957</v>
      </c>
      <c r="J137" s="50">
        <f t="shared" si="63"/>
        <v>48023</v>
      </c>
      <c r="K137" s="47">
        <f t="shared" si="64"/>
        <v>11108</v>
      </c>
      <c r="L137" s="48">
        <f t="shared" si="65"/>
        <v>10477</v>
      </c>
      <c r="M137" s="184">
        <v>475</v>
      </c>
      <c r="N137" s="184">
        <v>463</v>
      </c>
      <c r="O137" s="184">
        <v>567</v>
      </c>
      <c r="P137" s="184">
        <v>488</v>
      </c>
      <c r="Q137" s="184">
        <v>609</v>
      </c>
      <c r="R137" s="184">
        <v>593</v>
      </c>
      <c r="S137" s="184">
        <v>627</v>
      </c>
      <c r="T137" s="184">
        <v>599</v>
      </c>
      <c r="U137" s="184">
        <v>642</v>
      </c>
      <c r="V137" s="184">
        <v>675</v>
      </c>
      <c r="W137" s="184">
        <v>623</v>
      </c>
      <c r="X137" s="184">
        <v>697</v>
      </c>
      <c r="Y137" s="184">
        <v>692</v>
      </c>
      <c r="Z137" s="184">
        <v>672</v>
      </c>
      <c r="AA137" s="184">
        <v>720</v>
      </c>
      <c r="AB137" s="184">
        <v>629</v>
      </c>
      <c r="AC137" s="184">
        <v>671</v>
      </c>
      <c r="AD137" s="184">
        <v>666</v>
      </c>
      <c r="AE137" s="184">
        <v>609</v>
      </c>
      <c r="AF137" s="184">
        <v>627</v>
      </c>
      <c r="AG137" s="184">
        <v>751</v>
      </c>
      <c r="AH137" s="184">
        <v>696</v>
      </c>
      <c r="AI137" s="184">
        <v>813</v>
      </c>
      <c r="AJ137" s="184">
        <v>671</v>
      </c>
      <c r="AK137" s="184">
        <v>689</v>
      </c>
      <c r="AL137" s="184">
        <v>663</v>
      </c>
      <c r="AM137" s="184">
        <v>822</v>
      </c>
      <c r="AN137" s="184">
        <v>660</v>
      </c>
      <c r="AO137" s="184">
        <v>666</v>
      </c>
      <c r="AP137" s="184">
        <v>703</v>
      </c>
      <c r="AQ137" s="184">
        <v>724</v>
      </c>
      <c r="AR137" s="184">
        <v>720</v>
      </c>
      <c r="AS137" s="184">
        <v>816</v>
      </c>
      <c r="AT137" s="184">
        <v>797</v>
      </c>
      <c r="AU137" s="184">
        <v>760</v>
      </c>
      <c r="AV137" s="184">
        <v>728</v>
      </c>
      <c r="AW137" s="184">
        <v>742</v>
      </c>
      <c r="AX137" s="184">
        <v>711</v>
      </c>
      <c r="AY137" s="184">
        <v>771</v>
      </c>
      <c r="AZ137" s="184">
        <v>783</v>
      </c>
      <c r="BA137" s="184">
        <v>710</v>
      </c>
      <c r="BB137" s="184">
        <v>733</v>
      </c>
      <c r="BC137" s="184">
        <v>636</v>
      </c>
      <c r="BD137" s="184">
        <v>667</v>
      </c>
      <c r="BE137" s="184">
        <v>686</v>
      </c>
      <c r="BF137" s="184">
        <v>637</v>
      </c>
      <c r="BG137" s="184">
        <v>606</v>
      </c>
      <c r="BH137" s="184">
        <v>606</v>
      </c>
      <c r="BI137" s="184">
        <v>639</v>
      </c>
      <c r="BJ137" s="184">
        <v>690</v>
      </c>
      <c r="BK137" s="184">
        <v>629</v>
      </c>
      <c r="BL137" s="184">
        <v>652</v>
      </c>
      <c r="BM137" s="184">
        <v>736</v>
      </c>
      <c r="BN137" s="184">
        <v>749</v>
      </c>
      <c r="BO137" s="184">
        <v>748</v>
      </c>
      <c r="BP137" s="184">
        <v>783</v>
      </c>
      <c r="BQ137" s="184">
        <v>766</v>
      </c>
      <c r="BR137" s="184">
        <v>831</v>
      </c>
      <c r="BS137" s="184">
        <v>758</v>
      </c>
      <c r="BT137" s="184">
        <v>760</v>
      </c>
      <c r="BU137" s="184">
        <v>744</v>
      </c>
      <c r="BV137" s="184">
        <v>782</v>
      </c>
      <c r="BW137" s="184">
        <v>651</v>
      </c>
      <c r="BX137" s="184">
        <v>706</v>
      </c>
      <c r="BY137" s="184">
        <v>680</v>
      </c>
      <c r="BZ137" s="184">
        <v>650</v>
      </c>
      <c r="CA137" s="184">
        <v>620</v>
      </c>
      <c r="CB137" s="184">
        <v>592</v>
      </c>
      <c r="CC137" s="184">
        <v>607</v>
      </c>
      <c r="CD137" s="184">
        <v>552</v>
      </c>
      <c r="CE137" s="184">
        <v>548</v>
      </c>
      <c r="CF137" s="184">
        <v>543</v>
      </c>
      <c r="CG137" s="184">
        <v>520</v>
      </c>
      <c r="CH137" s="184">
        <v>567</v>
      </c>
      <c r="CI137" s="184">
        <v>559</v>
      </c>
      <c r="CJ137" s="184">
        <v>566</v>
      </c>
      <c r="CK137" s="184">
        <v>597</v>
      </c>
      <c r="CL137" s="184">
        <v>685</v>
      </c>
      <c r="CM137" s="184">
        <v>460</v>
      </c>
      <c r="CN137" s="184">
        <v>449</v>
      </c>
      <c r="CO137" s="184">
        <v>421</v>
      </c>
      <c r="CP137" s="184">
        <v>403</v>
      </c>
      <c r="CQ137" s="184">
        <v>282</v>
      </c>
      <c r="CR137" s="184">
        <v>279</v>
      </c>
      <c r="CS137" s="184">
        <v>228</v>
      </c>
      <c r="CT137" s="184">
        <v>238</v>
      </c>
      <c r="CU137" s="184">
        <v>222</v>
      </c>
      <c r="CV137" s="184">
        <v>189</v>
      </c>
      <c r="CW137" s="184">
        <v>126</v>
      </c>
      <c r="CX137" s="184">
        <v>143</v>
      </c>
      <c r="CY137" s="184">
        <v>404</v>
      </c>
      <c r="CZ137">
        <v>474</v>
      </c>
      <c r="DA137">
        <v>494</v>
      </c>
      <c r="DB137">
        <v>539</v>
      </c>
      <c r="DC137">
        <v>531</v>
      </c>
      <c r="DD137">
        <v>519</v>
      </c>
      <c r="DE137">
        <v>544</v>
      </c>
      <c r="DF137">
        <v>578</v>
      </c>
      <c r="DG137">
        <v>610</v>
      </c>
      <c r="DH137">
        <v>596</v>
      </c>
      <c r="DI137">
        <v>613</v>
      </c>
      <c r="DJ137">
        <v>625</v>
      </c>
      <c r="DK137">
        <v>646</v>
      </c>
      <c r="DL137">
        <v>673</v>
      </c>
      <c r="DM137">
        <v>651</v>
      </c>
      <c r="DN137">
        <v>596</v>
      </c>
      <c r="DO137">
        <v>608</v>
      </c>
      <c r="DP137">
        <v>640</v>
      </c>
      <c r="DQ137">
        <v>540</v>
      </c>
      <c r="DR137">
        <v>571</v>
      </c>
      <c r="DS137">
        <v>743</v>
      </c>
      <c r="DT137">
        <v>832</v>
      </c>
      <c r="DU137">
        <v>737</v>
      </c>
      <c r="DV137">
        <v>842</v>
      </c>
      <c r="DW137">
        <v>664</v>
      </c>
      <c r="DX137">
        <v>702</v>
      </c>
      <c r="DY137">
        <v>684</v>
      </c>
      <c r="DZ137">
        <v>724</v>
      </c>
      <c r="EA137">
        <v>719</v>
      </c>
      <c r="EB137">
        <v>682</v>
      </c>
      <c r="EC137">
        <v>781</v>
      </c>
      <c r="ED137">
        <v>787</v>
      </c>
      <c r="EE137">
        <v>724</v>
      </c>
      <c r="EF137">
        <v>755</v>
      </c>
      <c r="EG137">
        <v>789</v>
      </c>
      <c r="EH137">
        <v>835</v>
      </c>
      <c r="EI137">
        <v>812</v>
      </c>
      <c r="EJ137">
        <v>806</v>
      </c>
      <c r="EK137">
        <v>786</v>
      </c>
      <c r="EL137">
        <v>729</v>
      </c>
      <c r="EM137">
        <v>760</v>
      </c>
      <c r="EN137">
        <v>708</v>
      </c>
      <c r="EO137">
        <v>765</v>
      </c>
      <c r="EP137">
        <v>682</v>
      </c>
      <c r="EQ137">
        <v>709</v>
      </c>
      <c r="ER137">
        <v>703</v>
      </c>
      <c r="ES137">
        <v>698</v>
      </c>
      <c r="ET137">
        <v>597</v>
      </c>
      <c r="EU137">
        <v>660</v>
      </c>
      <c r="EV137">
        <v>690</v>
      </c>
      <c r="EW137">
        <v>634</v>
      </c>
      <c r="EX137">
        <v>666</v>
      </c>
      <c r="EY137">
        <v>721</v>
      </c>
      <c r="EZ137">
        <v>729</v>
      </c>
      <c r="FA137">
        <v>784</v>
      </c>
      <c r="FB137">
        <v>716</v>
      </c>
      <c r="FC137">
        <v>802</v>
      </c>
      <c r="FD137">
        <v>782</v>
      </c>
      <c r="FE137">
        <v>778</v>
      </c>
      <c r="FF137">
        <v>797</v>
      </c>
      <c r="FG137">
        <v>810</v>
      </c>
      <c r="FH137">
        <v>804</v>
      </c>
      <c r="FI137">
        <v>780</v>
      </c>
      <c r="FJ137">
        <v>778</v>
      </c>
      <c r="FK137">
        <v>686</v>
      </c>
      <c r="FL137">
        <v>707</v>
      </c>
      <c r="FM137">
        <v>654</v>
      </c>
      <c r="FN137">
        <v>677</v>
      </c>
      <c r="FO137">
        <v>616</v>
      </c>
      <c r="FP137">
        <v>605</v>
      </c>
      <c r="FQ137">
        <v>576</v>
      </c>
      <c r="FR137">
        <v>606</v>
      </c>
      <c r="FS137">
        <v>591</v>
      </c>
      <c r="FT137">
        <v>615</v>
      </c>
      <c r="FU137">
        <v>571</v>
      </c>
      <c r="FV137">
        <v>668</v>
      </c>
      <c r="FW137">
        <v>611</v>
      </c>
      <c r="FX137">
        <v>693</v>
      </c>
      <c r="FY137">
        <v>758</v>
      </c>
      <c r="FZ137">
        <v>517</v>
      </c>
      <c r="GA137">
        <v>535</v>
      </c>
      <c r="GB137">
        <v>526</v>
      </c>
      <c r="GC137">
        <v>425</v>
      </c>
      <c r="GD137">
        <v>375</v>
      </c>
      <c r="GE137">
        <v>332</v>
      </c>
      <c r="GF137">
        <v>349</v>
      </c>
      <c r="GG137">
        <v>317</v>
      </c>
      <c r="GH137">
        <v>278</v>
      </c>
      <c r="GI137">
        <v>273</v>
      </c>
      <c r="GJ137">
        <v>227</v>
      </c>
      <c r="GK137">
        <v>209</v>
      </c>
      <c r="GL137">
        <v>769</v>
      </c>
    </row>
    <row r="138" spans="1:194" s="1" customFormat="1" ht="14.4" x14ac:dyDescent="0.3">
      <c r="A138" s="30" t="s">
        <v>46</v>
      </c>
      <c r="B138" s="1" t="s">
        <v>177</v>
      </c>
      <c r="C138" s="29" t="str">
        <f t="shared" si="66"/>
        <v>LA England - Buckinghamshire</v>
      </c>
      <c r="D138" s="48">
        <f t="shared" si="57"/>
        <v>23808</v>
      </c>
      <c r="E138" s="48">
        <f t="shared" si="58"/>
        <v>23357</v>
      </c>
      <c r="F138" s="49">
        <f t="shared" si="59"/>
        <v>578772</v>
      </c>
      <c r="G138" s="49">
        <f t="shared" si="60"/>
        <v>282079</v>
      </c>
      <c r="H138" s="50">
        <f t="shared" si="61"/>
        <v>296693</v>
      </c>
      <c r="I138" s="50">
        <f t="shared" si="62"/>
        <v>215683</v>
      </c>
      <c r="J138" s="50">
        <f t="shared" si="63"/>
        <v>232623</v>
      </c>
      <c r="K138" s="47">
        <f t="shared" si="64"/>
        <v>66396</v>
      </c>
      <c r="L138" s="48">
        <f t="shared" si="65"/>
        <v>64070</v>
      </c>
      <c r="M138" s="184">
        <v>2908</v>
      </c>
      <c r="N138" s="184">
        <v>2973</v>
      </c>
      <c r="O138" s="184">
        <v>3233</v>
      </c>
      <c r="P138" s="184">
        <v>3424</v>
      </c>
      <c r="Q138" s="184">
        <v>3482</v>
      </c>
      <c r="R138" s="184">
        <v>3600</v>
      </c>
      <c r="S138" s="184">
        <v>3802</v>
      </c>
      <c r="T138" s="184">
        <v>3689</v>
      </c>
      <c r="U138" s="184">
        <v>3747</v>
      </c>
      <c r="V138" s="184">
        <v>3867</v>
      </c>
      <c r="W138" s="184">
        <v>3864</v>
      </c>
      <c r="X138" s="184">
        <v>3999</v>
      </c>
      <c r="Y138" s="184">
        <v>4164</v>
      </c>
      <c r="Z138" s="184">
        <v>4067</v>
      </c>
      <c r="AA138" s="184">
        <v>4010</v>
      </c>
      <c r="AB138" s="184">
        <v>3869</v>
      </c>
      <c r="AC138" s="184">
        <v>3854</v>
      </c>
      <c r="AD138" s="184">
        <v>3844</v>
      </c>
      <c r="AE138" s="184">
        <v>3476</v>
      </c>
      <c r="AF138" s="184">
        <v>2594</v>
      </c>
      <c r="AG138" s="184">
        <v>2260</v>
      </c>
      <c r="AH138" s="184">
        <v>2247</v>
      </c>
      <c r="AI138" s="184">
        <v>2596</v>
      </c>
      <c r="AJ138" s="184">
        <v>2955</v>
      </c>
      <c r="AK138" s="184">
        <v>2897</v>
      </c>
      <c r="AL138" s="184">
        <v>2981</v>
      </c>
      <c r="AM138" s="184">
        <v>3155</v>
      </c>
      <c r="AN138" s="184">
        <v>3052</v>
      </c>
      <c r="AO138" s="184">
        <v>2819</v>
      </c>
      <c r="AP138" s="184">
        <v>2940</v>
      </c>
      <c r="AQ138" s="184">
        <v>3227</v>
      </c>
      <c r="AR138" s="184">
        <v>3191</v>
      </c>
      <c r="AS138" s="184">
        <v>3365</v>
      </c>
      <c r="AT138" s="184">
        <v>3524</v>
      </c>
      <c r="AU138" s="184">
        <v>3557</v>
      </c>
      <c r="AV138" s="184">
        <v>3727</v>
      </c>
      <c r="AW138" s="184">
        <v>3822</v>
      </c>
      <c r="AX138" s="184">
        <v>3664</v>
      </c>
      <c r="AY138" s="184">
        <v>3685</v>
      </c>
      <c r="AZ138" s="184">
        <v>3755</v>
      </c>
      <c r="BA138" s="184">
        <v>3759</v>
      </c>
      <c r="BB138" s="184">
        <v>3909</v>
      </c>
      <c r="BC138" s="184">
        <v>4047</v>
      </c>
      <c r="BD138" s="184">
        <v>4066</v>
      </c>
      <c r="BE138" s="184">
        <v>4161</v>
      </c>
      <c r="BF138" s="184">
        <v>4061</v>
      </c>
      <c r="BG138" s="184">
        <v>3903</v>
      </c>
      <c r="BH138" s="184">
        <v>3683</v>
      </c>
      <c r="BI138" s="184">
        <v>3764</v>
      </c>
      <c r="BJ138" s="184">
        <v>3747</v>
      </c>
      <c r="BK138" s="184">
        <v>3807</v>
      </c>
      <c r="BL138" s="184">
        <v>3877</v>
      </c>
      <c r="BM138" s="184">
        <v>4042</v>
      </c>
      <c r="BN138" s="184">
        <v>3976</v>
      </c>
      <c r="BO138" s="184">
        <v>3727</v>
      </c>
      <c r="BP138" s="184">
        <v>3815</v>
      </c>
      <c r="BQ138" s="184">
        <v>3823</v>
      </c>
      <c r="BR138" s="184">
        <v>4039</v>
      </c>
      <c r="BS138" s="184">
        <v>3923</v>
      </c>
      <c r="BT138" s="184">
        <v>3914</v>
      </c>
      <c r="BU138" s="184">
        <v>3889</v>
      </c>
      <c r="BV138" s="184">
        <v>3619</v>
      </c>
      <c r="BW138" s="184">
        <v>3531</v>
      </c>
      <c r="BX138" s="184">
        <v>3372</v>
      </c>
      <c r="BY138" s="184">
        <v>3224</v>
      </c>
      <c r="BZ138" s="184">
        <v>3097</v>
      </c>
      <c r="CA138" s="184">
        <v>2998</v>
      </c>
      <c r="CB138" s="184">
        <v>2833</v>
      </c>
      <c r="CC138" s="184">
        <v>2760</v>
      </c>
      <c r="CD138" s="184">
        <v>2593</v>
      </c>
      <c r="CE138" s="184">
        <v>2480</v>
      </c>
      <c r="CF138" s="184">
        <v>2402</v>
      </c>
      <c r="CG138" s="184">
        <v>2317</v>
      </c>
      <c r="CH138" s="184">
        <v>2168</v>
      </c>
      <c r="CI138" s="184">
        <v>2222</v>
      </c>
      <c r="CJ138" s="184">
        <v>2333</v>
      </c>
      <c r="CK138" s="184">
        <v>2412</v>
      </c>
      <c r="CL138" s="184">
        <v>2616</v>
      </c>
      <c r="CM138" s="184">
        <v>1894</v>
      </c>
      <c r="CN138" s="184">
        <v>1840</v>
      </c>
      <c r="CO138" s="184">
        <v>1794</v>
      </c>
      <c r="CP138" s="184">
        <v>1552</v>
      </c>
      <c r="CQ138" s="184">
        <v>1437</v>
      </c>
      <c r="CR138" s="184">
        <v>1149</v>
      </c>
      <c r="CS138" s="184">
        <v>1123</v>
      </c>
      <c r="CT138" s="184">
        <v>1073</v>
      </c>
      <c r="CU138" s="184">
        <v>994</v>
      </c>
      <c r="CV138" s="184">
        <v>899</v>
      </c>
      <c r="CW138" s="184">
        <v>803</v>
      </c>
      <c r="CX138" s="184">
        <v>598</v>
      </c>
      <c r="CY138" s="184">
        <v>2129</v>
      </c>
      <c r="CZ138">
        <v>2777</v>
      </c>
      <c r="DA138">
        <v>2893</v>
      </c>
      <c r="DB138">
        <v>3170</v>
      </c>
      <c r="DC138">
        <v>3222</v>
      </c>
      <c r="DD138">
        <v>3217</v>
      </c>
      <c r="DE138">
        <v>3433</v>
      </c>
      <c r="DF138">
        <v>3443</v>
      </c>
      <c r="DG138">
        <v>3589</v>
      </c>
      <c r="DH138">
        <v>3684</v>
      </c>
      <c r="DI138">
        <v>3747</v>
      </c>
      <c r="DJ138">
        <v>3720</v>
      </c>
      <c r="DK138">
        <v>3818</v>
      </c>
      <c r="DL138">
        <v>4136</v>
      </c>
      <c r="DM138">
        <v>4060</v>
      </c>
      <c r="DN138">
        <v>3902</v>
      </c>
      <c r="DO138">
        <v>3786</v>
      </c>
      <c r="DP138">
        <v>3842</v>
      </c>
      <c r="DQ138">
        <v>3631</v>
      </c>
      <c r="DR138">
        <v>3304</v>
      </c>
      <c r="DS138">
        <v>2225</v>
      </c>
      <c r="DT138">
        <v>1904</v>
      </c>
      <c r="DU138">
        <v>1818</v>
      </c>
      <c r="DV138">
        <v>2410</v>
      </c>
      <c r="DW138">
        <v>2731</v>
      </c>
      <c r="DX138">
        <v>2844</v>
      </c>
      <c r="DY138">
        <v>3006</v>
      </c>
      <c r="DZ138">
        <v>2931</v>
      </c>
      <c r="EA138">
        <v>3139</v>
      </c>
      <c r="EB138">
        <v>3187</v>
      </c>
      <c r="EC138">
        <v>3281</v>
      </c>
      <c r="ED138">
        <v>3277</v>
      </c>
      <c r="EE138">
        <v>3622</v>
      </c>
      <c r="EF138">
        <v>3832</v>
      </c>
      <c r="EG138">
        <v>4082</v>
      </c>
      <c r="EH138">
        <v>4073</v>
      </c>
      <c r="EI138">
        <v>4086</v>
      </c>
      <c r="EJ138">
        <v>4224</v>
      </c>
      <c r="EK138">
        <v>4161</v>
      </c>
      <c r="EL138">
        <v>4188</v>
      </c>
      <c r="EM138">
        <v>4280</v>
      </c>
      <c r="EN138">
        <v>4194</v>
      </c>
      <c r="EO138">
        <v>4334</v>
      </c>
      <c r="EP138">
        <v>4231</v>
      </c>
      <c r="EQ138">
        <v>4518</v>
      </c>
      <c r="ER138">
        <v>4248</v>
      </c>
      <c r="ES138">
        <v>4263</v>
      </c>
      <c r="ET138">
        <v>3963</v>
      </c>
      <c r="EU138">
        <v>3862</v>
      </c>
      <c r="EV138">
        <v>3848</v>
      </c>
      <c r="EW138">
        <v>3804</v>
      </c>
      <c r="EX138">
        <v>3777</v>
      </c>
      <c r="EY138">
        <v>4141</v>
      </c>
      <c r="EZ138">
        <v>4090</v>
      </c>
      <c r="FA138">
        <v>4163</v>
      </c>
      <c r="FB138">
        <v>3925</v>
      </c>
      <c r="FC138">
        <v>4060</v>
      </c>
      <c r="FD138">
        <v>4164</v>
      </c>
      <c r="FE138">
        <v>4234</v>
      </c>
      <c r="FF138">
        <v>4041</v>
      </c>
      <c r="FG138">
        <v>3928</v>
      </c>
      <c r="FH138">
        <v>3901</v>
      </c>
      <c r="FI138">
        <v>3888</v>
      </c>
      <c r="FJ138">
        <v>3596</v>
      </c>
      <c r="FK138">
        <v>3533</v>
      </c>
      <c r="FL138">
        <v>3293</v>
      </c>
      <c r="FM138">
        <v>3276</v>
      </c>
      <c r="FN138">
        <v>3084</v>
      </c>
      <c r="FO138">
        <v>3000</v>
      </c>
      <c r="FP138">
        <v>2824</v>
      </c>
      <c r="FQ138">
        <v>2700</v>
      </c>
      <c r="FR138">
        <v>2634</v>
      </c>
      <c r="FS138">
        <v>2698</v>
      </c>
      <c r="FT138">
        <v>2507</v>
      </c>
      <c r="FU138">
        <v>2604</v>
      </c>
      <c r="FV138">
        <v>2645</v>
      </c>
      <c r="FW138">
        <v>2739</v>
      </c>
      <c r="FX138">
        <v>2745</v>
      </c>
      <c r="FY138">
        <v>3045</v>
      </c>
      <c r="FZ138">
        <v>2356</v>
      </c>
      <c r="GA138">
        <v>2167</v>
      </c>
      <c r="GB138">
        <v>2213</v>
      </c>
      <c r="GC138">
        <v>2040</v>
      </c>
      <c r="GD138">
        <v>1710</v>
      </c>
      <c r="GE138">
        <v>1464</v>
      </c>
      <c r="GF138">
        <v>1618</v>
      </c>
      <c r="GG138">
        <v>1404</v>
      </c>
      <c r="GH138">
        <v>1330</v>
      </c>
      <c r="GI138">
        <v>1140</v>
      </c>
      <c r="GJ138">
        <v>1085</v>
      </c>
      <c r="GK138">
        <v>1015</v>
      </c>
      <c r="GL138">
        <v>3976</v>
      </c>
    </row>
    <row r="139" spans="1:194" s="1" customFormat="1" ht="14.4" x14ac:dyDescent="0.3">
      <c r="A139" s="30" t="s">
        <v>46</v>
      </c>
      <c r="B139" s="1" t="s">
        <v>178</v>
      </c>
      <c r="C139" s="29" t="str">
        <f t="shared" si="66"/>
        <v>LA England - Burnley</v>
      </c>
      <c r="D139" s="48">
        <f t="shared" si="57"/>
        <v>4149</v>
      </c>
      <c r="E139" s="48">
        <f t="shared" si="58"/>
        <v>3892</v>
      </c>
      <c r="F139" s="49">
        <f t="shared" si="59"/>
        <v>99233</v>
      </c>
      <c r="G139" s="49">
        <f t="shared" si="60"/>
        <v>49310</v>
      </c>
      <c r="H139" s="50">
        <f t="shared" si="61"/>
        <v>49923</v>
      </c>
      <c r="I139" s="50">
        <f t="shared" si="62"/>
        <v>37471</v>
      </c>
      <c r="J139" s="50">
        <f t="shared" si="63"/>
        <v>38722</v>
      </c>
      <c r="K139" s="47">
        <f t="shared" si="64"/>
        <v>11839</v>
      </c>
      <c r="L139" s="48">
        <f t="shared" si="65"/>
        <v>11201</v>
      </c>
      <c r="M139" s="184">
        <v>546</v>
      </c>
      <c r="N139" s="184">
        <v>591</v>
      </c>
      <c r="O139" s="184">
        <v>602</v>
      </c>
      <c r="P139" s="184">
        <v>628</v>
      </c>
      <c r="Q139" s="184">
        <v>656</v>
      </c>
      <c r="R139" s="184">
        <v>637</v>
      </c>
      <c r="S139" s="184">
        <v>637</v>
      </c>
      <c r="T139" s="184">
        <v>696</v>
      </c>
      <c r="U139" s="184">
        <v>728</v>
      </c>
      <c r="V139" s="184">
        <v>633</v>
      </c>
      <c r="W139" s="184">
        <v>667</v>
      </c>
      <c r="X139" s="184">
        <v>669</v>
      </c>
      <c r="Y139" s="184">
        <v>672</v>
      </c>
      <c r="Z139" s="184">
        <v>707</v>
      </c>
      <c r="AA139" s="184">
        <v>678</v>
      </c>
      <c r="AB139" s="184">
        <v>680</v>
      </c>
      <c r="AC139" s="184">
        <v>696</v>
      </c>
      <c r="AD139" s="184">
        <v>716</v>
      </c>
      <c r="AE139" s="184">
        <v>664</v>
      </c>
      <c r="AF139" s="184">
        <v>612</v>
      </c>
      <c r="AG139" s="184">
        <v>538</v>
      </c>
      <c r="AH139" s="184">
        <v>561</v>
      </c>
      <c r="AI139" s="184">
        <v>608</v>
      </c>
      <c r="AJ139" s="184">
        <v>643</v>
      </c>
      <c r="AK139" s="184">
        <v>631</v>
      </c>
      <c r="AL139" s="184">
        <v>559</v>
      </c>
      <c r="AM139" s="184">
        <v>626</v>
      </c>
      <c r="AN139" s="184">
        <v>684</v>
      </c>
      <c r="AO139" s="184">
        <v>600</v>
      </c>
      <c r="AP139" s="184">
        <v>593</v>
      </c>
      <c r="AQ139" s="184">
        <v>657</v>
      </c>
      <c r="AR139" s="184">
        <v>737</v>
      </c>
      <c r="AS139" s="184">
        <v>648</v>
      </c>
      <c r="AT139" s="184">
        <v>711</v>
      </c>
      <c r="AU139" s="184">
        <v>717</v>
      </c>
      <c r="AV139" s="184">
        <v>647</v>
      </c>
      <c r="AW139" s="184">
        <v>718</v>
      </c>
      <c r="AX139" s="184">
        <v>681</v>
      </c>
      <c r="AY139" s="184">
        <v>703</v>
      </c>
      <c r="AZ139" s="184">
        <v>644</v>
      </c>
      <c r="BA139" s="184">
        <v>649</v>
      </c>
      <c r="BB139" s="184">
        <v>618</v>
      </c>
      <c r="BC139" s="184">
        <v>609</v>
      </c>
      <c r="BD139" s="184">
        <v>593</v>
      </c>
      <c r="BE139" s="184">
        <v>608</v>
      </c>
      <c r="BF139" s="184">
        <v>570</v>
      </c>
      <c r="BG139" s="184">
        <v>556</v>
      </c>
      <c r="BH139" s="184">
        <v>567</v>
      </c>
      <c r="BI139" s="184">
        <v>582</v>
      </c>
      <c r="BJ139" s="184">
        <v>549</v>
      </c>
      <c r="BK139" s="184">
        <v>537</v>
      </c>
      <c r="BL139" s="184">
        <v>559</v>
      </c>
      <c r="BM139" s="184">
        <v>628</v>
      </c>
      <c r="BN139" s="184">
        <v>607</v>
      </c>
      <c r="BO139" s="184">
        <v>633</v>
      </c>
      <c r="BP139" s="184">
        <v>651</v>
      </c>
      <c r="BQ139" s="184">
        <v>670</v>
      </c>
      <c r="BR139" s="184">
        <v>604</v>
      </c>
      <c r="BS139" s="184">
        <v>598</v>
      </c>
      <c r="BT139" s="184">
        <v>583</v>
      </c>
      <c r="BU139" s="184">
        <v>634</v>
      </c>
      <c r="BV139" s="184">
        <v>623</v>
      </c>
      <c r="BW139" s="184">
        <v>605</v>
      </c>
      <c r="BX139" s="184">
        <v>579</v>
      </c>
      <c r="BY139" s="184">
        <v>550</v>
      </c>
      <c r="BZ139" s="184">
        <v>552</v>
      </c>
      <c r="CA139" s="184">
        <v>539</v>
      </c>
      <c r="CB139" s="184">
        <v>479</v>
      </c>
      <c r="CC139" s="184">
        <v>497</v>
      </c>
      <c r="CD139" s="184">
        <v>405</v>
      </c>
      <c r="CE139" s="184">
        <v>435</v>
      </c>
      <c r="CF139" s="184">
        <v>476</v>
      </c>
      <c r="CG139" s="184">
        <v>406</v>
      </c>
      <c r="CH139" s="184">
        <v>367</v>
      </c>
      <c r="CI139" s="184">
        <v>395</v>
      </c>
      <c r="CJ139" s="184">
        <v>415</v>
      </c>
      <c r="CK139" s="184">
        <v>443</v>
      </c>
      <c r="CL139" s="184">
        <v>437</v>
      </c>
      <c r="CM139" s="184">
        <v>356</v>
      </c>
      <c r="CN139" s="184">
        <v>277</v>
      </c>
      <c r="CO139" s="184">
        <v>284</v>
      </c>
      <c r="CP139" s="184">
        <v>259</v>
      </c>
      <c r="CQ139" s="184">
        <v>193</v>
      </c>
      <c r="CR139" s="184">
        <v>188</v>
      </c>
      <c r="CS139" s="184">
        <v>149</v>
      </c>
      <c r="CT139" s="184">
        <v>137</v>
      </c>
      <c r="CU139" s="184">
        <v>151</v>
      </c>
      <c r="CV139" s="184">
        <v>96</v>
      </c>
      <c r="CW139" s="184">
        <v>93</v>
      </c>
      <c r="CX139" s="184">
        <v>61</v>
      </c>
      <c r="CY139" s="184">
        <v>237</v>
      </c>
      <c r="CZ139">
        <v>527</v>
      </c>
      <c r="DA139">
        <v>530</v>
      </c>
      <c r="DB139">
        <v>591</v>
      </c>
      <c r="DC139">
        <v>530</v>
      </c>
      <c r="DD139">
        <v>628</v>
      </c>
      <c r="DE139">
        <v>665</v>
      </c>
      <c r="DF139">
        <v>609</v>
      </c>
      <c r="DG139">
        <v>616</v>
      </c>
      <c r="DH139">
        <v>659</v>
      </c>
      <c r="DI139">
        <v>617</v>
      </c>
      <c r="DJ139">
        <v>639</v>
      </c>
      <c r="DK139">
        <v>698</v>
      </c>
      <c r="DL139">
        <v>636</v>
      </c>
      <c r="DM139">
        <v>634</v>
      </c>
      <c r="DN139">
        <v>685</v>
      </c>
      <c r="DO139">
        <v>660</v>
      </c>
      <c r="DP139">
        <v>682</v>
      </c>
      <c r="DQ139">
        <v>595</v>
      </c>
      <c r="DR139">
        <v>595</v>
      </c>
      <c r="DS139">
        <v>514</v>
      </c>
      <c r="DT139">
        <v>485</v>
      </c>
      <c r="DU139">
        <v>446</v>
      </c>
      <c r="DV139">
        <v>504</v>
      </c>
      <c r="DW139">
        <v>525</v>
      </c>
      <c r="DX139">
        <v>524</v>
      </c>
      <c r="DY139">
        <v>654</v>
      </c>
      <c r="DZ139">
        <v>601</v>
      </c>
      <c r="EA139">
        <v>632</v>
      </c>
      <c r="EB139">
        <v>653</v>
      </c>
      <c r="EC139">
        <v>633</v>
      </c>
      <c r="ED139">
        <v>658</v>
      </c>
      <c r="EE139">
        <v>698</v>
      </c>
      <c r="EF139">
        <v>758</v>
      </c>
      <c r="EG139">
        <v>741</v>
      </c>
      <c r="EH139">
        <v>742</v>
      </c>
      <c r="EI139">
        <v>723</v>
      </c>
      <c r="EJ139">
        <v>744</v>
      </c>
      <c r="EK139">
        <v>726</v>
      </c>
      <c r="EL139">
        <v>694</v>
      </c>
      <c r="EM139">
        <v>691</v>
      </c>
      <c r="EN139">
        <v>646</v>
      </c>
      <c r="EO139">
        <v>698</v>
      </c>
      <c r="EP139">
        <v>636</v>
      </c>
      <c r="EQ139">
        <v>665</v>
      </c>
      <c r="ER139">
        <v>603</v>
      </c>
      <c r="ES139">
        <v>599</v>
      </c>
      <c r="ET139">
        <v>516</v>
      </c>
      <c r="EU139">
        <v>560</v>
      </c>
      <c r="EV139">
        <v>557</v>
      </c>
      <c r="EW139">
        <v>564</v>
      </c>
      <c r="EX139">
        <v>567</v>
      </c>
      <c r="EY139">
        <v>565</v>
      </c>
      <c r="EZ139">
        <v>610</v>
      </c>
      <c r="FA139">
        <v>626</v>
      </c>
      <c r="FB139">
        <v>610</v>
      </c>
      <c r="FC139">
        <v>651</v>
      </c>
      <c r="FD139">
        <v>601</v>
      </c>
      <c r="FE139">
        <v>627</v>
      </c>
      <c r="FF139">
        <v>659</v>
      </c>
      <c r="FG139">
        <v>642</v>
      </c>
      <c r="FH139">
        <v>618</v>
      </c>
      <c r="FI139">
        <v>618</v>
      </c>
      <c r="FJ139">
        <v>604</v>
      </c>
      <c r="FK139">
        <v>620</v>
      </c>
      <c r="FL139">
        <v>574</v>
      </c>
      <c r="FM139">
        <v>538</v>
      </c>
      <c r="FN139">
        <v>535</v>
      </c>
      <c r="FO139">
        <v>509</v>
      </c>
      <c r="FP139">
        <v>471</v>
      </c>
      <c r="FQ139">
        <v>455</v>
      </c>
      <c r="FR139">
        <v>442</v>
      </c>
      <c r="FS139">
        <v>473</v>
      </c>
      <c r="FT139">
        <v>448</v>
      </c>
      <c r="FU139">
        <v>464</v>
      </c>
      <c r="FV139">
        <v>462</v>
      </c>
      <c r="FW139">
        <v>473</v>
      </c>
      <c r="FX139">
        <v>492</v>
      </c>
      <c r="FY139">
        <v>506</v>
      </c>
      <c r="FZ139">
        <v>331</v>
      </c>
      <c r="GA139">
        <v>349</v>
      </c>
      <c r="GB139">
        <v>337</v>
      </c>
      <c r="GC139">
        <v>282</v>
      </c>
      <c r="GD139">
        <v>260</v>
      </c>
      <c r="GE139">
        <v>228</v>
      </c>
      <c r="GF139">
        <v>207</v>
      </c>
      <c r="GG139">
        <v>197</v>
      </c>
      <c r="GH139">
        <v>161</v>
      </c>
      <c r="GI139">
        <v>156</v>
      </c>
      <c r="GJ139">
        <v>154</v>
      </c>
      <c r="GK139">
        <v>124</v>
      </c>
      <c r="GL139">
        <v>491</v>
      </c>
    </row>
    <row r="140" spans="1:194" s="1" customFormat="1" ht="14.4" x14ac:dyDescent="0.3">
      <c r="A140" s="30" t="s">
        <v>46</v>
      </c>
      <c r="B140" s="1" t="s">
        <v>179</v>
      </c>
      <c r="C140" s="29" t="str">
        <f t="shared" si="66"/>
        <v>LA England - Bury</v>
      </c>
      <c r="D140" s="48">
        <f t="shared" si="57"/>
        <v>8296</v>
      </c>
      <c r="E140" s="48">
        <f t="shared" si="58"/>
        <v>7750</v>
      </c>
      <c r="F140" s="49">
        <f t="shared" si="59"/>
        <v>198921</v>
      </c>
      <c r="G140" s="49">
        <f t="shared" si="60"/>
        <v>98206</v>
      </c>
      <c r="H140" s="50">
        <f t="shared" si="61"/>
        <v>100715</v>
      </c>
      <c r="I140" s="50">
        <f t="shared" si="62"/>
        <v>75187</v>
      </c>
      <c r="J140" s="50">
        <f t="shared" si="63"/>
        <v>78966</v>
      </c>
      <c r="K140" s="47">
        <f t="shared" si="64"/>
        <v>23019</v>
      </c>
      <c r="L140" s="48">
        <f t="shared" si="65"/>
        <v>21749</v>
      </c>
      <c r="M140" s="184">
        <v>1018</v>
      </c>
      <c r="N140" s="184">
        <v>1133</v>
      </c>
      <c r="O140" s="184">
        <v>1113</v>
      </c>
      <c r="P140" s="184">
        <v>1154</v>
      </c>
      <c r="Q140" s="184">
        <v>1271</v>
      </c>
      <c r="R140" s="184">
        <v>1267</v>
      </c>
      <c r="S140" s="184">
        <v>1221</v>
      </c>
      <c r="T140" s="184">
        <v>1233</v>
      </c>
      <c r="U140" s="184">
        <v>1349</v>
      </c>
      <c r="V140" s="184">
        <v>1300</v>
      </c>
      <c r="W140" s="184">
        <v>1319</v>
      </c>
      <c r="X140" s="184">
        <v>1345</v>
      </c>
      <c r="Y140" s="184">
        <v>1440</v>
      </c>
      <c r="Z140" s="184">
        <v>1427</v>
      </c>
      <c r="AA140" s="184">
        <v>1367</v>
      </c>
      <c r="AB140" s="184">
        <v>1392</v>
      </c>
      <c r="AC140" s="184">
        <v>1372</v>
      </c>
      <c r="AD140" s="184">
        <v>1298</v>
      </c>
      <c r="AE140" s="184">
        <v>1353</v>
      </c>
      <c r="AF140" s="184">
        <v>1135</v>
      </c>
      <c r="AG140" s="184">
        <v>990</v>
      </c>
      <c r="AH140" s="184">
        <v>1008</v>
      </c>
      <c r="AI140" s="184">
        <v>1100</v>
      </c>
      <c r="AJ140" s="184">
        <v>1100</v>
      </c>
      <c r="AK140" s="184">
        <v>1143</v>
      </c>
      <c r="AL140" s="184">
        <v>1206</v>
      </c>
      <c r="AM140" s="184">
        <v>1223</v>
      </c>
      <c r="AN140" s="184">
        <v>1192</v>
      </c>
      <c r="AO140" s="184">
        <v>1157</v>
      </c>
      <c r="AP140" s="184">
        <v>1201</v>
      </c>
      <c r="AQ140" s="184">
        <v>1261</v>
      </c>
      <c r="AR140" s="184">
        <v>1398</v>
      </c>
      <c r="AS140" s="184">
        <v>1354</v>
      </c>
      <c r="AT140" s="184">
        <v>1373</v>
      </c>
      <c r="AU140" s="184">
        <v>1367</v>
      </c>
      <c r="AV140" s="184">
        <v>1375</v>
      </c>
      <c r="AW140" s="184">
        <v>1413</v>
      </c>
      <c r="AX140" s="184">
        <v>1397</v>
      </c>
      <c r="AY140" s="184">
        <v>1373</v>
      </c>
      <c r="AZ140" s="184">
        <v>1359</v>
      </c>
      <c r="BA140" s="184">
        <v>1339</v>
      </c>
      <c r="BB140" s="184">
        <v>1218</v>
      </c>
      <c r="BC140" s="184">
        <v>1395</v>
      </c>
      <c r="BD140" s="184">
        <v>1324</v>
      </c>
      <c r="BE140" s="184">
        <v>1274</v>
      </c>
      <c r="BF140" s="184">
        <v>1227</v>
      </c>
      <c r="BG140" s="184">
        <v>1103</v>
      </c>
      <c r="BH140" s="184">
        <v>1073</v>
      </c>
      <c r="BI140" s="184">
        <v>1141</v>
      </c>
      <c r="BJ140" s="184">
        <v>1207</v>
      </c>
      <c r="BK140" s="184">
        <v>1185</v>
      </c>
      <c r="BL140" s="184">
        <v>1240</v>
      </c>
      <c r="BM140" s="184">
        <v>1269</v>
      </c>
      <c r="BN140" s="184">
        <v>1339</v>
      </c>
      <c r="BO140" s="184">
        <v>1196</v>
      </c>
      <c r="BP140" s="184">
        <v>1308</v>
      </c>
      <c r="BQ140" s="184">
        <v>1205</v>
      </c>
      <c r="BR140" s="184">
        <v>1299</v>
      </c>
      <c r="BS140" s="184">
        <v>1313</v>
      </c>
      <c r="BT140" s="184">
        <v>1301</v>
      </c>
      <c r="BU140" s="184">
        <v>1332</v>
      </c>
      <c r="BV140" s="184">
        <v>1263</v>
      </c>
      <c r="BW140" s="184">
        <v>1232</v>
      </c>
      <c r="BX140" s="184">
        <v>1107</v>
      </c>
      <c r="BY140" s="184">
        <v>1101</v>
      </c>
      <c r="BZ140" s="184">
        <v>1076</v>
      </c>
      <c r="CA140" s="184">
        <v>1031</v>
      </c>
      <c r="CB140" s="184">
        <v>969</v>
      </c>
      <c r="CC140" s="184">
        <v>905</v>
      </c>
      <c r="CD140" s="184">
        <v>841</v>
      </c>
      <c r="CE140" s="184">
        <v>816</v>
      </c>
      <c r="CF140" s="184">
        <v>829</v>
      </c>
      <c r="CG140" s="184">
        <v>802</v>
      </c>
      <c r="CH140" s="184">
        <v>840</v>
      </c>
      <c r="CI140" s="184">
        <v>811</v>
      </c>
      <c r="CJ140" s="184">
        <v>855</v>
      </c>
      <c r="CK140" s="184">
        <v>823</v>
      </c>
      <c r="CL140" s="184">
        <v>933</v>
      </c>
      <c r="CM140" s="184">
        <v>675</v>
      </c>
      <c r="CN140" s="184">
        <v>586</v>
      </c>
      <c r="CO140" s="184">
        <v>585</v>
      </c>
      <c r="CP140" s="184">
        <v>486</v>
      </c>
      <c r="CQ140" s="184">
        <v>435</v>
      </c>
      <c r="CR140" s="184">
        <v>335</v>
      </c>
      <c r="CS140" s="184">
        <v>389</v>
      </c>
      <c r="CT140" s="184">
        <v>357</v>
      </c>
      <c r="CU140" s="184">
        <v>274</v>
      </c>
      <c r="CV140" s="184">
        <v>246</v>
      </c>
      <c r="CW140" s="184">
        <v>184</v>
      </c>
      <c r="CX140" s="184">
        <v>150</v>
      </c>
      <c r="CY140" s="184">
        <v>485</v>
      </c>
      <c r="CZ140">
        <v>1065</v>
      </c>
      <c r="DA140">
        <v>1029</v>
      </c>
      <c r="DB140">
        <v>1120</v>
      </c>
      <c r="DC140">
        <v>1141</v>
      </c>
      <c r="DD140">
        <v>1090</v>
      </c>
      <c r="DE140">
        <v>1170</v>
      </c>
      <c r="DF140">
        <v>1201</v>
      </c>
      <c r="DG140">
        <v>1167</v>
      </c>
      <c r="DH140">
        <v>1260</v>
      </c>
      <c r="DI140">
        <v>1218</v>
      </c>
      <c r="DJ140">
        <v>1241</v>
      </c>
      <c r="DK140">
        <v>1297</v>
      </c>
      <c r="DL140">
        <v>1302</v>
      </c>
      <c r="DM140">
        <v>1330</v>
      </c>
      <c r="DN140">
        <v>1328</v>
      </c>
      <c r="DO140">
        <v>1242</v>
      </c>
      <c r="DP140">
        <v>1335</v>
      </c>
      <c r="DQ140">
        <v>1213</v>
      </c>
      <c r="DR140">
        <v>1070</v>
      </c>
      <c r="DS140">
        <v>859</v>
      </c>
      <c r="DT140">
        <v>831</v>
      </c>
      <c r="DU140">
        <v>787</v>
      </c>
      <c r="DV140">
        <v>992</v>
      </c>
      <c r="DW140">
        <v>1036</v>
      </c>
      <c r="DX140">
        <v>1045</v>
      </c>
      <c r="DY140">
        <v>1176</v>
      </c>
      <c r="DZ140">
        <v>1135</v>
      </c>
      <c r="EA140">
        <v>1192</v>
      </c>
      <c r="EB140">
        <v>1179</v>
      </c>
      <c r="EC140">
        <v>1289</v>
      </c>
      <c r="ED140">
        <v>1358</v>
      </c>
      <c r="EE140">
        <v>1403</v>
      </c>
      <c r="EF140">
        <v>1425</v>
      </c>
      <c r="EG140">
        <v>1419</v>
      </c>
      <c r="EH140">
        <v>1440</v>
      </c>
      <c r="EI140">
        <v>1443</v>
      </c>
      <c r="EJ140">
        <v>1446</v>
      </c>
      <c r="EK140">
        <v>1569</v>
      </c>
      <c r="EL140">
        <v>1412</v>
      </c>
      <c r="EM140">
        <v>1456</v>
      </c>
      <c r="EN140">
        <v>1378</v>
      </c>
      <c r="EO140">
        <v>1437</v>
      </c>
      <c r="EP140">
        <v>1405</v>
      </c>
      <c r="EQ140">
        <v>1355</v>
      </c>
      <c r="ER140">
        <v>1316</v>
      </c>
      <c r="ES140">
        <v>1317</v>
      </c>
      <c r="ET140">
        <v>1174</v>
      </c>
      <c r="EU140">
        <v>1109</v>
      </c>
      <c r="EV140">
        <v>1183</v>
      </c>
      <c r="EW140">
        <v>1197</v>
      </c>
      <c r="EX140">
        <v>1197</v>
      </c>
      <c r="EY140">
        <v>1272</v>
      </c>
      <c r="EZ140">
        <v>1341</v>
      </c>
      <c r="FA140">
        <v>1307</v>
      </c>
      <c r="FB140">
        <v>1345</v>
      </c>
      <c r="FC140">
        <v>1334</v>
      </c>
      <c r="FD140">
        <v>1347</v>
      </c>
      <c r="FE140">
        <v>1366</v>
      </c>
      <c r="FF140">
        <v>1345</v>
      </c>
      <c r="FG140">
        <v>1324</v>
      </c>
      <c r="FH140">
        <v>1320</v>
      </c>
      <c r="FI140">
        <v>1297</v>
      </c>
      <c r="FJ140">
        <v>1261</v>
      </c>
      <c r="FK140">
        <v>1163</v>
      </c>
      <c r="FL140">
        <v>1132</v>
      </c>
      <c r="FM140">
        <v>1102</v>
      </c>
      <c r="FN140">
        <v>1026</v>
      </c>
      <c r="FO140">
        <v>918</v>
      </c>
      <c r="FP140">
        <v>938</v>
      </c>
      <c r="FQ140">
        <v>914</v>
      </c>
      <c r="FR140">
        <v>930</v>
      </c>
      <c r="FS140">
        <v>939</v>
      </c>
      <c r="FT140">
        <v>909</v>
      </c>
      <c r="FU140">
        <v>836</v>
      </c>
      <c r="FV140">
        <v>882</v>
      </c>
      <c r="FW140">
        <v>985</v>
      </c>
      <c r="FX140">
        <v>993</v>
      </c>
      <c r="FY140">
        <v>1102</v>
      </c>
      <c r="FZ140">
        <v>749</v>
      </c>
      <c r="GA140">
        <v>737</v>
      </c>
      <c r="GB140">
        <v>778</v>
      </c>
      <c r="GC140">
        <v>642</v>
      </c>
      <c r="GD140">
        <v>537</v>
      </c>
      <c r="GE140">
        <v>500</v>
      </c>
      <c r="GF140">
        <v>475</v>
      </c>
      <c r="GG140">
        <v>449</v>
      </c>
      <c r="GH140">
        <v>407</v>
      </c>
      <c r="GI140">
        <v>339</v>
      </c>
      <c r="GJ140">
        <v>338</v>
      </c>
      <c r="GK140">
        <v>275</v>
      </c>
      <c r="GL140">
        <v>1082</v>
      </c>
    </row>
    <row r="141" spans="1:194" s="1" customFormat="1" ht="14.4" x14ac:dyDescent="0.3">
      <c r="A141" s="30" t="s">
        <v>46</v>
      </c>
      <c r="B141" s="1" t="s">
        <v>180</v>
      </c>
      <c r="C141" s="29" t="str">
        <f t="shared" si="66"/>
        <v>LA England - Calderdale</v>
      </c>
      <c r="D141" s="48">
        <f t="shared" si="57"/>
        <v>8344</v>
      </c>
      <c r="E141" s="48">
        <f t="shared" si="58"/>
        <v>8058</v>
      </c>
      <c r="F141" s="49">
        <f t="shared" si="59"/>
        <v>210929</v>
      </c>
      <c r="G141" s="49">
        <f t="shared" si="60"/>
        <v>103428</v>
      </c>
      <c r="H141" s="50">
        <f t="shared" si="61"/>
        <v>107501</v>
      </c>
      <c r="I141" s="50">
        <f t="shared" si="62"/>
        <v>80280</v>
      </c>
      <c r="J141" s="50">
        <f t="shared" si="63"/>
        <v>85519</v>
      </c>
      <c r="K141" s="47">
        <f t="shared" si="64"/>
        <v>23148</v>
      </c>
      <c r="L141" s="48">
        <f t="shared" si="65"/>
        <v>21982</v>
      </c>
      <c r="M141" s="184">
        <v>1014</v>
      </c>
      <c r="N141" s="184">
        <v>1064</v>
      </c>
      <c r="O141" s="184">
        <v>1134</v>
      </c>
      <c r="P141" s="184">
        <v>1182</v>
      </c>
      <c r="Q141" s="184">
        <v>1248</v>
      </c>
      <c r="R141" s="184">
        <v>1182</v>
      </c>
      <c r="S141" s="184">
        <v>1285</v>
      </c>
      <c r="T141" s="184">
        <v>1262</v>
      </c>
      <c r="U141" s="184">
        <v>1280</v>
      </c>
      <c r="V141" s="184">
        <v>1381</v>
      </c>
      <c r="W141" s="184">
        <v>1348</v>
      </c>
      <c r="X141" s="184">
        <v>1424</v>
      </c>
      <c r="Y141" s="184">
        <v>1376</v>
      </c>
      <c r="Z141" s="184">
        <v>1419</v>
      </c>
      <c r="AA141" s="184">
        <v>1387</v>
      </c>
      <c r="AB141" s="184">
        <v>1386</v>
      </c>
      <c r="AC141" s="184">
        <v>1411</v>
      </c>
      <c r="AD141" s="184">
        <v>1365</v>
      </c>
      <c r="AE141" s="184">
        <v>1289</v>
      </c>
      <c r="AF141" s="184">
        <v>1167</v>
      </c>
      <c r="AG141" s="184">
        <v>1049</v>
      </c>
      <c r="AH141" s="184">
        <v>944</v>
      </c>
      <c r="AI141" s="184">
        <v>1059</v>
      </c>
      <c r="AJ141" s="184">
        <v>1164</v>
      </c>
      <c r="AK141" s="184">
        <v>1220</v>
      </c>
      <c r="AL141" s="184">
        <v>1225</v>
      </c>
      <c r="AM141" s="184">
        <v>1280</v>
      </c>
      <c r="AN141" s="184">
        <v>1231</v>
      </c>
      <c r="AO141" s="184">
        <v>1184</v>
      </c>
      <c r="AP141" s="184">
        <v>1199</v>
      </c>
      <c r="AQ141" s="184">
        <v>1356</v>
      </c>
      <c r="AR141" s="184">
        <v>1291</v>
      </c>
      <c r="AS141" s="184">
        <v>1282</v>
      </c>
      <c r="AT141" s="184">
        <v>1256</v>
      </c>
      <c r="AU141" s="184">
        <v>1310</v>
      </c>
      <c r="AV141" s="184">
        <v>1269</v>
      </c>
      <c r="AW141" s="184">
        <v>1345</v>
      </c>
      <c r="AX141" s="184">
        <v>1268</v>
      </c>
      <c r="AY141" s="184">
        <v>1275</v>
      </c>
      <c r="AZ141" s="184">
        <v>1357</v>
      </c>
      <c r="BA141" s="184">
        <v>1271</v>
      </c>
      <c r="BB141" s="184">
        <v>1288</v>
      </c>
      <c r="BC141" s="184">
        <v>1258</v>
      </c>
      <c r="BD141" s="184">
        <v>1320</v>
      </c>
      <c r="BE141" s="184">
        <v>1364</v>
      </c>
      <c r="BF141" s="184">
        <v>1350</v>
      </c>
      <c r="BG141" s="184">
        <v>1251</v>
      </c>
      <c r="BH141" s="184">
        <v>1185</v>
      </c>
      <c r="BI141" s="184">
        <v>1238</v>
      </c>
      <c r="BJ141" s="184">
        <v>1173</v>
      </c>
      <c r="BK141" s="184">
        <v>1255</v>
      </c>
      <c r="BL141" s="184">
        <v>1469</v>
      </c>
      <c r="BM141" s="184">
        <v>1534</v>
      </c>
      <c r="BN141" s="184">
        <v>1556</v>
      </c>
      <c r="BO141" s="184">
        <v>1474</v>
      </c>
      <c r="BP141" s="184">
        <v>1530</v>
      </c>
      <c r="BQ141" s="184">
        <v>1509</v>
      </c>
      <c r="BR141" s="184">
        <v>1439</v>
      </c>
      <c r="BS141" s="184">
        <v>1554</v>
      </c>
      <c r="BT141" s="184">
        <v>1503</v>
      </c>
      <c r="BU141" s="184">
        <v>1468</v>
      </c>
      <c r="BV141" s="184">
        <v>1386</v>
      </c>
      <c r="BW141" s="184">
        <v>1360</v>
      </c>
      <c r="BX141" s="184">
        <v>1305</v>
      </c>
      <c r="BY141" s="184">
        <v>1191</v>
      </c>
      <c r="BZ141" s="184">
        <v>1223</v>
      </c>
      <c r="CA141" s="184">
        <v>1182</v>
      </c>
      <c r="CB141" s="184">
        <v>1166</v>
      </c>
      <c r="CC141" s="184">
        <v>1100</v>
      </c>
      <c r="CD141" s="184">
        <v>960</v>
      </c>
      <c r="CE141" s="184">
        <v>1033</v>
      </c>
      <c r="CF141" s="184">
        <v>966</v>
      </c>
      <c r="CG141" s="184">
        <v>926</v>
      </c>
      <c r="CH141" s="184">
        <v>937</v>
      </c>
      <c r="CI141" s="184">
        <v>934</v>
      </c>
      <c r="CJ141" s="184">
        <v>932</v>
      </c>
      <c r="CK141" s="184">
        <v>982</v>
      </c>
      <c r="CL141" s="184">
        <v>1022</v>
      </c>
      <c r="CM141" s="184">
        <v>703</v>
      </c>
      <c r="CN141" s="184">
        <v>677</v>
      </c>
      <c r="CO141" s="184">
        <v>667</v>
      </c>
      <c r="CP141" s="184">
        <v>568</v>
      </c>
      <c r="CQ141" s="184">
        <v>476</v>
      </c>
      <c r="CR141" s="184">
        <v>416</v>
      </c>
      <c r="CS141" s="184">
        <v>384</v>
      </c>
      <c r="CT141" s="184">
        <v>321</v>
      </c>
      <c r="CU141" s="184">
        <v>325</v>
      </c>
      <c r="CV141" s="184">
        <v>252</v>
      </c>
      <c r="CW141" s="184">
        <v>211</v>
      </c>
      <c r="CX141" s="184">
        <v>162</v>
      </c>
      <c r="CY141" s="184">
        <v>504</v>
      </c>
      <c r="CZ141">
        <v>963</v>
      </c>
      <c r="DA141">
        <v>1021</v>
      </c>
      <c r="DB141">
        <v>1070</v>
      </c>
      <c r="DC141">
        <v>1022</v>
      </c>
      <c r="DD141">
        <v>1141</v>
      </c>
      <c r="DE141">
        <v>1103</v>
      </c>
      <c r="DF141">
        <v>1232</v>
      </c>
      <c r="DG141">
        <v>1262</v>
      </c>
      <c r="DH141">
        <v>1269</v>
      </c>
      <c r="DI141">
        <v>1279</v>
      </c>
      <c r="DJ141">
        <v>1204</v>
      </c>
      <c r="DK141">
        <v>1358</v>
      </c>
      <c r="DL141">
        <v>1373</v>
      </c>
      <c r="DM141">
        <v>1308</v>
      </c>
      <c r="DN141">
        <v>1372</v>
      </c>
      <c r="DO141">
        <v>1399</v>
      </c>
      <c r="DP141">
        <v>1319</v>
      </c>
      <c r="DQ141">
        <v>1287</v>
      </c>
      <c r="DR141">
        <v>1252</v>
      </c>
      <c r="DS141">
        <v>912</v>
      </c>
      <c r="DT141">
        <v>785</v>
      </c>
      <c r="DU141">
        <v>785</v>
      </c>
      <c r="DV141">
        <v>969</v>
      </c>
      <c r="DW141">
        <v>1010</v>
      </c>
      <c r="DX141">
        <v>1156</v>
      </c>
      <c r="DY141">
        <v>1108</v>
      </c>
      <c r="DZ141">
        <v>1209</v>
      </c>
      <c r="EA141">
        <v>1259</v>
      </c>
      <c r="EB141">
        <v>1214</v>
      </c>
      <c r="EC141">
        <v>1291</v>
      </c>
      <c r="ED141">
        <v>1326</v>
      </c>
      <c r="EE141">
        <v>1370</v>
      </c>
      <c r="EF141">
        <v>1462</v>
      </c>
      <c r="EG141">
        <v>1419</v>
      </c>
      <c r="EH141">
        <v>1475</v>
      </c>
      <c r="EI141">
        <v>1462</v>
      </c>
      <c r="EJ141">
        <v>1457</v>
      </c>
      <c r="EK141">
        <v>1501</v>
      </c>
      <c r="EL141">
        <v>1380</v>
      </c>
      <c r="EM141">
        <v>1494</v>
      </c>
      <c r="EN141">
        <v>1414</v>
      </c>
      <c r="EO141">
        <v>1380</v>
      </c>
      <c r="EP141">
        <v>1399</v>
      </c>
      <c r="EQ141">
        <v>1383</v>
      </c>
      <c r="ER141">
        <v>1444</v>
      </c>
      <c r="ES141">
        <v>1361</v>
      </c>
      <c r="ET141">
        <v>1191</v>
      </c>
      <c r="EU141">
        <v>1220</v>
      </c>
      <c r="EV141">
        <v>1278</v>
      </c>
      <c r="EW141">
        <v>1312</v>
      </c>
      <c r="EX141">
        <v>1471</v>
      </c>
      <c r="EY141">
        <v>1495</v>
      </c>
      <c r="EZ141">
        <v>1472</v>
      </c>
      <c r="FA141">
        <v>1604</v>
      </c>
      <c r="FB141">
        <v>1634</v>
      </c>
      <c r="FC141">
        <v>1513</v>
      </c>
      <c r="FD141">
        <v>1595</v>
      </c>
      <c r="FE141">
        <v>1622</v>
      </c>
      <c r="FF141">
        <v>1521</v>
      </c>
      <c r="FG141">
        <v>1468</v>
      </c>
      <c r="FH141">
        <v>1555</v>
      </c>
      <c r="FI141">
        <v>1480</v>
      </c>
      <c r="FJ141">
        <v>1455</v>
      </c>
      <c r="FK141">
        <v>1379</v>
      </c>
      <c r="FL141">
        <v>1316</v>
      </c>
      <c r="FM141">
        <v>1284</v>
      </c>
      <c r="FN141">
        <v>1267</v>
      </c>
      <c r="FO141">
        <v>1236</v>
      </c>
      <c r="FP141">
        <v>1185</v>
      </c>
      <c r="FQ141">
        <v>1099</v>
      </c>
      <c r="FR141">
        <v>1055</v>
      </c>
      <c r="FS141">
        <v>1013</v>
      </c>
      <c r="FT141">
        <v>998</v>
      </c>
      <c r="FU141">
        <v>1054</v>
      </c>
      <c r="FV141">
        <v>1032</v>
      </c>
      <c r="FW141">
        <v>1063</v>
      </c>
      <c r="FX141">
        <v>1063</v>
      </c>
      <c r="FY141">
        <v>1163</v>
      </c>
      <c r="FZ141">
        <v>846</v>
      </c>
      <c r="GA141">
        <v>813</v>
      </c>
      <c r="GB141">
        <v>757</v>
      </c>
      <c r="GC141">
        <v>692</v>
      </c>
      <c r="GD141">
        <v>601</v>
      </c>
      <c r="GE141">
        <v>486</v>
      </c>
      <c r="GF141">
        <v>478</v>
      </c>
      <c r="GG141">
        <v>456</v>
      </c>
      <c r="GH141">
        <v>450</v>
      </c>
      <c r="GI141">
        <v>377</v>
      </c>
      <c r="GJ141">
        <v>329</v>
      </c>
      <c r="GK141">
        <v>268</v>
      </c>
      <c r="GL141">
        <v>1196</v>
      </c>
    </row>
    <row r="142" spans="1:194" s="1" customFormat="1" ht="14.4" x14ac:dyDescent="0.3">
      <c r="A142" s="30" t="s">
        <v>46</v>
      </c>
      <c r="B142" s="1" t="s">
        <v>181</v>
      </c>
      <c r="C142" s="29" t="str">
        <f t="shared" si="66"/>
        <v>LA England - Cambridge</v>
      </c>
      <c r="D142" s="48">
        <f t="shared" si="57"/>
        <v>4571</v>
      </c>
      <c r="E142" s="48">
        <f t="shared" si="58"/>
        <v>4515</v>
      </c>
      <c r="F142" s="49">
        <f t="shared" si="59"/>
        <v>149352</v>
      </c>
      <c r="G142" s="49">
        <f t="shared" si="60"/>
        <v>74573</v>
      </c>
      <c r="H142" s="50">
        <f t="shared" si="61"/>
        <v>74779</v>
      </c>
      <c r="I142" s="50">
        <f t="shared" si="62"/>
        <v>61796</v>
      </c>
      <c r="J142" s="50">
        <f t="shared" si="63"/>
        <v>62413</v>
      </c>
      <c r="K142" s="47">
        <f t="shared" si="64"/>
        <v>12777</v>
      </c>
      <c r="L142" s="48">
        <f t="shared" si="65"/>
        <v>12366</v>
      </c>
      <c r="M142" s="184">
        <v>613</v>
      </c>
      <c r="N142" s="184">
        <v>608</v>
      </c>
      <c r="O142" s="184">
        <v>653</v>
      </c>
      <c r="P142" s="184">
        <v>668</v>
      </c>
      <c r="Q142" s="184">
        <v>688</v>
      </c>
      <c r="R142" s="184">
        <v>714</v>
      </c>
      <c r="S142" s="184">
        <v>640</v>
      </c>
      <c r="T142" s="184">
        <v>709</v>
      </c>
      <c r="U142" s="184">
        <v>673</v>
      </c>
      <c r="V142" s="184">
        <v>699</v>
      </c>
      <c r="W142" s="184">
        <v>796</v>
      </c>
      <c r="X142" s="184">
        <v>745</v>
      </c>
      <c r="Y142" s="184">
        <v>745</v>
      </c>
      <c r="Z142" s="184">
        <v>729</v>
      </c>
      <c r="AA142" s="184">
        <v>723</v>
      </c>
      <c r="AB142" s="184">
        <v>712</v>
      </c>
      <c r="AC142" s="184">
        <v>817</v>
      </c>
      <c r="AD142" s="184">
        <v>845</v>
      </c>
      <c r="AE142" s="184">
        <v>1110</v>
      </c>
      <c r="AF142" s="184">
        <v>2307</v>
      </c>
      <c r="AG142" s="184">
        <v>2441</v>
      </c>
      <c r="AH142" s="184">
        <v>2535</v>
      </c>
      <c r="AI142" s="184">
        <v>2173</v>
      </c>
      <c r="AJ142" s="184">
        <v>1773</v>
      </c>
      <c r="AK142" s="184">
        <v>2038</v>
      </c>
      <c r="AL142" s="184">
        <v>2119</v>
      </c>
      <c r="AM142" s="184">
        <v>1939</v>
      </c>
      <c r="AN142" s="184">
        <v>1667</v>
      </c>
      <c r="AO142" s="184">
        <v>1533</v>
      </c>
      <c r="AP142" s="184">
        <v>1520</v>
      </c>
      <c r="AQ142" s="184">
        <v>1450</v>
      </c>
      <c r="AR142" s="184">
        <v>1366</v>
      </c>
      <c r="AS142" s="184">
        <v>1303</v>
      </c>
      <c r="AT142" s="184">
        <v>1311</v>
      </c>
      <c r="AU142" s="184">
        <v>1279</v>
      </c>
      <c r="AV142" s="184">
        <v>1082</v>
      </c>
      <c r="AW142" s="184">
        <v>1015</v>
      </c>
      <c r="AX142" s="184">
        <v>1042</v>
      </c>
      <c r="AY142" s="184">
        <v>1050</v>
      </c>
      <c r="AZ142" s="184">
        <v>945</v>
      </c>
      <c r="BA142" s="184">
        <v>927</v>
      </c>
      <c r="BB142" s="184">
        <v>888</v>
      </c>
      <c r="BC142" s="184">
        <v>869</v>
      </c>
      <c r="BD142" s="184">
        <v>961</v>
      </c>
      <c r="BE142" s="184">
        <v>875</v>
      </c>
      <c r="BF142" s="184">
        <v>981</v>
      </c>
      <c r="BG142" s="184">
        <v>843</v>
      </c>
      <c r="BH142" s="184">
        <v>729</v>
      </c>
      <c r="BI142" s="184">
        <v>812</v>
      </c>
      <c r="BJ142" s="184">
        <v>736</v>
      </c>
      <c r="BK142" s="184">
        <v>738</v>
      </c>
      <c r="BL142" s="184">
        <v>730</v>
      </c>
      <c r="BM142" s="184">
        <v>794</v>
      </c>
      <c r="BN142" s="184">
        <v>794</v>
      </c>
      <c r="BO142" s="184">
        <v>677</v>
      </c>
      <c r="BP142" s="184">
        <v>743</v>
      </c>
      <c r="BQ142" s="184">
        <v>748</v>
      </c>
      <c r="BR142" s="184">
        <v>596</v>
      </c>
      <c r="BS142" s="184">
        <v>660</v>
      </c>
      <c r="BT142" s="184">
        <v>672</v>
      </c>
      <c r="BU142" s="184">
        <v>614</v>
      </c>
      <c r="BV142" s="184">
        <v>611</v>
      </c>
      <c r="BW142" s="184">
        <v>694</v>
      </c>
      <c r="BX142" s="184">
        <v>548</v>
      </c>
      <c r="BY142" s="184">
        <v>500</v>
      </c>
      <c r="BZ142" s="184">
        <v>501</v>
      </c>
      <c r="CA142" s="184">
        <v>496</v>
      </c>
      <c r="CB142" s="184">
        <v>489</v>
      </c>
      <c r="CC142" s="184">
        <v>427</v>
      </c>
      <c r="CD142" s="184">
        <v>445</v>
      </c>
      <c r="CE142" s="184">
        <v>423</v>
      </c>
      <c r="CF142" s="184">
        <v>375</v>
      </c>
      <c r="CG142" s="184">
        <v>388</v>
      </c>
      <c r="CH142" s="184">
        <v>382</v>
      </c>
      <c r="CI142" s="184">
        <v>344</v>
      </c>
      <c r="CJ142" s="184">
        <v>393</v>
      </c>
      <c r="CK142" s="184">
        <v>337</v>
      </c>
      <c r="CL142" s="184">
        <v>361</v>
      </c>
      <c r="CM142" s="184">
        <v>304</v>
      </c>
      <c r="CN142" s="184">
        <v>282</v>
      </c>
      <c r="CO142" s="184">
        <v>242</v>
      </c>
      <c r="CP142" s="184">
        <v>211</v>
      </c>
      <c r="CQ142" s="184">
        <v>244</v>
      </c>
      <c r="CR142" s="184">
        <v>204</v>
      </c>
      <c r="CS142" s="184">
        <v>191</v>
      </c>
      <c r="CT142" s="184">
        <v>175</v>
      </c>
      <c r="CU142" s="184">
        <v>163</v>
      </c>
      <c r="CV142" s="184">
        <v>121</v>
      </c>
      <c r="CW142" s="184">
        <v>108</v>
      </c>
      <c r="CX142" s="184">
        <v>118</v>
      </c>
      <c r="CY142" s="184">
        <v>334</v>
      </c>
      <c r="CZ142">
        <v>582</v>
      </c>
      <c r="DA142">
        <v>601</v>
      </c>
      <c r="DB142">
        <v>663</v>
      </c>
      <c r="DC142">
        <v>624</v>
      </c>
      <c r="DD142">
        <v>604</v>
      </c>
      <c r="DE142">
        <v>697</v>
      </c>
      <c r="DF142">
        <v>604</v>
      </c>
      <c r="DG142">
        <v>679</v>
      </c>
      <c r="DH142">
        <v>689</v>
      </c>
      <c r="DI142">
        <v>722</v>
      </c>
      <c r="DJ142">
        <v>666</v>
      </c>
      <c r="DK142">
        <v>720</v>
      </c>
      <c r="DL142">
        <v>718</v>
      </c>
      <c r="DM142">
        <v>689</v>
      </c>
      <c r="DN142">
        <v>716</v>
      </c>
      <c r="DO142">
        <v>751</v>
      </c>
      <c r="DP142">
        <v>776</v>
      </c>
      <c r="DQ142">
        <v>865</v>
      </c>
      <c r="DR142">
        <v>1117</v>
      </c>
      <c r="DS142">
        <v>2623</v>
      </c>
      <c r="DT142">
        <v>2802</v>
      </c>
      <c r="DU142">
        <v>2634</v>
      </c>
      <c r="DV142">
        <v>2109</v>
      </c>
      <c r="DW142">
        <v>1579</v>
      </c>
      <c r="DX142">
        <v>1554</v>
      </c>
      <c r="DY142">
        <v>1784</v>
      </c>
      <c r="DZ142">
        <v>1778</v>
      </c>
      <c r="EA142">
        <v>1397</v>
      </c>
      <c r="EB142">
        <v>1379</v>
      </c>
      <c r="EC142">
        <v>1288</v>
      </c>
      <c r="ED142">
        <v>1518</v>
      </c>
      <c r="EE142">
        <v>1174</v>
      </c>
      <c r="EF142">
        <v>1164</v>
      </c>
      <c r="EG142">
        <v>1205</v>
      </c>
      <c r="EH142">
        <v>1199</v>
      </c>
      <c r="EI142">
        <v>1177</v>
      </c>
      <c r="EJ142">
        <v>1176</v>
      </c>
      <c r="EK142">
        <v>1058</v>
      </c>
      <c r="EL142">
        <v>1007</v>
      </c>
      <c r="EM142">
        <v>1075</v>
      </c>
      <c r="EN142">
        <v>919</v>
      </c>
      <c r="EO142">
        <v>949</v>
      </c>
      <c r="EP142">
        <v>976</v>
      </c>
      <c r="EQ142">
        <v>1013</v>
      </c>
      <c r="ER142">
        <v>907</v>
      </c>
      <c r="ES142">
        <v>894</v>
      </c>
      <c r="ET142">
        <v>831</v>
      </c>
      <c r="EU142">
        <v>805</v>
      </c>
      <c r="EV142">
        <v>785</v>
      </c>
      <c r="EW142">
        <v>672</v>
      </c>
      <c r="EX142">
        <v>802</v>
      </c>
      <c r="EY142">
        <v>775</v>
      </c>
      <c r="EZ142">
        <v>779</v>
      </c>
      <c r="FA142">
        <v>872</v>
      </c>
      <c r="FB142">
        <v>712</v>
      </c>
      <c r="FC142">
        <v>704</v>
      </c>
      <c r="FD142">
        <v>691</v>
      </c>
      <c r="FE142">
        <v>881</v>
      </c>
      <c r="FF142">
        <v>770</v>
      </c>
      <c r="FG142">
        <v>727</v>
      </c>
      <c r="FH142">
        <v>625</v>
      </c>
      <c r="FI142">
        <v>562</v>
      </c>
      <c r="FJ142">
        <v>596</v>
      </c>
      <c r="FK142">
        <v>533</v>
      </c>
      <c r="FL142">
        <v>529</v>
      </c>
      <c r="FM142">
        <v>514</v>
      </c>
      <c r="FN142">
        <v>440</v>
      </c>
      <c r="FO142">
        <v>485</v>
      </c>
      <c r="FP142">
        <v>469</v>
      </c>
      <c r="FQ142">
        <v>434</v>
      </c>
      <c r="FR142">
        <v>495</v>
      </c>
      <c r="FS142">
        <v>429</v>
      </c>
      <c r="FT142">
        <v>419</v>
      </c>
      <c r="FU142">
        <v>418</v>
      </c>
      <c r="FV142">
        <v>407</v>
      </c>
      <c r="FW142">
        <v>390</v>
      </c>
      <c r="FX142">
        <v>384</v>
      </c>
      <c r="FY142">
        <v>484</v>
      </c>
      <c r="FZ142">
        <v>321</v>
      </c>
      <c r="GA142">
        <v>358</v>
      </c>
      <c r="GB142">
        <v>318</v>
      </c>
      <c r="GC142">
        <v>273</v>
      </c>
      <c r="GD142">
        <v>249</v>
      </c>
      <c r="GE142">
        <v>240</v>
      </c>
      <c r="GF142">
        <v>249</v>
      </c>
      <c r="GG142">
        <v>231</v>
      </c>
      <c r="GH142">
        <v>216</v>
      </c>
      <c r="GI142">
        <v>172</v>
      </c>
      <c r="GJ142">
        <v>154</v>
      </c>
      <c r="GK142">
        <v>134</v>
      </c>
      <c r="GL142">
        <v>624</v>
      </c>
    </row>
    <row r="143" spans="1:194" s="1" customFormat="1" ht="14.4" x14ac:dyDescent="0.3">
      <c r="A143" s="30" t="s">
        <v>46</v>
      </c>
      <c r="B143" s="1" t="s">
        <v>182</v>
      </c>
      <c r="C143" s="29" t="str">
        <f t="shared" si="66"/>
        <v>LA England - Camden</v>
      </c>
      <c r="D143" s="48">
        <f t="shared" si="57"/>
        <v>6254</v>
      </c>
      <c r="E143" s="48">
        <f t="shared" si="58"/>
        <v>6100</v>
      </c>
      <c r="F143" s="49">
        <f t="shared" si="59"/>
        <v>216943</v>
      </c>
      <c r="G143" s="49">
        <f t="shared" si="60"/>
        <v>101036</v>
      </c>
      <c r="H143" s="50">
        <f t="shared" si="61"/>
        <v>115907</v>
      </c>
      <c r="I143" s="50">
        <f t="shared" si="62"/>
        <v>83108</v>
      </c>
      <c r="J143" s="50">
        <f t="shared" si="63"/>
        <v>98559</v>
      </c>
      <c r="K143" s="47">
        <f t="shared" si="64"/>
        <v>17928</v>
      </c>
      <c r="L143" s="48">
        <f t="shared" si="65"/>
        <v>17348</v>
      </c>
      <c r="M143" s="184">
        <v>997</v>
      </c>
      <c r="N143" s="184">
        <v>1008</v>
      </c>
      <c r="O143" s="184">
        <v>1053</v>
      </c>
      <c r="P143" s="184">
        <v>999</v>
      </c>
      <c r="Q143" s="184">
        <v>919</v>
      </c>
      <c r="R143" s="184">
        <v>904</v>
      </c>
      <c r="S143" s="184">
        <v>938</v>
      </c>
      <c r="T143" s="184">
        <v>1005</v>
      </c>
      <c r="U143" s="184">
        <v>1015</v>
      </c>
      <c r="V143" s="184">
        <v>931</v>
      </c>
      <c r="W143" s="184">
        <v>934</v>
      </c>
      <c r="X143" s="184">
        <v>971</v>
      </c>
      <c r="Y143" s="184">
        <v>1024</v>
      </c>
      <c r="Z143" s="184">
        <v>1010</v>
      </c>
      <c r="AA143" s="184">
        <v>1025</v>
      </c>
      <c r="AB143" s="184">
        <v>1006</v>
      </c>
      <c r="AC143" s="184">
        <v>1093</v>
      </c>
      <c r="AD143" s="184">
        <v>1096</v>
      </c>
      <c r="AE143" s="184">
        <v>1380</v>
      </c>
      <c r="AF143" s="184">
        <v>2383</v>
      </c>
      <c r="AG143" s="184">
        <v>2365</v>
      </c>
      <c r="AH143" s="184">
        <v>2376</v>
      </c>
      <c r="AI143" s="184">
        <v>1992</v>
      </c>
      <c r="AJ143" s="184">
        <v>1880</v>
      </c>
      <c r="AK143" s="184">
        <v>2089</v>
      </c>
      <c r="AL143" s="184">
        <v>2030</v>
      </c>
      <c r="AM143" s="184">
        <v>2031</v>
      </c>
      <c r="AN143" s="184">
        <v>2161</v>
      </c>
      <c r="AO143" s="184">
        <v>2161</v>
      </c>
      <c r="AP143" s="184">
        <v>2223</v>
      </c>
      <c r="AQ143" s="184">
        <v>2227</v>
      </c>
      <c r="AR143" s="184">
        <v>2051</v>
      </c>
      <c r="AS143" s="184">
        <v>1826</v>
      </c>
      <c r="AT143" s="184">
        <v>1787</v>
      </c>
      <c r="AU143" s="184">
        <v>1806</v>
      </c>
      <c r="AV143" s="184">
        <v>1707</v>
      </c>
      <c r="AW143" s="184">
        <v>1545</v>
      </c>
      <c r="AX143" s="184">
        <v>1432</v>
      </c>
      <c r="AY143" s="184">
        <v>1465</v>
      </c>
      <c r="AZ143" s="184">
        <v>1438</v>
      </c>
      <c r="BA143" s="184">
        <v>1223</v>
      </c>
      <c r="BB143" s="184">
        <v>1349</v>
      </c>
      <c r="BC143" s="184">
        <v>1185</v>
      </c>
      <c r="BD143" s="184">
        <v>1259</v>
      </c>
      <c r="BE143" s="184">
        <v>1259</v>
      </c>
      <c r="BF143" s="184">
        <v>1342</v>
      </c>
      <c r="BG143" s="184">
        <v>1189</v>
      </c>
      <c r="BH143" s="184">
        <v>1135</v>
      </c>
      <c r="BI143" s="184">
        <v>1137</v>
      </c>
      <c r="BJ143" s="184">
        <v>1269</v>
      </c>
      <c r="BK143" s="184">
        <v>1168</v>
      </c>
      <c r="BL143" s="184">
        <v>1119</v>
      </c>
      <c r="BM143" s="184">
        <v>1206</v>
      </c>
      <c r="BN143" s="184">
        <v>1276</v>
      </c>
      <c r="BO143" s="184">
        <v>1197</v>
      </c>
      <c r="BP143" s="184">
        <v>1207</v>
      </c>
      <c r="BQ143" s="184">
        <v>1131</v>
      </c>
      <c r="BR143" s="184">
        <v>1245</v>
      </c>
      <c r="BS143" s="184">
        <v>1219</v>
      </c>
      <c r="BT143" s="184">
        <v>1068</v>
      </c>
      <c r="BU143" s="184">
        <v>1125</v>
      </c>
      <c r="BV143" s="184">
        <v>1004</v>
      </c>
      <c r="BW143" s="184">
        <v>1029</v>
      </c>
      <c r="BX143" s="184">
        <v>961</v>
      </c>
      <c r="BY143" s="184">
        <v>951</v>
      </c>
      <c r="BZ143" s="184">
        <v>812</v>
      </c>
      <c r="CA143" s="184">
        <v>774</v>
      </c>
      <c r="CB143" s="184">
        <v>721</v>
      </c>
      <c r="CC143" s="184">
        <v>742</v>
      </c>
      <c r="CD143" s="184">
        <v>634</v>
      </c>
      <c r="CE143" s="184">
        <v>584</v>
      </c>
      <c r="CF143" s="184">
        <v>589</v>
      </c>
      <c r="CG143" s="184">
        <v>553</v>
      </c>
      <c r="CH143" s="184">
        <v>515</v>
      </c>
      <c r="CI143" s="184">
        <v>508</v>
      </c>
      <c r="CJ143" s="184">
        <v>492</v>
      </c>
      <c r="CK143" s="184">
        <v>546</v>
      </c>
      <c r="CL143" s="184">
        <v>505</v>
      </c>
      <c r="CM143" s="184">
        <v>450</v>
      </c>
      <c r="CN143" s="184">
        <v>407</v>
      </c>
      <c r="CO143" s="184">
        <v>398</v>
      </c>
      <c r="CP143" s="184">
        <v>324</v>
      </c>
      <c r="CQ143" s="184">
        <v>281</v>
      </c>
      <c r="CR143" s="184">
        <v>217</v>
      </c>
      <c r="CS143" s="184">
        <v>262</v>
      </c>
      <c r="CT143" s="184">
        <v>182</v>
      </c>
      <c r="CU143" s="184">
        <v>192</v>
      </c>
      <c r="CV143" s="184">
        <v>178</v>
      </c>
      <c r="CW143" s="184">
        <v>150</v>
      </c>
      <c r="CX143" s="184">
        <v>109</v>
      </c>
      <c r="CY143" s="184">
        <v>375</v>
      </c>
      <c r="CZ143">
        <v>957</v>
      </c>
      <c r="DA143">
        <v>888</v>
      </c>
      <c r="DB143">
        <v>940</v>
      </c>
      <c r="DC143">
        <v>938</v>
      </c>
      <c r="DD143">
        <v>943</v>
      </c>
      <c r="DE143">
        <v>895</v>
      </c>
      <c r="DF143">
        <v>927</v>
      </c>
      <c r="DG143">
        <v>903</v>
      </c>
      <c r="DH143">
        <v>1010</v>
      </c>
      <c r="DI143">
        <v>902</v>
      </c>
      <c r="DJ143">
        <v>1014</v>
      </c>
      <c r="DK143">
        <v>931</v>
      </c>
      <c r="DL143">
        <v>1001</v>
      </c>
      <c r="DM143">
        <v>1021</v>
      </c>
      <c r="DN143">
        <v>995</v>
      </c>
      <c r="DO143">
        <v>1040</v>
      </c>
      <c r="DP143">
        <v>1019</v>
      </c>
      <c r="DQ143">
        <v>1024</v>
      </c>
      <c r="DR143">
        <v>1509</v>
      </c>
      <c r="DS143">
        <v>3249</v>
      </c>
      <c r="DT143">
        <v>3298</v>
      </c>
      <c r="DU143">
        <v>3290</v>
      </c>
      <c r="DV143">
        <v>2645</v>
      </c>
      <c r="DW143">
        <v>2710</v>
      </c>
      <c r="DX143">
        <v>2916</v>
      </c>
      <c r="DY143">
        <v>2762</v>
      </c>
      <c r="DZ143">
        <v>2731</v>
      </c>
      <c r="EA143">
        <v>2602</v>
      </c>
      <c r="EB143">
        <v>2434</v>
      </c>
      <c r="EC143">
        <v>2541</v>
      </c>
      <c r="ED143">
        <v>2209</v>
      </c>
      <c r="EE143">
        <v>2305</v>
      </c>
      <c r="EF143">
        <v>1945</v>
      </c>
      <c r="EG143">
        <v>1818</v>
      </c>
      <c r="EH143">
        <v>1797</v>
      </c>
      <c r="EI143">
        <v>1820</v>
      </c>
      <c r="EJ143">
        <v>1837</v>
      </c>
      <c r="EK143">
        <v>1593</v>
      </c>
      <c r="EL143">
        <v>1506</v>
      </c>
      <c r="EM143">
        <v>1550</v>
      </c>
      <c r="EN143">
        <v>1481</v>
      </c>
      <c r="EO143">
        <v>1386</v>
      </c>
      <c r="EP143">
        <v>1388</v>
      </c>
      <c r="EQ143">
        <v>1435</v>
      </c>
      <c r="ER143">
        <v>1364</v>
      </c>
      <c r="ES143">
        <v>1493</v>
      </c>
      <c r="ET143">
        <v>1385</v>
      </c>
      <c r="EU143">
        <v>1382</v>
      </c>
      <c r="EV143">
        <v>1384</v>
      </c>
      <c r="EW143">
        <v>1403</v>
      </c>
      <c r="EX143">
        <v>1338</v>
      </c>
      <c r="EY143">
        <v>1361</v>
      </c>
      <c r="EZ143">
        <v>1324</v>
      </c>
      <c r="FA143">
        <v>1398</v>
      </c>
      <c r="FB143">
        <v>1431</v>
      </c>
      <c r="FC143">
        <v>1262</v>
      </c>
      <c r="FD143">
        <v>1330</v>
      </c>
      <c r="FE143">
        <v>1299</v>
      </c>
      <c r="FF143">
        <v>1292</v>
      </c>
      <c r="FG143">
        <v>1273</v>
      </c>
      <c r="FH143">
        <v>1147</v>
      </c>
      <c r="FI143">
        <v>1149</v>
      </c>
      <c r="FJ143">
        <v>1022</v>
      </c>
      <c r="FK143">
        <v>980</v>
      </c>
      <c r="FL143">
        <v>973</v>
      </c>
      <c r="FM143">
        <v>878</v>
      </c>
      <c r="FN143">
        <v>910</v>
      </c>
      <c r="FO143">
        <v>778</v>
      </c>
      <c r="FP143">
        <v>735</v>
      </c>
      <c r="FQ143">
        <v>759</v>
      </c>
      <c r="FR143">
        <v>732</v>
      </c>
      <c r="FS143">
        <v>708</v>
      </c>
      <c r="FT143">
        <v>707</v>
      </c>
      <c r="FU143">
        <v>681</v>
      </c>
      <c r="FV143">
        <v>683</v>
      </c>
      <c r="FW143">
        <v>682</v>
      </c>
      <c r="FX143">
        <v>626</v>
      </c>
      <c r="FY143">
        <v>698</v>
      </c>
      <c r="FZ143">
        <v>597</v>
      </c>
      <c r="GA143">
        <v>535</v>
      </c>
      <c r="GB143">
        <v>511</v>
      </c>
      <c r="GC143">
        <v>465</v>
      </c>
      <c r="GD143">
        <v>389</v>
      </c>
      <c r="GE143">
        <v>339</v>
      </c>
      <c r="GF143">
        <v>330</v>
      </c>
      <c r="GG143">
        <v>323</v>
      </c>
      <c r="GH143">
        <v>332</v>
      </c>
      <c r="GI143">
        <v>219</v>
      </c>
      <c r="GJ143">
        <v>225</v>
      </c>
      <c r="GK143">
        <v>202</v>
      </c>
      <c r="GL143">
        <v>768</v>
      </c>
    </row>
    <row r="144" spans="1:194" s="1" customFormat="1" ht="14.4" x14ac:dyDescent="0.3">
      <c r="A144" s="30" t="s">
        <v>46</v>
      </c>
      <c r="B144" s="1" t="s">
        <v>183</v>
      </c>
      <c r="C144" s="29" t="str">
        <f t="shared" si="66"/>
        <v>LA England - Cannock Chase</v>
      </c>
      <c r="D144" s="48">
        <f t="shared" si="57"/>
        <v>3630</v>
      </c>
      <c r="E144" s="48">
        <f t="shared" si="58"/>
        <v>3493</v>
      </c>
      <c r="F144" s="49">
        <f t="shared" si="59"/>
        <v>104088</v>
      </c>
      <c r="G144" s="49">
        <f t="shared" si="60"/>
        <v>51292</v>
      </c>
      <c r="H144" s="50">
        <f t="shared" si="61"/>
        <v>52796</v>
      </c>
      <c r="I144" s="50">
        <f t="shared" si="62"/>
        <v>40749</v>
      </c>
      <c r="J144" s="50">
        <f t="shared" si="63"/>
        <v>42635</v>
      </c>
      <c r="K144" s="47">
        <f t="shared" si="64"/>
        <v>10543</v>
      </c>
      <c r="L144" s="48">
        <f t="shared" si="65"/>
        <v>10161</v>
      </c>
      <c r="M144" s="184">
        <v>457</v>
      </c>
      <c r="N144" s="184">
        <v>549</v>
      </c>
      <c r="O144" s="184">
        <v>542</v>
      </c>
      <c r="P144" s="184">
        <v>547</v>
      </c>
      <c r="Q144" s="184">
        <v>587</v>
      </c>
      <c r="R144" s="184">
        <v>606</v>
      </c>
      <c r="S144" s="184">
        <v>614</v>
      </c>
      <c r="T144" s="184">
        <v>598</v>
      </c>
      <c r="U144" s="184">
        <v>617</v>
      </c>
      <c r="V144" s="184">
        <v>561</v>
      </c>
      <c r="W144" s="184">
        <v>607</v>
      </c>
      <c r="X144" s="184">
        <v>628</v>
      </c>
      <c r="Y144" s="184">
        <v>608</v>
      </c>
      <c r="Z144" s="184">
        <v>641</v>
      </c>
      <c r="AA144" s="184">
        <v>610</v>
      </c>
      <c r="AB144" s="184">
        <v>584</v>
      </c>
      <c r="AC144" s="184">
        <v>609</v>
      </c>
      <c r="AD144" s="184">
        <v>578</v>
      </c>
      <c r="AE144" s="184">
        <v>604</v>
      </c>
      <c r="AF144" s="184">
        <v>468</v>
      </c>
      <c r="AG144" s="184">
        <v>515</v>
      </c>
      <c r="AH144" s="184">
        <v>463</v>
      </c>
      <c r="AI144" s="184">
        <v>502</v>
      </c>
      <c r="AJ144" s="184">
        <v>483</v>
      </c>
      <c r="AK144" s="184">
        <v>598</v>
      </c>
      <c r="AL144" s="184">
        <v>609</v>
      </c>
      <c r="AM144" s="184">
        <v>605</v>
      </c>
      <c r="AN144" s="184">
        <v>707</v>
      </c>
      <c r="AO144" s="184">
        <v>689</v>
      </c>
      <c r="AP144" s="184">
        <v>663</v>
      </c>
      <c r="AQ144" s="184">
        <v>697</v>
      </c>
      <c r="AR144" s="184">
        <v>729</v>
      </c>
      <c r="AS144" s="184">
        <v>727</v>
      </c>
      <c r="AT144" s="184">
        <v>806</v>
      </c>
      <c r="AU144" s="184">
        <v>756</v>
      </c>
      <c r="AV144" s="184">
        <v>723</v>
      </c>
      <c r="AW144" s="184">
        <v>780</v>
      </c>
      <c r="AX144" s="184">
        <v>718</v>
      </c>
      <c r="AY144" s="184">
        <v>691</v>
      </c>
      <c r="AZ144" s="184">
        <v>682</v>
      </c>
      <c r="BA144" s="184">
        <v>675</v>
      </c>
      <c r="BB144" s="184">
        <v>634</v>
      </c>
      <c r="BC144" s="184">
        <v>609</v>
      </c>
      <c r="BD144" s="184">
        <v>662</v>
      </c>
      <c r="BE144" s="184">
        <v>614</v>
      </c>
      <c r="BF144" s="184">
        <v>627</v>
      </c>
      <c r="BG144" s="184">
        <v>498</v>
      </c>
      <c r="BH144" s="184">
        <v>509</v>
      </c>
      <c r="BI144" s="184">
        <v>543</v>
      </c>
      <c r="BJ144" s="184">
        <v>573</v>
      </c>
      <c r="BK144" s="184">
        <v>613</v>
      </c>
      <c r="BL144" s="184">
        <v>708</v>
      </c>
      <c r="BM144" s="184">
        <v>761</v>
      </c>
      <c r="BN144" s="184">
        <v>715</v>
      </c>
      <c r="BO144" s="184">
        <v>794</v>
      </c>
      <c r="BP144" s="184">
        <v>817</v>
      </c>
      <c r="BQ144" s="184">
        <v>818</v>
      </c>
      <c r="BR144" s="184">
        <v>788</v>
      </c>
      <c r="BS144" s="184">
        <v>773</v>
      </c>
      <c r="BT144" s="184">
        <v>753</v>
      </c>
      <c r="BU144" s="184">
        <v>764</v>
      </c>
      <c r="BV144" s="184">
        <v>757</v>
      </c>
      <c r="BW144" s="184">
        <v>686</v>
      </c>
      <c r="BX144" s="184">
        <v>638</v>
      </c>
      <c r="BY144" s="184">
        <v>571</v>
      </c>
      <c r="BZ144" s="184">
        <v>674</v>
      </c>
      <c r="CA144" s="184">
        <v>584</v>
      </c>
      <c r="CB144" s="184">
        <v>532</v>
      </c>
      <c r="CC144" s="184">
        <v>525</v>
      </c>
      <c r="CD144" s="184">
        <v>479</v>
      </c>
      <c r="CE144" s="184">
        <v>553</v>
      </c>
      <c r="CF144" s="184">
        <v>466</v>
      </c>
      <c r="CG144" s="184">
        <v>431</v>
      </c>
      <c r="CH144" s="184">
        <v>433</v>
      </c>
      <c r="CI144" s="184">
        <v>452</v>
      </c>
      <c r="CJ144" s="184">
        <v>461</v>
      </c>
      <c r="CK144" s="184">
        <v>465</v>
      </c>
      <c r="CL144" s="184">
        <v>486</v>
      </c>
      <c r="CM144" s="184">
        <v>365</v>
      </c>
      <c r="CN144" s="184">
        <v>405</v>
      </c>
      <c r="CO144" s="184">
        <v>353</v>
      </c>
      <c r="CP144" s="184">
        <v>316</v>
      </c>
      <c r="CQ144" s="184">
        <v>232</v>
      </c>
      <c r="CR144" s="184">
        <v>198</v>
      </c>
      <c r="CS144" s="184">
        <v>211</v>
      </c>
      <c r="CT144" s="184">
        <v>194</v>
      </c>
      <c r="CU144" s="184">
        <v>144</v>
      </c>
      <c r="CV144" s="184">
        <v>136</v>
      </c>
      <c r="CW144" s="184">
        <v>152</v>
      </c>
      <c r="CX144" s="184">
        <v>96</v>
      </c>
      <c r="CY144" s="184">
        <v>291</v>
      </c>
      <c r="CZ144">
        <v>489</v>
      </c>
      <c r="DA144">
        <v>489</v>
      </c>
      <c r="DB144">
        <v>504</v>
      </c>
      <c r="DC144">
        <v>580</v>
      </c>
      <c r="DD144">
        <v>572</v>
      </c>
      <c r="DE144">
        <v>569</v>
      </c>
      <c r="DF144">
        <v>596</v>
      </c>
      <c r="DG144">
        <v>539</v>
      </c>
      <c r="DH144">
        <v>535</v>
      </c>
      <c r="DI144">
        <v>583</v>
      </c>
      <c r="DJ144">
        <v>584</v>
      </c>
      <c r="DK144">
        <v>628</v>
      </c>
      <c r="DL144">
        <v>582</v>
      </c>
      <c r="DM144">
        <v>595</v>
      </c>
      <c r="DN144">
        <v>575</v>
      </c>
      <c r="DO144">
        <v>576</v>
      </c>
      <c r="DP144">
        <v>574</v>
      </c>
      <c r="DQ144">
        <v>591</v>
      </c>
      <c r="DR144">
        <v>558</v>
      </c>
      <c r="DS144">
        <v>414</v>
      </c>
      <c r="DT144">
        <v>373</v>
      </c>
      <c r="DU144">
        <v>397</v>
      </c>
      <c r="DV144">
        <v>431</v>
      </c>
      <c r="DW144">
        <v>549</v>
      </c>
      <c r="DX144">
        <v>571</v>
      </c>
      <c r="DY144">
        <v>655</v>
      </c>
      <c r="DZ144">
        <v>692</v>
      </c>
      <c r="EA144">
        <v>751</v>
      </c>
      <c r="EB144">
        <v>750</v>
      </c>
      <c r="EC144">
        <v>672</v>
      </c>
      <c r="ED144">
        <v>805</v>
      </c>
      <c r="EE144">
        <v>768</v>
      </c>
      <c r="EF144">
        <v>839</v>
      </c>
      <c r="EG144">
        <v>806</v>
      </c>
      <c r="EH144">
        <v>738</v>
      </c>
      <c r="EI144">
        <v>777</v>
      </c>
      <c r="EJ144">
        <v>765</v>
      </c>
      <c r="EK144">
        <v>712</v>
      </c>
      <c r="EL144">
        <v>699</v>
      </c>
      <c r="EM144">
        <v>668</v>
      </c>
      <c r="EN144">
        <v>695</v>
      </c>
      <c r="EO144">
        <v>671</v>
      </c>
      <c r="EP144">
        <v>675</v>
      </c>
      <c r="EQ144">
        <v>700</v>
      </c>
      <c r="ER144">
        <v>602</v>
      </c>
      <c r="ES144">
        <v>601</v>
      </c>
      <c r="ET144">
        <v>500</v>
      </c>
      <c r="EU144">
        <v>512</v>
      </c>
      <c r="EV144">
        <v>554</v>
      </c>
      <c r="EW144">
        <v>549</v>
      </c>
      <c r="EX144">
        <v>648</v>
      </c>
      <c r="EY144">
        <v>729</v>
      </c>
      <c r="EZ144">
        <v>708</v>
      </c>
      <c r="FA144">
        <v>755</v>
      </c>
      <c r="FB144">
        <v>808</v>
      </c>
      <c r="FC144">
        <v>795</v>
      </c>
      <c r="FD144">
        <v>798</v>
      </c>
      <c r="FE144">
        <v>706</v>
      </c>
      <c r="FF144">
        <v>779</v>
      </c>
      <c r="FG144">
        <v>762</v>
      </c>
      <c r="FH144">
        <v>763</v>
      </c>
      <c r="FI144">
        <v>734</v>
      </c>
      <c r="FJ144">
        <v>757</v>
      </c>
      <c r="FK144">
        <v>664</v>
      </c>
      <c r="FL144">
        <v>588</v>
      </c>
      <c r="FM144">
        <v>616</v>
      </c>
      <c r="FN144">
        <v>583</v>
      </c>
      <c r="FO144">
        <v>551</v>
      </c>
      <c r="FP144">
        <v>566</v>
      </c>
      <c r="FQ144">
        <v>541</v>
      </c>
      <c r="FR144">
        <v>536</v>
      </c>
      <c r="FS144">
        <v>529</v>
      </c>
      <c r="FT144">
        <v>497</v>
      </c>
      <c r="FU144">
        <v>486</v>
      </c>
      <c r="FV144">
        <v>538</v>
      </c>
      <c r="FW144">
        <v>499</v>
      </c>
      <c r="FX144">
        <v>553</v>
      </c>
      <c r="FY144">
        <v>567</v>
      </c>
      <c r="FZ144">
        <v>437</v>
      </c>
      <c r="GA144">
        <v>398</v>
      </c>
      <c r="GB144">
        <v>396</v>
      </c>
      <c r="GC144">
        <v>396</v>
      </c>
      <c r="GD144">
        <v>358</v>
      </c>
      <c r="GE144">
        <v>263</v>
      </c>
      <c r="GF144">
        <v>248</v>
      </c>
      <c r="GG144">
        <v>289</v>
      </c>
      <c r="GH144">
        <v>240</v>
      </c>
      <c r="GI144">
        <v>219</v>
      </c>
      <c r="GJ144">
        <v>169</v>
      </c>
      <c r="GK144">
        <v>131</v>
      </c>
      <c r="GL144">
        <v>586</v>
      </c>
    </row>
    <row r="145" spans="1:194" s="1" customFormat="1" ht="14.4" x14ac:dyDescent="0.3">
      <c r="A145" s="30" t="s">
        <v>46</v>
      </c>
      <c r="B145" s="1" t="s">
        <v>184</v>
      </c>
      <c r="C145" s="29" t="str">
        <f t="shared" si="66"/>
        <v>LA England - Canterbury</v>
      </c>
      <c r="D145" s="48">
        <f t="shared" si="57"/>
        <v>6194</v>
      </c>
      <c r="E145" s="48">
        <f t="shared" si="58"/>
        <v>5789</v>
      </c>
      <c r="F145" s="49">
        <f t="shared" si="59"/>
        <v>162100</v>
      </c>
      <c r="G145" s="49">
        <f t="shared" si="60"/>
        <v>77933</v>
      </c>
      <c r="H145" s="50">
        <f t="shared" si="61"/>
        <v>84167</v>
      </c>
      <c r="I145" s="50">
        <f t="shared" si="62"/>
        <v>62205</v>
      </c>
      <c r="J145" s="50">
        <f t="shared" si="63"/>
        <v>69491</v>
      </c>
      <c r="K145" s="47">
        <f t="shared" si="64"/>
        <v>15728</v>
      </c>
      <c r="L145" s="48">
        <f t="shared" si="65"/>
        <v>14676</v>
      </c>
      <c r="M145" s="184">
        <v>598</v>
      </c>
      <c r="N145" s="184">
        <v>670</v>
      </c>
      <c r="O145" s="184">
        <v>715</v>
      </c>
      <c r="P145" s="184">
        <v>769</v>
      </c>
      <c r="Q145" s="184">
        <v>784</v>
      </c>
      <c r="R145" s="184">
        <v>777</v>
      </c>
      <c r="S145" s="184">
        <v>824</v>
      </c>
      <c r="T145" s="184">
        <v>852</v>
      </c>
      <c r="U145" s="184">
        <v>886</v>
      </c>
      <c r="V145" s="184">
        <v>882</v>
      </c>
      <c r="W145" s="184">
        <v>888</v>
      </c>
      <c r="X145" s="184">
        <v>889</v>
      </c>
      <c r="Y145" s="184">
        <v>982</v>
      </c>
      <c r="Z145" s="184">
        <v>982</v>
      </c>
      <c r="AA145" s="184">
        <v>996</v>
      </c>
      <c r="AB145" s="184">
        <v>1027</v>
      </c>
      <c r="AC145" s="184">
        <v>1042</v>
      </c>
      <c r="AD145" s="184">
        <v>1165</v>
      </c>
      <c r="AE145" s="184">
        <v>1269</v>
      </c>
      <c r="AF145" s="184">
        <v>1941</v>
      </c>
      <c r="AG145" s="184">
        <v>2052</v>
      </c>
      <c r="AH145" s="184">
        <v>1861</v>
      </c>
      <c r="AI145" s="184">
        <v>1385</v>
      </c>
      <c r="AJ145" s="184">
        <v>933</v>
      </c>
      <c r="AK145" s="184">
        <v>780</v>
      </c>
      <c r="AL145" s="184">
        <v>700</v>
      </c>
      <c r="AM145" s="184">
        <v>719</v>
      </c>
      <c r="AN145" s="184">
        <v>816</v>
      </c>
      <c r="AO145" s="184">
        <v>783</v>
      </c>
      <c r="AP145" s="184">
        <v>821</v>
      </c>
      <c r="AQ145" s="184">
        <v>831</v>
      </c>
      <c r="AR145" s="184">
        <v>877</v>
      </c>
      <c r="AS145" s="184">
        <v>885</v>
      </c>
      <c r="AT145" s="184">
        <v>913</v>
      </c>
      <c r="AU145" s="184">
        <v>871</v>
      </c>
      <c r="AV145" s="184">
        <v>915</v>
      </c>
      <c r="AW145" s="184">
        <v>921</v>
      </c>
      <c r="AX145" s="184">
        <v>911</v>
      </c>
      <c r="AY145" s="184">
        <v>918</v>
      </c>
      <c r="AZ145" s="184">
        <v>941</v>
      </c>
      <c r="BA145" s="184">
        <v>908</v>
      </c>
      <c r="BB145" s="184">
        <v>903</v>
      </c>
      <c r="BC145" s="184">
        <v>844</v>
      </c>
      <c r="BD145" s="184">
        <v>911</v>
      </c>
      <c r="BE145" s="184">
        <v>913</v>
      </c>
      <c r="BF145" s="184">
        <v>811</v>
      </c>
      <c r="BG145" s="184">
        <v>817</v>
      </c>
      <c r="BH145" s="184">
        <v>766</v>
      </c>
      <c r="BI145" s="184">
        <v>795</v>
      </c>
      <c r="BJ145" s="184">
        <v>862</v>
      </c>
      <c r="BK145" s="184">
        <v>866</v>
      </c>
      <c r="BL145" s="184">
        <v>933</v>
      </c>
      <c r="BM145" s="184">
        <v>940</v>
      </c>
      <c r="BN145" s="184">
        <v>981</v>
      </c>
      <c r="BO145" s="184">
        <v>941</v>
      </c>
      <c r="BP145" s="184">
        <v>982</v>
      </c>
      <c r="BQ145" s="184">
        <v>934</v>
      </c>
      <c r="BR145" s="184">
        <v>980</v>
      </c>
      <c r="BS145" s="184">
        <v>1017</v>
      </c>
      <c r="BT145" s="184">
        <v>1105</v>
      </c>
      <c r="BU145" s="184">
        <v>1001</v>
      </c>
      <c r="BV145" s="184">
        <v>985</v>
      </c>
      <c r="BW145" s="184">
        <v>988</v>
      </c>
      <c r="BX145" s="184">
        <v>918</v>
      </c>
      <c r="BY145" s="184">
        <v>860</v>
      </c>
      <c r="BZ145" s="184">
        <v>878</v>
      </c>
      <c r="CA145" s="184">
        <v>898</v>
      </c>
      <c r="CB145" s="184">
        <v>865</v>
      </c>
      <c r="CC145" s="184">
        <v>853</v>
      </c>
      <c r="CD145" s="184">
        <v>784</v>
      </c>
      <c r="CE145" s="184">
        <v>793</v>
      </c>
      <c r="CF145" s="184">
        <v>771</v>
      </c>
      <c r="CG145" s="184">
        <v>769</v>
      </c>
      <c r="CH145" s="184">
        <v>745</v>
      </c>
      <c r="CI145" s="184">
        <v>817</v>
      </c>
      <c r="CJ145" s="184">
        <v>845</v>
      </c>
      <c r="CK145" s="184">
        <v>835</v>
      </c>
      <c r="CL145" s="184">
        <v>904</v>
      </c>
      <c r="CM145" s="184">
        <v>696</v>
      </c>
      <c r="CN145" s="184">
        <v>599</v>
      </c>
      <c r="CO145" s="184">
        <v>527</v>
      </c>
      <c r="CP145" s="184">
        <v>554</v>
      </c>
      <c r="CQ145" s="184">
        <v>404</v>
      </c>
      <c r="CR145" s="184">
        <v>383</v>
      </c>
      <c r="CS145" s="184">
        <v>380</v>
      </c>
      <c r="CT145" s="184">
        <v>383</v>
      </c>
      <c r="CU145" s="184">
        <v>289</v>
      </c>
      <c r="CV145" s="184">
        <v>246</v>
      </c>
      <c r="CW145" s="184">
        <v>220</v>
      </c>
      <c r="CX145" s="184">
        <v>178</v>
      </c>
      <c r="CY145" s="184">
        <v>585</v>
      </c>
      <c r="CZ145">
        <v>591</v>
      </c>
      <c r="DA145">
        <v>669</v>
      </c>
      <c r="DB145">
        <v>692</v>
      </c>
      <c r="DC145">
        <v>714</v>
      </c>
      <c r="DD145">
        <v>715</v>
      </c>
      <c r="DE145">
        <v>801</v>
      </c>
      <c r="DF145">
        <v>767</v>
      </c>
      <c r="DG145">
        <v>768</v>
      </c>
      <c r="DH145">
        <v>793</v>
      </c>
      <c r="DI145">
        <v>775</v>
      </c>
      <c r="DJ145">
        <v>798</v>
      </c>
      <c r="DK145">
        <v>804</v>
      </c>
      <c r="DL145">
        <v>917</v>
      </c>
      <c r="DM145">
        <v>902</v>
      </c>
      <c r="DN145">
        <v>930</v>
      </c>
      <c r="DO145">
        <v>991</v>
      </c>
      <c r="DP145">
        <v>1031</v>
      </c>
      <c r="DQ145">
        <v>1018</v>
      </c>
      <c r="DR145">
        <v>1213</v>
      </c>
      <c r="DS145">
        <v>2239</v>
      </c>
      <c r="DT145">
        <v>2301</v>
      </c>
      <c r="DU145">
        <v>2020</v>
      </c>
      <c r="DV145">
        <v>1151</v>
      </c>
      <c r="DW145">
        <v>740</v>
      </c>
      <c r="DX145">
        <v>531</v>
      </c>
      <c r="DY145">
        <v>680</v>
      </c>
      <c r="DZ145">
        <v>957</v>
      </c>
      <c r="EA145">
        <v>893</v>
      </c>
      <c r="EB145">
        <v>943</v>
      </c>
      <c r="EC145">
        <v>941</v>
      </c>
      <c r="ED145">
        <v>971</v>
      </c>
      <c r="EE145">
        <v>884</v>
      </c>
      <c r="EF145">
        <v>948</v>
      </c>
      <c r="EG145">
        <v>977</v>
      </c>
      <c r="EH145">
        <v>1012</v>
      </c>
      <c r="EI145">
        <v>1024</v>
      </c>
      <c r="EJ145">
        <v>961</v>
      </c>
      <c r="EK145">
        <v>990</v>
      </c>
      <c r="EL145">
        <v>935</v>
      </c>
      <c r="EM145">
        <v>987</v>
      </c>
      <c r="EN145">
        <v>1028</v>
      </c>
      <c r="EO145">
        <v>1002</v>
      </c>
      <c r="EP145">
        <v>993</v>
      </c>
      <c r="EQ145">
        <v>934</v>
      </c>
      <c r="ER145">
        <v>1004</v>
      </c>
      <c r="ES145">
        <v>977</v>
      </c>
      <c r="ET145">
        <v>832</v>
      </c>
      <c r="EU145">
        <v>912</v>
      </c>
      <c r="EV145">
        <v>869</v>
      </c>
      <c r="EW145">
        <v>933</v>
      </c>
      <c r="EX145">
        <v>952</v>
      </c>
      <c r="EY145">
        <v>1003</v>
      </c>
      <c r="EZ145">
        <v>1034</v>
      </c>
      <c r="FA145">
        <v>1022</v>
      </c>
      <c r="FB145">
        <v>1107</v>
      </c>
      <c r="FC145">
        <v>1088</v>
      </c>
      <c r="FD145">
        <v>1032</v>
      </c>
      <c r="FE145">
        <v>1054</v>
      </c>
      <c r="FF145">
        <v>1083</v>
      </c>
      <c r="FG145">
        <v>1119</v>
      </c>
      <c r="FH145">
        <v>1075</v>
      </c>
      <c r="FI145">
        <v>1099</v>
      </c>
      <c r="FJ145">
        <v>1070</v>
      </c>
      <c r="FK145">
        <v>1018</v>
      </c>
      <c r="FL145">
        <v>960</v>
      </c>
      <c r="FM145">
        <v>1013</v>
      </c>
      <c r="FN145">
        <v>1001</v>
      </c>
      <c r="FO145">
        <v>962</v>
      </c>
      <c r="FP145">
        <v>946</v>
      </c>
      <c r="FQ145">
        <v>879</v>
      </c>
      <c r="FR145">
        <v>933</v>
      </c>
      <c r="FS145">
        <v>860</v>
      </c>
      <c r="FT145">
        <v>861</v>
      </c>
      <c r="FU145">
        <v>884</v>
      </c>
      <c r="FV145">
        <v>902</v>
      </c>
      <c r="FW145">
        <v>936</v>
      </c>
      <c r="FX145">
        <v>967</v>
      </c>
      <c r="FY145">
        <v>1089</v>
      </c>
      <c r="FZ145">
        <v>850</v>
      </c>
      <c r="GA145">
        <v>770</v>
      </c>
      <c r="GB145">
        <v>739</v>
      </c>
      <c r="GC145">
        <v>629</v>
      </c>
      <c r="GD145">
        <v>625</v>
      </c>
      <c r="GE145">
        <v>494</v>
      </c>
      <c r="GF145">
        <v>467</v>
      </c>
      <c r="GG145">
        <v>471</v>
      </c>
      <c r="GH145">
        <v>410</v>
      </c>
      <c r="GI145">
        <v>387</v>
      </c>
      <c r="GJ145">
        <v>325</v>
      </c>
      <c r="GK145">
        <v>275</v>
      </c>
      <c r="GL145">
        <v>1318</v>
      </c>
    </row>
    <row r="146" spans="1:194" s="1" customFormat="1" ht="14.4" x14ac:dyDescent="0.3">
      <c r="A146" s="30" t="s">
        <v>46</v>
      </c>
      <c r="B146" s="1" t="s">
        <v>185</v>
      </c>
      <c r="C146" s="29" t="str">
        <f t="shared" si="66"/>
        <v>LA England - Castle Point</v>
      </c>
      <c r="D146" s="48">
        <f t="shared" si="57"/>
        <v>3191</v>
      </c>
      <c r="E146" s="48">
        <f t="shared" si="58"/>
        <v>3131</v>
      </c>
      <c r="F146" s="49">
        <f t="shared" si="59"/>
        <v>90581</v>
      </c>
      <c r="G146" s="49">
        <f t="shared" si="60"/>
        <v>43763</v>
      </c>
      <c r="H146" s="50">
        <f t="shared" si="61"/>
        <v>46818</v>
      </c>
      <c r="I146" s="50">
        <f t="shared" si="62"/>
        <v>34770</v>
      </c>
      <c r="J146" s="50">
        <f t="shared" si="63"/>
        <v>38231</v>
      </c>
      <c r="K146" s="47">
        <f t="shared" si="64"/>
        <v>8993</v>
      </c>
      <c r="L146" s="48">
        <f t="shared" si="65"/>
        <v>8587</v>
      </c>
      <c r="M146" s="184">
        <v>401</v>
      </c>
      <c r="N146" s="184">
        <v>423</v>
      </c>
      <c r="O146" s="184">
        <v>487</v>
      </c>
      <c r="P146" s="184">
        <v>430</v>
      </c>
      <c r="Q146" s="184">
        <v>480</v>
      </c>
      <c r="R146" s="184">
        <v>501</v>
      </c>
      <c r="S146" s="184">
        <v>507</v>
      </c>
      <c r="T146" s="184">
        <v>486</v>
      </c>
      <c r="U146" s="184">
        <v>559</v>
      </c>
      <c r="V146" s="184">
        <v>496</v>
      </c>
      <c r="W146" s="184">
        <v>488</v>
      </c>
      <c r="X146" s="184">
        <v>544</v>
      </c>
      <c r="Y146" s="184">
        <v>550</v>
      </c>
      <c r="Z146" s="184">
        <v>550</v>
      </c>
      <c r="AA146" s="184">
        <v>478</v>
      </c>
      <c r="AB146" s="184">
        <v>544</v>
      </c>
      <c r="AC146" s="184">
        <v>555</v>
      </c>
      <c r="AD146" s="184">
        <v>514</v>
      </c>
      <c r="AE146" s="184">
        <v>503</v>
      </c>
      <c r="AF146" s="184">
        <v>364</v>
      </c>
      <c r="AG146" s="184">
        <v>447</v>
      </c>
      <c r="AH146" s="184">
        <v>371</v>
      </c>
      <c r="AI146" s="184">
        <v>417</v>
      </c>
      <c r="AJ146" s="184">
        <v>474</v>
      </c>
      <c r="AK146" s="184">
        <v>467</v>
      </c>
      <c r="AL146" s="184">
        <v>521</v>
      </c>
      <c r="AM146" s="184">
        <v>501</v>
      </c>
      <c r="AN146" s="184">
        <v>504</v>
      </c>
      <c r="AO146" s="184">
        <v>496</v>
      </c>
      <c r="AP146" s="184">
        <v>477</v>
      </c>
      <c r="AQ146" s="184">
        <v>469</v>
      </c>
      <c r="AR146" s="184">
        <v>502</v>
      </c>
      <c r="AS146" s="184">
        <v>499</v>
      </c>
      <c r="AT146" s="184">
        <v>481</v>
      </c>
      <c r="AU146" s="184">
        <v>481</v>
      </c>
      <c r="AV146" s="184">
        <v>532</v>
      </c>
      <c r="AW146" s="184">
        <v>491</v>
      </c>
      <c r="AX146" s="184">
        <v>506</v>
      </c>
      <c r="AY146" s="184">
        <v>515</v>
      </c>
      <c r="AZ146" s="184">
        <v>555</v>
      </c>
      <c r="BA146" s="184">
        <v>456</v>
      </c>
      <c r="BB146" s="184">
        <v>458</v>
      </c>
      <c r="BC146" s="184">
        <v>489</v>
      </c>
      <c r="BD146" s="184">
        <v>503</v>
      </c>
      <c r="BE146" s="184">
        <v>548</v>
      </c>
      <c r="BF146" s="184">
        <v>493</v>
      </c>
      <c r="BG146" s="184">
        <v>446</v>
      </c>
      <c r="BH146" s="184">
        <v>476</v>
      </c>
      <c r="BI146" s="184">
        <v>468</v>
      </c>
      <c r="BJ146" s="184">
        <v>508</v>
      </c>
      <c r="BK146" s="184">
        <v>523</v>
      </c>
      <c r="BL146" s="184">
        <v>509</v>
      </c>
      <c r="BM146" s="184">
        <v>563</v>
      </c>
      <c r="BN146" s="184">
        <v>613</v>
      </c>
      <c r="BO146" s="184">
        <v>578</v>
      </c>
      <c r="BP146" s="184">
        <v>628</v>
      </c>
      <c r="BQ146" s="184">
        <v>599</v>
      </c>
      <c r="BR146" s="184">
        <v>682</v>
      </c>
      <c r="BS146" s="184">
        <v>653</v>
      </c>
      <c r="BT146" s="184">
        <v>643</v>
      </c>
      <c r="BU146" s="184">
        <v>602</v>
      </c>
      <c r="BV146" s="184">
        <v>640</v>
      </c>
      <c r="BW146" s="184">
        <v>591</v>
      </c>
      <c r="BX146" s="184">
        <v>625</v>
      </c>
      <c r="BY146" s="184">
        <v>529</v>
      </c>
      <c r="BZ146" s="184">
        <v>558</v>
      </c>
      <c r="CA146" s="184">
        <v>518</v>
      </c>
      <c r="CB146" s="184">
        <v>551</v>
      </c>
      <c r="CC146" s="184">
        <v>458</v>
      </c>
      <c r="CD146" s="184">
        <v>462</v>
      </c>
      <c r="CE146" s="184">
        <v>483</v>
      </c>
      <c r="CF146" s="184">
        <v>469</v>
      </c>
      <c r="CG146" s="184">
        <v>449</v>
      </c>
      <c r="CH146" s="184">
        <v>449</v>
      </c>
      <c r="CI146" s="184">
        <v>486</v>
      </c>
      <c r="CJ146" s="184">
        <v>557</v>
      </c>
      <c r="CK146" s="184">
        <v>588</v>
      </c>
      <c r="CL146" s="184">
        <v>639</v>
      </c>
      <c r="CM146" s="184">
        <v>458</v>
      </c>
      <c r="CN146" s="184">
        <v>431</v>
      </c>
      <c r="CO146" s="184">
        <v>410</v>
      </c>
      <c r="CP146" s="184">
        <v>382</v>
      </c>
      <c r="CQ146" s="184">
        <v>306</v>
      </c>
      <c r="CR146" s="184">
        <v>262</v>
      </c>
      <c r="CS146" s="184">
        <v>230</v>
      </c>
      <c r="CT146" s="184">
        <v>213</v>
      </c>
      <c r="CU146" s="184">
        <v>210</v>
      </c>
      <c r="CV146" s="184">
        <v>165</v>
      </c>
      <c r="CW146" s="184">
        <v>158</v>
      </c>
      <c r="CX146" s="184">
        <v>104</v>
      </c>
      <c r="CY146" s="184">
        <v>378</v>
      </c>
      <c r="CZ146">
        <v>400</v>
      </c>
      <c r="DA146">
        <v>377</v>
      </c>
      <c r="DB146">
        <v>441</v>
      </c>
      <c r="DC146">
        <v>459</v>
      </c>
      <c r="DD146">
        <v>450</v>
      </c>
      <c r="DE146">
        <v>438</v>
      </c>
      <c r="DF146">
        <v>464</v>
      </c>
      <c r="DG146">
        <v>477</v>
      </c>
      <c r="DH146">
        <v>475</v>
      </c>
      <c r="DI146">
        <v>468</v>
      </c>
      <c r="DJ146">
        <v>527</v>
      </c>
      <c r="DK146">
        <v>480</v>
      </c>
      <c r="DL146">
        <v>510</v>
      </c>
      <c r="DM146">
        <v>542</v>
      </c>
      <c r="DN146">
        <v>550</v>
      </c>
      <c r="DO146">
        <v>528</v>
      </c>
      <c r="DP146">
        <v>522</v>
      </c>
      <c r="DQ146">
        <v>479</v>
      </c>
      <c r="DR146">
        <v>455</v>
      </c>
      <c r="DS146">
        <v>373</v>
      </c>
      <c r="DT146">
        <v>365</v>
      </c>
      <c r="DU146">
        <v>337</v>
      </c>
      <c r="DV146">
        <v>390</v>
      </c>
      <c r="DW146">
        <v>424</v>
      </c>
      <c r="DX146">
        <v>430</v>
      </c>
      <c r="DY146">
        <v>467</v>
      </c>
      <c r="DZ146">
        <v>511</v>
      </c>
      <c r="EA146">
        <v>514</v>
      </c>
      <c r="EB146">
        <v>464</v>
      </c>
      <c r="EC146">
        <v>495</v>
      </c>
      <c r="ED146">
        <v>498</v>
      </c>
      <c r="EE146">
        <v>508</v>
      </c>
      <c r="EF146">
        <v>574</v>
      </c>
      <c r="EG146">
        <v>528</v>
      </c>
      <c r="EH146">
        <v>561</v>
      </c>
      <c r="EI146">
        <v>581</v>
      </c>
      <c r="EJ146">
        <v>514</v>
      </c>
      <c r="EK146">
        <v>570</v>
      </c>
      <c r="EL146">
        <v>554</v>
      </c>
      <c r="EM146">
        <v>521</v>
      </c>
      <c r="EN146">
        <v>585</v>
      </c>
      <c r="EO146">
        <v>510</v>
      </c>
      <c r="EP146">
        <v>541</v>
      </c>
      <c r="EQ146">
        <v>561</v>
      </c>
      <c r="ER146">
        <v>551</v>
      </c>
      <c r="ES146">
        <v>512</v>
      </c>
      <c r="ET146">
        <v>473</v>
      </c>
      <c r="EU146">
        <v>457</v>
      </c>
      <c r="EV146">
        <v>534</v>
      </c>
      <c r="EW146">
        <v>564</v>
      </c>
      <c r="EX146">
        <v>533</v>
      </c>
      <c r="EY146">
        <v>536</v>
      </c>
      <c r="EZ146">
        <v>585</v>
      </c>
      <c r="FA146">
        <v>650</v>
      </c>
      <c r="FB146">
        <v>645</v>
      </c>
      <c r="FC146">
        <v>675</v>
      </c>
      <c r="FD146">
        <v>648</v>
      </c>
      <c r="FE146">
        <v>644</v>
      </c>
      <c r="FF146">
        <v>679</v>
      </c>
      <c r="FG146">
        <v>697</v>
      </c>
      <c r="FH146">
        <v>648</v>
      </c>
      <c r="FI146">
        <v>657</v>
      </c>
      <c r="FJ146">
        <v>613</v>
      </c>
      <c r="FK146">
        <v>596</v>
      </c>
      <c r="FL146">
        <v>563</v>
      </c>
      <c r="FM146">
        <v>554</v>
      </c>
      <c r="FN146">
        <v>590</v>
      </c>
      <c r="FO146">
        <v>559</v>
      </c>
      <c r="FP146">
        <v>544</v>
      </c>
      <c r="FQ146">
        <v>521</v>
      </c>
      <c r="FR146">
        <v>567</v>
      </c>
      <c r="FS146">
        <v>551</v>
      </c>
      <c r="FT146">
        <v>570</v>
      </c>
      <c r="FU146">
        <v>597</v>
      </c>
      <c r="FV146">
        <v>599</v>
      </c>
      <c r="FW146">
        <v>619</v>
      </c>
      <c r="FX146">
        <v>694</v>
      </c>
      <c r="FY146">
        <v>777</v>
      </c>
      <c r="FZ146">
        <v>570</v>
      </c>
      <c r="GA146">
        <v>508</v>
      </c>
      <c r="GB146">
        <v>482</v>
      </c>
      <c r="GC146">
        <v>468</v>
      </c>
      <c r="GD146">
        <v>411</v>
      </c>
      <c r="GE146">
        <v>349</v>
      </c>
      <c r="GF146">
        <v>325</v>
      </c>
      <c r="GG146">
        <v>369</v>
      </c>
      <c r="GH146">
        <v>295</v>
      </c>
      <c r="GI146">
        <v>254</v>
      </c>
      <c r="GJ146">
        <v>217</v>
      </c>
      <c r="GK146">
        <v>210</v>
      </c>
      <c r="GL146">
        <v>740</v>
      </c>
    </row>
    <row r="147" spans="1:194" s="1" customFormat="1" ht="14.4" x14ac:dyDescent="0.3">
      <c r="A147" s="30" t="s">
        <v>46</v>
      </c>
      <c r="B147" s="1" t="s">
        <v>186</v>
      </c>
      <c r="C147" s="29" t="str">
        <f t="shared" si="66"/>
        <v>LA England - Central Bedfordshire</v>
      </c>
      <c r="D147" s="48">
        <f t="shared" si="57"/>
        <v>11701</v>
      </c>
      <c r="E147" s="48">
        <f t="shared" si="58"/>
        <v>11152</v>
      </c>
      <c r="F147" s="49">
        <f t="shared" si="59"/>
        <v>315877</v>
      </c>
      <c r="G147" s="49">
        <f t="shared" si="60"/>
        <v>155048</v>
      </c>
      <c r="H147" s="50">
        <f t="shared" si="61"/>
        <v>160829</v>
      </c>
      <c r="I147" s="50">
        <f t="shared" si="62"/>
        <v>119036</v>
      </c>
      <c r="J147" s="50">
        <f t="shared" si="63"/>
        <v>126767</v>
      </c>
      <c r="K147" s="47">
        <f t="shared" si="64"/>
        <v>36012</v>
      </c>
      <c r="L147" s="48">
        <f t="shared" si="65"/>
        <v>34062</v>
      </c>
      <c r="M147" s="184">
        <v>1888</v>
      </c>
      <c r="N147" s="184">
        <v>1959</v>
      </c>
      <c r="O147" s="184">
        <v>2057</v>
      </c>
      <c r="P147" s="184">
        <v>2018</v>
      </c>
      <c r="Q147" s="184">
        <v>2115</v>
      </c>
      <c r="R147" s="184">
        <v>2139</v>
      </c>
      <c r="S147" s="184">
        <v>1985</v>
      </c>
      <c r="T147" s="184">
        <v>2026</v>
      </c>
      <c r="U147" s="184">
        <v>2103</v>
      </c>
      <c r="V147" s="184">
        <v>2003</v>
      </c>
      <c r="W147" s="184">
        <v>2010</v>
      </c>
      <c r="X147" s="184">
        <v>2008</v>
      </c>
      <c r="Y147" s="184">
        <v>2074</v>
      </c>
      <c r="Z147" s="184">
        <v>2000</v>
      </c>
      <c r="AA147" s="184">
        <v>1914</v>
      </c>
      <c r="AB147" s="184">
        <v>1930</v>
      </c>
      <c r="AC147" s="184">
        <v>1897</v>
      </c>
      <c r="AD147" s="184">
        <v>1886</v>
      </c>
      <c r="AE147" s="184">
        <v>1677</v>
      </c>
      <c r="AF147" s="184">
        <v>1265</v>
      </c>
      <c r="AG147" s="184">
        <v>1240</v>
      </c>
      <c r="AH147" s="184">
        <v>1290</v>
      </c>
      <c r="AI147" s="184">
        <v>1406</v>
      </c>
      <c r="AJ147" s="184">
        <v>1615</v>
      </c>
      <c r="AK147" s="184">
        <v>1696</v>
      </c>
      <c r="AL147" s="184">
        <v>1761</v>
      </c>
      <c r="AM147" s="184">
        <v>1788</v>
      </c>
      <c r="AN147" s="184">
        <v>1834</v>
      </c>
      <c r="AO147" s="184">
        <v>1710</v>
      </c>
      <c r="AP147" s="184">
        <v>1866</v>
      </c>
      <c r="AQ147" s="184">
        <v>2049</v>
      </c>
      <c r="AR147" s="184">
        <v>2061</v>
      </c>
      <c r="AS147" s="184">
        <v>2253</v>
      </c>
      <c r="AT147" s="184">
        <v>2338</v>
      </c>
      <c r="AU147" s="184">
        <v>2305</v>
      </c>
      <c r="AV147" s="184">
        <v>2312</v>
      </c>
      <c r="AW147" s="184">
        <v>2498</v>
      </c>
      <c r="AX147" s="184">
        <v>2356</v>
      </c>
      <c r="AY147" s="184">
        <v>2365</v>
      </c>
      <c r="AZ147" s="184">
        <v>2362</v>
      </c>
      <c r="BA147" s="184">
        <v>2209</v>
      </c>
      <c r="BB147" s="184">
        <v>2200</v>
      </c>
      <c r="BC147" s="184">
        <v>2156</v>
      </c>
      <c r="BD147" s="184">
        <v>2137</v>
      </c>
      <c r="BE147" s="184">
        <v>2208</v>
      </c>
      <c r="BF147" s="184">
        <v>2007</v>
      </c>
      <c r="BG147" s="184">
        <v>1829</v>
      </c>
      <c r="BH147" s="184">
        <v>1906</v>
      </c>
      <c r="BI147" s="184">
        <v>1912</v>
      </c>
      <c r="BJ147" s="184">
        <v>1863</v>
      </c>
      <c r="BK147" s="184">
        <v>1852</v>
      </c>
      <c r="BL147" s="184">
        <v>1939</v>
      </c>
      <c r="BM147" s="184">
        <v>2060</v>
      </c>
      <c r="BN147" s="184">
        <v>2150</v>
      </c>
      <c r="BO147" s="184">
        <v>1980</v>
      </c>
      <c r="BP147" s="184">
        <v>2077</v>
      </c>
      <c r="BQ147" s="184">
        <v>2003</v>
      </c>
      <c r="BR147" s="184">
        <v>2126</v>
      </c>
      <c r="BS147" s="184">
        <v>2115</v>
      </c>
      <c r="BT147" s="184">
        <v>2010</v>
      </c>
      <c r="BU147" s="184">
        <v>2015</v>
      </c>
      <c r="BV147" s="184">
        <v>2049</v>
      </c>
      <c r="BW147" s="184">
        <v>1956</v>
      </c>
      <c r="BX147" s="184">
        <v>1889</v>
      </c>
      <c r="BY147" s="184">
        <v>1779</v>
      </c>
      <c r="BZ147" s="184">
        <v>1680</v>
      </c>
      <c r="CA147" s="184">
        <v>1677</v>
      </c>
      <c r="CB147" s="184">
        <v>1619</v>
      </c>
      <c r="CC147" s="184">
        <v>1443</v>
      </c>
      <c r="CD147" s="184">
        <v>1363</v>
      </c>
      <c r="CE147" s="184">
        <v>1345</v>
      </c>
      <c r="CF147" s="184">
        <v>1270</v>
      </c>
      <c r="CG147" s="184">
        <v>1194</v>
      </c>
      <c r="CH147" s="184">
        <v>1245</v>
      </c>
      <c r="CI147" s="184">
        <v>1233</v>
      </c>
      <c r="CJ147" s="184">
        <v>1260</v>
      </c>
      <c r="CK147" s="184">
        <v>1327</v>
      </c>
      <c r="CL147" s="184">
        <v>1434</v>
      </c>
      <c r="CM147" s="184">
        <v>1025</v>
      </c>
      <c r="CN147" s="184">
        <v>983</v>
      </c>
      <c r="CO147" s="184">
        <v>996</v>
      </c>
      <c r="CP147" s="184">
        <v>840</v>
      </c>
      <c r="CQ147" s="184">
        <v>674</v>
      </c>
      <c r="CR147" s="184">
        <v>580</v>
      </c>
      <c r="CS147" s="184">
        <v>555</v>
      </c>
      <c r="CT147" s="184">
        <v>487</v>
      </c>
      <c r="CU147" s="184">
        <v>494</v>
      </c>
      <c r="CV147" s="184">
        <v>415</v>
      </c>
      <c r="CW147" s="184">
        <v>339</v>
      </c>
      <c r="CX147" s="184">
        <v>260</v>
      </c>
      <c r="CY147" s="184">
        <v>824</v>
      </c>
      <c r="CZ147">
        <v>1710</v>
      </c>
      <c r="DA147">
        <v>1840</v>
      </c>
      <c r="DB147">
        <v>1958</v>
      </c>
      <c r="DC147">
        <v>1833</v>
      </c>
      <c r="DD147">
        <v>2017</v>
      </c>
      <c r="DE147">
        <v>1985</v>
      </c>
      <c r="DF147">
        <v>1888</v>
      </c>
      <c r="DG147">
        <v>1966</v>
      </c>
      <c r="DH147">
        <v>1937</v>
      </c>
      <c r="DI147">
        <v>1929</v>
      </c>
      <c r="DJ147">
        <v>1918</v>
      </c>
      <c r="DK147">
        <v>1929</v>
      </c>
      <c r="DL147">
        <v>1926</v>
      </c>
      <c r="DM147">
        <v>1946</v>
      </c>
      <c r="DN147">
        <v>1892</v>
      </c>
      <c r="DO147">
        <v>1851</v>
      </c>
      <c r="DP147">
        <v>1823</v>
      </c>
      <c r="DQ147">
        <v>1714</v>
      </c>
      <c r="DR147">
        <v>1640</v>
      </c>
      <c r="DS147">
        <v>1169</v>
      </c>
      <c r="DT147">
        <v>960</v>
      </c>
      <c r="DU147">
        <v>1013</v>
      </c>
      <c r="DV147">
        <v>1336</v>
      </c>
      <c r="DW147">
        <v>1552</v>
      </c>
      <c r="DX147">
        <v>1584</v>
      </c>
      <c r="DY147">
        <v>1706</v>
      </c>
      <c r="DZ147">
        <v>1772</v>
      </c>
      <c r="EA147">
        <v>1778</v>
      </c>
      <c r="EB147">
        <v>1984</v>
      </c>
      <c r="EC147">
        <v>2128</v>
      </c>
      <c r="ED147">
        <v>2384</v>
      </c>
      <c r="EE147">
        <v>2313</v>
      </c>
      <c r="EF147">
        <v>2516</v>
      </c>
      <c r="EG147">
        <v>2481</v>
      </c>
      <c r="EH147">
        <v>2586</v>
      </c>
      <c r="EI147">
        <v>2514</v>
      </c>
      <c r="EJ147">
        <v>2639</v>
      </c>
      <c r="EK147">
        <v>2498</v>
      </c>
      <c r="EL147">
        <v>2562</v>
      </c>
      <c r="EM147">
        <v>2349</v>
      </c>
      <c r="EN147">
        <v>2338</v>
      </c>
      <c r="EO147">
        <v>2346</v>
      </c>
      <c r="EP147">
        <v>2296</v>
      </c>
      <c r="EQ147">
        <v>2258</v>
      </c>
      <c r="ER147">
        <v>2223</v>
      </c>
      <c r="ES147">
        <v>2113</v>
      </c>
      <c r="ET147">
        <v>2003</v>
      </c>
      <c r="EU147">
        <v>1936</v>
      </c>
      <c r="EV147">
        <v>1887</v>
      </c>
      <c r="EW147">
        <v>2082</v>
      </c>
      <c r="EX147">
        <v>1951</v>
      </c>
      <c r="EY147">
        <v>2047</v>
      </c>
      <c r="EZ147">
        <v>2076</v>
      </c>
      <c r="FA147">
        <v>2209</v>
      </c>
      <c r="FB147">
        <v>2011</v>
      </c>
      <c r="FC147">
        <v>2154</v>
      </c>
      <c r="FD147">
        <v>2128</v>
      </c>
      <c r="FE147">
        <v>2130</v>
      </c>
      <c r="FF147">
        <v>2217</v>
      </c>
      <c r="FG147">
        <v>2137</v>
      </c>
      <c r="FH147">
        <v>2028</v>
      </c>
      <c r="FI147">
        <v>2035</v>
      </c>
      <c r="FJ147">
        <v>2028</v>
      </c>
      <c r="FK147">
        <v>1954</v>
      </c>
      <c r="FL147">
        <v>1822</v>
      </c>
      <c r="FM147">
        <v>1767</v>
      </c>
      <c r="FN147">
        <v>1689</v>
      </c>
      <c r="FO147">
        <v>1561</v>
      </c>
      <c r="FP147">
        <v>1517</v>
      </c>
      <c r="FQ147">
        <v>1515</v>
      </c>
      <c r="FR147">
        <v>1498</v>
      </c>
      <c r="FS147">
        <v>1454</v>
      </c>
      <c r="FT147">
        <v>1391</v>
      </c>
      <c r="FU147">
        <v>1434</v>
      </c>
      <c r="FV147">
        <v>1414</v>
      </c>
      <c r="FW147">
        <v>1454</v>
      </c>
      <c r="FX147">
        <v>1498</v>
      </c>
      <c r="FY147">
        <v>1623</v>
      </c>
      <c r="FZ147">
        <v>1121</v>
      </c>
      <c r="GA147">
        <v>1194</v>
      </c>
      <c r="GB147">
        <v>1108</v>
      </c>
      <c r="GC147">
        <v>1035</v>
      </c>
      <c r="GD147">
        <v>823</v>
      </c>
      <c r="GE147">
        <v>704</v>
      </c>
      <c r="GF147">
        <v>685</v>
      </c>
      <c r="GG147">
        <v>712</v>
      </c>
      <c r="GH147">
        <v>598</v>
      </c>
      <c r="GI147">
        <v>548</v>
      </c>
      <c r="GJ147">
        <v>491</v>
      </c>
      <c r="GK147">
        <v>465</v>
      </c>
      <c r="GL147">
        <v>1595</v>
      </c>
    </row>
    <row r="148" spans="1:194" s="1" customFormat="1" ht="14.4" x14ac:dyDescent="0.3">
      <c r="A148" s="30" t="s">
        <v>46</v>
      </c>
      <c r="B148" s="1" t="s">
        <v>187</v>
      </c>
      <c r="C148" s="29" t="str">
        <f t="shared" si="66"/>
        <v>LA England - Charnwood</v>
      </c>
      <c r="D148" s="48">
        <f t="shared" si="57"/>
        <v>6527</v>
      </c>
      <c r="E148" s="48">
        <f t="shared" si="58"/>
        <v>6255</v>
      </c>
      <c r="F148" s="49">
        <f t="shared" si="59"/>
        <v>188385</v>
      </c>
      <c r="G148" s="49">
        <f t="shared" si="60"/>
        <v>93994</v>
      </c>
      <c r="H148" s="50">
        <f t="shared" si="61"/>
        <v>94391</v>
      </c>
      <c r="I148" s="50">
        <f t="shared" si="62"/>
        <v>75633</v>
      </c>
      <c r="J148" s="50">
        <f t="shared" si="63"/>
        <v>76974</v>
      </c>
      <c r="K148" s="47">
        <f t="shared" si="64"/>
        <v>18361</v>
      </c>
      <c r="L148" s="48">
        <f t="shared" si="65"/>
        <v>17417</v>
      </c>
      <c r="M148" s="184">
        <v>817</v>
      </c>
      <c r="N148" s="184">
        <v>849</v>
      </c>
      <c r="O148" s="184">
        <v>911</v>
      </c>
      <c r="P148" s="184">
        <v>923</v>
      </c>
      <c r="Q148" s="184">
        <v>951</v>
      </c>
      <c r="R148" s="184">
        <v>969</v>
      </c>
      <c r="S148" s="184">
        <v>1130</v>
      </c>
      <c r="T148" s="184">
        <v>1070</v>
      </c>
      <c r="U148" s="184">
        <v>1070</v>
      </c>
      <c r="V148" s="184">
        <v>1089</v>
      </c>
      <c r="W148" s="184">
        <v>996</v>
      </c>
      <c r="X148" s="184">
        <v>1059</v>
      </c>
      <c r="Y148" s="184">
        <v>1122</v>
      </c>
      <c r="Z148" s="184">
        <v>1121</v>
      </c>
      <c r="AA148" s="184">
        <v>1074</v>
      </c>
      <c r="AB148" s="184">
        <v>1033</v>
      </c>
      <c r="AC148" s="184">
        <v>1108</v>
      </c>
      <c r="AD148" s="184">
        <v>1069</v>
      </c>
      <c r="AE148" s="184">
        <v>1341</v>
      </c>
      <c r="AF148" s="184">
        <v>2830</v>
      </c>
      <c r="AG148" s="184">
        <v>3028</v>
      </c>
      <c r="AH148" s="184">
        <v>2451</v>
      </c>
      <c r="AI148" s="184">
        <v>2004</v>
      </c>
      <c r="AJ148" s="184">
        <v>1392</v>
      </c>
      <c r="AK148" s="184">
        <v>1047</v>
      </c>
      <c r="AL148" s="184">
        <v>1030</v>
      </c>
      <c r="AM148" s="184">
        <v>945</v>
      </c>
      <c r="AN148" s="184">
        <v>877</v>
      </c>
      <c r="AO148" s="184">
        <v>969</v>
      </c>
      <c r="AP148" s="184">
        <v>1025</v>
      </c>
      <c r="AQ148" s="184">
        <v>1086</v>
      </c>
      <c r="AR148" s="184">
        <v>1069</v>
      </c>
      <c r="AS148" s="184">
        <v>1108</v>
      </c>
      <c r="AT148" s="184">
        <v>1223</v>
      </c>
      <c r="AU148" s="184">
        <v>1274</v>
      </c>
      <c r="AV148" s="184">
        <v>1162</v>
      </c>
      <c r="AW148" s="184">
        <v>1188</v>
      </c>
      <c r="AX148" s="184">
        <v>1188</v>
      </c>
      <c r="AY148" s="184">
        <v>1197</v>
      </c>
      <c r="AZ148" s="184">
        <v>1288</v>
      </c>
      <c r="BA148" s="184">
        <v>1212</v>
      </c>
      <c r="BB148" s="184">
        <v>1130</v>
      </c>
      <c r="BC148" s="184">
        <v>1130</v>
      </c>
      <c r="BD148" s="184">
        <v>1171</v>
      </c>
      <c r="BE148" s="184">
        <v>1117</v>
      </c>
      <c r="BF148" s="184">
        <v>1078</v>
      </c>
      <c r="BG148" s="184">
        <v>980</v>
      </c>
      <c r="BH148" s="184">
        <v>995</v>
      </c>
      <c r="BI148" s="184">
        <v>1022</v>
      </c>
      <c r="BJ148" s="184">
        <v>1001</v>
      </c>
      <c r="BK148" s="184">
        <v>1085</v>
      </c>
      <c r="BL148" s="184">
        <v>1120</v>
      </c>
      <c r="BM148" s="184">
        <v>1160</v>
      </c>
      <c r="BN148" s="184">
        <v>1266</v>
      </c>
      <c r="BO148" s="184">
        <v>1198</v>
      </c>
      <c r="BP148" s="184">
        <v>1203</v>
      </c>
      <c r="BQ148" s="184">
        <v>1145</v>
      </c>
      <c r="BR148" s="184">
        <v>1173</v>
      </c>
      <c r="BS148" s="184">
        <v>1145</v>
      </c>
      <c r="BT148" s="184">
        <v>1209</v>
      </c>
      <c r="BU148" s="184">
        <v>1123</v>
      </c>
      <c r="BV148" s="184">
        <v>1135</v>
      </c>
      <c r="BW148" s="184">
        <v>1078</v>
      </c>
      <c r="BX148" s="184">
        <v>1149</v>
      </c>
      <c r="BY148" s="184">
        <v>962</v>
      </c>
      <c r="BZ148" s="184">
        <v>1046</v>
      </c>
      <c r="CA148" s="184">
        <v>947</v>
      </c>
      <c r="CB148" s="184">
        <v>955</v>
      </c>
      <c r="CC148" s="184">
        <v>971</v>
      </c>
      <c r="CD148" s="184">
        <v>867</v>
      </c>
      <c r="CE148" s="184">
        <v>855</v>
      </c>
      <c r="CF148" s="184">
        <v>861</v>
      </c>
      <c r="CG148" s="184">
        <v>838</v>
      </c>
      <c r="CH148" s="184">
        <v>868</v>
      </c>
      <c r="CI148" s="184">
        <v>794</v>
      </c>
      <c r="CJ148" s="184">
        <v>818</v>
      </c>
      <c r="CK148" s="184">
        <v>797</v>
      </c>
      <c r="CL148" s="184">
        <v>901</v>
      </c>
      <c r="CM148" s="184">
        <v>642</v>
      </c>
      <c r="CN148" s="184">
        <v>614</v>
      </c>
      <c r="CO148" s="184">
        <v>593</v>
      </c>
      <c r="CP148" s="184">
        <v>576</v>
      </c>
      <c r="CQ148" s="184">
        <v>411</v>
      </c>
      <c r="CR148" s="184">
        <v>404</v>
      </c>
      <c r="CS148" s="184">
        <v>357</v>
      </c>
      <c r="CT148" s="184">
        <v>336</v>
      </c>
      <c r="CU148" s="184">
        <v>288</v>
      </c>
      <c r="CV148" s="184">
        <v>252</v>
      </c>
      <c r="CW148" s="184">
        <v>209</v>
      </c>
      <c r="CX148" s="184">
        <v>159</v>
      </c>
      <c r="CY148" s="184">
        <v>565</v>
      </c>
      <c r="CZ148">
        <v>771</v>
      </c>
      <c r="DA148">
        <v>752</v>
      </c>
      <c r="DB148">
        <v>863</v>
      </c>
      <c r="DC148">
        <v>867</v>
      </c>
      <c r="DD148">
        <v>987</v>
      </c>
      <c r="DE148">
        <v>917</v>
      </c>
      <c r="DF148">
        <v>1008</v>
      </c>
      <c r="DG148">
        <v>947</v>
      </c>
      <c r="DH148">
        <v>1032</v>
      </c>
      <c r="DI148">
        <v>1025</v>
      </c>
      <c r="DJ148">
        <v>961</v>
      </c>
      <c r="DK148">
        <v>1032</v>
      </c>
      <c r="DL148">
        <v>1076</v>
      </c>
      <c r="DM148">
        <v>1103</v>
      </c>
      <c r="DN148">
        <v>1075</v>
      </c>
      <c r="DO148">
        <v>1005</v>
      </c>
      <c r="DP148">
        <v>986</v>
      </c>
      <c r="DQ148">
        <v>1010</v>
      </c>
      <c r="DR148">
        <v>1113</v>
      </c>
      <c r="DS148">
        <v>2034</v>
      </c>
      <c r="DT148">
        <v>2069</v>
      </c>
      <c r="DU148">
        <v>1863</v>
      </c>
      <c r="DV148">
        <v>1555</v>
      </c>
      <c r="DW148">
        <v>1069</v>
      </c>
      <c r="DX148">
        <v>882</v>
      </c>
      <c r="DY148">
        <v>917</v>
      </c>
      <c r="DZ148">
        <v>962</v>
      </c>
      <c r="EA148">
        <v>1055</v>
      </c>
      <c r="EB148">
        <v>1033</v>
      </c>
      <c r="EC148">
        <v>1104</v>
      </c>
      <c r="ED148">
        <v>1170</v>
      </c>
      <c r="EE148">
        <v>1130</v>
      </c>
      <c r="EF148">
        <v>1312</v>
      </c>
      <c r="EG148">
        <v>1288</v>
      </c>
      <c r="EH148">
        <v>1316</v>
      </c>
      <c r="EI148">
        <v>1208</v>
      </c>
      <c r="EJ148">
        <v>1328</v>
      </c>
      <c r="EK148">
        <v>1294</v>
      </c>
      <c r="EL148">
        <v>1252</v>
      </c>
      <c r="EM148">
        <v>1282</v>
      </c>
      <c r="EN148">
        <v>1250</v>
      </c>
      <c r="EO148">
        <v>1233</v>
      </c>
      <c r="EP148">
        <v>1158</v>
      </c>
      <c r="EQ148">
        <v>1203</v>
      </c>
      <c r="ER148">
        <v>1258</v>
      </c>
      <c r="ES148">
        <v>1103</v>
      </c>
      <c r="ET148">
        <v>1059</v>
      </c>
      <c r="EU148">
        <v>913</v>
      </c>
      <c r="EV148">
        <v>1035</v>
      </c>
      <c r="EW148">
        <v>1039</v>
      </c>
      <c r="EX148">
        <v>1135</v>
      </c>
      <c r="EY148">
        <v>1201</v>
      </c>
      <c r="EZ148">
        <v>1181</v>
      </c>
      <c r="FA148">
        <v>1295</v>
      </c>
      <c r="FB148">
        <v>1185</v>
      </c>
      <c r="FC148">
        <v>1232</v>
      </c>
      <c r="FD148">
        <v>1250</v>
      </c>
      <c r="FE148">
        <v>1236</v>
      </c>
      <c r="FF148">
        <v>1166</v>
      </c>
      <c r="FG148">
        <v>1233</v>
      </c>
      <c r="FH148">
        <v>1155</v>
      </c>
      <c r="FI148">
        <v>1193</v>
      </c>
      <c r="FJ148">
        <v>1135</v>
      </c>
      <c r="FK148">
        <v>1100</v>
      </c>
      <c r="FL148">
        <v>1131</v>
      </c>
      <c r="FM148">
        <v>1073</v>
      </c>
      <c r="FN148">
        <v>1052</v>
      </c>
      <c r="FO148">
        <v>933</v>
      </c>
      <c r="FP148">
        <v>914</v>
      </c>
      <c r="FQ148">
        <v>889</v>
      </c>
      <c r="FR148">
        <v>951</v>
      </c>
      <c r="FS148">
        <v>942</v>
      </c>
      <c r="FT148">
        <v>965</v>
      </c>
      <c r="FU148">
        <v>894</v>
      </c>
      <c r="FV148">
        <v>858</v>
      </c>
      <c r="FW148">
        <v>939</v>
      </c>
      <c r="FX148">
        <v>977</v>
      </c>
      <c r="FY148">
        <v>945</v>
      </c>
      <c r="FZ148">
        <v>714</v>
      </c>
      <c r="GA148">
        <v>775</v>
      </c>
      <c r="GB148">
        <v>787</v>
      </c>
      <c r="GC148">
        <v>659</v>
      </c>
      <c r="GD148">
        <v>529</v>
      </c>
      <c r="GE148">
        <v>459</v>
      </c>
      <c r="GF148">
        <v>456</v>
      </c>
      <c r="GG148">
        <v>426</v>
      </c>
      <c r="GH148">
        <v>379</v>
      </c>
      <c r="GI148">
        <v>365</v>
      </c>
      <c r="GJ148">
        <v>309</v>
      </c>
      <c r="GK148">
        <v>286</v>
      </c>
      <c r="GL148">
        <v>1183</v>
      </c>
    </row>
    <row r="149" spans="1:194" s="1" customFormat="1" ht="14.4" x14ac:dyDescent="0.3">
      <c r="A149" s="30" t="s">
        <v>46</v>
      </c>
      <c r="B149" s="1" t="s">
        <v>188</v>
      </c>
      <c r="C149" s="29" t="str">
        <f t="shared" si="66"/>
        <v>LA England - Chelmsford</v>
      </c>
      <c r="D149" s="48">
        <f t="shared" si="57"/>
        <v>7142</v>
      </c>
      <c r="E149" s="48">
        <f t="shared" si="58"/>
        <v>6782</v>
      </c>
      <c r="F149" s="49">
        <f t="shared" si="59"/>
        <v>188803</v>
      </c>
      <c r="G149" s="49">
        <f t="shared" si="60"/>
        <v>92360</v>
      </c>
      <c r="H149" s="50">
        <f t="shared" si="61"/>
        <v>96443</v>
      </c>
      <c r="I149" s="50">
        <f t="shared" si="62"/>
        <v>71778</v>
      </c>
      <c r="J149" s="50">
        <f t="shared" si="63"/>
        <v>76927</v>
      </c>
      <c r="K149" s="47">
        <f t="shared" si="64"/>
        <v>20582</v>
      </c>
      <c r="L149" s="48">
        <f t="shared" si="65"/>
        <v>19516</v>
      </c>
      <c r="M149" s="184">
        <v>950</v>
      </c>
      <c r="N149" s="184">
        <v>994</v>
      </c>
      <c r="O149" s="184">
        <v>1061</v>
      </c>
      <c r="P149" s="184">
        <v>1063</v>
      </c>
      <c r="Q149" s="184">
        <v>1084</v>
      </c>
      <c r="R149" s="184">
        <v>1121</v>
      </c>
      <c r="S149" s="184">
        <v>1146</v>
      </c>
      <c r="T149" s="184">
        <v>1142</v>
      </c>
      <c r="U149" s="184">
        <v>1247</v>
      </c>
      <c r="V149" s="184">
        <v>1276</v>
      </c>
      <c r="W149" s="184">
        <v>1208</v>
      </c>
      <c r="X149" s="184">
        <v>1148</v>
      </c>
      <c r="Y149" s="184">
        <v>1262</v>
      </c>
      <c r="Z149" s="184">
        <v>1187</v>
      </c>
      <c r="AA149" s="184">
        <v>1202</v>
      </c>
      <c r="AB149" s="184">
        <v>1197</v>
      </c>
      <c r="AC149" s="184">
        <v>1229</v>
      </c>
      <c r="AD149" s="184">
        <v>1065</v>
      </c>
      <c r="AE149" s="184">
        <v>1128</v>
      </c>
      <c r="AF149" s="184">
        <v>814</v>
      </c>
      <c r="AG149" s="184">
        <v>793</v>
      </c>
      <c r="AH149" s="184">
        <v>771</v>
      </c>
      <c r="AI149" s="184">
        <v>913</v>
      </c>
      <c r="AJ149" s="184">
        <v>1029</v>
      </c>
      <c r="AK149" s="184">
        <v>1008</v>
      </c>
      <c r="AL149" s="184">
        <v>1134</v>
      </c>
      <c r="AM149" s="184">
        <v>1118</v>
      </c>
      <c r="AN149" s="184">
        <v>1178</v>
      </c>
      <c r="AO149" s="184">
        <v>1134</v>
      </c>
      <c r="AP149" s="184">
        <v>1184</v>
      </c>
      <c r="AQ149" s="184">
        <v>1217</v>
      </c>
      <c r="AR149" s="184">
        <v>1233</v>
      </c>
      <c r="AS149" s="184">
        <v>1291</v>
      </c>
      <c r="AT149" s="184">
        <v>1269</v>
      </c>
      <c r="AU149" s="184">
        <v>1210</v>
      </c>
      <c r="AV149" s="184">
        <v>1309</v>
      </c>
      <c r="AW149" s="184">
        <v>1262</v>
      </c>
      <c r="AX149" s="184">
        <v>1357</v>
      </c>
      <c r="AY149" s="184">
        <v>1196</v>
      </c>
      <c r="AZ149" s="184">
        <v>1258</v>
      </c>
      <c r="BA149" s="184">
        <v>1251</v>
      </c>
      <c r="BB149" s="184">
        <v>1287</v>
      </c>
      <c r="BC149" s="184">
        <v>1310</v>
      </c>
      <c r="BD149" s="184">
        <v>1260</v>
      </c>
      <c r="BE149" s="184">
        <v>1300</v>
      </c>
      <c r="BF149" s="184">
        <v>1248</v>
      </c>
      <c r="BG149" s="184">
        <v>1160</v>
      </c>
      <c r="BH149" s="184">
        <v>1159</v>
      </c>
      <c r="BI149" s="184">
        <v>1249</v>
      </c>
      <c r="BJ149" s="184">
        <v>1211</v>
      </c>
      <c r="BK149" s="184">
        <v>1234</v>
      </c>
      <c r="BL149" s="184">
        <v>1252</v>
      </c>
      <c r="BM149" s="184">
        <v>1308</v>
      </c>
      <c r="BN149" s="184">
        <v>1301</v>
      </c>
      <c r="BO149" s="184">
        <v>1205</v>
      </c>
      <c r="BP149" s="184">
        <v>1250</v>
      </c>
      <c r="BQ149" s="184">
        <v>1241</v>
      </c>
      <c r="BR149" s="184">
        <v>1234</v>
      </c>
      <c r="BS149" s="184">
        <v>1190</v>
      </c>
      <c r="BT149" s="184">
        <v>1195</v>
      </c>
      <c r="BU149" s="184">
        <v>1161</v>
      </c>
      <c r="BV149" s="184">
        <v>1086</v>
      </c>
      <c r="BW149" s="184">
        <v>1147</v>
      </c>
      <c r="BX149" s="184">
        <v>1005</v>
      </c>
      <c r="BY149" s="184">
        <v>995</v>
      </c>
      <c r="BZ149" s="184">
        <v>992</v>
      </c>
      <c r="CA149" s="184">
        <v>931</v>
      </c>
      <c r="CB149" s="184">
        <v>919</v>
      </c>
      <c r="CC149" s="184">
        <v>874</v>
      </c>
      <c r="CD149" s="184">
        <v>800</v>
      </c>
      <c r="CE149" s="184">
        <v>788</v>
      </c>
      <c r="CF149" s="184">
        <v>838</v>
      </c>
      <c r="CG149" s="184">
        <v>731</v>
      </c>
      <c r="CH149" s="184">
        <v>739</v>
      </c>
      <c r="CI149" s="184">
        <v>753</v>
      </c>
      <c r="CJ149" s="184">
        <v>799</v>
      </c>
      <c r="CK149" s="184">
        <v>845</v>
      </c>
      <c r="CL149" s="184">
        <v>958</v>
      </c>
      <c r="CM149" s="184">
        <v>713</v>
      </c>
      <c r="CN149" s="184">
        <v>655</v>
      </c>
      <c r="CO149" s="184">
        <v>631</v>
      </c>
      <c r="CP149" s="184">
        <v>557</v>
      </c>
      <c r="CQ149" s="184">
        <v>438</v>
      </c>
      <c r="CR149" s="184">
        <v>356</v>
      </c>
      <c r="CS149" s="184">
        <v>354</v>
      </c>
      <c r="CT149" s="184">
        <v>365</v>
      </c>
      <c r="CU149" s="184">
        <v>319</v>
      </c>
      <c r="CV149" s="184">
        <v>321</v>
      </c>
      <c r="CW149" s="184">
        <v>208</v>
      </c>
      <c r="CX149" s="184">
        <v>221</v>
      </c>
      <c r="CY149" s="184">
        <v>628</v>
      </c>
      <c r="CZ149">
        <v>856</v>
      </c>
      <c r="DA149">
        <v>965</v>
      </c>
      <c r="DB149">
        <v>1023</v>
      </c>
      <c r="DC149">
        <v>973</v>
      </c>
      <c r="DD149">
        <v>994</v>
      </c>
      <c r="DE149">
        <v>1094</v>
      </c>
      <c r="DF149">
        <v>1165</v>
      </c>
      <c r="DG149">
        <v>1176</v>
      </c>
      <c r="DH149">
        <v>1068</v>
      </c>
      <c r="DI149">
        <v>1126</v>
      </c>
      <c r="DJ149">
        <v>1101</v>
      </c>
      <c r="DK149">
        <v>1193</v>
      </c>
      <c r="DL149">
        <v>1180</v>
      </c>
      <c r="DM149">
        <v>1191</v>
      </c>
      <c r="DN149">
        <v>1156</v>
      </c>
      <c r="DO149">
        <v>1055</v>
      </c>
      <c r="DP149">
        <v>1143</v>
      </c>
      <c r="DQ149">
        <v>1057</v>
      </c>
      <c r="DR149">
        <v>1051</v>
      </c>
      <c r="DS149">
        <v>848</v>
      </c>
      <c r="DT149">
        <v>851</v>
      </c>
      <c r="DU149">
        <v>882</v>
      </c>
      <c r="DV149">
        <v>923</v>
      </c>
      <c r="DW149">
        <v>1052</v>
      </c>
      <c r="DX149">
        <v>1044</v>
      </c>
      <c r="DY149">
        <v>1057</v>
      </c>
      <c r="DZ149">
        <v>1111</v>
      </c>
      <c r="EA149">
        <v>1176</v>
      </c>
      <c r="EB149">
        <v>1178</v>
      </c>
      <c r="EC149">
        <v>1260</v>
      </c>
      <c r="ED149">
        <v>1308</v>
      </c>
      <c r="EE149">
        <v>1314</v>
      </c>
      <c r="EF149">
        <v>1382</v>
      </c>
      <c r="EG149">
        <v>1361</v>
      </c>
      <c r="EH149">
        <v>1435</v>
      </c>
      <c r="EI149">
        <v>1447</v>
      </c>
      <c r="EJ149">
        <v>1456</v>
      </c>
      <c r="EK149">
        <v>1444</v>
      </c>
      <c r="EL149">
        <v>1383</v>
      </c>
      <c r="EM149">
        <v>1265</v>
      </c>
      <c r="EN149">
        <v>1350</v>
      </c>
      <c r="EO149">
        <v>1284</v>
      </c>
      <c r="EP149">
        <v>1431</v>
      </c>
      <c r="EQ149">
        <v>1421</v>
      </c>
      <c r="ER149">
        <v>1377</v>
      </c>
      <c r="ES149">
        <v>1306</v>
      </c>
      <c r="ET149">
        <v>1185</v>
      </c>
      <c r="EU149">
        <v>1236</v>
      </c>
      <c r="EV149">
        <v>1189</v>
      </c>
      <c r="EW149">
        <v>1186</v>
      </c>
      <c r="EX149">
        <v>1230</v>
      </c>
      <c r="EY149">
        <v>1265</v>
      </c>
      <c r="EZ149">
        <v>1275</v>
      </c>
      <c r="FA149">
        <v>1344</v>
      </c>
      <c r="FB149">
        <v>1238</v>
      </c>
      <c r="FC149">
        <v>1237</v>
      </c>
      <c r="FD149">
        <v>1312</v>
      </c>
      <c r="FE149">
        <v>1253</v>
      </c>
      <c r="FF149">
        <v>1231</v>
      </c>
      <c r="FG149">
        <v>1159</v>
      </c>
      <c r="FH149">
        <v>1172</v>
      </c>
      <c r="FI149">
        <v>1138</v>
      </c>
      <c r="FJ149">
        <v>1171</v>
      </c>
      <c r="FK149">
        <v>1122</v>
      </c>
      <c r="FL149">
        <v>986</v>
      </c>
      <c r="FM149">
        <v>929</v>
      </c>
      <c r="FN149">
        <v>1040</v>
      </c>
      <c r="FO149">
        <v>937</v>
      </c>
      <c r="FP149">
        <v>915</v>
      </c>
      <c r="FQ149">
        <v>930</v>
      </c>
      <c r="FR149">
        <v>829</v>
      </c>
      <c r="FS149">
        <v>868</v>
      </c>
      <c r="FT149">
        <v>808</v>
      </c>
      <c r="FU149">
        <v>857</v>
      </c>
      <c r="FV149">
        <v>851</v>
      </c>
      <c r="FW149">
        <v>909</v>
      </c>
      <c r="FX149">
        <v>977</v>
      </c>
      <c r="FY149">
        <v>1179</v>
      </c>
      <c r="FZ149">
        <v>822</v>
      </c>
      <c r="GA149">
        <v>729</v>
      </c>
      <c r="GB149">
        <v>731</v>
      </c>
      <c r="GC149">
        <v>603</v>
      </c>
      <c r="GD149">
        <v>588</v>
      </c>
      <c r="GE149">
        <v>479</v>
      </c>
      <c r="GF149">
        <v>482</v>
      </c>
      <c r="GG149">
        <v>457</v>
      </c>
      <c r="GH149">
        <v>441</v>
      </c>
      <c r="GI149">
        <v>404</v>
      </c>
      <c r="GJ149">
        <v>384</v>
      </c>
      <c r="GK149">
        <v>323</v>
      </c>
      <c r="GL149">
        <v>1129</v>
      </c>
    </row>
    <row r="150" spans="1:194" s="1" customFormat="1" ht="14.4" x14ac:dyDescent="0.3">
      <c r="A150" s="30" t="s">
        <v>46</v>
      </c>
      <c r="B150" s="1" t="s">
        <v>189</v>
      </c>
      <c r="C150" s="29" t="str">
        <f t="shared" si="66"/>
        <v>LA England - Cheltenham</v>
      </c>
      <c r="D150" s="48">
        <f t="shared" si="57"/>
        <v>4439</v>
      </c>
      <c r="E150" s="48">
        <f t="shared" si="58"/>
        <v>4971</v>
      </c>
      <c r="F150" s="49">
        <f t="shared" si="59"/>
        <v>121739</v>
      </c>
      <c r="G150" s="49">
        <f t="shared" si="60"/>
        <v>59607</v>
      </c>
      <c r="H150" s="50">
        <f t="shared" si="61"/>
        <v>62132</v>
      </c>
      <c r="I150" s="50">
        <f t="shared" si="62"/>
        <v>47532</v>
      </c>
      <c r="J150" s="50">
        <f t="shared" si="63"/>
        <v>49876</v>
      </c>
      <c r="K150" s="47">
        <f t="shared" si="64"/>
        <v>12075</v>
      </c>
      <c r="L150" s="48">
        <f t="shared" si="65"/>
        <v>12256</v>
      </c>
      <c r="M150" s="184">
        <v>557</v>
      </c>
      <c r="N150" s="184">
        <v>539</v>
      </c>
      <c r="O150" s="184">
        <v>561</v>
      </c>
      <c r="P150" s="184">
        <v>582</v>
      </c>
      <c r="Q150" s="184">
        <v>595</v>
      </c>
      <c r="R150" s="184">
        <v>659</v>
      </c>
      <c r="S150" s="184">
        <v>667</v>
      </c>
      <c r="T150" s="184">
        <v>729</v>
      </c>
      <c r="U150" s="184">
        <v>676</v>
      </c>
      <c r="V150" s="184">
        <v>696</v>
      </c>
      <c r="W150" s="184">
        <v>673</v>
      </c>
      <c r="X150" s="184">
        <v>702</v>
      </c>
      <c r="Y150" s="184">
        <v>713</v>
      </c>
      <c r="Z150" s="184">
        <v>724</v>
      </c>
      <c r="AA150" s="184">
        <v>751</v>
      </c>
      <c r="AB150" s="184">
        <v>815</v>
      </c>
      <c r="AC150" s="184">
        <v>696</v>
      </c>
      <c r="AD150" s="184">
        <v>740</v>
      </c>
      <c r="AE150" s="184">
        <v>670</v>
      </c>
      <c r="AF150" s="184">
        <v>608</v>
      </c>
      <c r="AG150" s="184">
        <v>719</v>
      </c>
      <c r="AH150" s="184">
        <v>791</v>
      </c>
      <c r="AI150" s="184">
        <v>807</v>
      </c>
      <c r="AJ150" s="184">
        <v>920</v>
      </c>
      <c r="AK150" s="184">
        <v>781</v>
      </c>
      <c r="AL150" s="184">
        <v>797</v>
      </c>
      <c r="AM150" s="184">
        <v>826</v>
      </c>
      <c r="AN150" s="184">
        <v>868</v>
      </c>
      <c r="AO150" s="184">
        <v>825</v>
      </c>
      <c r="AP150" s="184">
        <v>843</v>
      </c>
      <c r="AQ150" s="184">
        <v>816</v>
      </c>
      <c r="AR150" s="184">
        <v>819</v>
      </c>
      <c r="AS150" s="184">
        <v>943</v>
      </c>
      <c r="AT150" s="184">
        <v>840</v>
      </c>
      <c r="AU150" s="184">
        <v>828</v>
      </c>
      <c r="AV150" s="184">
        <v>884</v>
      </c>
      <c r="AW150" s="184">
        <v>758</v>
      </c>
      <c r="AX150" s="184">
        <v>717</v>
      </c>
      <c r="AY150" s="184">
        <v>844</v>
      </c>
      <c r="AZ150" s="184">
        <v>773</v>
      </c>
      <c r="BA150" s="184">
        <v>803</v>
      </c>
      <c r="BB150" s="184">
        <v>863</v>
      </c>
      <c r="BC150" s="184">
        <v>805</v>
      </c>
      <c r="BD150" s="184">
        <v>809</v>
      </c>
      <c r="BE150" s="184">
        <v>849</v>
      </c>
      <c r="BF150" s="184">
        <v>807</v>
      </c>
      <c r="BG150" s="184">
        <v>721</v>
      </c>
      <c r="BH150" s="184">
        <v>720</v>
      </c>
      <c r="BI150" s="184">
        <v>684</v>
      </c>
      <c r="BJ150" s="184">
        <v>672</v>
      </c>
      <c r="BK150" s="184">
        <v>710</v>
      </c>
      <c r="BL150" s="184">
        <v>742</v>
      </c>
      <c r="BM150" s="184">
        <v>701</v>
      </c>
      <c r="BN150" s="184">
        <v>710</v>
      </c>
      <c r="BO150" s="184">
        <v>741</v>
      </c>
      <c r="BP150" s="184">
        <v>811</v>
      </c>
      <c r="BQ150" s="184">
        <v>798</v>
      </c>
      <c r="BR150" s="184">
        <v>758</v>
      </c>
      <c r="BS150" s="184">
        <v>765</v>
      </c>
      <c r="BT150" s="184">
        <v>811</v>
      </c>
      <c r="BU150" s="184">
        <v>848</v>
      </c>
      <c r="BV150" s="184">
        <v>717</v>
      </c>
      <c r="BW150" s="184">
        <v>719</v>
      </c>
      <c r="BX150" s="184">
        <v>719</v>
      </c>
      <c r="BY150" s="184">
        <v>716</v>
      </c>
      <c r="BZ150" s="184">
        <v>650</v>
      </c>
      <c r="CA150" s="184">
        <v>602</v>
      </c>
      <c r="CB150" s="184">
        <v>575</v>
      </c>
      <c r="CC150" s="184">
        <v>535</v>
      </c>
      <c r="CD150" s="184">
        <v>514</v>
      </c>
      <c r="CE150" s="184">
        <v>475</v>
      </c>
      <c r="CF150" s="184">
        <v>507</v>
      </c>
      <c r="CG150" s="184">
        <v>526</v>
      </c>
      <c r="CH150" s="184">
        <v>424</v>
      </c>
      <c r="CI150" s="184">
        <v>539</v>
      </c>
      <c r="CJ150" s="184">
        <v>543</v>
      </c>
      <c r="CK150" s="184">
        <v>520</v>
      </c>
      <c r="CL150" s="184">
        <v>563</v>
      </c>
      <c r="CM150" s="184">
        <v>435</v>
      </c>
      <c r="CN150" s="184">
        <v>395</v>
      </c>
      <c r="CO150" s="184">
        <v>369</v>
      </c>
      <c r="CP150" s="184">
        <v>341</v>
      </c>
      <c r="CQ150" s="184">
        <v>325</v>
      </c>
      <c r="CR150" s="184">
        <v>272</v>
      </c>
      <c r="CS150" s="184">
        <v>243</v>
      </c>
      <c r="CT150" s="184">
        <v>260</v>
      </c>
      <c r="CU150" s="184">
        <v>227</v>
      </c>
      <c r="CV150" s="184">
        <v>216</v>
      </c>
      <c r="CW150" s="184">
        <v>170</v>
      </c>
      <c r="CX150" s="184">
        <v>159</v>
      </c>
      <c r="CY150" s="184">
        <v>471</v>
      </c>
      <c r="CZ150">
        <v>477</v>
      </c>
      <c r="DA150">
        <v>515</v>
      </c>
      <c r="DB150">
        <v>587</v>
      </c>
      <c r="DC150">
        <v>560</v>
      </c>
      <c r="DD150">
        <v>638</v>
      </c>
      <c r="DE150">
        <v>589</v>
      </c>
      <c r="DF150">
        <v>598</v>
      </c>
      <c r="DG150">
        <v>655</v>
      </c>
      <c r="DH150">
        <v>613</v>
      </c>
      <c r="DI150">
        <v>671</v>
      </c>
      <c r="DJ150">
        <v>697</v>
      </c>
      <c r="DK150">
        <v>685</v>
      </c>
      <c r="DL150">
        <v>734</v>
      </c>
      <c r="DM150">
        <v>789</v>
      </c>
      <c r="DN150">
        <v>834</v>
      </c>
      <c r="DO150">
        <v>858</v>
      </c>
      <c r="DP150">
        <v>898</v>
      </c>
      <c r="DQ150">
        <v>858</v>
      </c>
      <c r="DR150">
        <v>682</v>
      </c>
      <c r="DS150">
        <v>710</v>
      </c>
      <c r="DT150">
        <v>657</v>
      </c>
      <c r="DU150">
        <v>729</v>
      </c>
      <c r="DV150">
        <v>715</v>
      </c>
      <c r="DW150">
        <v>685</v>
      </c>
      <c r="DX150">
        <v>779</v>
      </c>
      <c r="DY150">
        <v>834</v>
      </c>
      <c r="DZ150">
        <v>730</v>
      </c>
      <c r="EA150">
        <v>817</v>
      </c>
      <c r="EB150">
        <v>788</v>
      </c>
      <c r="EC150">
        <v>745</v>
      </c>
      <c r="ED150">
        <v>788</v>
      </c>
      <c r="EE150">
        <v>766</v>
      </c>
      <c r="EF150">
        <v>793</v>
      </c>
      <c r="EG150">
        <v>853</v>
      </c>
      <c r="EH150">
        <v>817</v>
      </c>
      <c r="EI150">
        <v>821</v>
      </c>
      <c r="EJ150">
        <v>883</v>
      </c>
      <c r="EK150">
        <v>845</v>
      </c>
      <c r="EL150">
        <v>935</v>
      </c>
      <c r="EM150">
        <v>812</v>
      </c>
      <c r="EN150">
        <v>809</v>
      </c>
      <c r="EO150">
        <v>807</v>
      </c>
      <c r="EP150">
        <v>838</v>
      </c>
      <c r="EQ150">
        <v>783</v>
      </c>
      <c r="ER150">
        <v>863</v>
      </c>
      <c r="ES150">
        <v>854</v>
      </c>
      <c r="ET150">
        <v>714</v>
      </c>
      <c r="EU150">
        <v>684</v>
      </c>
      <c r="EV150">
        <v>754</v>
      </c>
      <c r="EW150">
        <v>765</v>
      </c>
      <c r="EX150">
        <v>739</v>
      </c>
      <c r="EY150">
        <v>761</v>
      </c>
      <c r="EZ150">
        <v>777</v>
      </c>
      <c r="FA150">
        <v>760</v>
      </c>
      <c r="FB150">
        <v>729</v>
      </c>
      <c r="FC150">
        <v>743</v>
      </c>
      <c r="FD150">
        <v>824</v>
      </c>
      <c r="FE150">
        <v>770</v>
      </c>
      <c r="FF150">
        <v>779</v>
      </c>
      <c r="FG150">
        <v>851</v>
      </c>
      <c r="FH150">
        <v>844</v>
      </c>
      <c r="FI150">
        <v>814</v>
      </c>
      <c r="FJ150">
        <v>749</v>
      </c>
      <c r="FK150">
        <v>733</v>
      </c>
      <c r="FL150">
        <v>680</v>
      </c>
      <c r="FM150">
        <v>650</v>
      </c>
      <c r="FN150">
        <v>610</v>
      </c>
      <c r="FO150">
        <v>626</v>
      </c>
      <c r="FP150">
        <v>556</v>
      </c>
      <c r="FQ150">
        <v>569</v>
      </c>
      <c r="FR150">
        <v>587</v>
      </c>
      <c r="FS150">
        <v>552</v>
      </c>
      <c r="FT150">
        <v>581</v>
      </c>
      <c r="FU150">
        <v>518</v>
      </c>
      <c r="FV150">
        <v>580</v>
      </c>
      <c r="FW150">
        <v>558</v>
      </c>
      <c r="FX150">
        <v>647</v>
      </c>
      <c r="FY150">
        <v>664</v>
      </c>
      <c r="FZ150">
        <v>533</v>
      </c>
      <c r="GA150">
        <v>493</v>
      </c>
      <c r="GB150">
        <v>513</v>
      </c>
      <c r="GC150">
        <v>435</v>
      </c>
      <c r="GD150">
        <v>395</v>
      </c>
      <c r="GE150">
        <v>393</v>
      </c>
      <c r="GF150">
        <v>327</v>
      </c>
      <c r="GG150">
        <v>376</v>
      </c>
      <c r="GH150">
        <v>299</v>
      </c>
      <c r="GI150">
        <v>280</v>
      </c>
      <c r="GJ150">
        <v>253</v>
      </c>
      <c r="GK150">
        <v>254</v>
      </c>
      <c r="GL150">
        <v>1019</v>
      </c>
    </row>
    <row r="151" spans="1:194" s="1" customFormat="1" ht="14.4" x14ac:dyDescent="0.3">
      <c r="A151" s="30" t="s">
        <v>46</v>
      </c>
      <c r="B151" s="1" t="s">
        <v>190</v>
      </c>
      <c r="C151" s="29" t="str">
        <f t="shared" si="66"/>
        <v>LA England - Cherwell</v>
      </c>
      <c r="D151" s="48">
        <f t="shared" si="57"/>
        <v>6424</v>
      </c>
      <c r="E151" s="48">
        <f t="shared" si="58"/>
        <v>6207</v>
      </c>
      <c r="F151" s="49">
        <f t="shared" si="59"/>
        <v>170426</v>
      </c>
      <c r="G151" s="49">
        <f t="shared" si="60"/>
        <v>84365</v>
      </c>
      <c r="H151" s="50">
        <f t="shared" si="61"/>
        <v>86061</v>
      </c>
      <c r="I151" s="50">
        <f t="shared" si="62"/>
        <v>65438</v>
      </c>
      <c r="J151" s="50">
        <f t="shared" si="63"/>
        <v>68268</v>
      </c>
      <c r="K151" s="47">
        <f t="shared" si="64"/>
        <v>18927</v>
      </c>
      <c r="L151" s="48">
        <f t="shared" si="65"/>
        <v>17793</v>
      </c>
      <c r="M151" s="184">
        <v>924</v>
      </c>
      <c r="N151" s="184">
        <v>934</v>
      </c>
      <c r="O151" s="184">
        <v>1065</v>
      </c>
      <c r="P151" s="184">
        <v>1052</v>
      </c>
      <c r="Q151" s="184">
        <v>1091</v>
      </c>
      <c r="R151" s="184">
        <v>1100</v>
      </c>
      <c r="S151" s="184">
        <v>1100</v>
      </c>
      <c r="T151" s="184">
        <v>1058</v>
      </c>
      <c r="U151" s="184">
        <v>1050</v>
      </c>
      <c r="V151" s="184">
        <v>1060</v>
      </c>
      <c r="W151" s="184">
        <v>1019</v>
      </c>
      <c r="X151" s="184">
        <v>1050</v>
      </c>
      <c r="Y151" s="184">
        <v>1014</v>
      </c>
      <c r="Z151" s="184">
        <v>1131</v>
      </c>
      <c r="AA151" s="184">
        <v>1106</v>
      </c>
      <c r="AB151" s="184">
        <v>1047</v>
      </c>
      <c r="AC151" s="184">
        <v>1089</v>
      </c>
      <c r="AD151" s="184">
        <v>1037</v>
      </c>
      <c r="AE151" s="184">
        <v>939</v>
      </c>
      <c r="AF151" s="184">
        <v>748</v>
      </c>
      <c r="AG151" s="184">
        <v>686</v>
      </c>
      <c r="AH151" s="184">
        <v>720</v>
      </c>
      <c r="AI151" s="184">
        <v>781</v>
      </c>
      <c r="AJ151" s="184">
        <v>856</v>
      </c>
      <c r="AK151" s="184">
        <v>969</v>
      </c>
      <c r="AL151" s="184">
        <v>1002</v>
      </c>
      <c r="AM151" s="184">
        <v>1088</v>
      </c>
      <c r="AN151" s="184">
        <v>974</v>
      </c>
      <c r="AO151" s="184">
        <v>1092</v>
      </c>
      <c r="AP151" s="184">
        <v>1120</v>
      </c>
      <c r="AQ151" s="184">
        <v>1196</v>
      </c>
      <c r="AR151" s="184">
        <v>1190</v>
      </c>
      <c r="AS151" s="184">
        <v>1299</v>
      </c>
      <c r="AT151" s="184">
        <v>1272</v>
      </c>
      <c r="AU151" s="184">
        <v>1295</v>
      </c>
      <c r="AV151" s="184">
        <v>1271</v>
      </c>
      <c r="AW151" s="184">
        <v>1324</v>
      </c>
      <c r="AX151" s="184">
        <v>1356</v>
      </c>
      <c r="AY151" s="184">
        <v>1247</v>
      </c>
      <c r="AZ151" s="184">
        <v>1281</v>
      </c>
      <c r="BA151" s="184">
        <v>1220</v>
      </c>
      <c r="BB151" s="184">
        <v>1204</v>
      </c>
      <c r="BC151" s="184">
        <v>1195</v>
      </c>
      <c r="BD151" s="184">
        <v>1200</v>
      </c>
      <c r="BE151" s="184">
        <v>1198</v>
      </c>
      <c r="BF151" s="184">
        <v>1148</v>
      </c>
      <c r="BG151" s="184">
        <v>1092</v>
      </c>
      <c r="BH151" s="184">
        <v>1073</v>
      </c>
      <c r="BI151" s="184">
        <v>996</v>
      </c>
      <c r="BJ151" s="184">
        <v>1051</v>
      </c>
      <c r="BK151" s="184">
        <v>1085</v>
      </c>
      <c r="BL151" s="184">
        <v>1092</v>
      </c>
      <c r="BM151" s="184">
        <v>1092</v>
      </c>
      <c r="BN151" s="184">
        <v>1073</v>
      </c>
      <c r="BO151" s="184">
        <v>1094</v>
      </c>
      <c r="BP151" s="184">
        <v>1155</v>
      </c>
      <c r="BQ151" s="184">
        <v>1158</v>
      </c>
      <c r="BR151" s="184">
        <v>1184</v>
      </c>
      <c r="BS151" s="184">
        <v>1213</v>
      </c>
      <c r="BT151" s="184">
        <v>1100</v>
      </c>
      <c r="BU151" s="184">
        <v>1124</v>
      </c>
      <c r="BV151" s="184">
        <v>1121</v>
      </c>
      <c r="BW151" s="184">
        <v>999</v>
      </c>
      <c r="BX151" s="184">
        <v>953</v>
      </c>
      <c r="BY151" s="184">
        <v>945</v>
      </c>
      <c r="BZ151" s="184">
        <v>843</v>
      </c>
      <c r="CA151" s="184">
        <v>818</v>
      </c>
      <c r="CB151" s="184">
        <v>794</v>
      </c>
      <c r="CC151" s="184">
        <v>800</v>
      </c>
      <c r="CD151" s="184">
        <v>710</v>
      </c>
      <c r="CE151" s="184">
        <v>681</v>
      </c>
      <c r="CF151" s="184">
        <v>693</v>
      </c>
      <c r="CG151" s="184">
        <v>642</v>
      </c>
      <c r="CH151" s="184">
        <v>651</v>
      </c>
      <c r="CI151" s="184">
        <v>660</v>
      </c>
      <c r="CJ151" s="184">
        <v>691</v>
      </c>
      <c r="CK151" s="184">
        <v>694</v>
      </c>
      <c r="CL151" s="184">
        <v>698</v>
      </c>
      <c r="CM151" s="184">
        <v>493</v>
      </c>
      <c r="CN151" s="184">
        <v>515</v>
      </c>
      <c r="CO151" s="184">
        <v>513</v>
      </c>
      <c r="CP151" s="184">
        <v>436</v>
      </c>
      <c r="CQ151" s="184">
        <v>370</v>
      </c>
      <c r="CR151" s="184">
        <v>311</v>
      </c>
      <c r="CS151" s="184">
        <v>304</v>
      </c>
      <c r="CT151" s="184">
        <v>261</v>
      </c>
      <c r="CU151" s="184">
        <v>254</v>
      </c>
      <c r="CV151" s="184">
        <v>241</v>
      </c>
      <c r="CW151" s="184">
        <v>202</v>
      </c>
      <c r="CX151" s="184">
        <v>174</v>
      </c>
      <c r="CY151" s="184">
        <v>518</v>
      </c>
      <c r="CZ151">
        <v>877</v>
      </c>
      <c r="DA151">
        <v>937</v>
      </c>
      <c r="DB151">
        <v>1036</v>
      </c>
      <c r="DC151">
        <v>940</v>
      </c>
      <c r="DD151">
        <v>993</v>
      </c>
      <c r="DE151">
        <v>957</v>
      </c>
      <c r="DF151">
        <v>1011</v>
      </c>
      <c r="DG151">
        <v>1014</v>
      </c>
      <c r="DH151">
        <v>997</v>
      </c>
      <c r="DI151">
        <v>999</v>
      </c>
      <c r="DJ151">
        <v>919</v>
      </c>
      <c r="DK151">
        <v>906</v>
      </c>
      <c r="DL151">
        <v>992</v>
      </c>
      <c r="DM151">
        <v>1078</v>
      </c>
      <c r="DN151">
        <v>995</v>
      </c>
      <c r="DO151">
        <v>1071</v>
      </c>
      <c r="DP151">
        <v>1084</v>
      </c>
      <c r="DQ151">
        <v>987</v>
      </c>
      <c r="DR151">
        <v>896</v>
      </c>
      <c r="DS151">
        <v>634</v>
      </c>
      <c r="DT151">
        <v>528</v>
      </c>
      <c r="DU151">
        <v>543</v>
      </c>
      <c r="DV151">
        <v>655</v>
      </c>
      <c r="DW151">
        <v>820</v>
      </c>
      <c r="DX151">
        <v>914</v>
      </c>
      <c r="DY151">
        <v>1030</v>
      </c>
      <c r="DZ151">
        <v>998</v>
      </c>
      <c r="EA151">
        <v>1077</v>
      </c>
      <c r="EB151">
        <v>1124</v>
      </c>
      <c r="EC151">
        <v>1116</v>
      </c>
      <c r="ED151">
        <v>1198</v>
      </c>
      <c r="EE151">
        <v>1343</v>
      </c>
      <c r="EF151">
        <v>1326</v>
      </c>
      <c r="EG151">
        <v>1392</v>
      </c>
      <c r="EH151">
        <v>1383</v>
      </c>
      <c r="EI151">
        <v>1298</v>
      </c>
      <c r="EJ151">
        <v>1346</v>
      </c>
      <c r="EK151">
        <v>1367</v>
      </c>
      <c r="EL151">
        <v>1397</v>
      </c>
      <c r="EM151">
        <v>1376</v>
      </c>
      <c r="EN151">
        <v>1377</v>
      </c>
      <c r="EO151">
        <v>1295</v>
      </c>
      <c r="EP151">
        <v>1196</v>
      </c>
      <c r="EQ151">
        <v>1202</v>
      </c>
      <c r="ER151">
        <v>1198</v>
      </c>
      <c r="ES151">
        <v>1167</v>
      </c>
      <c r="ET151">
        <v>1050</v>
      </c>
      <c r="EU151">
        <v>1078</v>
      </c>
      <c r="EV151">
        <v>1037</v>
      </c>
      <c r="EW151">
        <v>1043</v>
      </c>
      <c r="EX151">
        <v>1105</v>
      </c>
      <c r="EY151">
        <v>1092</v>
      </c>
      <c r="EZ151">
        <v>1155</v>
      </c>
      <c r="FA151">
        <v>1137</v>
      </c>
      <c r="FB151">
        <v>1158</v>
      </c>
      <c r="FC151">
        <v>1227</v>
      </c>
      <c r="FD151">
        <v>1106</v>
      </c>
      <c r="FE151">
        <v>1197</v>
      </c>
      <c r="FF151">
        <v>1170</v>
      </c>
      <c r="FG151">
        <v>1132</v>
      </c>
      <c r="FH151">
        <v>1103</v>
      </c>
      <c r="FI151">
        <v>1017</v>
      </c>
      <c r="FJ151">
        <v>1072</v>
      </c>
      <c r="FK151">
        <v>978</v>
      </c>
      <c r="FL151">
        <v>973</v>
      </c>
      <c r="FM151">
        <v>890</v>
      </c>
      <c r="FN151">
        <v>900</v>
      </c>
      <c r="FO151">
        <v>821</v>
      </c>
      <c r="FP151">
        <v>746</v>
      </c>
      <c r="FQ151">
        <v>769</v>
      </c>
      <c r="FR151">
        <v>722</v>
      </c>
      <c r="FS151">
        <v>724</v>
      </c>
      <c r="FT151">
        <v>755</v>
      </c>
      <c r="FU151">
        <v>730</v>
      </c>
      <c r="FV151">
        <v>769</v>
      </c>
      <c r="FW151">
        <v>765</v>
      </c>
      <c r="FX151">
        <v>813</v>
      </c>
      <c r="FY151">
        <v>762</v>
      </c>
      <c r="FZ151">
        <v>566</v>
      </c>
      <c r="GA151">
        <v>608</v>
      </c>
      <c r="GB151">
        <v>561</v>
      </c>
      <c r="GC151">
        <v>565</v>
      </c>
      <c r="GD151">
        <v>444</v>
      </c>
      <c r="GE151">
        <v>372</v>
      </c>
      <c r="GF151">
        <v>384</v>
      </c>
      <c r="GG151">
        <v>372</v>
      </c>
      <c r="GH151">
        <v>366</v>
      </c>
      <c r="GI151">
        <v>315</v>
      </c>
      <c r="GJ151">
        <v>241</v>
      </c>
      <c r="GK151">
        <v>255</v>
      </c>
      <c r="GL151">
        <v>1027</v>
      </c>
    </row>
    <row r="152" spans="1:194" s="1" customFormat="1" ht="14.4" x14ac:dyDescent="0.3">
      <c r="A152" s="30" t="s">
        <v>46</v>
      </c>
      <c r="B152" s="1" t="s">
        <v>191</v>
      </c>
      <c r="C152" s="29" t="str">
        <f t="shared" si="66"/>
        <v>LA England - Cheshire East</v>
      </c>
      <c r="D152" s="48">
        <f t="shared" si="57"/>
        <v>15157</v>
      </c>
      <c r="E152" s="48">
        <f t="shared" si="58"/>
        <v>14171</v>
      </c>
      <c r="F152" s="49">
        <f t="shared" si="59"/>
        <v>421298</v>
      </c>
      <c r="G152" s="49">
        <f t="shared" si="60"/>
        <v>206272</v>
      </c>
      <c r="H152" s="50">
        <f t="shared" si="61"/>
        <v>215026</v>
      </c>
      <c r="I152" s="50">
        <f t="shared" si="62"/>
        <v>163456</v>
      </c>
      <c r="J152" s="50">
        <f t="shared" si="63"/>
        <v>174801</v>
      </c>
      <c r="K152" s="47">
        <f t="shared" si="64"/>
        <v>42816</v>
      </c>
      <c r="L152" s="48">
        <f t="shared" si="65"/>
        <v>40225</v>
      </c>
      <c r="M152" s="184">
        <v>1853</v>
      </c>
      <c r="N152" s="184">
        <v>2092</v>
      </c>
      <c r="O152" s="184">
        <v>2199</v>
      </c>
      <c r="P152" s="184">
        <v>2237</v>
      </c>
      <c r="Q152" s="184">
        <v>2345</v>
      </c>
      <c r="R152" s="184">
        <v>2164</v>
      </c>
      <c r="S152" s="184">
        <v>2459</v>
      </c>
      <c r="T152" s="184">
        <v>2449</v>
      </c>
      <c r="U152" s="184">
        <v>2494</v>
      </c>
      <c r="V152" s="184">
        <v>2404</v>
      </c>
      <c r="W152" s="184">
        <v>2433</v>
      </c>
      <c r="X152" s="184">
        <v>2530</v>
      </c>
      <c r="Y152" s="184">
        <v>2603</v>
      </c>
      <c r="Z152" s="184">
        <v>2547</v>
      </c>
      <c r="AA152" s="184">
        <v>2552</v>
      </c>
      <c r="AB152" s="184">
        <v>2509</v>
      </c>
      <c r="AC152" s="184">
        <v>2601</v>
      </c>
      <c r="AD152" s="184">
        <v>2345</v>
      </c>
      <c r="AE152" s="184">
        <v>2254</v>
      </c>
      <c r="AF152" s="184">
        <v>1763</v>
      </c>
      <c r="AG152" s="184">
        <v>1480</v>
      </c>
      <c r="AH152" s="184">
        <v>1431</v>
      </c>
      <c r="AI152" s="184">
        <v>1747</v>
      </c>
      <c r="AJ152" s="184">
        <v>1857</v>
      </c>
      <c r="AK152" s="184">
        <v>2001</v>
      </c>
      <c r="AL152" s="184">
        <v>2266</v>
      </c>
      <c r="AM152" s="184">
        <v>2194</v>
      </c>
      <c r="AN152" s="184">
        <v>2267</v>
      </c>
      <c r="AO152" s="184">
        <v>2192</v>
      </c>
      <c r="AP152" s="184">
        <v>2346</v>
      </c>
      <c r="AQ152" s="184">
        <v>2440</v>
      </c>
      <c r="AR152" s="184">
        <v>2565</v>
      </c>
      <c r="AS152" s="184">
        <v>2539</v>
      </c>
      <c r="AT152" s="184">
        <v>2851</v>
      </c>
      <c r="AU152" s="184">
        <v>2639</v>
      </c>
      <c r="AV152" s="184">
        <v>2712</v>
      </c>
      <c r="AW152" s="184">
        <v>2697</v>
      </c>
      <c r="AX152" s="184">
        <v>2661</v>
      </c>
      <c r="AY152" s="184">
        <v>2752</v>
      </c>
      <c r="AZ152" s="184">
        <v>2768</v>
      </c>
      <c r="BA152" s="184">
        <v>2562</v>
      </c>
      <c r="BB152" s="184">
        <v>2634</v>
      </c>
      <c r="BC152" s="184">
        <v>2521</v>
      </c>
      <c r="BD152" s="184">
        <v>2634</v>
      </c>
      <c r="BE152" s="184">
        <v>2612</v>
      </c>
      <c r="BF152" s="184">
        <v>2514</v>
      </c>
      <c r="BG152" s="184">
        <v>2430</v>
      </c>
      <c r="BH152" s="184">
        <v>2373</v>
      </c>
      <c r="BI152" s="184">
        <v>2457</v>
      </c>
      <c r="BJ152" s="184">
        <v>2534</v>
      </c>
      <c r="BK152" s="184">
        <v>2563</v>
      </c>
      <c r="BL152" s="184">
        <v>2697</v>
      </c>
      <c r="BM152" s="184">
        <v>2918</v>
      </c>
      <c r="BN152" s="184">
        <v>3019</v>
      </c>
      <c r="BO152" s="184">
        <v>2850</v>
      </c>
      <c r="BP152" s="184">
        <v>3040</v>
      </c>
      <c r="BQ152" s="184">
        <v>3108</v>
      </c>
      <c r="BR152" s="184">
        <v>3050</v>
      </c>
      <c r="BS152" s="184">
        <v>3051</v>
      </c>
      <c r="BT152" s="184">
        <v>3041</v>
      </c>
      <c r="BU152" s="184">
        <v>2986</v>
      </c>
      <c r="BV152" s="184">
        <v>2999</v>
      </c>
      <c r="BW152" s="184">
        <v>2945</v>
      </c>
      <c r="BX152" s="184">
        <v>2820</v>
      </c>
      <c r="BY152" s="184">
        <v>2744</v>
      </c>
      <c r="BZ152" s="184">
        <v>2554</v>
      </c>
      <c r="CA152" s="184">
        <v>2470</v>
      </c>
      <c r="CB152" s="184">
        <v>2248</v>
      </c>
      <c r="CC152" s="184">
        <v>2262</v>
      </c>
      <c r="CD152" s="184">
        <v>2204</v>
      </c>
      <c r="CE152" s="184">
        <v>2125</v>
      </c>
      <c r="CF152" s="184">
        <v>2159</v>
      </c>
      <c r="CG152" s="184">
        <v>2031</v>
      </c>
      <c r="CH152" s="184">
        <v>2014</v>
      </c>
      <c r="CI152" s="184">
        <v>2067</v>
      </c>
      <c r="CJ152" s="184">
        <v>2094</v>
      </c>
      <c r="CK152" s="184">
        <v>2214</v>
      </c>
      <c r="CL152" s="184">
        <v>2466</v>
      </c>
      <c r="CM152" s="184">
        <v>1748</v>
      </c>
      <c r="CN152" s="184">
        <v>1707</v>
      </c>
      <c r="CO152" s="184">
        <v>1674</v>
      </c>
      <c r="CP152" s="184">
        <v>1450</v>
      </c>
      <c r="CQ152" s="184">
        <v>1192</v>
      </c>
      <c r="CR152" s="184">
        <v>1018</v>
      </c>
      <c r="CS152" s="184">
        <v>982</v>
      </c>
      <c r="CT152" s="184">
        <v>897</v>
      </c>
      <c r="CU152" s="184">
        <v>815</v>
      </c>
      <c r="CV152" s="184">
        <v>694</v>
      </c>
      <c r="CW152" s="184">
        <v>570</v>
      </c>
      <c r="CX152" s="184">
        <v>551</v>
      </c>
      <c r="CY152" s="184">
        <v>1726</v>
      </c>
      <c r="CZ152">
        <v>1794</v>
      </c>
      <c r="DA152">
        <v>1855</v>
      </c>
      <c r="DB152">
        <v>2073</v>
      </c>
      <c r="DC152">
        <v>2067</v>
      </c>
      <c r="DD152">
        <v>2082</v>
      </c>
      <c r="DE152">
        <v>2254</v>
      </c>
      <c r="DF152">
        <v>2292</v>
      </c>
      <c r="DG152">
        <v>2277</v>
      </c>
      <c r="DH152">
        <v>2334</v>
      </c>
      <c r="DI152">
        <v>2329</v>
      </c>
      <c r="DJ152">
        <v>2253</v>
      </c>
      <c r="DK152">
        <v>2444</v>
      </c>
      <c r="DL152">
        <v>2440</v>
      </c>
      <c r="DM152">
        <v>2501</v>
      </c>
      <c r="DN152">
        <v>2278</v>
      </c>
      <c r="DO152">
        <v>2354</v>
      </c>
      <c r="DP152">
        <v>2333</v>
      </c>
      <c r="DQ152">
        <v>2265</v>
      </c>
      <c r="DR152">
        <v>2101</v>
      </c>
      <c r="DS152">
        <v>1396</v>
      </c>
      <c r="DT152">
        <v>1333</v>
      </c>
      <c r="DU152">
        <v>1224</v>
      </c>
      <c r="DV152">
        <v>1562</v>
      </c>
      <c r="DW152">
        <v>1896</v>
      </c>
      <c r="DX152">
        <v>2120</v>
      </c>
      <c r="DY152">
        <v>2321</v>
      </c>
      <c r="DZ152">
        <v>2317</v>
      </c>
      <c r="EA152">
        <v>2452</v>
      </c>
      <c r="EB152">
        <v>2269</v>
      </c>
      <c r="EC152">
        <v>2550</v>
      </c>
      <c r="ED152">
        <v>2661</v>
      </c>
      <c r="EE152">
        <v>2699</v>
      </c>
      <c r="EF152">
        <v>2812</v>
      </c>
      <c r="EG152">
        <v>2864</v>
      </c>
      <c r="EH152">
        <v>2843</v>
      </c>
      <c r="EI152">
        <v>2854</v>
      </c>
      <c r="EJ152">
        <v>3016</v>
      </c>
      <c r="EK152">
        <v>2805</v>
      </c>
      <c r="EL152">
        <v>2862</v>
      </c>
      <c r="EM152">
        <v>2888</v>
      </c>
      <c r="EN152">
        <v>2743</v>
      </c>
      <c r="EO152">
        <v>2747</v>
      </c>
      <c r="EP152">
        <v>2715</v>
      </c>
      <c r="EQ152">
        <v>2596</v>
      </c>
      <c r="ER152">
        <v>2736</v>
      </c>
      <c r="ES152">
        <v>2667</v>
      </c>
      <c r="ET152">
        <v>2396</v>
      </c>
      <c r="EU152">
        <v>2508</v>
      </c>
      <c r="EV152">
        <v>2554</v>
      </c>
      <c r="EW152">
        <v>2660</v>
      </c>
      <c r="EX152">
        <v>2725</v>
      </c>
      <c r="EY152">
        <v>2786</v>
      </c>
      <c r="EZ152">
        <v>2944</v>
      </c>
      <c r="FA152">
        <v>3074</v>
      </c>
      <c r="FB152">
        <v>3068</v>
      </c>
      <c r="FC152">
        <v>3202</v>
      </c>
      <c r="FD152">
        <v>3249</v>
      </c>
      <c r="FE152">
        <v>3179</v>
      </c>
      <c r="FF152">
        <v>3181</v>
      </c>
      <c r="FG152">
        <v>3225</v>
      </c>
      <c r="FH152">
        <v>3097</v>
      </c>
      <c r="FI152">
        <v>3204</v>
      </c>
      <c r="FJ152">
        <v>3046</v>
      </c>
      <c r="FK152">
        <v>2961</v>
      </c>
      <c r="FL152">
        <v>2712</v>
      </c>
      <c r="FM152">
        <v>2607</v>
      </c>
      <c r="FN152">
        <v>2484</v>
      </c>
      <c r="FO152">
        <v>2386</v>
      </c>
      <c r="FP152">
        <v>2290</v>
      </c>
      <c r="FQ152">
        <v>2236</v>
      </c>
      <c r="FR152">
        <v>2302</v>
      </c>
      <c r="FS152">
        <v>2216</v>
      </c>
      <c r="FT152">
        <v>2204</v>
      </c>
      <c r="FU152">
        <v>2374</v>
      </c>
      <c r="FV152">
        <v>2310</v>
      </c>
      <c r="FW152">
        <v>2308</v>
      </c>
      <c r="FX152">
        <v>2651</v>
      </c>
      <c r="FY152">
        <v>2739</v>
      </c>
      <c r="FZ152">
        <v>1938</v>
      </c>
      <c r="GA152">
        <v>1935</v>
      </c>
      <c r="GB152">
        <v>1971</v>
      </c>
      <c r="GC152">
        <v>1755</v>
      </c>
      <c r="GD152">
        <v>1500</v>
      </c>
      <c r="GE152">
        <v>1284</v>
      </c>
      <c r="GF152">
        <v>1300</v>
      </c>
      <c r="GG152">
        <v>1189</v>
      </c>
      <c r="GH152">
        <v>1182</v>
      </c>
      <c r="GI152">
        <v>1021</v>
      </c>
      <c r="GJ152">
        <v>997</v>
      </c>
      <c r="GK152">
        <v>734</v>
      </c>
      <c r="GL152">
        <v>3068</v>
      </c>
    </row>
    <row r="153" spans="1:194" s="1" customFormat="1" ht="14.4" x14ac:dyDescent="0.3">
      <c r="A153" s="30" t="s">
        <v>46</v>
      </c>
      <c r="B153" s="1" t="s">
        <v>192</v>
      </c>
      <c r="C153" s="29" t="str">
        <f t="shared" si="66"/>
        <v>LA England - Cheshire West and Chester</v>
      </c>
      <c r="D153" s="48">
        <f t="shared" si="57"/>
        <v>13317</v>
      </c>
      <c r="E153" s="48">
        <f t="shared" si="58"/>
        <v>12387</v>
      </c>
      <c r="F153" s="49">
        <f t="shared" si="59"/>
        <v>371652</v>
      </c>
      <c r="G153" s="49">
        <f t="shared" si="60"/>
        <v>181781</v>
      </c>
      <c r="H153" s="50">
        <f t="shared" si="61"/>
        <v>189871</v>
      </c>
      <c r="I153" s="50">
        <f t="shared" si="62"/>
        <v>145117</v>
      </c>
      <c r="J153" s="50">
        <f t="shared" si="63"/>
        <v>154970</v>
      </c>
      <c r="K153" s="47">
        <f t="shared" si="64"/>
        <v>36664</v>
      </c>
      <c r="L153" s="48">
        <f t="shared" si="65"/>
        <v>34901</v>
      </c>
      <c r="M153" s="184">
        <v>1606</v>
      </c>
      <c r="N153" s="184">
        <v>1614</v>
      </c>
      <c r="O153" s="184">
        <v>1811</v>
      </c>
      <c r="P153" s="184">
        <v>1830</v>
      </c>
      <c r="Q153" s="184">
        <v>1828</v>
      </c>
      <c r="R153" s="184">
        <v>1991</v>
      </c>
      <c r="S153" s="184">
        <v>2058</v>
      </c>
      <c r="T153" s="184">
        <v>2090</v>
      </c>
      <c r="U153" s="184">
        <v>2087</v>
      </c>
      <c r="V153" s="184">
        <v>2098</v>
      </c>
      <c r="W153" s="184">
        <v>2128</v>
      </c>
      <c r="X153" s="184">
        <v>2206</v>
      </c>
      <c r="Y153" s="184">
        <v>2281</v>
      </c>
      <c r="Z153" s="184">
        <v>2180</v>
      </c>
      <c r="AA153" s="184">
        <v>2162</v>
      </c>
      <c r="AB153" s="184">
        <v>2251</v>
      </c>
      <c r="AC153" s="184">
        <v>2275</v>
      </c>
      <c r="AD153" s="184">
        <v>2168</v>
      </c>
      <c r="AE153" s="184">
        <v>2098</v>
      </c>
      <c r="AF153" s="184">
        <v>1748</v>
      </c>
      <c r="AG153" s="184">
        <v>1721</v>
      </c>
      <c r="AH153" s="184">
        <v>1745</v>
      </c>
      <c r="AI153" s="184">
        <v>2094</v>
      </c>
      <c r="AJ153" s="184">
        <v>1984</v>
      </c>
      <c r="AK153" s="184">
        <v>2077</v>
      </c>
      <c r="AL153" s="184">
        <v>2141</v>
      </c>
      <c r="AM153" s="184">
        <v>2195</v>
      </c>
      <c r="AN153" s="184">
        <v>2228</v>
      </c>
      <c r="AO153" s="184">
        <v>2151</v>
      </c>
      <c r="AP153" s="184">
        <v>2283</v>
      </c>
      <c r="AQ153" s="184">
        <v>2392</v>
      </c>
      <c r="AR153" s="184">
        <v>2291</v>
      </c>
      <c r="AS153" s="184">
        <v>2541</v>
      </c>
      <c r="AT153" s="184">
        <v>2512</v>
      </c>
      <c r="AU153" s="184">
        <v>2557</v>
      </c>
      <c r="AV153" s="184">
        <v>2469</v>
      </c>
      <c r="AW153" s="184">
        <v>2383</v>
      </c>
      <c r="AX153" s="184">
        <v>2293</v>
      </c>
      <c r="AY153" s="184">
        <v>2247</v>
      </c>
      <c r="AZ153" s="184">
        <v>2500</v>
      </c>
      <c r="BA153" s="184">
        <v>2289</v>
      </c>
      <c r="BB153" s="184">
        <v>2315</v>
      </c>
      <c r="BC153" s="184">
        <v>2293</v>
      </c>
      <c r="BD153" s="184">
        <v>2286</v>
      </c>
      <c r="BE153" s="184">
        <v>2256</v>
      </c>
      <c r="BF153" s="184">
        <v>2277</v>
      </c>
      <c r="BG153" s="184">
        <v>1956</v>
      </c>
      <c r="BH153" s="184">
        <v>1885</v>
      </c>
      <c r="BI153" s="184">
        <v>2078</v>
      </c>
      <c r="BJ153" s="184">
        <v>2166</v>
      </c>
      <c r="BK153" s="184">
        <v>2133</v>
      </c>
      <c r="BL153" s="184">
        <v>2413</v>
      </c>
      <c r="BM153" s="184">
        <v>2506</v>
      </c>
      <c r="BN153" s="184">
        <v>2577</v>
      </c>
      <c r="BO153" s="184">
        <v>2572</v>
      </c>
      <c r="BP153" s="184">
        <v>2559</v>
      </c>
      <c r="BQ153" s="184">
        <v>2636</v>
      </c>
      <c r="BR153" s="184">
        <v>2473</v>
      </c>
      <c r="BS153" s="184">
        <v>2536</v>
      </c>
      <c r="BT153" s="184">
        <v>2571</v>
      </c>
      <c r="BU153" s="184">
        <v>2730</v>
      </c>
      <c r="BV153" s="184">
        <v>2665</v>
      </c>
      <c r="BW153" s="184">
        <v>2489</v>
      </c>
      <c r="BX153" s="184">
        <v>2362</v>
      </c>
      <c r="BY153" s="184">
        <v>2273</v>
      </c>
      <c r="BZ153" s="184">
        <v>2183</v>
      </c>
      <c r="CA153" s="184">
        <v>2163</v>
      </c>
      <c r="CB153" s="184">
        <v>1986</v>
      </c>
      <c r="CC153" s="184">
        <v>1998</v>
      </c>
      <c r="CD153" s="184">
        <v>1881</v>
      </c>
      <c r="CE153" s="184">
        <v>1962</v>
      </c>
      <c r="CF153" s="184">
        <v>1933</v>
      </c>
      <c r="CG153" s="184">
        <v>1717</v>
      </c>
      <c r="CH153" s="184">
        <v>1747</v>
      </c>
      <c r="CI153" s="184">
        <v>1749</v>
      </c>
      <c r="CJ153" s="184">
        <v>1764</v>
      </c>
      <c r="CK153" s="184">
        <v>1870</v>
      </c>
      <c r="CL153" s="184">
        <v>1909</v>
      </c>
      <c r="CM153" s="184">
        <v>1473</v>
      </c>
      <c r="CN153" s="184">
        <v>1444</v>
      </c>
      <c r="CO153" s="184">
        <v>1355</v>
      </c>
      <c r="CP153" s="184">
        <v>1213</v>
      </c>
      <c r="CQ153" s="184">
        <v>990</v>
      </c>
      <c r="CR153" s="184">
        <v>892</v>
      </c>
      <c r="CS153" s="184">
        <v>793</v>
      </c>
      <c r="CT153" s="184">
        <v>827</v>
      </c>
      <c r="CU153" s="184">
        <v>682</v>
      </c>
      <c r="CV153" s="184">
        <v>549</v>
      </c>
      <c r="CW153" s="184">
        <v>486</v>
      </c>
      <c r="CX153" s="184">
        <v>388</v>
      </c>
      <c r="CY153" s="184">
        <v>1217</v>
      </c>
      <c r="CZ153">
        <v>1555</v>
      </c>
      <c r="DA153">
        <v>1627</v>
      </c>
      <c r="DB153">
        <v>1824</v>
      </c>
      <c r="DC153">
        <v>1822</v>
      </c>
      <c r="DD153">
        <v>1903</v>
      </c>
      <c r="DE153">
        <v>1857</v>
      </c>
      <c r="DF153">
        <v>1868</v>
      </c>
      <c r="DG153">
        <v>1925</v>
      </c>
      <c r="DH153">
        <v>2089</v>
      </c>
      <c r="DI153">
        <v>1952</v>
      </c>
      <c r="DJ153">
        <v>2038</v>
      </c>
      <c r="DK153">
        <v>2054</v>
      </c>
      <c r="DL153">
        <v>2140</v>
      </c>
      <c r="DM153">
        <v>2136</v>
      </c>
      <c r="DN153">
        <v>2104</v>
      </c>
      <c r="DO153">
        <v>2007</v>
      </c>
      <c r="DP153">
        <v>2069</v>
      </c>
      <c r="DQ153">
        <v>1931</v>
      </c>
      <c r="DR153">
        <v>1976</v>
      </c>
      <c r="DS153">
        <v>1798</v>
      </c>
      <c r="DT153">
        <v>1807</v>
      </c>
      <c r="DU153">
        <v>1736</v>
      </c>
      <c r="DV153">
        <v>2056</v>
      </c>
      <c r="DW153">
        <v>2110</v>
      </c>
      <c r="DX153">
        <v>2100</v>
      </c>
      <c r="DY153">
        <v>2188</v>
      </c>
      <c r="DZ153">
        <v>2116</v>
      </c>
      <c r="EA153">
        <v>2325</v>
      </c>
      <c r="EB153">
        <v>2197</v>
      </c>
      <c r="EC153">
        <v>2266</v>
      </c>
      <c r="ED153">
        <v>2298</v>
      </c>
      <c r="EE153">
        <v>2374</v>
      </c>
      <c r="EF153">
        <v>2567</v>
      </c>
      <c r="EG153">
        <v>2622</v>
      </c>
      <c r="EH153">
        <v>2390</v>
      </c>
      <c r="EI153">
        <v>2553</v>
      </c>
      <c r="EJ153">
        <v>2598</v>
      </c>
      <c r="EK153">
        <v>2542</v>
      </c>
      <c r="EL153">
        <v>2470</v>
      </c>
      <c r="EM153">
        <v>2487</v>
      </c>
      <c r="EN153">
        <v>2354</v>
      </c>
      <c r="EO153">
        <v>2460</v>
      </c>
      <c r="EP153">
        <v>2430</v>
      </c>
      <c r="EQ153">
        <v>2289</v>
      </c>
      <c r="ER153">
        <v>2392</v>
      </c>
      <c r="ES153">
        <v>2338</v>
      </c>
      <c r="ET153">
        <v>2136</v>
      </c>
      <c r="EU153">
        <v>2031</v>
      </c>
      <c r="EV153">
        <v>2103</v>
      </c>
      <c r="EW153">
        <v>2301</v>
      </c>
      <c r="EX153">
        <v>2371</v>
      </c>
      <c r="EY153">
        <v>2449</v>
      </c>
      <c r="EZ153">
        <v>2670</v>
      </c>
      <c r="FA153">
        <v>2701</v>
      </c>
      <c r="FB153">
        <v>2655</v>
      </c>
      <c r="FC153">
        <v>2722</v>
      </c>
      <c r="FD153">
        <v>2684</v>
      </c>
      <c r="FE153">
        <v>2715</v>
      </c>
      <c r="FF153">
        <v>2804</v>
      </c>
      <c r="FG153">
        <v>2783</v>
      </c>
      <c r="FH153">
        <v>2705</v>
      </c>
      <c r="FI153">
        <v>2702</v>
      </c>
      <c r="FJ153">
        <v>2612</v>
      </c>
      <c r="FK153">
        <v>2502</v>
      </c>
      <c r="FL153">
        <v>2373</v>
      </c>
      <c r="FM153">
        <v>2293</v>
      </c>
      <c r="FN153">
        <v>2216</v>
      </c>
      <c r="FO153">
        <v>2215</v>
      </c>
      <c r="FP153">
        <v>2096</v>
      </c>
      <c r="FQ153">
        <v>1951</v>
      </c>
      <c r="FR153">
        <v>1928</v>
      </c>
      <c r="FS153">
        <v>1934</v>
      </c>
      <c r="FT153">
        <v>1930</v>
      </c>
      <c r="FU153">
        <v>1934</v>
      </c>
      <c r="FV153">
        <v>2003</v>
      </c>
      <c r="FW153">
        <v>2007</v>
      </c>
      <c r="FX153">
        <v>2146</v>
      </c>
      <c r="FY153">
        <v>2180</v>
      </c>
      <c r="FZ153">
        <v>1704</v>
      </c>
      <c r="GA153">
        <v>1610</v>
      </c>
      <c r="GB153">
        <v>1533</v>
      </c>
      <c r="GC153">
        <v>1371</v>
      </c>
      <c r="GD153">
        <v>1194</v>
      </c>
      <c r="GE153">
        <v>1150</v>
      </c>
      <c r="GF153">
        <v>1130</v>
      </c>
      <c r="GG153">
        <v>957</v>
      </c>
      <c r="GH153">
        <v>967</v>
      </c>
      <c r="GI153">
        <v>867</v>
      </c>
      <c r="GJ153">
        <v>720</v>
      </c>
      <c r="GK153">
        <v>638</v>
      </c>
      <c r="GL153">
        <v>2438</v>
      </c>
    </row>
    <row r="154" spans="1:194" s="1" customFormat="1" ht="14.4" x14ac:dyDescent="0.3">
      <c r="A154" s="30" t="s">
        <v>46</v>
      </c>
      <c r="B154" s="1" t="s">
        <v>193</v>
      </c>
      <c r="C154" s="29" t="str">
        <f t="shared" si="66"/>
        <v>LA England - Chesterfield</v>
      </c>
      <c r="D154" s="48">
        <f t="shared" si="57"/>
        <v>3669</v>
      </c>
      <c r="E154" s="48">
        <f t="shared" si="58"/>
        <v>3578</v>
      </c>
      <c r="F154" s="49">
        <f t="shared" si="59"/>
        <v>106045</v>
      </c>
      <c r="G154" s="49">
        <f t="shared" si="60"/>
        <v>52117</v>
      </c>
      <c r="H154" s="50">
        <f t="shared" si="61"/>
        <v>53928</v>
      </c>
      <c r="I154" s="50">
        <f t="shared" si="62"/>
        <v>41962</v>
      </c>
      <c r="J154" s="50">
        <f t="shared" si="63"/>
        <v>44093</v>
      </c>
      <c r="K154" s="47">
        <f t="shared" si="64"/>
        <v>10155</v>
      </c>
      <c r="L154" s="48">
        <f t="shared" si="65"/>
        <v>9835</v>
      </c>
      <c r="M154" s="184">
        <v>493</v>
      </c>
      <c r="N154" s="184">
        <v>498</v>
      </c>
      <c r="O154" s="184">
        <v>509</v>
      </c>
      <c r="P154" s="184">
        <v>496</v>
      </c>
      <c r="Q154" s="184">
        <v>523</v>
      </c>
      <c r="R154" s="184">
        <v>549</v>
      </c>
      <c r="S154" s="184">
        <v>535</v>
      </c>
      <c r="T154" s="184">
        <v>550</v>
      </c>
      <c r="U154" s="184">
        <v>563</v>
      </c>
      <c r="V154" s="184">
        <v>577</v>
      </c>
      <c r="W154" s="184">
        <v>566</v>
      </c>
      <c r="X154" s="184">
        <v>627</v>
      </c>
      <c r="Y154" s="184">
        <v>620</v>
      </c>
      <c r="Z154" s="184">
        <v>668</v>
      </c>
      <c r="AA154" s="184">
        <v>585</v>
      </c>
      <c r="AB154" s="184">
        <v>628</v>
      </c>
      <c r="AC154" s="184">
        <v>609</v>
      </c>
      <c r="AD154" s="184">
        <v>559</v>
      </c>
      <c r="AE154" s="184">
        <v>529</v>
      </c>
      <c r="AF154" s="184">
        <v>476</v>
      </c>
      <c r="AG154" s="184">
        <v>443</v>
      </c>
      <c r="AH154" s="184">
        <v>482</v>
      </c>
      <c r="AI154" s="184">
        <v>492</v>
      </c>
      <c r="AJ154" s="184">
        <v>544</v>
      </c>
      <c r="AK154" s="184">
        <v>547</v>
      </c>
      <c r="AL154" s="184">
        <v>756</v>
      </c>
      <c r="AM154" s="184">
        <v>619</v>
      </c>
      <c r="AN154" s="184">
        <v>635</v>
      </c>
      <c r="AO154" s="184">
        <v>643</v>
      </c>
      <c r="AP154" s="184">
        <v>654</v>
      </c>
      <c r="AQ154" s="184">
        <v>734</v>
      </c>
      <c r="AR154" s="184">
        <v>722</v>
      </c>
      <c r="AS154" s="184">
        <v>733</v>
      </c>
      <c r="AT154" s="184">
        <v>750</v>
      </c>
      <c r="AU154" s="184">
        <v>579</v>
      </c>
      <c r="AV154" s="184">
        <v>594</v>
      </c>
      <c r="AW154" s="184">
        <v>653</v>
      </c>
      <c r="AX154" s="184">
        <v>685</v>
      </c>
      <c r="AY154" s="184">
        <v>648</v>
      </c>
      <c r="AZ154" s="184">
        <v>636</v>
      </c>
      <c r="BA154" s="184">
        <v>646</v>
      </c>
      <c r="BB154" s="184">
        <v>611</v>
      </c>
      <c r="BC154" s="184">
        <v>717</v>
      </c>
      <c r="BD154" s="184">
        <v>659</v>
      </c>
      <c r="BE154" s="184">
        <v>655</v>
      </c>
      <c r="BF154" s="184">
        <v>617</v>
      </c>
      <c r="BG154" s="184">
        <v>586</v>
      </c>
      <c r="BH154" s="184">
        <v>540</v>
      </c>
      <c r="BI154" s="184">
        <v>590</v>
      </c>
      <c r="BJ154" s="184">
        <v>638</v>
      </c>
      <c r="BK154" s="184">
        <v>598</v>
      </c>
      <c r="BL154" s="184">
        <v>675</v>
      </c>
      <c r="BM154" s="184">
        <v>801</v>
      </c>
      <c r="BN154" s="184">
        <v>708</v>
      </c>
      <c r="BO154" s="184">
        <v>786</v>
      </c>
      <c r="BP154" s="184">
        <v>838</v>
      </c>
      <c r="BQ154" s="184">
        <v>733</v>
      </c>
      <c r="BR154" s="184">
        <v>806</v>
      </c>
      <c r="BS154" s="184">
        <v>793</v>
      </c>
      <c r="BT154" s="184">
        <v>795</v>
      </c>
      <c r="BU154" s="184">
        <v>759</v>
      </c>
      <c r="BV154" s="184">
        <v>774</v>
      </c>
      <c r="BW154" s="184">
        <v>756</v>
      </c>
      <c r="BX154" s="184">
        <v>699</v>
      </c>
      <c r="BY154" s="184">
        <v>699</v>
      </c>
      <c r="BZ154" s="184">
        <v>666</v>
      </c>
      <c r="CA154" s="184">
        <v>663</v>
      </c>
      <c r="CB154" s="184">
        <v>633</v>
      </c>
      <c r="CC154" s="184">
        <v>621</v>
      </c>
      <c r="CD154" s="184">
        <v>566</v>
      </c>
      <c r="CE154" s="184">
        <v>570</v>
      </c>
      <c r="CF154" s="184">
        <v>552</v>
      </c>
      <c r="CG154" s="184">
        <v>548</v>
      </c>
      <c r="CH154" s="184">
        <v>526</v>
      </c>
      <c r="CI154" s="184">
        <v>535</v>
      </c>
      <c r="CJ154" s="184">
        <v>504</v>
      </c>
      <c r="CK154" s="184">
        <v>489</v>
      </c>
      <c r="CL154" s="184">
        <v>574</v>
      </c>
      <c r="CM154" s="184">
        <v>420</v>
      </c>
      <c r="CN154" s="184">
        <v>394</v>
      </c>
      <c r="CO154" s="184">
        <v>405</v>
      </c>
      <c r="CP154" s="184">
        <v>329</v>
      </c>
      <c r="CQ154" s="184">
        <v>299</v>
      </c>
      <c r="CR154" s="184">
        <v>268</v>
      </c>
      <c r="CS154" s="184">
        <v>244</v>
      </c>
      <c r="CT154" s="184">
        <v>209</v>
      </c>
      <c r="CU154" s="184">
        <v>193</v>
      </c>
      <c r="CV154" s="184">
        <v>134</v>
      </c>
      <c r="CW154" s="184">
        <v>123</v>
      </c>
      <c r="CX154" s="184">
        <v>121</v>
      </c>
      <c r="CY154" s="184">
        <v>343</v>
      </c>
      <c r="CZ154">
        <v>421</v>
      </c>
      <c r="DA154">
        <v>502</v>
      </c>
      <c r="DB154">
        <v>500</v>
      </c>
      <c r="DC154">
        <v>442</v>
      </c>
      <c r="DD154">
        <v>510</v>
      </c>
      <c r="DE154">
        <v>515</v>
      </c>
      <c r="DF154">
        <v>546</v>
      </c>
      <c r="DG154">
        <v>575</v>
      </c>
      <c r="DH154">
        <v>568</v>
      </c>
      <c r="DI154">
        <v>486</v>
      </c>
      <c r="DJ154">
        <v>622</v>
      </c>
      <c r="DK154">
        <v>570</v>
      </c>
      <c r="DL154">
        <v>609</v>
      </c>
      <c r="DM154">
        <v>601</v>
      </c>
      <c r="DN154">
        <v>571</v>
      </c>
      <c r="DO154">
        <v>579</v>
      </c>
      <c r="DP154">
        <v>644</v>
      </c>
      <c r="DQ154">
        <v>574</v>
      </c>
      <c r="DR154">
        <v>509</v>
      </c>
      <c r="DS154">
        <v>410</v>
      </c>
      <c r="DT154">
        <v>352</v>
      </c>
      <c r="DU154">
        <v>377</v>
      </c>
      <c r="DV154">
        <v>453</v>
      </c>
      <c r="DW154">
        <v>529</v>
      </c>
      <c r="DX154">
        <v>599</v>
      </c>
      <c r="DY154">
        <v>603</v>
      </c>
      <c r="DZ154">
        <v>598</v>
      </c>
      <c r="EA154">
        <v>680</v>
      </c>
      <c r="EB154">
        <v>629</v>
      </c>
      <c r="EC154">
        <v>660</v>
      </c>
      <c r="ED154">
        <v>757</v>
      </c>
      <c r="EE154">
        <v>712</v>
      </c>
      <c r="EF154">
        <v>780</v>
      </c>
      <c r="EG154">
        <v>719</v>
      </c>
      <c r="EH154">
        <v>681</v>
      </c>
      <c r="EI154">
        <v>734</v>
      </c>
      <c r="EJ154">
        <v>733</v>
      </c>
      <c r="EK154">
        <v>719</v>
      </c>
      <c r="EL154">
        <v>647</v>
      </c>
      <c r="EM154">
        <v>716</v>
      </c>
      <c r="EN154">
        <v>607</v>
      </c>
      <c r="EO154">
        <v>622</v>
      </c>
      <c r="EP154">
        <v>655</v>
      </c>
      <c r="EQ154">
        <v>688</v>
      </c>
      <c r="ER154">
        <v>686</v>
      </c>
      <c r="ES154">
        <v>682</v>
      </c>
      <c r="ET154">
        <v>626</v>
      </c>
      <c r="EU154">
        <v>574</v>
      </c>
      <c r="EV154">
        <v>598</v>
      </c>
      <c r="EW154">
        <v>630</v>
      </c>
      <c r="EX154">
        <v>652</v>
      </c>
      <c r="EY154">
        <v>728</v>
      </c>
      <c r="EZ154">
        <v>734</v>
      </c>
      <c r="FA154">
        <v>765</v>
      </c>
      <c r="FB154">
        <v>801</v>
      </c>
      <c r="FC154">
        <v>744</v>
      </c>
      <c r="FD154">
        <v>768</v>
      </c>
      <c r="FE154">
        <v>759</v>
      </c>
      <c r="FF154">
        <v>828</v>
      </c>
      <c r="FG154">
        <v>839</v>
      </c>
      <c r="FH154">
        <v>816</v>
      </c>
      <c r="FI154">
        <v>790</v>
      </c>
      <c r="FJ154">
        <v>703</v>
      </c>
      <c r="FK154">
        <v>735</v>
      </c>
      <c r="FL154">
        <v>709</v>
      </c>
      <c r="FM154">
        <v>680</v>
      </c>
      <c r="FN154">
        <v>688</v>
      </c>
      <c r="FO154">
        <v>634</v>
      </c>
      <c r="FP154">
        <v>623</v>
      </c>
      <c r="FQ154">
        <v>634</v>
      </c>
      <c r="FR154">
        <v>601</v>
      </c>
      <c r="FS154">
        <v>576</v>
      </c>
      <c r="FT154">
        <v>565</v>
      </c>
      <c r="FU154">
        <v>559</v>
      </c>
      <c r="FV154">
        <v>608</v>
      </c>
      <c r="FW154">
        <v>592</v>
      </c>
      <c r="FX154">
        <v>618</v>
      </c>
      <c r="FY154">
        <v>653</v>
      </c>
      <c r="FZ154">
        <v>505</v>
      </c>
      <c r="GA154">
        <v>440</v>
      </c>
      <c r="GB154">
        <v>503</v>
      </c>
      <c r="GC154">
        <v>432</v>
      </c>
      <c r="GD154">
        <v>335</v>
      </c>
      <c r="GE154">
        <v>281</v>
      </c>
      <c r="GF154">
        <v>282</v>
      </c>
      <c r="GG154">
        <v>297</v>
      </c>
      <c r="GH154">
        <v>271</v>
      </c>
      <c r="GI154">
        <v>245</v>
      </c>
      <c r="GJ154">
        <v>187</v>
      </c>
      <c r="GK154">
        <v>177</v>
      </c>
      <c r="GL154">
        <v>771</v>
      </c>
    </row>
    <row r="155" spans="1:194" s="1" customFormat="1" ht="14.4" x14ac:dyDescent="0.3">
      <c r="A155" s="30" t="s">
        <v>46</v>
      </c>
      <c r="B155" s="1" t="s">
        <v>194</v>
      </c>
      <c r="C155" s="29" t="str">
        <f t="shared" si="66"/>
        <v>LA England - Chichester</v>
      </c>
      <c r="D155" s="48">
        <f t="shared" si="57"/>
        <v>4211</v>
      </c>
      <c r="E155" s="48">
        <f t="shared" si="58"/>
        <v>4020</v>
      </c>
      <c r="F155" s="49">
        <f t="shared" si="59"/>
        <v>128934</v>
      </c>
      <c r="G155" s="49">
        <f t="shared" si="60"/>
        <v>61764</v>
      </c>
      <c r="H155" s="50">
        <f t="shared" si="61"/>
        <v>67170</v>
      </c>
      <c r="I155" s="50">
        <f t="shared" si="62"/>
        <v>50129</v>
      </c>
      <c r="J155" s="50">
        <f t="shared" si="63"/>
        <v>56091</v>
      </c>
      <c r="K155" s="47">
        <f t="shared" si="64"/>
        <v>11635</v>
      </c>
      <c r="L155" s="48">
        <f t="shared" si="65"/>
        <v>11079</v>
      </c>
      <c r="M155" s="184">
        <v>496</v>
      </c>
      <c r="N155" s="184">
        <v>565</v>
      </c>
      <c r="O155" s="184">
        <v>570</v>
      </c>
      <c r="P155" s="184">
        <v>601</v>
      </c>
      <c r="Q155" s="184">
        <v>588</v>
      </c>
      <c r="R155" s="184">
        <v>638</v>
      </c>
      <c r="S155" s="184">
        <v>607</v>
      </c>
      <c r="T155" s="184">
        <v>628</v>
      </c>
      <c r="U155" s="184">
        <v>634</v>
      </c>
      <c r="V155" s="184">
        <v>696</v>
      </c>
      <c r="W155" s="184">
        <v>638</v>
      </c>
      <c r="X155" s="184">
        <v>763</v>
      </c>
      <c r="Y155" s="184">
        <v>727</v>
      </c>
      <c r="Z155" s="184">
        <v>754</v>
      </c>
      <c r="AA155" s="184">
        <v>673</v>
      </c>
      <c r="AB155" s="184">
        <v>696</v>
      </c>
      <c r="AC155" s="184">
        <v>674</v>
      </c>
      <c r="AD155" s="184">
        <v>687</v>
      </c>
      <c r="AE155" s="184">
        <v>699</v>
      </c>
      <c r="AF155" s="184">
        <v>724</v>
      </c>
      <c r="AG155" s="184">
        <v>745</v>
      </c>
      <c r="AH155" s="184">
        <v>680</v>
      </c>
      <c r="AI155" s="184">
        <v>620</v>
      </c>
      <c r="AJ155" s="184">
        <v>640</v>
      </c>
      <c r="AK155" s="184">
        <v>661</v>
      </c>
      <c r="AL155" s="184">
        <v>623</v>
      </c>
      <c r="AM155" s="184">
        <v>624</v>
      </c>
      <c r="AN155" s="184">
        <v>599</v>
      </c>
      <c r="AO155" s="184">
        <v>648</v>
      </c>
      <c r="AP155" s="184">
        <v>643</v>
      </c>
      <c r="AQ155" s="184">
        <v>675</v>
      </c>
      <c r="AR155" s="184">
        <v>692</v>
      </c>
      <c r="AS155" s="184">
        <v>715</v>
      </c>
      <c r="AT155" s="184">
        <v>689</v>
      </c>
      <c r="AU155" s="184">
        <v>666</v>
      </c>
      <c r="AV155" s="184">
        <v>636</v>
      </c>
      <c r="AW155" s="184">
        <v>751</v>
      </c>
      <c r="AX155" s="184">
        <v>631</v>
      </c>
      <c r="AY155" s="184">
        <v>697</v>
      </c>
      <c r="AZ155" s="184">
        <v>725</v>
      </c>
      <c r="BA155" s="184">
        <v>651</v>
      </c>
      <c r="BB155" s="184">
        <v>698</v>
      </c>
      <c r="BC155" s="184">
        <v>631</v>
      </c>
      <c r="BD155" s="184">
        <v>663</v>
      </c>
      <c r="BE155" s="184">
        <v>679</v>
      </c>
      <c r="BF155" s="184">
        <v>661</v>
      </c>
      <c r="BG155" s="184">
        <v>671</v>
      </c>
      <c r="BH155" s="184">
        <v>625</v>
      </c>
      <c r="BI155" s="184">
        <v>676</v>
      </c>
      <c r="BJ155" s="184">
        <v>635</v>
      </c>
      <c r="BK155" s="184">
        <v>739</v>
      </c>
      <c r="BL155" s="184">
        <v>716</v>
      </c>
      <c r="BM155" s="184">
        <v>817</v>
      </c>
      <c r="BN155" s="184">
        <v>768</v>
      </c>
      <c r="BO155" s="184">
        <v>802</v>
      </c>
      <c r="BP155" s="184">
        <v>855</v>
      </c>
      <c r="BQ155" s="184">
        <v>814</v>
      </c>
      <c r="BR155" s="184">
        <v>888</v>
      </c>
      <c r="BS155" s="184">
        <v>891</v>
      </c>
      <c r="BT155" s="184">
        <v>896</v>
      </c>
      <c r="BU155" s="184">
        <v>917</v>
      </c>
      <c r="BV155" s="184">
        <v>982</v>
      </c>
      <c r="BW155" s="184">
        <v>895</v>
      </c>
      <c r="BX155" s="184">
        <v>849</v>
      </c>
      <c r="BY155" s="184">
        <v>863</v>
      </c>
      <c r="BZ155" s="184">
        <v>885</v>
      </c>
      <c r="CA155" s="184">
        <v>887</v>
      </c>
      <c r="CB155" s="184">
        <v>800</v>
      </c>
      <c r="CC155" s="184">
        <v>798</v>
      </c>
      <c r="CD155" s="184">
        <v>794</v>
      </c>
      <c r="CE155" s="184">
        <v>833</v>
      </c>
      <c r="CF155" s="184">
        <v>829</v>
      </c>
      <c r="CG155" s="184">
        <v>702</v>
      </c>
      <c r="CH155" s="184">
        <v>697</v>
      </c>
      <c r="CI155" s="184">
        <v>683</v>
      </c>
      <c r="CJ155" s="184">
        <v>775</v>
      </c>
      <c r="CK155" s="184">
        <v>759</v>
      </c>
      <c r="CL155" s="184">
        <v>865</v>
      </c>
      <c r="CM155" s="184">
        <v>663</v>
      </c>
      <c r="CN155" s="184">
        <v>603</v>
      </c>
      <c r="CO155" s="184">
        <v>631</v>
      </c>
      <c r="CP155" s="184">
        <v>561</v>
      </c>
      <c r="CQ155" s="184">
        <v>500</v>
      </c>
      <c r="CR155" s="184">
        <v>381</v>
      </c>
      <c r="CS155" s="184">
        <v>404</v>
      </c>
      <c r="CT155" s="184">
        <v>358</v>
      </c>
      <c r="CU155" s="184">
        <v>322</v>
      </c>
      <c r="CV155" s="184">
        <v>270</v>
      </c>
      <c r="CW155" s="184">
        <v>246</v>
      </c>
      <c r="CX155" s="184">
        <v>201</v>
      </c>
      <c r="CY155" s="184">
        <v>617</v>
      </c>
      <c r="CZ155">
        <v>437</v>
      </c>
      <c r="DA155">
        <v>484</v>
      </c>
      <c r="DB155">
        <v>562</v>
      </c>
      <c r="DC155">
        <v>579</v>
      </c>
      <c r="DD155">
        <v>598</v>
      </c>
      <c r="DE155">
        <v>600</v>
      </c>
      <c r="DF155">
        <v>612</v>
      </c>
      <c r="DG155">
        <v>602</v>
      </c>
      <c r="DH155">
        <v>598</v>
      </c>
      <c r="DI155">
        <v>684</v>
      </c>
      <c r="DJ155">
        <v>674</v>
      </c>
      <c r="DK155">
        <v>629</v>
      </c>
      <c r="DL155">
        <v>698</v>
      </c>
      <c r="DM155">
        <v>696</v>
      </c>
      <c r="DN155">
        <v>628</v>
      </c>
      <c r="DO155">
        <v>665</v>
      </c>
      <c r="DP155">
        <v>688</v>
      </c>
      <c r="DQ155">
        <v>645</v>
      </c>
      <c r="DR155">
        <v>698</v>
      </c>
      <c r="DS155">
        <v>997</v>
      </c>
      <c r="DT155">
        <v>893</v>
      </c>
      <c r="DU155">
        <v>769</v>
      </c>
      <c r="DV155">
        <v>603</v>
      </c>
      <c r="DW155">
        <v>598</v>
      </c>
      <c r="DX155">
        <v>526</v>
      </c>
      <c r="DY155">
        <v>602</v>
      </c>
      <c r="DZ155">
        <v>566</v>
      </c>
      <c r="EA155">
        <v>610</v>
      </c>
      <c r="EB155">
        <v>553</v>
      </c>
      <c r="EC155">
        <v>590</v>
      </c>
      <c r="ED155">
        <v>635</v>
      </c>
      <c r="EE155">
        <v>615</v>
      </c>
      <c r="EF155">
        <v>673</v>
      </c>
      <c r="EG155">
        <v>753</v>
      </c>
      <c r="EH155">
        <v>733</v>
      </c>
      <c r="EI155">
        <v>725</v>
      </c>
      <c r="EJ155">
        <v>805</v>
      </c>
      <c r="EK155">
        <v>687</v>
      </c>
      <c r="EL155">
        <v>640</v>
      </c>
      <c r="EM155">
        <v>730</v>
      </c>
      <c r="EN155">
        <v>705</v>
      </c>
      <c r="EO155">
        <v>679</v>
      </c>
      <c r="EP155">
        <v>781</v>
      </c>
      <c r="EQ155">
        <v>794</v>
      </c>
      <c r="ER155">
        <v>772</v>
      </c>
      <c r="ES155">
        <v>702</v>
      </c>
      <c r="ET155">
        <v>703</v>
      </c>
      <c r="EU155">
        <v>688</v>
      </c>
      <c r="EV155">
        <v>707</v>
      </c>
      <c r="EW155">
        <v>723</v>
      </c>
      <c r="EX155">
        <v>776</v>
      </c>
      <c r="EY155">
        <v>861</v>
      </c>
      <c r="EZ155">
        <v>831</v>
      </c>
      <c r="FA155">
        <v>906</v>
      </c>
      <c r="FB155">
        <v>790</v>
      </c>
      <c r="FC155">
        <v>877</v>
      </c>
      <c r="FD155">
        <v>958</v>
      </c>
      <c r="FE155">
        <v>1005</v>
      </c>
      <c r="FF155">
        <v>1004</v>
      </c>
      <c r="FG155">
        <v>1015</v>
      </c>
      <c r="FH155">
        <v>1066</v>
      </c>
      <c r="FI155">
        <v>1058</v>
      </c>
      <c r="FJ155">
        <v>1056</v>
      </c>
      <c r="FK155">
        <v>976</v>
      </c>
      <c r="FL155">
        <v>994</v>
      </c>
      <c r="FM155">
        <v>980</v>
      </c>
      <c r="FN155">
        <v>982</v>
      </c>
      <c r="FO155">
        <v>938</v>
      </c>
      <c r="FP155">
        <v>908</v>
      </c>
      <c r="FQ155">
        <v>837</v>
      </c>
      <c r="FR155">
        <v>853</v>
      </c>
      <c r="FS155">
        <v>850</v>
      </c>
      <c r="FT155">
        <v>726</v>
      </c>
      <c r="FU155">
        <v>833</v>
      </c>
      <c r="FV155">
        <v>900</v>
      </c>
      <c r="FW155">
        <v>894</v>
      </c>
      <c r="FX155">
        <v>950</v>
      </c>
      <c r="FY155">
        <v>1039</v>
      </c>
      <c r="FZ155">
        <v>786</v>
      </c>
      <c r="GA155">
        <v>796</v>
      </c>
      <c r="GB155">
        <v>703</v>
      </c>
      <c r="GC155">
        <v>661</v>
      </c>
      <c r="GD155">
        <v>601</v>
      </c>
      <c r="GE155">
        <v>495</v>
      </c>
      <c r="GF155">
        <v>535</v>
      </c>
      <c r="GG155">
        <v>497</v>
      </c>
      <c r="GH155">
        <v>443</v>
      </c>
      <c r="GI155">
        <v>398</v>
      </c>
      <c r="GJ155">
        <v>305</v>
      </c>
      <c r="GK155">
        <v>351</v>
      </c>
      <c r="GL155">
        <v>1402</v>
      </c>
    </row>
    <row r="156" spans="1:194" s="1" customFormat="1" ht="14.4" x14ac:dyDescent="0.3">
      <c r="A156" s="30" t="s">
        <v>46</v>
      </c>
      <c r="B156" s="1" t="s">
        <v>195</v>
      </c>
      <c r="C156" s="29" t="str">
        <f t="shared" si="66"/>
        <v>LA England - Chorley</v>
      </c>
      <c r="D156" s="48">
        <f t="shared" si="57"/>
        <v>4479</v>
      </c>
      <c r="E156" s="48">
        <f t="shared" si="58"/>
        <v>4165</v>
      </c>
      <c r="F156" s="49">
        <f t="shared" si="59"/>
        <v>120839</v>
      </c>
      <c r="G156" s="49">
        <f t="shared" si="60"/>
        <v>60471</v>
      </c>
      <c r="H156" s="50">
        <f t="shared" si="61"/>
        <v>60368</v>
      </c>
      <c r="I156" s="50">
        <f t="shared" si="62"/>
        <v>48113</v>
      </c>
      <c r="J156" s="50">
        <f t="shared" si="63"/>
        <v>48705</v>
      </c>
      <c r="K156" s="47">
        <f t="shared" si="64"/>
        <v>12358</v>
      </c>
      <c r="L156" s="48">
        <f t="shared" si="65"/>
        <v>11663</v>
      </c>
      <c r="M156" s="184">
        <v>506</v>
      </c>
      <c r="N156" s="184">
        <v>548</v>
      </c>
      <c r="O156" s="184">
        <v>604</v>
      </c>
      <c r="P156" s="184">
        <v>601</v>
      </c>
      <c r="Q156" s="184">
        <v>608</v>
      </c>
      <c r="R156" s="184">
        <v>643</v>
      </c>
      <c r="S156" s="184">
        <v>647</v>
      </c>
      <c r="T156" s="184">
        <v>759</v>
      </c>
      <c r="U156" s="184">
        <v>706</v>
      </c>
      <c r="V156" s="184">
        <v>730</v>
      </c>
      <c r="W156" s="184">
        <v>732</v>
      </c>
      <c r="X156" s="184">
        <v>795</v>
      </c>
      <c r="Y156" s="184">
        <v>809</v>
      </c>
      <c r="Z156" s="184">
        <v>785</v>
      </c>
      <c r="AA156" s="184">
        <v>713</v>
      </c>
      <c r="AB156" s="184">
        <v>748</v>
      </c>
      <c r="AC156" s="184">
        <v>707</v>
      </c>
      <c r="AD156" s="184">
        <v>717</v>
      </c>
      <c r="AE156" s="184">
        <v>732</v>
      </c>
      <c r="AF156" s="184">
        <v>546</v>
      </c>
      <c r="AG156" s="184">
        <v>521</v>
      </c>
      <c r="AH156" s="184">
        <v>486</v>
      </c>
      <c r="AI156" s="184">
        <v>546</v>
      </c>
      <c r="AJ156" s="184">
        <v>641</v>
      </c>
      <c r="AK156" s="184">
        <v>606</v>
      </c>
      <c r="AL156" s="184">
        <v>676</v>
      </c>
      <c r="AM156" s="184">
        <v>710</v>
      </c>
      <c r="AN156" s="184">
        <v>650</v>
      </c>
      <c r="AO156" s="184">
        <v>649</v>
      </c>
      <c r="AP156" s="184">
        <v>698</v>
      </c>
      <c r="AQ156" s="184">
        <v>671</v>
      </c>
      <c r="AR156" s="184">
        <v>754</v>
      </c>
      <c r="AS156" s="184">
        <v>769</v>
      </c>
      <c r="AT156" s="184">
        <v>808</v>
      </c>
      <c r="AU156" s="184">
        <v>851</v>
      </c>
      <c r="AV156" s="184">
        <v>818</v>
      </c>
      <c r="AW156" s="184">
        <v>861</v>
      </c>
      <c r="AX156" s="184">
        <v>800</v>
      </c>
      <c r="AY156" s="184">
        <v>834</v>
      </c>
      <c r="AZ156" s="184">
        <v>840</v>
      </c>
      <c r="BA156" s="184">
        <v>825</v>
      </c>
      <c r="BB156" s="184">
        <v>799</v>
      </c>
      <c r="BC156" s="184">
        <v>797</v>
      </c>
      <c r="BD156" s="184">
        <v>853</v>
      </c>
      <c r="BE156" s="184">
        <v>847</v>
      </c>
      <c r="BF156" s="184">
        <v>779</v>
      </c>
      <c r="BG156" s="184">
        <v>716</v>
      </c>
      <c r="BH156" s="184">
        <v>720</v>
      </c>
      <c r="BI156" s="184">
        <v>753</v>
      </c>
      <c r="BJ156" s="184">
        <v>830</v>
      </c>
      <c r="BK156" s="184">
        <v>817</v>
      </c>
      <c r="BL156" s="184">
        <v>835</v>
      </c>
      <c r="BM156" s="184">
        <v>888</v>
      </c>
      <c r="BN156" s="184">
        <v>926</v>
      </c>
      <c r="BO156" s="184">
        <v>910</v>
      </c>
      <c r="BP156" s="184">
        <v>926</v>
      </c>
      <c r="BQ156" s="184">
        <v>909</v>
      </c>
      <c r="BR156" s="184">
        <v>855</v>
      </c>
      <c r="BS156" s="184">
        <v>836</v>
      </c>
      <c r="BT156" s="184">
        <v>918</v>
      </c>
      <c r="BU156" s="184">
        <v>889</v>
      </c>
      <c r="BV156" s="184">
        <v>806</v>
      </c>
      <c r="BW156" s="184">
        <v>783</v>
      </c>
      <c r="BX156" s="184">
        <v>833</v>
      </c>
      <c r="BY156" s="184">
        <v>725</v>
      </c>
      <c r="BZ156" s="184">
        <v>657</v>
      </c>
      <c r="CA156" s="184">
        <v>746</v>
      </c>
      <c r="CB156" s="184">
        <v>634</v>
      </c>
      <c r="CC156" s="184">
        <v>614</v>
      </c>
      <c r="CD156" s="184">
        <v>558</v>
      </c>
      <c r="CE156" s="184">
        <v>622</v>
      </c>
      <c r="CF156" s="184">
        <v>585</v>
      </c>
      <c r="CG156" s="184">
        <v>586</v>
      </c>
      <c r="CH156" s="184">
        <v>592</v>
      </c>
      <c r="CI156" s="184">
        <v>568</v>
      </c>
      <c r="CJ156" s="184">
        <v>592</v>
      </c>
      <c r="CK156" s="184">
        <v>641</v>
      </c>
      <c r="CL156" s="184">
        <v>719</v>
      </c>
      <c r="CM156" s="184">
        <v>508</v>
      </c>
      <c r="CN156" s="184">
        <v>476</v>
      </c>
      <c r="CO156" s="184">
        <v>446</v>
      </c>
      <c r="CP156" s="184">
        <v>428</v>
      </c>
      <c r="CQ156" s="184">
        <v>309</v>
      </c>
      <c r="CR156" s="184">
        <v>241</v>
      </c>
      <c r="CS156" s="184">
        <v>239</v>
      </c>
      <c r="CT156" s="184">
        <v>220</v>
      </c>
      <c r="CU156" s="184">
        <v>185</v>
      </c>
      <c r="CV156" s="184">
        <v>171</v>
      </c>
      <c r="CW156" s="184">
        <v>104</v>
      </c>
      <c r="CX156" s="184">
        <v>104</v>
      </c>
      <c r="CY156" s="184">
        <v>326</v>
      </c>
      <c r="CZ156">
        <v>475</v>
      </c>
      <c r="DA156">
        <v>498</v>
      </c>
      <c r="DB156">
        <v>574</v>
      </c>
      <c r="DC156">
        <v>559</v>
      </c>
      <c r="DD156">
        <v>623</v>
      </c>
      <c r="DE156">
        <v>654</v>
      </c>
      <c r="DF156">
        <v>605</v>
      </c>
      <c r="DG156">
        <v>692</v>
      </c>
      <c r="DH156">
        <v>703</v>
      </c>
      <c r="DI156">
        <v>691</v>
      </c>
      <c r="DJ156">
        <v>716</v>
      </c>
      <c r="DK156">
        <v>708</v>
      </c>
      <c r="DL156">
        <v>756</v>
      </c>
      <c r="DM156">
        <v>680</v>
      </c>
      <c r="DN156">
        <v>697</v>
      </c>
      <c r="DO156">
        <v>693</v>
      </c>
      <c r="DP156">
        <v>696</v>
      </c>
      <c r="DQ156">
        <v>643</v>
      </c>
      <c r="DR156">
        <v>589</v>
      </c>
      <c r="DS156">
        <v>466</v>
      </c>
      <c r="DT156">
        <v>448</v>
      </c>
      <c r="DU156">
        <v>410</v>
      </c>
      <c r="DV156">
        <v>458</v>
      </c>
      <c r="DW156">
        <v>555</v>
      </c>
      <c r="DX156">
        <v>590</v>
      </c>
      <c r="DY156">
        <v>616</v>
      </c>
      <c r="DZ156">
        <v>629</v>
      </c>
      <c r="EA156">
        <v>648</v>
      </c>
      <c r="EB156">
        <v>687</v>
      </c>
      <c r="EC156">
        <v>688</v>
      </c>
      <c r="ED156">
        <v>670</v>
      </c>
      <c r="EE156">
        <v>794</v>
      </c>
      <c r="EF156">
        <v>732</v>
      </c>
      <c r="EG156">
        <v>779</v>
      </c>
      <c r="EH156">
        <v>799</v>
      </c>
      <c r="EI156">
        <v>789</v>
      </c>
      <c r="EJ156">
        <v>847</v>
      </c>
      <c r="EK156">
        <v>909</v>
      </c>
      <c r="EL156">
        <v>840</v>
      </c>
      <c r="EM156">
        <v>864</v>
      </c>
      <c r="EN156">
        <v>800</v>
      </c>
      <c r="EO156">
        <v>799</v>
      </c>
      <c r="EP156">
        <v>798</v>
      </c>
      <c r="EQ156">
        <v>795</v>
      </c>
      <c r="ER156">
        <v>761</v>
      </c>
      <c r="ES156">
        <v>774</v>
      </c>
      <c r="ET156">
        <v>700</v>
      </c>
      <c r="EU156">
        <v>736</v>
      </c>
      <c r="EV156">
        <v>735</v>
      </c>
      <c r="EW156">
        <v>739</v>
      </c>
      <c r="EX156">
        <v>754</v>
      </c>
      <c r="EY156">
        <v>833</v>
      </c>
      <c r="EZ156">
        <v>882</v>
      </c>
      <c r="FA156">
        <v>997</v>
      </c>
      <c r="FB156">
        <v>846</v>
      </c>
      <c r="FC156">
        <v>936</v>
      </c>
      <c r="FD156">
        <v>916</v>
      </c>
      <c r="FE156">
        <v>873</v>
      </c>
      <c r="FF156">
        <v>864</v>
      </c>
      <c r="FG156">
        <v>892</v>
      </c>
      <c r="FH156">
        <v>896</v>
      </c>
      <c r="FI156">
        <v>857</v>
      </c>
      <c r="FJ156">
        <v>795</v>
      </c>
      <c r="FK156">
        <v>776</v>
      </c>
      <c r="FL156">
        <v>738</v>
      </c>
      <c r="FM156">
        <v>677</v>
      </c>
      <c r="FN156">
        <v>683</v>
      </c>
      <c r="FO156">
        <v>719</v>
      </c>
      <c r="FP156">
        <v>650</v>
      </c>
      <c r="FQ156">
        <v>659</v>
      </c>
      <c r="FR156">
        <v>679</v>
      </c>
      <c r="FS156">
        <v>612</v>
      </c>
      <c r="FT156">
        <v>604</v>
      </c>
      <c r="FU156">
        <v>609</v>
      </c>
      <c r="FV156">
        <v>634</v>
      </c>
      <c r="FW156">
        <v>638</v>
      </c>
      <c r="FX156">
        <v>733</v>
      </c>
      <c r="FY156">
        <v>727</v>
      </c>
      <c r="FZ156">
        <v>498</v>
      </c>
      <c r="GA156">
        <v>523</v>
      </c>
      <c r="GB156">
        <v>474</v>
      </c>
      <c r="GC156">
        <v>440</v>
      </c>
      <c r="GD156">
        <v>373</v>
      </c>
      <c r="GE156">
        <v>363</v>
      </c>
      <c r="GF156">
        <v>322</v>
      </c>
      <c r="GG156">
        <v>304</v>
      </c>
      <c r="GH156">
        <v>290</v>
      </c>
      <c r="GI156">
        <v>224</v>
      </c>
      <c r="GJ156">
        <v>171</v>
      </c>
      <c r="GK156">
        <v>167</v>
      </c>
      <c r="GL156">
        <v>633</v>
      </c>
    </row>
    <row r="157" spans="1:194" s="1" customFormat="1" ht="14.4" x14ac:dyDescent="0.3">
      <c r="A157" s="30" t="s">
        <v>46</v>
      </c>
      <c r="B157" s="1" t="s">
        <v>196</v>
      </c>
      <c r="C157" s="29" t="str">
        <f t="shared" si="66"/>
        <v>LA England - City of London</v>
      </c>
      <c r="D157" s="48">
        <f t="shared" si="57"/>
        <v>138</v>
      </c>
      <c r="E157" s="48">
        <f t="shared" si="58"/>
        <v>163</v>
      </c>
      <c r="F157" s="49">
        <f t="shared" si="59"/>
        <v>15111</v>
      </c>
      <c r="G157" s="49">
        <f t="shared" si="60"/>
        <v>8160</v>
      </c>
      <c r="H157" s="50">
        <f t="shared" si="61"/>
        <v>6951</v>
      </c>
      <c r="I157" s="50">
        <f t="shared" si="62"/>
        <v>7752</v>
      </c>
      <c r="J157" s="50">
        <f t="shared" si="63"/>
        <v>6512</v>
      </c>
      <c r="K157" s="47">
        <f t="shared" si="64"/>
        <v>408</v>
      </c>
      <c r="L157" s="48">
        <f t="shared" si="65"/>
        <v>439</v>
      </c>
      <c r="M157" s="184">
        <v>32</v>
      </c>
      <c r="N157" s="184">
        <v>17</v>
      </c>
      <c r="O157" s="184">
        <v>34</v>
      </c>
      <c r="P157" s="184">
        <v>27</v>
      </c>
      <c r="Q157" s="184">
        <v>10</v>
      </c>
      <c r="R157" s="184">
        <v>16</v>
      </c>
      <c r="S157" s="184">
        <v>10</v>
      </c>
      <c r="T157" s="184">
        <v>21</v>
      </c>
      <c r="U157" s="184">
        <v>22</v>
      </c>
      <c r="V157" s="184">
        <v>29</v>
      </c>
      <c r="W157" s="184">
        <v>24</v>
      </c>
      <c r="X157" s="184">
        <v>28</v>
      </c>
      <c r="Y157" s="184">
        <v>22</v>
      </c>
      <c r="Z157" s="184">
        <v>27</v>
      </c>
      <c r="AA157" s="184">
        <v>16</v>
      </c>
      <c r="AB157" s="184">
        <v>8</v>
      </c>
      <c r="AC157" s="184">
        <v>27</v>
      </c>
      <c r="AD157" s="184">
        <v>38</v>
      </c>
      <c r="AE157" s="184">
        <v>37</v>
      </c>
      <c r="AF157" s="184">
        <v>88</v>
      </c>
      <c r="AG157" s="184">
        <v>131</v>
      </c>
      <c r="AH157" s="184">
        <v>177</v>
      </c>
      <c r="AI157" s="184">
        <v>140</v>
      </c>
      <c r="AJ157" s="184">
        <v>226</v>
      </c>
      <c r="AK157" s="184">
        <v>250</v>
      </c>
      <c r="AL157" s="184">
        <v>268</v>
      </c>
      <c r="AM157" s="184">
        <v>282</v>
      </c>
      <c r="AN157" s="184">
        <v>268</v>
      </c>
      <c r="AO157" s="184">
        <v>306</v>
      </c>
      <c r="AP157" s="184">
        <v>293</v>
      </c>
      <c r="AQ157" s="184">
        <v>288</v>
      </c>
      <c r="AR157" s="184">
        <v>251</v>
      </c>
      <c r="AS157" s="184">
        <v>245</v>
      </c>
      <c r="AT157" s="184">
        <v>267</v>
      </c>
      <c r="AU157" s="184">
        <v>258</v>
      </c>
      <c r="AV157" s="184">
        <v>212</v>
      </c>
      <c r="AW157" s="184">
        <v>207</v>
      </c>
      <c r="AX157" s="184">
        <v>194</v>
      </c>
      <c r="AY157" s="184">
        <v>168</v>
      </c>
      <c r="AZ157" s="184">
        <v>161</v>
      </c>
      <c r="BA157" s="184">
        <v>142</v>
      </c>
      <c r="BB157" s="184">
        <v>165</v>
      </c>
      <c r="BC157" s="184">
        <v>154</v>
      </c>
      <c r="BD157" s="184">
        <v>114</v>
      </c>
      <c r="BE157" s="184">
        <v>74</v>
      </c>
      <c r="BF157" s="184">
        <v>82</v>
      </c>
      <c r="BG157" s="184">
        <v>128</v>
      </c>
      <c r="BH157" s="184">
        <v>112</v>
      </c>
      <c r="BI157" s="184">
        <v>75</v>
      </c>
      <c r="BJ157" s="184">
        <v>91</v>
      </c>
      <c r="BK157" s="184">
        <v>112</v>
      </c>
      <c r="BL157" s="184">
        <v>71</v>
      </c>
      <c r="BM157" s="184">
        <v>117</v>
      </c>
      <c r="BN157" s="184">
        <v>104</v>
      </c>
      <c r="BO157" s="184">
        <v>100</v>
      </c>
      <c r="BP157" s="184">
        <v>111</v>
      </c>
      <c r="BQ157" s="184">
        <v>85</v>
      </c>
      <c r="BR157" s="184">
        <v>55</v>
      </c>
      <c r="BS157" s="184">
        <v>60</v>
      </c>
      <c r="BT157" s="184">
        <v>66</v>
      </c>
      <c r="BU157" s="184">
        <v>66</v>
      </c>
      <c r="BV157" s="184">
        <v>72</v>
      </c>
      <c r="BW157" s="184">
        <v>51</v>
      </c>
      <c r="BX157" s="184">
        <v>66</v>
      </c>
      <c r="BY157" s="184">
        <v>64</v>
      </c>
      <c r="BZ157" s="184">
        <v>55</v>
      </c>
      <c r="CA157" s="184">
        <v>57</v>
      </c>
      <c r="CB157" s="184">
        <v>48</v>
      </c>
      <c r="CC157" s="184">
        <v>53</v>
      </c>
      <c r="CD157" s="184">
        <v>40</v>
      </c>
      <c r="CE157" s="184">
        <v>30</v>
      </c>
      <c r="CF157" s="184">
        <v>35</v>
      </c>
      <c r="CG157" s="184">
        <v>45</v>
      </c>
      <c r="CH157" s="184">
        <v>34</v>
      </c>
      <c r="CI157" s="184">
        <v>25</v>
      </c>
      <c r="CJ157" s="184">
        <v>26</v>
      </c>
      <c r="CK157" s="184">
        <v>16</v>
      </c>
      <c r="CL157" s="184">
        <v>41</v>
      </c>
      <c r="CM157" s="184">
        <v>24</v>
      </c>
      <c r="CN157" s="184">
        <v>28</v>
      </c>
      <c r="CO157" s="184">
        <v>18</v>
      </c>
      <c r="CP157" s="184">
        <v>18</v>
      </c>
      <c r="CQ157" s="184">
        <v>10</v>
      </c>
      <c r="CR157" s="184">
        <v>10</v>
      </c>
      <c r="CS157" s="184">
        <v>16</v>
      </c>
      <c r="CT157" s="184">
        <v>14</v>
      </c>
      <c r="CU157" s="184">
        <v>13</v>
      </c>
      <c r="CV157" s="184">
        <v>6</v>
      </c>
      <c r="CW157" s="184">
        <v>9</v>
      </c>
      <c r="CX157" s="184">
        <v>8</v>
      </c>
      <c r="CY157" s="184">
        <v>19</v>
      </c>
      <c r="CZ157">
        <v>22</v>
      </c>
      <c r="DA157">
        <v>25</v>
      </c>
      <c r="DB157">
        <v>29</v>
      </c>
      <c r="DC157">
        <v>15</v>
      </c>
      <c r="DD157">
        <v>28</v>
      </c>
      <c r="DE157">
        <v>28</v>
      </c>
      <c r="DF157">
        <v>10</v>
      </c>
      <c r="DG157">
        <v>41</v>
      </c>
      <c r="DH157">
        <v>17</v>
      </c>
      <c r="DI157">
        <v>25</v>
      </c>
      <c r="DJ157">
        <v>19</v>
      </c>
      <c r="DK157">
        <v>17</v>
      </c>
      <c r="DL157">
        <v>21</v>
      </c>
      <c r="DM157">
        <v>20</v>
      </c>
      <c r="DN157">
        <v>25</v>
      </c>
      <c r="DO157">
        <v>27</v>
      </c>
      <c r="DP157">
        <v>40</v>
      </c>
      <c r="DQ157">
        <v>30</v>
      </c>
      <c r="DR157">
        <v>43</v>
      </c>
      <c r="DS157">
        <v>140</v>
      </c>
      <c r="DT157">
        <v>177</v>
      </c>
      <c r="DU157">
        <v>144</v>
      </c>
      <c r="DV157">
        <v>219</v>
      </c>
      <c r="DW157">
        <v>331</v>
      </c>
      <c r="DX157">
        <v>260</v>
      </c>
      <c r="DY157">
        <v>228</v>
      </c>
      <c r="DZ157">
        <v>283</v>
      </c>
      <c r="EA157">
        <v>267</v>
      </c>
      <c r="EB157">
        <v>273</v>
      </c>
      <c r="EC157">
        <v>242</v>
      </c>
      <c r="ED157">
        <v>234</v>
      </c>
      <c r="EE157">
        <v>249</v>
      </c>
      <c r="EF157">
        <v>225</v>
      </c>
      <c r="EG157">
        <v>206</v>
      </c>
      <c r="EH157">
        <v>190</v>
      </c>
      <c r="EI157">
        <v>180</v>
      </c>
      <c r="EJ157">
        <v>144</v>
      </c>
      <c r="EK157">
        <v>117</v>
      </c>
      <c r="EL157">
        <v>125</v>
      </c>
      <c r="EM157">
        <v>90</v>
      </c>
      <c r="EN157">
        <v>105</v>
      </c>
      <c r="EO157">
        <v>88</v>
      </c>
      <c r="EP157">
        <v>68</v>
      </c>
      <c r="EQ157">
        <v>66</v>
      </c>
      <c r="ER157">
        <v>64</v>
      </c>
      <c r="ES157">
        <v>69</v>
      </c>
      <c r="ET157">
        <v>62</v>
      </c>
      <c r="EU157">
        <v>54</v>
      </c>
      <c r="EV157">
        <v>62</v>
      </c>
      <c r="EW157">
        <v>50</v>
      </c>
      <c r="EX157">
        <v>54</v>
      </c>
      <c r="EY157">
        <v>54</v>
      </c>
      <c r="EZ157">
        <v>58</v>
      </c>
      <c r="FA157">
        <v>51</v>
      </c>
      <c r="FB157">
        <v>54</v>
      </c>
      <c r="FC157">
        <v>54</v>
      </c>
      <c r="FD157">
        <v>58</v>
      </c>
      <c r="FE157">
        <v>45</v>
      </c>
      <c r="FF157">
        <v>53</v>
      </c>
      <c r="FG157">
        <v>63</v>
      </c>
      <c r="FH157">
        <v>51</v>
      </c>
      <c r="FI157">
        <v>39</v>
      </c>
      <c r="FJ157">
        <v>48</v>
      </c>
      <c r="FK157">
        <v>38</v>
      </c>
      <c r="FL157">
        <v>36</v>
      </c>
      <c r="FM157">
        <v>46</v>
      </c>
      <c r="FN157">
        <v>40</v>
      </c>
      <c r="FO157">
        <v>37</v>
      </c>
      <c r="FP157">
        <v>49</v>
      </c>
      <c r="FQ157">
        <v>46</v>
      </c>
      <c r="FR157">
        <v>27</v>
      </c>
      <c r="FS157">
        <v>26</v>
      </c>
      <c r="FT157">
        <v>40</v>
      </c>
      <c r="FU157">
        <v>29</v>
      </c>
      <c r="FV157">
        <v>24</v>
      </c>
      <c r="FW157">
        <v>42</v>
      </c>
      <c r="FX157">
        <v>40</v>
      </c>
      <c r="FY157">
        <v>40</v>
      </c>
      <c r="FZ157">
        <v>21</v>
      </c>
      <c r="GA157">
        <v>23</v>
      </c>
      <c r="GB157">
        <v>13</v>
      </c>
      <c r="GC157">
        <v>23</v>
      </c>
      <c r="GD157">
        <v>14</v>
      </c>
      <c r="GE157">
        <v>27</v>
      </c>
      <c r="GF157">
        <v>19</v>
      </c>
      <c r="GG157">
        <v>18</v>
      </c>
      <c r="GH157">
        <v>19</v>
      </c>
      <c r="GI157">
        <v>3</v>
      </c>
      <c r="GJ157">
        <v>7</v>
      </c>
      <c r="GK157">
        <v>7</v>
      </c>
      <c r="GL157">
        <v>21</v>
      </c>
    </row>
    <row r="158" spans="1:194" s="1" customFormat="1" ht="14.4" x14ac:dyDescent="0.3">
      <c r="A158" s="30" t="s">
        <v>46</v>
      </c>
      <c r="B158" s="1" t="s">
        <v>197</v>
      </c>
      <c r="C158" s="29" t="str">
        <f t="shared" si="66"/>
        <v>LA England - Colchester</v>
      </c>
      <c r="D158" s="48">
        <f t="shared" si="57"/>
        <v>7608</v>
      </c>
      <c r="E158" s="48">
        <f t="shared" si="58"/>
        <v>7349</v>
      </c>
      <c r="F158" s="49">
        <f t="shared" si="59"/>
        <v>200222</v>
      </c>
      <c r="G158" s="49">
        <f t="shared" si="60"/>
        <v>98352</v>
      </c>
      <c r="H158" s="50">
        <f t="shared" si="61"/>
        <v>101870</v>
      </c>
      <c r="I158" s="50">
        <f t="shared" si="62"/>
        <v>76349</v>
      </c>
      <c r="J158" s="50">
        <f t="shared" si="63"/>
        <v>80763</v>
      </c>
      <c r="K158" s="47">
        <f t="shared" si="64"/>
        <v>22003</v>
      </c>
      <c r="L158" s="48">
        <f t="shared" si="65"/>
        <v>21107</v>
      </c>
      <c r="M158" s="184">
        <v>1015</v>
      </c>
      <c r="N158" s="184">
        <v>1068</v>
      </c>
      <c r="O158" s="184">
        <v>1143</v>
      </c>
      <c r="P158" s="184">
        <v>1099</v>
      </c>
      <c r="Q158" s="184">
        <v>1175</v>
      </c>
      <c r="R158" s="184">
        <v>1218</v>
      </c>
      <c r="S158" s="184">
        <v>1279</v>
      </c>
      <c r="T158" s="184">
        <v>1242</v>
      </c>
      <c r="U158" s="184">
        <v>1269</v>
      </c>
      <c r="V158" s="184">
        <v>1271</v>
      </c>
      <c r="W158" s="184">
        <v>1323</v>
      </c>
      <c r="X158" s="184">
        <v>1293</v>
      </c>
      <c r="Y158" s="184">
        <v>1335</v>
      </c>
      <c r="Z158" s="184">
        <v>1341</v>
      </c>
      <c r="AA158" s="184">
        <v>1311</v>
      </c>
      <c r="AB158" s="184">
        <v>1211</v>
      </c>
      <c r="AC158" s="184">
        <v>1267</v>
      </c>
      <c r="AD158" s="184">
        <v>1143</v>
      </c>
      <c r="AE158" s="184">
        <v>1252</v>
      </c>
      <c r="AF158" s="184">
        <v>1367</v>
      </c>
      <c r="AG158" s="184">
        <v>1515</v>
      </c>
      <c r="AH158" s="184">
        <v>1397</v>
      </c>
      <c r="AI158" s="184">
        <v>1266</v>
      </c>
      <c r="AJ158" s="184">
        <v>1331</v>
      </c>
      <c r="AK158" s="184">
        <v>1213</v>
      </c>
      <c r="AL158" s="184">
        <v>1077</v>
      </c>
      <c r="AM158" s="184">
        <v>1238</v>
      </c>
      <c r="AN158" s="184">
        <v>1289</v>
      </c>
      <c r="AO158" s="184">
        <v>1279</v>
      </c>
      <c r="AP158" s="184">
        <v>1287</v>
      </c>
      <c r="AQ158" s="184">
        <v>1441</v>
      </c>
      <c r="AR158" s="184">
        <v>1389</v>
      </c>
      <c r="AS158" s="184">
        <v>1409</v>
      </c>
      <c r="AT158" s="184">
        <v>1360</v>
      </c>
      <c r="AU158" s="184">
        <v>1366</v>
      </c>
      <c r="AV158" s="184">
        <v>1431</v>
      </c>
      <c r="AW158" s="184">
        <v>1457</v>
      </c>
      <c r="AX158" s="184">
        <v>1396</v>
      </c>
      <c r="AY158" s="184">
        <v>1376</v>
      </c>
      <c r="AZ158" s="184">
        <v>1279</v>
      </c>
      <c r="BA158" s="184">
        <v>1336</v>
      </c>
      <c r="BB158" s="184">
        <v>1327</v>
      </c>
      <c r="BC158" s="184">
        <v>1307</v>
      </c>
      <c r="BD158" s="184">
        <v>1330</v>
      </c>
      <c r="BE158" s="184">
        <v>1314</v>
      </c>
      <c r="BF158" s="184">
        <v>1322</v>
      </c>
      <c r="BG158" s="184">
        <v>1207</v>
      </c>
      <c r="BH158" s="184">
        <v>1284</v>
      </c>
      <c r="BI158" s="184">
        <v>1097</v>
      </c>
      <c r="BJ158" s="184">
        <v>1260</v>
      </c>
      <c r="BK158" s="184">
        <v>1247</v>
      </c>
      <c r="BL158" s="184">
        <v>1243</v>
      </c>
      <c r="BM158" s="184">
        <v>1298</v>
      </c>
      <c r="BN158" s="184">
        <v>1282</v>
      </c>
      <c r="BO158" s="184">
        <v>1230</v>
      </c>
      <c r="BP158" s="184">
        <v>1286</v>
      </c>
      <c r="BQ158" s="184">
        <v>1246</v>
      </c>
      <c r="BR158" s="184">
        <v>1257</v>
      </c>
      <c r="BS158" s="184">
        <v>1199</v>
      </c>
      <c r="BT158" s="184">
        <v>1208</v>
      </c>
      <c r="BU158" s="184">
        <v>1130</v>
      </c>
      <c r="BV158" s="184">
        <v>1086</v>
      </c>
      <c r="BW158" s="184">
        <v>1069</v>
      </c>
      <c r="BX158" s="184">
        <v>1103</v>
      </c>
      <c r="BY158" s="184">
        <v>954</v>
      </c>
      <c r="BZ158" s="184">
        <v>968</v>
      </c>
      <c r="CA158" s="184">
        <v>882</v>
      </c>
      <c r="CB158" s="184">
        <v>863</v>
      </c>
      <c r="CC158" s="184">
        <v>816</v>
      </c>
      <c r="CD158" s="184">
        <v>724</v>
      </c>
      <c r="CE158" s="184">
        <v>738</v>
      </c>
      <c r="CF158" s="184">
        <v>789</v>
      </c>
      <c r="CG158" s="184">
        <v>802</v>
      </c>
      <c r="CH158" s="184">
        <v>753</v>
      </c>
      <c r="CI158" s="184">
        <v>754</v>
      </c>
      <c r="CJ158" s="184">
        <v>819</v>
      </c>
      <c r="CK158" s="184">
        <v>884</v>
      </c>
      <c r="CL158" s="184">
        <v>900</v>
      </c>
      <c r="CM158" s="184">
        <v>701</v>
      </c>
      <c r="CN158" s="184">
        <v>638</v>
      </c>
      <c r="CO158" s="184">
        <v>600</v>
      </c>
      <c r="CP158" s="184">
        <v>563</v>
      </c>
      <c r="CQ158" s="184">
        <v>451</v>
      </c>
      <c r="CR158" s="184">
        <v>323</v>
      </c>
      <c r="CS158" s="184">
        <v>365</v>
      </c>
      <c r="CT158" s="184">
        <v>342</v>
      </c>
      <c r="CU158" s="184">
        <v>323</v>
      </c>
      <c r="CV158" s="184">
        <v>270</v>
      </c>
      <c r="CW158" s="184">
        <v>214</v>
      </c>
      <c r="CX158" s="184">
        <v>188</v>
      </c>
      <c r="CY158" s="184">
        <v>642</v>
      </c>
      <c r="CZ158">
        <v>1012</v>
      </c>
      <c r="DA158">
        <v>965</v>
      </c>
      <c r="DB158">
        <v>1069</v>
      </c>
      <c r="DC158">
        <v>1072</v>
      </c>
      <c r="DD158">
        <v>1118</v>
      </c>
      <c r="DE158">
        <v>1157</v>
      </c>
      <c r="DF158">
        <v>1208</v>
      </c>
      <c r="DG158">
        <v>1210</v>
      </c>
      <c r="DH158">
        <v>1228</v>
      </c>
      <c r="DI158">
        <v>1244</v>
      </c>
      <c r="DJ158">
        <v>1260</v>
      </c>
      <c r="DK158">
        <v>1215</v>
      </c>
      <c r="DL158">
        <v>1293</v>
      </c>
      <c r="DM158">
        <v>1232</v>
      </c>
      <c r="DN158">
        <v>1250</v>
      </c>
      <c r="DO158">
        <v>1223</v>
      </c>
      <c r="DP158">
        <v>1190</v>
      </c>
      <c r="DQ158">
        <v>1161</v>
      </c>
      <c r="DR158">
        <v>1111</v>
      </c>
      <c r="DS158">
        <v>1195</v>
      </c>
      <c r="DT158">
        <v>1229</v>
      </c>
      <c r="DU158">
        <v>1246</v>
      </c>
      <c r="DV158">
        <v>1079</v>
      </c>
      <c r="DW158">
        <v>1124</v>
      </c>
      <c r="DX158">
        <v>1025</v>
      </c>
      <c r="DY158">
        <v>1010</v>
      </c>
      <c r="DZ158">
        <v>1292</v>
      </c>
      <c r="EA158">
        <v>1294</v>
      </c>
      <c r="EB158">
        <v>1308</v>
      </c>
      <c r="EC158">
        <v>1428</v>
      </c>
      <c r="ED158">
        <v>1439</v>
      </c>
      <c r="EE158">
        <v>1492</v>
      </c>
      <c r="EF158">
        <v>1433</v>
      </c>
      <c r="EG158">
        <v>1556</v>
      </c>
      <c r="EH158">
        <v>1412</v>
      </c>
      <c r="EI158">
        <v>1603</v>
      </c>
      <c r="EJ158">
        <v>1535</v>
      </c>
      <c r="EK158">
        <v>1482</v>
      </c>
      <c r="EL158">
        <v>1517</v>
      </c>
      <c r="EM158">
        <v>1468</v>
      </c>
      <c r="EN158">
        <v>1404</v>
      </c>
      <c r="EO158">
        <v>1374</v>
      </c>
      <c r="EP158">
        <v>1482</v>
      </c>
      <c r="EQ158">
        <v>1454</v>
      </c>
      <c r="ER158">
        <v>1395</v>
      </c>
      <c r="ES158">
        <v>1349</v>
      </c>
      <c r="ET158">
        <v>1261</v>
      </c>
      <c r="EU158">
        <v>1190</v>
      </c>
      <c r="EV158">
        <v>1214</v>
      </c>
      <c r="EW158">
        <v>1236</v>
      </c>
      <c r="EX158">
        <v>1229</v>
      </c>
      <c r="EY158">
        <v>1269</v>
      </c>
      <c r="EZ158">
        <v>1272</v>
      </c>
      <c r="FA158">
        <v>1295</v>
      </c>
      <c r="FB158">
        <v>1229</v>
      </c>
      <c r="FC158">
        <v>1317</v>
      </c>
      <c r="FD158">
        <v>1305</v>
      </c>
      <c r="FE158">
        <v>1273</v>
      </c>
      <c r="FF158">
        <v>1334</v>
      </c>
      <c r="FG158">
        <v>1251</v>
      </c>
      <c r="FH158">
        <v>1254</v>
      </c>
      <c r="FI158">
        <v>1208</v>
      </c>
      <c r="FJ158">
        <v>1081</v>
      </c>
      <c r="FK158">
        <v>1031</v>
      </c>
      <c r="FL158">
        <v>1045</v>
      </c>
      <c r="FM158">
        <v>1027</v>
      </c>
      <c r="FN158">
        <v>1012</v>
      </c>
      <c r="FO158">
        <v>923</v>
      </c>
      <c r="FP158">
        <v>867</v>
      </c>
      <c r="FQ158">
        <v>872</v>
      </c>
      <c r="FR158">
        <v>912</v>
      </c>
      <c r="FS158">
        <v>916</v>
      </c>
      <c r="FT158">
        <v>823</v>
      </c>
      <c r="FU158">
        <v>859</v>
      </c>
      <c r="FV158">
        <v>900</v>
      </c>
      <c r="FW158">
        <v>976</v>
      </c>
      <c r="FX158">
        <v>1027</v>
      </c>
      <c r="FY158">
        <v>1070</v>
      </c>
      <c r="FZ158">
        <v>802</v>
      </c>
      <c r="GA158">
        <v>772</v>
      </c>
      <c r="GB158">
        <v>744</v>
      </c>
      <c r="GC158">
        <v>651</v>
      </c>
      <c r="GD158">
        <v>554</v>
      </c>
      <c r="GE158">
        <v>504</v>
      </c>
      <c r="GF158">
        <v>512</v>
      </c>
      <c r="GG158">
        <v>436</v>
      </c>
      <c r="GH158">
        <v>378</v>
      </c>
      <c r="GI158">
        <v>344</v>
      </c>
      <c r="GJ158">
        <v>346</v>
      </c>
      <c r="GK158">
        <v>273</v>
      </c>
      <c r="GL158">
        <v>1233</v>
      </c>
    </row>
    <row r="159" spans="1:194" s="1" customFormat="1" ht="14.4" x14ac:dyDescent="0.3">
      <c r="A159" s="30" t="s">
        <v>46</v>
      </c>
      <c r="B159" s="1" t="s">
        <v>198</v>
      </c>
      <c r="C159" s="29" t="str">
        <f t="shared" si="66"/>
        <v>LA England - Cornwall</v>
      </c>
      <c r="D159" s="48">
        <f t="shared" si="57"/>
        <v>20360</v>
      </c>
      <c r="E159" s="48">
        <f t="shared" si="58"/>
        <v>18999</v>
      </c>
      <c r="F159" s="49">
        <f t="shared" si="59"/>
        <v>583289</v>
      </c>
      <c r="G159" s="49">
        <f t="shared" si="60"/>
        <v>282871</v>
      </c>
      <c r="H159" s="50">
        <f t="shared" si="61"/>
        <v>300418</v>
      </c>
      <c r="I159" s="50">
        <f t="shared" si="62"/>
        <v>228679</v>
      </c>
      <c r="J159" s="50">
        <f t="shared" si="63"/>
        <v>248824</v>
      </c>
      <c r="K159" s="47">
        <f t="shared" si="64"/>
        <v>54192</v>
      </c>
      <c r="L159" s="48">
        <f t="shared" si="65"/>
        <v>51594</v>
      </c>
      <c r="M159" s="184">
        <v>2174</v>
      </c>
      <c r="N159" s="184">
        <v>2339</v>
      </c>
      <c r="O159" s="184">
        <v>2565</v>
      </c>
      <c r="P159" s="184">
        <v>2577</v>
      </c>
      <c r="Q159" s="184">
        <v>2694</v>
      </c>
      <c r="R159" s="184">
        <v>2786</v>
      </c>
      <c r="S159" s="184">
        <v>2976</v>
      </c>
      <c r="T159" s="184">
        <v>2975</v>
      </c>
      <c r="U159" s="184">
        <v>3159</v>
      </c>
      <c r="V159" s="184">
        <v>3123</v>
      </c>
      <c r="W159" s="184">
        <v>3116</v>
      </c>
      <c r="X159" s="184">
        <v>3348</v>
      </c>
      <c r="Y159" s="184">
        <v>3473</v>
      </c>
      <c r="Z159" s="184">
        <v>3515</v>
      </c>
      <c r="AA159" s="184">
        <v>3309</v>
      </c>
      <c r="AB159" s="184">
        <v>3384</v>
      </c>
      <c r="AC159" s="184">
        <v>3318</v>
      </c>
      <c r="AD159" s="184">
        <v>3361</v>
      </c>
      <c r="AE159" s="184">
        <v>3137</v>
      </c>
      <c r="AF159" s="184">
        <v>3139</v>
      </c>
      <c r="AG159" s="184">
        <v>3089</v>
      </c>
      <c r="AH159" s="184">
        <v>3002</v>
      </c>
      <c r="AI159" s="184">
        <v>2787</v>
      </c>
      <c r="AJ159" s="184">
        <v>2754</v>
      </c>
      <c r="AK159" s="184">
        <v>2698</v>
      </c>
      <c r="AL159" s="184">
        <v>2751</v>
      </c>
      <c r="AM159" s="184">
        <v>2746</v>
      </c>
      <c r="AN159" s="184">
        <v>2697</v>
      </c>
      <c r="AO159" s="184">
        <v>2671</v>
      </c>
      <c r="AP159" s="184">
        <v>2811</v>
      </c>
      <c r="AQ159" s="184">
        <v>2888</v>
      </c>
      <c r="AR159" s="184">
        <v>2947</v>
      </c>
      <c r="AS159" s="184">
        <v>3094</v>
      </c>
      <c r="AT159" s="184">
        <v>3278</v>
      </c>
      <c r="AU159" s="184">
        <v>3317</v>
      </c>
      <c r="AV159" s="184">
        <v>3190</v>
      </c>
      <c r="AW159" s="184">
        <v>3318</v>
      </c>
      <c r="AX159" s="184">
        <v>3223</v>
      </c>
      <c r="AY159" s="184">
        <v>3188</v>
      </c>
      <c r="AZ159" s="184">
        <v>3213</v>
      </c>
      <c r="BA159" s="184">
        <v>3131</v>
      </c>
      <c r="BB159" s="184">
        <v>3164</v>
      </c>
      <c r="BC159" s="184">
        <v>3257</v>
      </c>
      <c r="BD159" s="184">
        <v>3480</v>
      </c>
      <c r="BE159" s="184">
        <v>3346</v>
      </c>
      <c r="BF159" s="184">
        <v>3065</v>
      </c>
      <c r="BG159" s="184">
        <v>2992</v>
      </c>
      <c r="BH159" s="184">
        <v>3071</v>
      </c>
      <c r="BI159" s="184">
        <v>3085</v>
      </c>
      <c r="BJ159" s="184">
        <v>3148</v>
      </c>
      <c r="BK159" s="184">
        <v>3374</v>
      </c>
      <c r="BL159" s="184">
        <v>3741</v>
      </c>
      <c r="BM159" s="184">
        <v>3861</v>
      </c>
      <c r="BN159" s="184">
        <v>3920</v>
      </c>
      <c r="BO159" s="184">
        <v>3884</v>
      </c>
      <c r="BP159" s="184">
        <v>4068</v>
      </c>
      <c r="BQ159" s="184">
        <v>4057</v>
      </c>
      <c r="BR159" s="184">
        <v>4268</v>
      </c>
      <c r="BS159" s="184">
        <v>4259</v>
      </c>
      <c r="BT159" s="184">
        <v>4356</v>
      </c>
      <c r="BU159" s="184">
        <v>4481</v>
      </c>
      <c r="BV159" s="184">
        <v>4256</v>
      </c>
      <c r="BW159" s="184">
        <v>4226</v>
      </c>
      <c r="BX159" s="184">
        <v>4171</v>
      </c>
      <c r="BY159" s="184">
        <v>4006</v>
      </c>
      <c r="BZ159" s="184">
        <v>4040</v>
      </c>
      <c r="CA159" s="184">
        <v>3858</v>
      </c>
      <c r="CB159" s="184">
        <v>3872</v>
      </c>
      <c r="CC159" s="184">
        <v>3712</v>
      </c>
      <c r="CD159" s="184">
        <v>3483</v>
      </c>
      <c r="CE159" s="184">
        <v>3450</v>
      </c>
      <c r="CF159" s="184">
        <v>3461</v>
      </c>
      <c r="CG159" s="184">
        <v>3327</v>
      </c>
      <c r="CH159" s="184">
        <v>3417</v>
      </c>
      <c r="CI159" s="184">
        <v>3356</v>
      </c>
      <c r="CJ159" s="184">
        <v>3507</v>
      </c>
      <c r="CK159" s="184">
        <v>3699</v>
      </c>
      <c r="CL159" s="184">
        <v>3948</v>
      </c>
      <c r="CM159" s="184">
        <v>2999</v>
      </c>
      <c r="CN159" s="184">
        <v>2726</v>
      </c>
      <c r="CO159" s="184">
        <v>2542</v>
      </c>
      <c r="CP159" s="184">
        <v>2296</v>
      </c>
      <c r="CQ159" s="184">
        <v>1833</v>
      </c>
      <c r="CR159" s="184">
        <v>1533</v>
      </c>
      <c r="CS159" s="184">
        <v>1524</v>
      </c>
      <c r="CT159" s="184">
        <v>1410</v>
      </c>
      <c r="CU159" s="184">
        <v>1122</v>
      </c>
      <c r="CV159" s="184">
        <v>1019</v>
      </c>
      <c r="CW159" s="184">
        <v>822</v>
      </c>
      <c r="CX159" s="184">
        <v>762</v>
      </c>
      <c r="CY159" s="184">
        <v>2356</v>
      </c>
      <c r="CZ159">
        <v>2122</v>
      </c>
      <c r="DA159">
        <v>2347</v>
      </c>
      <c r="DB159">
        <v>2445</v>
      </c>
      <c r="DC159">
        <v>2576</v>
      </c>
      <c r="DD159">
        <v>2564</v>
      </c>
      <c r="DE159">
        <v>2730</v>
      </c>
      <c r="DF159">
        <v>2780</v>
      </c>
      <c r="DG159">
        <v>2740</v>
      </c>
      <c r="DH159">
        <v>3008</v>
      </c>
      <c r="DI159">
        <v>3013</v>
      </c>
      <c r="DJ159">
        <v>3136</v>
      </c>
      <c r="DK159">
        <v>3134</v>
      </c>
      <c r="DL159">
        <v>3279</v>
      </c>
      <c r="DM159">
        <v>3264</v>
      </c>
      <c r="DN159">
        <v>3203</v>
      </c>
      <c r="DO159">
        <v>3037</v>
      </c>
      <c r="DP159">
        <v>3122</v>
      </c>
      <c r="DQ159">
        <v>3094</v>
      </c>
      <c r="DR159">
        <v>2944</v>
      </c>
      <c r="DS159">
        <v>3137</v>
      </c>
      <c r="DT159">
        <v>2954</v>
      </c>
      <c r="DU159">
        <v>2866</v>
      </c>
      <c r="DV159">
        <v>2675</v>
      </c>
      <c r="DW159">
        <v>2604</v>
      </c>
      <c r="DX159">
        <v>2631</v>
      </c>
      <c r="DY159">
        <v>2586</v>
      </c>
      <c r="DZ159">
        <v>2738</v>
      </c>
      <c r="EA159">
        <v>2798</v>
      </c>
      <c r="EB159">
        <v>2796</v>
      </c>
      <c r="EC159">
        <v>2819</v>
      </c>
      <c r="ED159">
        <v>3022</v>
      </c>
      <c r="EE159">
        <v>3178</v>
      </c>
      <c r="EF159">
        <v>3390</v>
      </c>
      <c r="EG159">
        <v>3375</v>
      </c>
      <c r="EH159">
        <v>3468</v>
      </c>
      <c r="EI159">
        <v>3540</v>
      </c>
      <c r="EJ159">
        <v>3710</v>
      </c>
      <c r="EK159">
        <v>3522</v>
      </c>
      <c r="EL159">
        <v>3244</v>
      </c>
      <c r="EM159">
        <v>3550</v>
      </c>
      <c r="EN159">
        <v>3416</v>
      </c>
      <c r="EO159">
        <v>3345</v>
      </c>
      <c r="EP159">
        <v>3438</v>
      </c>
      <c r="EQ159">
        <v>3530</v>
      </c>
      <c r="ER159">
        <v>3542</v>
      </c>
      <c r="ES159">
        <v>3460</v>
      </c>
      <c r="ET159">
        <v>3169</v>
      </c>
      <c r="EU159">
        <v>3165</v>
      </c>
      <c r="EV159">
        <v>3245</v>
      </c>
      <c r="EW159">
        <v>3524</v>
      </c>
      <c r="EX159">
        <v>3646</v>
      </c>
      <c r="EY159">
        <v>3932</v>
      </c>
      <c r="EZ159">
        <v>4231</v>
      </c>
      <c r="FA159">
        <v>4421</v>
      </c>
      <c r="FB159">
        <v>4295</v>
      </c>
      <c r="FC159">
        <v>4361</v>
      </c>
      <c r="FD159">
        <v>4470</v>
      </c>
      <c r="FE159">
        <v>4652</v>
      </c>
      <c r="FF159">
        <v>4784</v>
      </c>
      <c r="FG159">
        <v>4606</v>
      </c>
      <c r="FH159">
        <v>4765</v>
      </c>
      <c r="FI159">
        <v>4583</v>
      </c>
      <c r="FJ159">
        <v>4527</v>
      </c>
      <c r="FK159">
        <v>4360</v>
      </c>
      <c r="FL159">
        <v>4278</v>
      </c>
      <c r="FM159">
        <v>4213</v>
      </c>
      <c r="FN159">
        <v>4202</v>
      </c>
      <c r="FO159">
        <v>4125</v>
      </c>
      <c r="FP159">
        <v>3965</v>
      </c>
      <c r="FQ159">
        <v>3719</v>
      </c>
      <c r="FR159">
        <v>3959</v>
      </c>
      <c r="FS159">
        <v>3779</v>
      </c>
      <c r="FT159">
        <v>3719</v>
      </c>
      <c r="FU159">
        <v>3694</v>
      </c>
      <c r="FV159">
        <v>3814</v>
      </c>
      <c r="FW159">
        <v>3886</v>
      </c>
      <c r="FX159">
        <v>4077</v>
      </c>
      <c r="FY159">
        <v>4405</v>
      </c>
      <c r="FZ159">
        <v>3304</v>
      </c>
      <c r="GA159">
        <v>3086</v>
      </c>
      <c r="GB159">
        <v>3133</v>
      </c>
      <c r="GC159">
        <v>2696</v>
      </c>
      <c r="GD159">
        <v>2313</v>
      </c>
      <c r="GE159">
        <v>1995</v>
      </c>
      <c r="GF159">
        <v>1821</v>
      </c>
      <c r="GG159">
        <v>1697</v>
      </c>
      <c r="GH159">
        <v>1593</v>
      </c>
      <c r="GI159">
        <v>1449</v>
      </c>
      <c r="GJ159">
        <v>1278</v>
      </c>
      <c r="GK159">
        <v>1109</v>
      </c>
      <c r="GL159">
        <v>4501</v>
      </c>
    </row>
    <row r="160" spans="1:194" s="1" customFormat="1" ht="14.4" x14ac:dyDescent="0.3">
      <c r="A160" s="30" t="s">
        <v>46</v>
      </c>
      <c r="B160" s="1" t="s">
        <v>199</v>
      </c>
      <c r="C160" s="29" t="str">
        <f t="shared" si="66"/>
        <v>LA England - Cotswold</v>
      </c>
      <c r="D160" s="48">
        <f t="shared" si="57"/>
        <v>3099</v>
      </c>
      <c r="E160" s="48">
        <f t="shared" si="58"/>
        <v>3054</v>
      </c>
      <c r="F160" s="49">
        <f t="shared" si="59"/>
        <v>91661</v>
      </c>
      <c r="G160" s="49">
        <f t="shared" si="60"/>
        <v>44106</v>
      </c>
      <c r="H160" s="50">
        <f t="shared" si="61"/>
        <v>47555</v>
      </c>
      <c r="I160" s="50">
        <f t="shared" si="62"/>
        <v>35752</v>
      </c>
      <c r="J160" s="50">
        <f t="shared" si="63"/>
        <v>39425</v>
      </c>
      <c r="K160" s="47">
        <f t="shared" si="64"/>
        <v>8354</v>
      </c>
      <c r="L160" s="48">
        <f t="shared" si="65"/>
        <v>8130</v>
      </c>
      <c r="M160" s="184">
        <v>356</v>
      </c>
      <c r="N160" s="184">
        <v>376</v>
      </c>
      <c r="O160" s="184">
        <v>427</v>
      </c>
      <c r="P160" s="184">
        <v>414</v>
      </c>
      <c r="Q160" s="184">
        <v>444</v>
      </c>
      <c r="R160" s="184">
        <v>410</v>
      </c>
      <c r="S160" s="184">
        <v>445</v>
      </c>
      <c r="T160" s="184">
        <v>473</v>
      </c>
      <c r="U160" s="184">
        <v>452</v>
      </c>
      <c r="V160" s="184">
        <v>476</v>
      </c>
      <c r="W160" s="184">
        <v>508</v>
      </c>
      <c r="X160" s="184">
        <v>474</v>
      </c>
      <c r="Y160" s="184">
        <v>548</v>
      </c>
      <c r="Z160" s="184">
        <v>516</v>
      </c>
      <c r="AA160" s="184">
        <v>514</v>
      </c>
      <c r="AB160" s="184">
        <v>512</v>
      </c>
      <c r="AC160" s="184">
        <v>511</v>
      </c>
      <c r="AD160" s="184">
        <v>498</v>
      </c>
      <c r="AE160" s="184">
        <v>477</v>
      </c>
      <c r="AF160" s="184">
        <v>383</v>
      </c>
      <c r="AG160" s="184">
        <v>373</v>
      </c>
      <c r="AH160" s="184">
        <v>383</v>
      </c>
      <c r="AI160" s="184">
        <v>415</v>
      </c>
      <c r="AJ160" s="184">
        <v>361</v>
      </c>
      <c r="AK160" s="184">
        <v>404</v>
      </c>
      <c r="AL160" s="184">
        <v>416</v>
      </c>
      <c r="AM160" s="184">
        <v>330</v>
      </c>
      <c r="AN160" s="184">
        <v>387</v>
      </c>
      <c r="AO160" s="184">
        <v>337</v>
      </c>
      <c r="AP160" s="184">
        <v>390</v>
      </c>
      <c r="AQ160" s="184">
        <v>380</v>
      </c>
      <c r="AR160" s="184">
        <v>384</v>
      </c>
      <c r="AS160" s="184">
        <v>357</v>
      </c>
      <c r="AT160" s="184">
        <v>497</v>
      </c>
      <c r="AU160" s="184">
        <v>463</v>
      </c>
      <c r="AV160" s="184">
        <v>449</v>
      </c>
      <c r="AW160" s="184">
        <v>446</v>
      </c>
      <c r="AX160" s="184">
        <v>500</v>
      </c>
      <c r="AY160" s="184">
        <v>446</v>
      </c>
      <c r="AZ160" s="184">
        <v>466</v>
      </c>
      <c r="BA160" s="184">
        <v>449</v>
      </c>
      <c r="BB160" s="184">
        <v>503</v>
      </c>
      <c r="BC160" s="184">
        <v>561</v>
      </c>
      <c r="BD160" s="184">
        <v>516</v>
      </c>
      <c r="BE160" s="184">
        <v>517</v>
      </c>
      <c r="BF160" s="184">
        <v>515</v>
      </c>
      <c r="BG160" s="184">
        <v>486</v>
      </c>
      <c r="BH160" s="184">
        <v>493</v>
      </c>
      <c r="BI160" s="184">
        <v>508</v>
      </c>
      <c r="BJ160" s="184">
        <v>514</v>
      </c>
      <c r="BK160" s="184">
        <v>550</v>
      </c>
      <c r="BL160" s="184">
        <v>575</v>
      </c>
      <c r="BM160" s="184">
        <v>600</v>
      </c>
      <c r="BN160" s="184">
        <v>676</v>
      </c>
      <c r="BO160" s="184">
        <v>592</v>
      </c>
      <c r="BP160" s="184">
        <v>679</v>
      </c>
      <c r="BQ160" s="184">
        <v>648</v>
      </c>
      <c r="BR160" s="184">
        <v>702</v>
      </c>
      <c r="BS160" s="184">
        <v>744</v>
      </c>
      <c r="BT160" s="184">
        <v>739</v>
      </c>
      <c r="BU160" s="184">
        <v>764</v>
      </c>
      <c r="BV160" s="184">
        <v>665</v>
      </c>
      <c r="BW160" s="184">
        <v>741</v>
      </c>
      <c r="BX160" s="184">
        <v>644</v>
      </c>
      <c r="BY160" s="184">
        <v>671</v>
      </c>
      <c r="BZ160" s="184">
        <v>656</v>
      </c>
      <c r="CA160" s="184">
        <v>629</v>
      </c>
      <c r="CB160" s="184">
        <v>574</v>
      </c>
      <c r="CC160" s="184">
        <v>563</v>
      </c>
      <c r="CD160" s="184">
        <v>557</v>
      </c>
      <c r="CE160" s="184">
        <v>594</v>
      </c>
      <c r="CF160" s="184">
        <v>561</v>
      </c>
      <c r="CG160" s="184">
        <v>549</v>
      </c>
      <c r="CH160" s="184">
        <v>529</v>
      </c>
      <c r="CI160" s="184">
        <v>559</v>
      </c>
      <c r="CJ160" s="184">
        <v>603</v>
      </c>
      <c r="CK160" s="184">
        <v>580</v>
      </c>
      <c r="CL160" s="184">
        <v>605</v>
      </c>
      <c r="CM160" s="184">
        <v>458</v>
      </c>
      <c r="CN160" s="184">
        <v>442</v>
      </c>
      <c r="CO160" s="184">
        <v>454</v>
      </c>
      <c r="CP160" s="184">
        <v>407</v>
      </c>
      <c r="CQ160" s="184">
        <v>342</v>
      </c>
      <c r="CR160" s="184">
        <v>288</v>
      </c>
      <c r="CS160" s="184">
        <v>268</v>
      </c>
      <c r="CT160" s="184">
        <v>255</v>
      </c>
      <c r="CU160" s="184">
        <v>195</v>
      </c>
      <c r="CV160" s="184">
        <v>207</v>
      </c>
      <c r="CW160" s="184">
        <v>184</v>
      </c>
      <c r="CX160" s="184">
        <v>118</v>
      </c>
      <c r="CY160" s="184">
        <v>479</v>
      </c>
      <c r="CZ160">
        <v>290</v>
      </c>
      <c r="DA160">
        <v>381</v>
      </c>
      <c r="DB160">
        <v>429</v>
      </c>
      <c r="DC160">
        <v>380</v>
      </c>
      <c r="DD160">
        <v>401</v>
      </c>
      <c r="DE160">
        <v>440</v>
      </c>
      <c r="DF160">
        <v>444</v>
      </c>
      <c r="DG160">
        <v>424</v>
      </c>
      <c r="DH160">
        <v>460</v>
      </c>
      <c r="DI160">
        <v>455</v>
      </c>
      <c r="DJ160">
        <v>480</v>
      </c>
      <c r="DK160">
        <v>492</v>
      </c>
      <c r="DL160">
        <v>518</v>
      </c>
      <c r="DM160">
        <v>519</v>
      </c>
      <c r="DN160">
        <v>471</v>
      </c>
      <c r="DO160">
        <v>490</v>
      </c>
      <c r="DP160">
        <v>519</v>
      </c>
      <c r="DQ160">
        <v>537</v>
      </c>
      <c r="DR160">
        <v>487</v>
      </c>
      <c r="DS160">
        <v>357</v>
      </c>
      <c r="DT160">
        <v>385</v>
      </c>
      <c r="DU160">
        <v>329</v>
      </c>
      <c r="DV160">
        <v>351</v>
      </c>
      <c r="DW160">
        <v>352</v>
      </c>
      <c r="DX160">
        <v>297</v>
      </c>
      <c r="DY160">
        <v>300</v>
      </c>
      <c r="DZ160">
        <v>363</v>
      </c>
      <c r="EA160">
        <v>366</v>
      </c>
      <c r="EB160">
        <v>376</v>
      </c>
      <c r="EC160">
        <v>432</v>
      </c>
      <c r="ED160">
        <v>397</v>
      </c>
      <c r="EE160">
        <v>439</v>
      </c>
      <c r="EF160">
        <v>448</v>
      </c>
      <c r="EG160">
        <v>516</v>
      </c>
      <c r="EH160">
        <v>504</v>
      </c>
      <c r="EI160">
        <v>511</v>
      </c>
      <c r="EJ160">
        <v>511</v>
      </c>
      <c r="EK160">
        <v>567</v>
      </c>
      <c r="EL160">
        <v>491</v>
      </c>
      <c r="EM160">
        <v>551</v>
      </c>
      <c r="EN160">
        <v>506</v>
      </c>
      <c r="EO160">
        <v>557</v>
      </c>
      <c r="EP160">
        <v>557</v>
      </c>
      <c r="EQ160">
        <v>574</v>
      </c>
      <c r="ER160">
        <v>603</v>
      </c>
      <c r="ES160">
        <v>565</v>
      </c>
      <c r="ET160">
        <v>525</v>
      </c>
      <c r="EU160">
        <v>528</v>
      </c>
      <c r="EV160">
        <v>552</v>
      </c>
      <c r="EW160">
        <v>596</v>
      </c>
      <c r="EX160">
        <v>592</v>
      </c>
      <c r="EY160">
        <v>621</v>
      </c>
      <c r="EZ160">
        <v>704</v>
      </c>
      <c r="FA160">
        <v>722</v>
      </c>
      <c r="FB160">
        <v>740</v>
      </c>
      <c r="FC160">
        <v>705</v>
      </c>
      <c r="FD160">
        <v>743</v>
      </c>
      <c r="FE160">
        <v>802</v>
      </c>
      <c r="FF160">
        <v>751</v>
      </c>
      <c r="FG160">
        <v>817</v>
      </c>
      <c r="FH160">
        <v>772</v>
      </c>
      <c r="FI160">
        <v>786</v>
      </c>
      <c r="FJ160">
        <v>758</v>
      </c>
      <c r="FK160">
        <v>747</v>
      </c>
      <c r="FL160">
        <v>754</v>
      </c>
      <c r="FM160">
        <v>662</v>
      </c>
      <c r="FN160">
        <v>659</v>
      </c>
      <c r="FO160">
        <v>633</v>
      </c>
      <c r="FP160">
        <v>566</v>
      </c>
      <c r="FQ160">
        <v>628</v>
      </c>
      <c r="FR160">
        <v>629</v>
      </c>
      <c r="FS160">
        <v>624</v>
      </c>
      <c r="FT160">
        <v>606</v>
      </c>
      <c r="FU160">
        <v>587</v>
      </c>
      <c r="FV160">
        <v>636</v>
      </c>
      <c r="FW160">
        <v>613</v>
      </c>
      <c r="FX160">
        <v>667</v>
      </c>
      <c r="FY160">
        <v>715</v>
      </c>
      <c r="FZ160">
        <v>544</v>
      </c>
      <c r="GA160">
        <v>524</v>
      </c>
      <c r="GB160">
        <v>542</v>
      </c>
      <c r="GC160">
        <v>460</v>
      </c>
      <c r="GD160">
        <v>389</v>
      </c>
      <c r="GE160">
        <v>309</v>
      </c>
      <c r="GF160">
        <v>356</v>
      </c>
      <c r="GG160">
        <v>369</v>
      </c>
      <c r="GH160">
        <v>304</v>
      </c>
      <c r="GI160">
        <v>241</v>
      </c>
      <c r="GJ160">
        <v>218</v>
      </c>
      <c r="GK160">
        <v>165</v>
      </c>
      <c r="GL160">
        <v>872</v>
      </c>
    </row>
    <row r="161" spans="1:194" s="1" customFormat="1" ht="14.4" x14ac:dyDescent="0.3">
      <c r="A161" s="30" t="s">
        <v>46</v>
      </c>
      <c r="B161" s="1" t="s">
        <v>200</v>
      </c>
      <c r="C161" s="29" t="str">
        <f t="shared" si="66"/>
        <v>LA England - County Durham</v>
      </c>
      <c r="D161" s="48">
        <f t="shared" si="57"/>
        <v>18856</v>
      </c>
      <c r="E161" s="48">
        <f t="shared" si="58"/>
        <v>17767</v>
      </c>
      <c r="F161" s="49">
        <f t="shared" si="59"/>
        <v>538011</v>
      </c>
      <c r="G161" s="49">
        <f t="shared" si="60"/>
        <v>262432</v>
      </c>
      <c r="H161" s="50">
        <f t="shared" si="61"/>
        <v>275579</v>
      </c>
      <c r="I161" s="50">
        <f t="shared" si="62"/>
        <v>210765</v>
      </c>
      <c r="J161" s="50">
        <f t="shared" si="63"/>
        <v>226814</v>
      </c>
      <c r="K161" s="47">
        <f t="shared" si="64"/>
        <v>51667</v>
      </c>
      <c r="L161" s="48">
        <f t="shared" si="65"/>
        <v>48765</v>
      </c>
      <c r="M161" s="184">
        <v>2388</v>
      </c>
      <c r="N161" s="184">
        <v>2366</v>
      </c>
      <c r="O161" s="184">
        <v>2500</v>
      </c>
      <c r="P161" s="184">
        <v>2594</v>
      </c>
      <c r="Q161" s="184">
        <v>2672</v>
      </c>
      <c r="R161" s="184">
        <v>2740</v>
      </c>
      <c r="S161" s="184">
        <v>2713</v>
      </c>
      <c r="T161" s="184">
        <v>2745</v>
      </c>
      <c r="U161" s="184">
        <v>2966</v>
      </c>
      <c r="V161" s="184">
        <v>2880</v>
      </c>
      <c r="W161" s="184">
        <v>3098</v>
      </c>
      <c r="X161" s="184">
        <v>3149</v>
      </c>
      <c r="Y161" s="184">
        <v>3198</v>
      </c>
      <c r="Z161" s="184">
        <v>3217</v>
      </c>
      <c r="AA161" s="184">
        <v>3143</v>
      </c>
      <c r="AB161" s="184">
        <v>3014</v>
      </c>
      <c r="AC161" s="184">
        <v>3116</v>
      </c>
      <c r="AD161" s="184">
        <v>3168</v>
      </c>
      <c r="AE161" s="184">
        <v>3143</v>
      </c>
      <c r="AF161" s="184">
        <v>4275</v>
      </c>
      <c r="AG161" s="184">
        <v>4487</v>
      </c>
      <c r="AH161" s="184">
        <v>4835</v>
      </c>
      <c r="AI161" s="184">
        <v>3694</v>
      </c>
      <c r="AJ161" s="184">
        <v>3004</v>
      </c>
      <c r="AK161" s="184">
        <v>2697</v>
      </c>
      <c r="AL161" s="184">
        <v>2846</v>
      </c>
      <c r="AM161" s="184">
        <v>2713</v>
      </c>
      <c r="AN161" s="184">
        <v>2839</v>
      </c>
      <c r="AO161" s="184">
        <v>2884</v>
      </c>
      <c r="AP161" s="184">
        <v>2838</v>
      </c>
      <c r="AQ161" s="184">
        <v>2813</v>
      </c>
      <c r="AR161" s="184">
        <v>2994</v>
      </c>
      <c r="AS161" s="184">
        <v>3116</v>
      </c>
      <c r="AT161" s="184">
        <v>3215</v>
      </c>
      <c r="AU161" s="184">
        <v>2994</v>
      </c>
      <c r="AV161" s="184">
        <v>2970</v>
      </c>
      <c r="AW161" s="184">
        <v>3162</v>
      </c>
      <c r="AX161" s="184">
        <v>3131</v>
      </c>
      <c r="AY161" s="184">
        <v>3184</v>
      </c>
      <c r="AZ161" s="184">
        <v>3132</v>
      </c>
      <c r="BA161" s="184">
        <v>3108</v>
      </c>
      <c r="BB161" s="184">
        <v>3158</v>
      </c>
      <c r="BC161" s="184">
        <v>3090</v>
      </c>
      <c r="BD161" s="184">
        <v>3109</v>
      </c>
      <c r="BE161" s="184">
        <v>3051</v>
      </c>
      <c r="BF161" s="184">
        <v>3084</v>
      </c>
      <c r="BG161" s="184">
        <v>2794</v>
      </c>
      <c r="BH161" s="184">
        <v>2574</v>
      </c>
      <c r="BI161" s="184">
        <v>2814</v>
      </c>
      <c r="BJ161" s="184">
        <v>2901</v>
      </c>
      <c r="BK161" s="184">
        <v>2881</v>
      </c>
      <c r="BL161" s="184">
        <v>3291</v>
      </c>
      <c r="BM161" s="184">
        <v>3499</v>
      </c>
      <c r="BN161" s="184">
        <v>3742</v>
      </c>
      <c r="BO161" s="184">
        <v>3513</v>
      </c>
      <c r="BP161" s="184">
        <v>3711</v>
      </c>
      <c r="BQ161" s="184">
        <v>3784</v>
      </c>
      <c r="BR161" s="184">
        <v>3960</v>
      </c>
      <c r="BS161" s="184">
        <v>3928</v>
      </c>
      <c r="BT161" s="184">
        <v>4055</v>
      </c>
      <c r="BU161" s="184">
        <v>3875</v>
      </c>
      <c r="BV161" s="184">
        <v>3911</v>
      </c>
      <c r="BW161" s="184">
        <v>3923</v>
      </c>
      <c r="BX161" s="184">
        <v>3611</v>
      </c>
      <c r="BY161" s="184">
        <v>3369</v>
      </c>
      <c r="BZ161" s="184">
        <v>3501</v>
      </c>
      <c r="CA161" s="184">
        <v>3361</v>
      </c>
      <c r="CB161" s="184">
        <v>3223</v>
      </c>
      <c r="CC161" s="184">
        <v>3070</v>
      </c>
      <c r="CD161" s="184">
        <v>3086</v>
      </c>
      <c r="CE161" s="184">
        <v>2939</v>
      </c>
      <c r="CF161" s="184">
        <v>2894</v>
      </c>
      <c r="CG161" s="184">
        <v>2725</v>
      </c>
      <c r="CH161" s="184">
        <v>2792</v>
      </c>
      <c r="CI161" s="184">
        <v>2620</v>
      </c>
      <c r="CJ161" s="184">
        <v>2716</v>
      </c>
      <c r="CK161" s="184">
        <v>2645</v>
      </c>
      <c r="CL161" s="184">
        <v>2938</v>
      </c>
      <c r="CM161" s="184">
        <v>2146</v>
      </c>
      <c r="CN161" s="184">
        <v>1963</v>
      </c>
      <c r="CO161" s="184">
        <v>1911</v>
      </c>
      <c r="CP161" s="184">
        <v>1546</v>
      </c>
      <c r="CQ161" s="184">
        <v>1315</v>
      </c>
      <c r="CR161" s="184">
        <v>1186</v>
      </c>
      <c r="CS161" s="184">
        <v>1125</v>
      </c>
      <c r="CT161" s="184">
        <v>1020</v>
      </c>
      <c r="CU161" s="184">
        <v>885</v>
      </c>
      <c r="CV161" s="184">
        <v>796</v>
      </c>
      <c r="CW161" s="184">
        <v>616</v>
      </c>
      <c r="CX161" s="184">
        <v>492</v>
      </c>
      <c r="CY161" s="184">
        <v>1552</v>
      </c>
      <c r="CZ161">
        <v>2320</v>
      </c>
      <c r="DA161">
        <v>2213</v>
      </c>
      <c r="DB161">
        <v>2376</v>
      </c>
      <c r="DC161">
        <v>2287</v>
      </c>
      <c r="DD161">
        <v>2469</v>
      </c>
      <c r="DE161">
        <v>2473</v>
      </c>
      <c r="DF161">
        <v>2659</v>
      </c>
      <c r="DG161">
        <v>2724</v>
      </c>
      <c r="DH161">
        <v>2856</v>
      </c>
      <c r="DI161">
        <v>2866</v>
      </c>
      <c r="DJ161">
        <v>2849</v>
      </c>
      <c r="DK161">
        <v>2906</v>
      </c>
      <c r="DL161">
        <v>2917</v>
      </c>
      <c r="DM161">
        <v>2986</v>
      </c>
      <c r="DN161">
        <v>3048</v>
      </c>
      <c r="DO161">
        <v>2889</v>
      </c>
      <c r="DP161">
        <v>3066</v>
      </c>
      <c r="DQ161">
        <v>2861</v>
      </c>
      <c r="DR161">
        <v>3134</v>
      </c>
      <c r="DS161">
        <v>4330</v>
      </c>
      <c r="DT161">
        <v>4574</v>
      </c>
      <c r="DU161">
        <v>4926</v>
      </c>
      <c r="DV161">
        <v>3596</v>
      </c>
      <c r="DW161">
        <v>2913</v>
      </c>
      <c r="DX161">
        <v>2803</v>
      </c>
      <c r="DY161">
        <v>2864</v>
      </c>
      <c r="DZ161">
        <v>2953</v>
      </c>
      <c r="EA161">
        <v>3133</v>
      </c>
      <c r="EB161">
        <v>3009</v>
      </c>
      <c r="EC161">
        <v>3135</v>
      </c>
      <c r="ED161">
        <v>3194</v>
      </c>
      <c r="EE161">
        <v>3253</v>
      </c>
      <c r="EF161">
        <v>3352</v>
      </c>
      <c r="EG161">
        <v>3420</v>
      </c>
      <c r="EH161">
        <v>3450</v>
      </c>
      <c r="EI161">
        <v>3486</v>
      </c>
      <c r="EJ161">
        <v>3456</v>
      </c>
      <c r="EK161">
        <v>3382</v>
      </c>
      <c r="EL161">
        <v>3451</v>
      </c>
      <c r="EM161">
        <v>3317</v>
      </c>
      <c r="EN161">
        <v>3180</v>
      </c>
      <c r="EO161">
        <v>3271</v>
      </c>
      <c r="EP161">
        <v>3284</v>
      </c>
      <c r="EQ161">
        <v>3304</v>
      </c>
      <c r="ER161">
        <v>3317</v>
      </c>
      <c r="ES161">
        <v>3273</v>
      </c>
      <c r="ET161">
        <v>2880</v>
      </c>
      <c r="EU161">
        <v>2846</v>
      </c>
      <c r="EV161">
        <v>2891</v>
      </c>
      <c r="EW161">
        <v>3018</v>
      </c>
      <c r="EX161">
        <v>3167</v>
      </c>
      <c r="EY161">
        <v>3467</v>
      </c>
      <c r="EZ161">
        <v>3749</v>
      </c>
      <c r="FA161">
        <v>3947</v>
      </c>
      <c r="FB161">
        <v>3725</v>
      </c>
      <c r="FC161">
        <v>3975</v>
      </c>
      <c r="FD161">
        <v>4055</v>
      </c>
      <c r="FE161">
        <v>4050</v>
      </c>
      <c r="FF161">
        <v>4134</v>
      </c>
      <c r="FG161">
        <v>4133</v>
      </c>
      <c r="FH161">
        <v>4149</v>
      </c>
      <c r="FI161">
        <v>3934</v>
      </c>
      <c r="FJ161">
        <v>3892</v>
      </c>
      <c r="FK161">
        <v>3771</v>
      </c>
      <c r="FL161">
        <v>3596</v>
      </c>
      <c r="FM161">
        <v>3688</v>
      </c>
      <c r="FN161">
        <v>3505</v>
      </c>
      <c r="FO161">
        <v>3318</v>
      </c>
      <c r="FP161">
        <v>3266</v>
      </c>
      <c r="FQ161">
        <v>3112</v>
      </c>
      <c r="FR161">
        <v>3058</v>
      </c>
      <c r="FS161">
        <v>3019</v>
      </c>
      <c r="FT161">
        <v>2863</v>
      </c>
      <c r="FU161">
        <v>2868</v>
      </c>
      <c r="FV161">
        <v>2894</v>
      </c>
      <c r="FW161">
        <v>2946</v>
      </c>
      <c r="FX161">
        <v>3040</v>
      </c>
      <c r="FY161">
        <v>3121</v>
      </c>
      <c r="FZ161">
        <v>2340</v>
      </c>
      <c r="GA161">
        <v>2325</v>
      </c>
      <c r="GB161">
        <v>2204</v>
      </c>
      <c r="GC161">
        <v>1865</v>
      </c>
      <c r="GD161">
        <v>1613</v>
      </c>
      <c r="GE161">
        <v>1520</v>
      </c>
      <c r="GF161">
        <v>1425</v>
      </c>
      <c r="GG161">
        <v>1310</v>
      </c>
      <c r="GH161">
        <v>1251</v>
      </c>
      <c r="GI161">
        <v>1175</v>
      </c>
      <c r="GJ161">
        <v>1026</v>
      </c>
      <c r="GK161">
        <v>884</v>
      </c>
      <c r="GL161">
        <v>3039</v>
      </c>
    </row>
    <row r="162" spans="1:194" s="1" customFormat="1" ht="14.4" x14ac:dyDescent="0.3">
      <c r="A162" s="30" t="s">
        <v>46</v>
      </c>
      <c r="B162" s="1" t="s">
        <v>201</v>
      </c>
      <c r="C162" s="29" t="str">
        <f t="shared" si="66"/>
        <v>LA England - Coventry</v>
      </c>
      <c r="D162" s="48">
        <f t="shared" si="57"/>
        <v>14508</v>
      </c>
      <c r="E162" s="48">
        <f t="shared" si="58"/>
        <v>13672</v>
      </c>
      <c r="F162" s="49">
        <f t="shared" si="59"/>
        <v>369026</v>
      </c>
      <c r="G162" s="49">
        <f t="shared" si="60"/>
        <v>184947</v>
      </c>
      <c r="H162" s="50">
        <f t="shared" si="61"/>
        <v>184079</v>
      </c>
      <c r="I162" s="50">
        <f t="shared" si="62"/>
        <v>142208</v>
      </c>
      <c r="J162" s="50">
        <f t="shared" si="63"/>
        <v>143257</v>
      </c>
      <c r="K162" s="47">
        <f t="shared" si="64"/>
        <v>42739</v>
      </c>
      <c r="L162" s="48">
        <f t="shared" si="65"/>
        <v>40822</v>
      </c>
      <c r="M162" s="184">
        <v>2133</v>
      </c>
      <c r="N162" s="184">
        <v>2217</v>
      </c>
      <c r="O162" s="184">
        <v>2312</v>
      </c>
      <c r="P162" s="184">
        <v>2342</v>
      </c>
      <c r="Q162" s="184">
        <v>2421</v>
      </c>
      <c r="R162" s="184">
        <v>2421</v>
      </c>
      <c r="S162" s="184">
        <v>2351</v>
      </c>
      <c r="T162" s="184">
        <v>2361</v>
      </c>
      <c r="U162" s="184">
        <v>2516</v>
      </c>
      <c r="V162" s="184">
        <v>2402</v>
      </c>
      <c r="W162" s="184">
        <v>2389</v>
      </c>
      <c r="X162" s="184">
        <v>2366</v>
      </c>
      <c r="Y162" s="184">
        <v>2546</v>
      </c>
      <c r="Z162" s="184">
        <v>2449</v>
      </c>
      <c r="AA162" s="184">
        <v>2418</v>
      </c>
      <c r="AB162" s="184">
        <v>2364</v>
      </c>
      <c r="AC162" s="184">
        <v>2376</v>
      </c>
      <c r="AD162" s="184">
        <v>2355</v>
      </c>
      <c r="AE162" s="184">
        <v>2737</v>
      </c>
      <c r="AF162" s="184">
        <v>4388</v>
      </c>
      <c r="AG162" s="184">
        <v>4220</v>
      </c>
      <c r="AH162" s="184">
        <v>4168</v>
      </c>
      <c r="AI162" s="184">
        <v>3166</v>
      </c>
      <c r="AJ162" s="184">
        <v>3247</v>
      </c>
      <c r="AK162" s="184">
        <v>3017</v>
      </c>
      <c r="AL162" s="184">
        <v>2878</v>
      </c>
      <c r="AM162" s="184">
        <v>3058</v>
      </c>
      <c r="AN162" s="184">
        <v>3111</v>
      </c>
      <c r="AO162" s="184">
        <v>3011</v>
      </c>
      <c r="AP162" s="184">
        <v>2843</v>
      </c>
      <c r="AQ162" s="184">
        <v>2886</v>
      </c>
      <c r="AR162" s="184">
        <v>2894</v>
      </c>
      <c r="AS162" s="184">
        <v>2758</v>
      </c>
      <c r="AT162" s="184">
        <v>2856</v>
      </c>
      <c r="AU162" s="184">
        <v>2871</v>
      </c>
      <c r="AV162" s="184">
        <v>2679</v>
      </c>
      <c r="AW162" s="184">
        <v>2719</v>
      </c>
      <c r="AX162" s="184">
        <v>2738</v>
      </c>
      <c r="AY162" s="184">
        <v>2674</v>
      </c>
      <c r="AZ162" s="184">
        <v>2594</v>
      </c>
      <c r="BA162" s="184">
        <v>2451</v>
      </c>
      <c r="BB162" s="184">
        <v>2350</v>
      </c>
      <c r="BC162" s="184">
        <v>2380</v>
      </c>
      <c r="BD162" s="184">
        <v>2414</v>
      </c>
      <c r="BE162" s="184">
        <v>2328</v>
      </c>
      <c r="BF162" s="184">
        <v>2226</v>
      </c>
      <c r="BG162" s="184">
        <v>2142</v>
      </c>
      <c r="BH162" s="184">
        <v>1985</v>
      </c>
      <c r="BI162" s="184">
        <v>1887</v>
      </c>
      <c r="BJ162" s="184">
        <v>1945</v>
      </c>
      <c r="BK162" s="184">
        <v>1922</v>
      </c>
      <c r="BL162" s="184">
        <v>1987</v>
      </c>
      <c r="BM162" s="184">
        <v>2124</v>
      </c>
      <c r="BN162" s="184">
        <v>2038</v>
      </c>
      <c r="BO162" s="184">
        <v>2057</v>
      </c>
      <c r="BP162" s="184">
        <v>2112</v>
      </c>
      <c r="BQ162" s="184">
        <v>2116</v>
      </c>
      <c r="BR162" s="184">
        <v>1978</v>
      </c>
      <c r="BS162" s="184">
        <v>1905</v>
      </c>
      <c r="BT162" s="184">
        <v>1890</v>
      </c>
      <c r="BU162" s="184">
        <v>1851</v>
      </c>
      <c r="BV162" s="184">
        <v>1919</v>
      </c>
      <c r="BW162" s="184">
        <v>1815</v>
      </c>
      <c r="BX162" s="184">
        <v>1661</v>
      </c>
      <c r="BY162" s="184">
        <v>1626</v>
      </c>
      <c r="BZ162" s="184">
        <v>1606</v>
      </c>
      <c r="CA162" s="184">
        <v>1484</v>
      </c>
      <c r="CB162" s="184">
        <v>1317</v>
      </c>
      <c r="CC162" s="184">
        <v>1312</v>
      </c>
      <c r="CD162" s="184">
        <v>1269</v>
      </c>
      <c r="CE162" s="184">
        <v>1260</v>
      </c>
      <c r="CF162" s="184">
        <v>1173</v>
      </c>
      <c r="CG162" s="184">
        <v>1098</v>
      </c>
      <c r="CH162" s="184">
        <v>1078</v>
      </c>
      <c r="CI162" s="184">
        <v>1066</v>
      </c>
      <c r="CJ162" s="184">
        <v>1045</v>
      </c>
      <c r="CK162" s="184">
        <v>1022</v>
      </c>
      <c r="CL162" s="184">
        <v>1076</v>
      </c>
      <c r="CM162" s="184">
        <v>900</v>
      </c>
      <c r="CN162" s="184">
        <v>862</v>
      </c>
      <c r="CO162" s="184">
        <v>871</v>
      </c>
      <c r="CP162" s="184">
        <v>732</v>
      </c>
      <c r="CQ162" s="184">
        <v>592</v>
      </c>
      <c r="CR162" s="184">
        <v>500</v>
      </c>
      <c r="CS162" s="184">
        <v>496</v>
      </c>
      <c r="CT162" s="184">
        <v>526</v>
      </c>
      <c r="CU162" s="184">
        <v>474</v>
      </c>
      <c r="CV162" s="184">
        <v>358</v>
      </c>
      <c r="CW162" s="184">
        <v>342</v>
      </c>
      <c r="CX162" s="184">
        <v>254</v>
      </c>
      <c r="CY162" s="184">
        <v>873</v>
      </c>
      <c r="CZ162">
        <v>2107</v>
      </c>
      <c r="DA162">
        <v>2136</v>
      </c>
      <c r="DB162">
        <v>2242</v>
      </c>
      <c r="DC162">
        <v>2112</v>
      </c>
      <c r="DD162">
        <v>2276</v>
      </c>
      <c r="DE162">
        <v>2345</v>
      </c>
      <c r="DF162">
        <v>2307</v>
      </c>
      <c r="DG162">
        <v>2374</v>
      </c>
      <c r="DH162">
        <v>2314</v>
      </c>
      <c r="DI162">
        <v>2325</v>
      </c>
      <c r="DJ162">
        <v>2326</v>
      </c>
      <c r="DK162">
        <v>2286</v>
      </c>
      <c r="DL162">
        <v>2407</v>
      </c>
      <c r="DM162">
        <v>2299</v>
      </c>
      <c r="DN162">
        <v>2300</v>
      </c>
      <c r="DO162">
        <v>2261</v>
      </c>
      <c r="DP162">
        <v>2251</v>
      </c>
      <c r="DQ162">
        <v>2154</v>
      </c>
      <c r="DR162">
        <v>2386</v>
      </c>
      <c r="DS162">
        <v>3747</v>
      </c>
      <c r="DT162">
        <v>3527</v>
      </c>
      <c r="DU162">
        <v>3611</v>
      </c>
      <c r="DV162">
        <v>3116</v>
      </c>
      <c r="DW162">
        <v>3037</v>
      </c>
      <c r="DX162">
        <v>2631</v>
      </c>
      <c r="DY162">
        <v>2761</v>
      </c>
      <c r="DZ162">
        <v>2936</v>
      </c>
      <c r="EA162">
        <v>3102</v>
      </c>
      <c r="EB162">
        <v>3085</v>
      </c>
      <c r="EC162">
        <v>2743</v>
      </c>
      <c r="ED162">
        <v>2858</v>
      </c>
      <c r="EE162">
        <v>2785</v>
      </c>
      <c r="EF162">
        <v>2859</v>
      </c>
      <c r="EG162">
        <v>2816</v>
      </c>
      <c r="EH162">
        <v>2887</v>
      </c>
      <c r="EI162">
        <v>2790</v>
      </c>
      <c r="EJ162">
        <v>2801</v>
      </c>
      <c r="EK162">
        <v>2780</v>
      </c>
      <c r="EL162">
        <v>2746</v>
      </c>
      <c r="EM162">
        <v>2575</v>
      </c>
      <c r="EN162">
        <v>2502</v>
      </c>
      <c r="EO162">
        <v>2429</v>
      </c>
      <c r="EP162">
        <v>2428</v>
      </c>
      <c r="EQ162">
        <v>2331</v>
      </c>
      <c r="ER162">
        <v>2412</v>
      </c>
      <c r="ES162">
        <v>2229</v>
      </c>
      <c r="ET162">
        <v>2110</v>
      </c>
      <c r="EU162">
        <v>1958</v>
      </c>
      <c r="EV162">
        <v>2084</v>
      </c>
      <c r="EW162">
        <v>1881</v>
      </c>
      <c r="EX162">
        <v>1911</v>
      </c>
      <c r="EY162">
        <v>1975</v>
      </c>
      <c r="EZ162">
        <v>2024</v>
      </c>
      <c r="FA162">
        <v>2021</v>
      </c>
      <c r="FB162">
        <v>2005</v>
      </c>
      <c r="FC162">
        <v>2036</v>
      </c>
      <c r="FD162">
        <v>2121</v>
      </c>
      <c r="FE162">
        <v>2000</v>
      </c>
      <c r="FF162">
        <v>1887</v>
      </c>
      <c r="FG162">
        <v>1888</v>
      </c>
      <c r="FH162">
        <v>1860</v>
      </c>
      <c r="FI162">
        <v>1862</v>
      </c>
      <c r="FJ162">
        <v>1776</v>
      </c>
      <c r="FK162">
        <v>1704</v>
      </c>
      <c r="FL162">
        <v>1530</v>
      </c>
      <c r="FM162">
        <v>1503</v>
      </c>
      <c r="FN162">
        <v>1488</v>
      </c>
      <c r="FO162">
        <v>1458</v>
      </c>
      <c r="FP162">
        <v>1342</v>
      </c>
      <c r="FQ162">
        <v>1312</v>
      </c>
      <c r="FR162">
        <v>1303</v>
      </c>
      <c r="FS162">
        <v>1270</v>
      </c>
      <c r="FT162">
        <v>1147</v>
      </c>
      <c r="FU162">
        <v>1162</v>
      </c>
      <c r="FV162">
        <v>1210</v>
      </c>
      <c r="FW162">
        <v>1161</v>
      </c>
      <c r="FX162">
        <v>1294</v>
      </c>
      <c r="FY162">
        <v>1271</v>
      </c>
      <c r="FZ162">
        <v>1020</v>
      </c>
      <c r="GA162">
        <v>992</v>
      </c>
      <c r="GB162">
        <v>1016</v>
      </c>
      <c r="GC162">
        <v>1014</v>
      </c>
      <c r="GD162">
        <v>777</v>
      </c>
      <c r="GE162">
        <v>775</v>
      </c>
      <c r="GF162">
        <v>707</v>
      </c>
      <c r="GG162">
        <v>662</v>
      </c>
      <c r="GH162">
        <v>593</v>
      </c>
      <c r="GI162">
        <v>521</v>
      </c>
      <c r="GJ162">
        <v>490</v>
      </c>
      <c r="GK162">
        <v>453</v>
      </c>
      <c r="GL162">
        <v>1773</v>
      </c>
    </row>
    <row r="163" spans="1:194" s="1" customFormat="1" ht="14.4" x14ac:dyDescent="0.3">
      <c r="A163" s="30" t="s">
        <v>46</v>
      </c>
      <c r="B163" s="1" t="s">
        <v>202</v>
      </c>
      <c r="C163" s="29" t="str">
        <f t="shared" si="66"/>
        <v>LA England - Crawley</v>
      </c>
      <c r="D163" s="48">
        <f t="shared" si="57"/>
        <v>5142</v>
      </c>
      <c r="E163" s="48">
        <f t="shared" si="58"/>
        <v>4830</v>
      </c>
      <c r="F163" s="49">
        <f t="shared" si="59"/>
        <v>124008</v>
      </c>
      <c r="G163" s="49">
        <f t="shared" si="60"/>
        <v>61893</v>
      </c>
      <c r="H163" s="50">
        <f t="shared" si="61"/>
        <v>62115</v>
      </c>
      <c r="I163" s="50">
        <f t="shared" si="62"/>
        <v>46596</v>
      </c>
      <c r="J163" s="50">
        <f t="shared" si="63"/>
        <v>47931</v>
      </c>
      <c r="K163" s="47">
        <f t="shared" si="64"/>
        <v>15297</v>
      </c>
      <c r="L163" s="48">
        <f t="shared" si="65"/>
        <v>14184</v>
      </c>
      <c r="M163" s="184">
        <v>724</v>
      </c>
      <c r="N163" s="184">
        <v>781</v>
      </c>
      <c r="O163" s="184">
        <v>784</v>
      </c>
      <c r="P163" s="184">
        <v>880</v>
      </c>
      <c r="Q163" s="184">
        <v>866</v>
      </c>
      <c r="R163" s="184">
        <v>872</v>
      </c>
      <c r="S163" s="184">
        <v>823</v>
      </c>
      <c r="T163" s="184">
        <v>853</v>
      </c>
      <c r="U163" s="184">
        <v>862</v>
      </c>
      <c r="V163" s="184">
        <v>903</v>
      </c>
      <c r="W163" s="184">
        <v>924</v>
      </c>
      <c r="X163" s="184">
        <v>883</v>
      </c>
      <c r="Y163" s="184">
        <v>897</v>
      </c>
      <c r="Z163" s="184">
        <v>857</v>
      </c>
      <c r="AA163" s="184">
        <v>909</v>
      </c>
      <c r="AB163" s="184">
        <v>834</v>
      </c>
      <c r="AC163" s="184">
        <v>859</v>
      </c>
      <c r="AD163" s="184">
        <v>786</v>
      </c>
      <c r="AE163" s="184">
        <v>763</v>
      </c>
      <c r="AF163" s="184">
        <v>667</v>
      </c>
      <c r="AG163" s="184">
        <v>587</v>
      </c>
      <c r="AH163" s="184">
        <v>595</v>
      </c>
      <c r="AI163" s="184">
        <v>684</v>
      </c>
      <c r="AJ163" s="184">
        <v>784</v>
      </c>
      <c r="AK163" s="184">
        <v>797</v>
      </c>
      <c r="AL163" s="184">
        <v>780</v>
      </c>
      <c r="AM163" s="184">
        <v>815</v>
      </c>
      <c r="AN163" s="184">
        <v>869</v>
      </c>
      <c r="AO163" s="184">
        <v>839</v>
      </c>
      <c r="AP163" s="184">
        <v>871</v>
      </c>
      <c r="AQ163" s="184">
        <v>960</v>
      </c>
      <c r="AR163" s="184">
        <v>924</v>
      </c>
      <c r="AS163" s="184">
        <v>1077</v>
      </c>
      <c r="AT163" s="184">
        <v>996</v>
      </c>
      <c r="AU163" s="184">
        <v>1019</v>
      </c>
      <c r="AV163" s="184">
        <v>1034</v>
      </c>
      <c r="AW163" s="184">
        <v>1014</v>
      </c>
      <c r="AX163" s="184">
        <v>1013</v>
      </c>
      <c r="AY163" s="184">
        <v>1042</v>
      </c>
      <c r="AZ163" s="184">
        <v>898</v>
      </c>
      <c r="BA163" s="184">
        <v>1040</v>
      </c>
      <c r="BB163" s="184">
        <v>968</v>
      </c>
      <c r="BC163" s="184">
        <v>965</v>
      </c>
      <c r="BD163" s="184">
        <v>975</v>
      </c>
      <c r="BE163" s="184">
        <v>957</v>
      </c>
      <c r="BF163" s="184">
        <v>971</v>
      </c>
      <c r="BG163" s="184">
        <v>840</v>
      </c>
      <c r="BH163" s="184">
        <v>829</v>
      </c>
      <c r="BI163" s="184">
        <v>807</v>
      </c>
      <c r="BJ163" s="184">
        <v>805</v>
      </c>
      <c r="BK163" s="184">
        <v>814</v>
      </c>
      <c r="BL163" s="184">
        <v>782</v>
      </c>
      <c r="BM163" s="184">
        <v>786</v>
      </c>
      <c r="BN163" s="184">
        <v>790</v>
      </c>
      <c r="BO163" s="184">
        <v>798</v>
      </c>
      <c r="BP163" s="184">
        <v>752</v>
      </c>
      <c r="BQ163" s="184">
        <v>734</v>
      </c>
      <c r="BR163" s="184">
        <v>744</v>
      </c>
      <c r="BS163" s="184">
        <v>735</v>
      </c>
      <c r="BT163" s="184">
        <v>723</v>
      </c>
      <c r="BU163" s="184">
        <v>732</v>
      </c>
      <c r="BV163" s="184">
        <v>649</v>
      </c>
      <c r="BW163" s="184">
        <v>637</v>
      </c>
      <c r="BX163" s="184">
        <v>630</v>
      </c>
      <c r="BY163" s="184">
        <v>582</v>
      </c>
      <c r="BZ163" s="184">
        <v>594</v>
      </c>
      <c r="CA163" s="184">
        <v>541</v>
      </c>
      <c r="CB163" s="184">
        <v>483</v>
      </c>
      <c r="CC163" s="184">
        <v>481</v>
      </c>
      <c r="CD163" s="184">
        <v>470</v>
      </c>
      <c r="CE163" s="184">
        <v>407</v>
      </c>
      <c r="CF163" s="184">
        <v>394</v>
      </c>
      <c r="CG163" s="184">
        <v>347</v>
      </c>
      <c r="CH163" s="184">
        <v>348</v>
      </c>
      <c r="CI163" s="184">
        <v>341</v>
      </c>
      <c r="CJ163" s="184">
        <v>347</v>
      </c>
      <c r="CK163" s="184">
        <v>334</v>
      </c>
      <c r="CL163" s="184">
        <v>362</v>
      </c>
      <c r="CM163" s="184">
        <v>253</v>
      </c>
      <c r="CN163" s="184">
        <v>233</v>
      </c>
      <c r="CO163" s="184">
        <v>219</v>
      </c>
      <c r="CP163" s="184">
        <v>187</v>
      </c>
      <c r="CQ163" s="184">
        <v>147</v>
      </c>
      <c r="CR163" s="184">
        <v>139</v>
      </c>
      <c r="CS163" s="184">
        <v>129</v>
      </c>
      <c r="CT163" s="184">
        <v>115</v>
      </c>
      <c r="CU163" s="184">
        <v>111</v>
      </c>
      <c r="CV163" s="184">
        <v>94</v>
      </c>
      <c r="CW163" s="184">
        <v>81</v>
      </c>
      <c r="CX163" s="184">
        <v>85</v>
      </c>
      <c r="CY163" s="184">
        <v>281</v>
      </c>
      <c r="CZ163">
        <v>710</v>
      </c>
      <c r="DA163">
        <v>702</v>
      </c>
      <c r="DB163">
        <v>772</v>
      </c>
      <c r="DC163">
        <v>752</v>
      </c>
      <c r="DD163">
        <v>831</v>
      </c>
      <c r="DE163">
        <v>750</v>
      </c>
      <c r="DF163">
        <v>819</v>
      </c>
      <c r="DG163">
        <v>799</v>
      </c>
      <c r="DH163">
        <v>856</v>
      </c>
      <c r="DI163">
        <v>769</v>
      </c>
      <c r="DJ163">
        <v>828</v>
      </c>
      <c r="DK163">
        <v>766</v>
      </c>
      <c r="DL163">
        <v>869</v>
      </c>
      <c r="DM163">
        <v>837</v>
      </c>
      <c r="DN163">
        <v>843</v>
      </c>
      <c r="DO163">
        <v>763</v>
      </c>
      <c r="DP163">
        <v>794</v>
      </c>
      <c r="DQ163">
        <v>724</v>
      </c>
      <c r="DR163">
        <v>678</v>
      </c>
      <c r="DS163">
        <v>518</v>
      </c>
      <c r="DT163">
        <v>469</v>
      </c>
      <c r="DU163">
        <v>498</v>
      </c>
      <c r="DV163">
        <v>531</v>
      </c>
      <c r="DW163">
        <v>668</v>
      </c>
      <c r="DX163">
        <v>740</v>
      </c>
      <c r="DY163">
        <v>752</v>
      </c>
      <c r="DZ163">
        <v>855</v>
      </c>
      <c r="EA163">
        <v>876</v>
      </c>
      <c r="EB163">
        <v>858</v>
      </c>
      <c r="EC163">
        <v>865</v>
      </c>
      <c r="ED163">
        <v>1060</v>
      </c>
      <c r="EE163">
        <v>981</v>
      </c>
      <c r="EF163">
        <v>1113</v>
      </c>
      <c r="EG163">
        <v>1067</v>
      </c>
      <c r="EH163">
        <v>1127</v>
      </c>
      <c r="EI163">
        <v>1157</v>
      </c>
      <c r="EJ163">
        <v>1063</v>
      </c>
      <c r="EK163">
        <v>1114</v>
      </c>
      <c r="EL163">
        <v>1064</v>
      </c>
      <c r="EM163">
        <v>1036</v>
      </c>
      <c r="EN163">
        <v>1000</v>
      </c>
      <c r="EO163">
        <v>980</v>
      </c>
      <c r="EP163">
        <v>1012</v>
      </c>
      <c r="EQ163">
        <v>984</v>
      </c>
      <c r="ER163">
        <v>969</v>
      </c>
      <c r="ES163">
        <v>901</v>
      </c>
      <c r="ET163">
        <v>848</v>
      </c>
      <c r="EU163">
        <v>816</v>
      </c>
      <c r="EV163">
        <v>811</v>
      </c>
      <c r="EW163">
        <v>768</v>
      </c>
      <c r="EX163">
        <v>703</v>
      </c>
      <c r="EY163">
        <v>741</v>
      </c>
      <c r="EZ163">
        <v>728</v>
      </c>
      <c r="FA163">
        <v>826</v>
      </c>
      <c r="FB163">
        <v>734</v>
      </c>
      <c r="FC163">
        <v>743</v>
      </c>
      <c r="FD163">
        <v>768</v>
      </c>
      <c r="FE163">
        <v>699</v>
      </c>
      <c r="FF163">
        <v>685</v>
      </c>
      <c r="FG163">
        <v>746</v>
      </c>
      <c r="FH163">
        <v>665</v>
      </c>
      <c r="FI163">
        <v>649</v>
      </c>
      <c r="FJ163">
        <v>640</v>
      </c>
      <c r="FK163">
        <v>626</v>
      </c>
      <c r="FL163">
        <v>585</v>
      </c>
      <c r="FM163">
        <v>621</v>
      </c>
      <c r="FN163">
        <v>613</v>
      </c>
      <c r="FO163">
        <v>509</v>
      </c>
      <c r="FP163">
        <v>506</v>
      </c>
      <c r="FQ163">
        <v>463</v>
      </c>
      <c r="FR163">
        <v>504</v>
      </c>
      <c r="FS163">
        <v>419</v>
      </c>
      <c r="FT163">
        <v>406</v>
      </c>
      <c r="FU163">
        <v>415</v>
      </c>
      <c r="FV163">
        <v>412</v>
      </c>
      <c r="FW163">
        <v>387</v>
      </c>
      <c r="FX163">
        <v>414</v>
      </c>
      <c r="FY163">
        <v>475</v>
      </c>
      <c r="FZ163">
        <v>330</v>
      </c>
      <c r="GA163">
        <v>282</v>
      </c>
      <c r="GB163">
        <v>263</v>
      </c>
      <c r="GC163">
        <v>226</v>
      </c>
      <c r="GD163">
        <v>206</v>
      </c>
      <c r="GE163">
        <v>190</v>
      </c>
      <c r="GF163">
        <v>191</v>
      </c>
      <c r="GG163">
        <v>185</v>
      </c>
      <c r="GH163">
        <v>179</v>
      </c>
      <c r="GI163">
        <v>155</v>
      </c>
      <c r="GJ163">
        <v>135</v>
      </c>
      <c r="GK163">
        <v>120</v>
      </c>
      <c r="GL163">
        <v>608</v>
      </c>
    </row>
    <row r="164" spans="1:194" s="1" customFormat="1" ht="14.4" x14ac:dyDescent="0.3">
      <c r="A164" s="30" t="s">
        <v>46</v>
      </c>
      <c r="B164" s="1" t="s">
        <v>203</v>
      </c>
      <c r="C164" s="29" t="str">
        <f t="shared" si="66"/>
        <v>LA England - Croydon</v>
      </c>
      <c r="D164" s="48">
        <f t="shared" si="57"/>
        <v>16616</v>
      </c>
      <c r="E164" s="48">
        <f t="shared" si="58"/>
        <v>15550</v>
      </c>
      <c r="F164" s="49">
        <f t="shared" si="59"/>
        <v>409342</v>
      </c>
      <c r="G164" s="49">
        <f t="shared" si="60"/>
        <v>197450</v>
      </c>
      <c r="H164" s="50">
        <f t="shared" si="61"/>
        <v>211892</v>
      </c>
      <c r="I164" s="50">
        <f t="shared" si="62"/>
        <v>149676</v>
      </c>
      <c r="J164" s="50">
        <f t="shared" si="63"/>
        <v>165721</v>
      </c>
      <c r="K164" s="47">
        <f t="shared" si="64"/>
        <v>47774</v>
      </c>
      <c r="L164" s="48">
        <f t="shared" si="65"/>
        <v>46171</v>
      </c>
      <c r="M164" s="184">
        <v>2536</v>
      </c>
      <c r="N164" s="184">
        <v>2580</v>
      </c>
      <c r="O164" s="184">
        <v>2570</v>
      </c>
      <c r="P164" s="184">
        <v>2610</v>
      </c>
      <c r="Q164" s="184">
        <v>2649</v>
      </c>
      <c r="R164" s="184">
        <v>2622</v>
      </c>
      <c r="S164" s="184">
        <v>2630</v>
      </c>
      <c r="T164" s="184">
        <v>2592</v>
      </c>
      <c r="U164" s="184">
        <v>2626</v>
      </c>
      <c r="V164" s="184">
        <v>2617</v>
      </c>
      <c r="W164" s="184">
        <v>2575</v>
      </c>
      <c r="X164" s="184">
        <v>2551</v>
      </c>
      <c r="Y164" s="184">
        <v>2617</v>
      </c>
      <c r="Z164" s="184">
        <v>2791</v>
      </c>
      <c r="AA164" s="184">
        <v>2755</v>
      </c>
      <c r="AB164" s="184">
        <v>2725</v>
      </c>
      <c r="AC164" s="184">
        <v>2898</v>
      </c>
      <c r="AD164" s="184">
        <v>2830</v>
      </c>
      <c r="AE164" s="184">
        <v>2619</v>
      </c>
      <c r="AF164" s="184">
        <v>2114</v>
      </c>
      <c r="AG164" s="184">
        <v>1915</v>
      </c>
      <c r="AH164" s="184">
        <v>1974</v>
      </c>
      <c r="AI164" s="184">
        <v>2249</v>
      </c>
      <c r="AJ164" s="184">
        <v>2596</v>
      </c>
      <c r="AK164" s="184">
        <v>2740</v>
      </c>
      <c r="AL164" s="184">
        <v>2963</v>
      </c>
      <c r="AM164" s="184">
        <v>2980</v>
      </c>
      <c r="AN164" s="184">
        <v>3089</v>
      </c>
      <c r="AO164" s="184">
        <v>2962</v>
      </c>
      <c r="AP164" s="184">
        <v>3048</v>
      </c>
      <c r="AQ164" s="184">
        <v>3122</v>
      </c>
      <c r="AR164" s="184">
        <v>2981</v>
      </c>
      <c r="AS164" s="184">
        <v>3060</v>
      </c>
      <c r="AT164" s="184">
        <v>3160</v>
      </c>
      <c r="AU164" s="184">
        <v>3234</v>
      </c>
      <c r="AV164" s="184">
        <v>3136</v>
      </c>
      <c r="AW164" s="184">
        <v>3041</v>
      </c>
      <c r="AX164" s="184">
        <v>3033</v>
      </c>
      <c r="AY164" s="184">
        <v>3030</v>
      </c>
      <c r="AZ164" s="184">
        <v>2939</v>
      </c>
      <c r="BA164" s="184">
        <v>2893</v>
      </c>
      <c r="BB164" s="184">
        <v>2861</v>
      </c>
      <c r="BC164" s="184">
        <v>2826</v>
      </c>
      <c r="BD164" s="184">
        <v>2881</v>
      </c>
      <c r="BE164" s="184">
        <v>2763</v>
      </c>
      <c r="BF164" s="184">
        <v>2734</v>
      </c>
      <c r="BG164" s="184">
        <v>2598</v>
      </c>
      <c r="BH164" s="184">
        <v>2458</v>
      </c>
      <c r="BI164" s="184">
        <v>2588</v>
      </c>
      <c r="BJ164" s="184">
        <v>2526</v>
      </c>
      <c r="BK164" s="184">
        <v>2423</v>
      </c>
      <c r="BL164" s="184">
        <v>2289</v>
      </c>
      <c r="BM164" s="184">
        <v>2335</v>
      </c>
      <c r="BN164" s="184">
        <v>2359</v>
      </c>
      <c r="BO164" s="184">
        <v>2363</v>
      </c>
      <c r="BP164" s="184">
        <v>2540</v>
      </c>
      <c r="BQ164" s="184">
        <v>2495</v>
      </c>
      <c r="BR164" s="184">
        <v>2501</v>
      </c>
      <c r="BS164" s="184">
        <v>2340</v>
      </c>
      <c r="BT164" s="184">
        <v>2484</v>
      </c>
      <c r="BU164" s="184">
        <v>2423</v>
      </c>
      <c r="BV164" s="184">
        <v>2221</v>
      </c>
      <c r="BW164" s="184">
        <v>2190</v>
      </c>
      <c r="BX164" s="184">
        <v>2168</v>
      </c>
      <c r="BY164" s="184">
        <v>1994</v>
      </c>
      <c r="BZ164" s="184">
        <v>1801</v>
      </c>
      <c r="CA164" s="184">
        <v>1717</v>
      </c>
      <c r="CB164" s="184">
        <v>1616</v>
      </c>
      <c r="CC164" s="184">
        <v>1443</v>
      </c>
      <c r="CD164" s="184">
        <v>1426</v>
      </c>
      <c r="CE164" s="184">
        <v>1376</v>
      </c>
      <c r="CF164" s="184">
        <v>1271</v>
      </c>
      <c r="CG164" s="184">
        <v>1165</v>
      </c>
      <c r="CH164" s="184">
        <v>1157</v>
      </c>
      <c r="CI164" s="184">
        <v>1133</v>
      </c>
      <c r="CJ164" s="184">
        <v>1076</v>
      </c>
      <c r="CK164" s="184">
        <v>1208</v>
      </c>
      <c r="CL164" s="184">
        <v>1255</v>
      </c>
      <c r="CM164" s="184">
        <v>903</v>
      </c>
      <c r="CN164" s="184">
        <v>826</v>
      </c>
      <c r="CO164" s="184">
        <v>738</v>
      </c>
      <c r="CP164" s="184">
        <v>733</v>
      </c>
      <c r="CQ164" s="184">
        <v>622</v>
      </c>
      <c r="CR164" s="184">
        <v>535</v>
      </c>
      <c r="CS164" s="184">
        <v>531</v>
      </c>
      <c r="CT164" s="184">
        <v>450</v>
      </c>
      <c r="CU164" s="184">
        <v>460</v>
      </c>
      <c r="CV164" s="184">
        <v>368</v>
      </c>
      <c r="CW164" s="184">
        <v>344</v>
      </c>
      <c r="CX164" s="184">
        <v>274</v>
      </c>
      <c r="CY164" s="184">
        <v>1010</v>
      </c>
      <c r="CZ164">
        <v>2517</v>
      </c>
      <c r="DA164">
        <v>2556</v>
      </c>
      <c r="DB164">
        <v>2485</v>
      </c>
      <c r="DC164">
        <v>2693</v>
      </c>
      <c r="DD164">
        <v>2559</v>
      </c>
      <c r="DE164">
        <v>2535</v>
      </c>
      <c r="DF164">
        <v>2546</v>
      </c>
      <c r="DG164">
        <v>2628</v>
      </c>
      <c r="DH164">
        <v>2562</v>
      </c>
      <c r="DI164">
        <v>2473</v>
      </c>
      <c r="DJ164">
        <v>2535</v>
      </c>
      <c r="DK164">
        <v>2532</v>
      </c>
      <c r="DL164">
        <v>2634</v>
      </c>
      <c r="DM164">
        <v>2534</v>
      </c>
      <c r="DN164">
        <v>2603</v>
      </c>
      <c r="DO164">
        <v>2511</v>
      </c>
      <c r="DP164">
        <v>2738</v>
      </c>
      <c r="DQ164">
        <v>2530</v>
      </c>
      <c r="DR164">
        <v>2253</v>
      </c>
      <c r="DS164">
        <v>1690</v>
      </c>
      <c r="DT164">
        <v>1528</v>
      </c>
      <c r="DU164">
        <v>1606</v>
      </c>
      <c r="DV164">
        <v>2165</v>
      </c>
      <c r="DW164">
        <v>2496</v>
      </c>
      <c r="DX164">
        <v>2681</v>
      </c>
      <c r="DY164">
        <v>2957</v>
      </c>
      <c r="DZ164">
        <v>3006</v>
      </c>
      <c r="EA164">
        <v>3019</v>
      </c>
      <c r="EB164">
        <v>3040</v>
      </c>
      <c r="EC164">
        <v>3313</v>
      </c>
      <c r="ED164">
        <v>3320</v>
      </c>
      <c r="EE164">
        <v>3455</v>
      </c>
      <c r="EF164">
        <v>3491</v>
      </c>
      <c r="EG164">
        <v>3567</v>
      </c>
      <c r="EH164">
        <v>3449</v>
      </c>
      <c r="EI164">
        <v>3637</v>
      </c>
      <c r="EJ164">
        <v>3670</v>
      </c>
      <c r="EK164">
        <v>3553</v>
      </c>
      <c r="EL164">
        <v>3484</v>
      </c>
      <c r="EM164">
        <v>3372</v>
      </c>
      <c r="EN164">
        <v>3344</v>
      </c>
      <c r="EO164">
        <v>3324</v>
      </c>
      <c r="EP164">
        <v>3301</v>
      </c>
      <c r="EQ164">
        <v>3239</v>
      </c>
      <c r="ER164">
        <v>3056</v>
      </c>
      <c r="ES164">
        <v>3069</v>
      </c>
      <c r="ET164">
        <v>2836</v>
      </c>
      <c r="EU164">
        <v>2743</v>
      </c>
      <c r="EV164">
        <v>2934</v>
      </c>
      <c r="EW164">
        <v>2697</v>
      </c>
      <c r="EX164">
        <v>2567</v>
      </c>
      <c r="EY164">
        <v>2548</v>
      </c>
      <c r="EZ164">
        <v>2749</v>
      </c>
      <c r="FA164">
        <v>2759</v>
      </c>
      <c r="FB164">
        <v>2740</v>
      </c>
      <c r="FC164">
        <v>2737</v>
      </c>
      <c r="FD164">
        <v>2738</v>
      </c>
      <c r="FE164">
        <v>2843</v>
      </c>
      <c r="FF164">
        <v>2801</v>
      </c>
      <c r="FG164">
        <v>2636</v>
      </c>
      <c r="FH164">
        <v>2635</v>
      </c>
      <c r="FI164">
        <v>2601</v>
      </c>
      <c r="FJ164">
        <v>2386</v>
      </c>
      <c r="FK164">
        <v>2220</v>
      </c>
      <c r="FL164">
        <v>2170</v>
      </c>
      <c r="FM164">
        <v>2035</v>
      </c>
      <c r="FN164">
        <v>1839</v>
      </c>
      <c r="FO164">
        <v>1756</v>
      </c>
      <c r="FP164">
        <v>1691</v>
      </c>
      <c r="FQ164">
        <v>1603</v>
      </c>
      <c r="FR164">
        <v>1491</v>
      </c>
      <c r="FS164">
        <v>1475</v>
      </c>
      <c r="FT164">
        <v>1401</v>
      </c>
      <c r="FU164">
        <v>1411</v>
      </c>
      <c r="FV164">
        <v>1301</v>
      </c>
      <c r="FW164">
        <v>1214</v>
      </c>
      <c r="FX164">
        <v>1377</v>
      </c>
      <c r="FY164">
        <v>1376</v>
      </c>
      <c r="FZ164">
        <v>1147</v>
      </c>
      <c r="GA164">
        <v>1026</v>
      </c>
      <c r="GB164">
        <v>1041</v>
      </c>
      <c r="GC164">
        <v>985</v>
      </c>
      <c r="GD164">
        <v>802</v>
      </c>
      <c r="GE164">
        <v>743</v>
      </c>
      <c r="GF164">
        <v>725</v>
      </c>
      <c r="GG164">
        <v>726</v>
      </c>
      <c r="GH164">
        <v>668</v>
      </c>
      <c r="GI164">
        <v>621</v>
      </c>
      <c r="GJ164">
        <v>483</v>
      </c>
      <c r="GK164">
        <v>458</v>
      </c>
      <c r="GL164">
        <v>1901</v>
      </c>
    </row>
    <row r="165" spans="1:194" s="1" customFormat="1" ht="14.4" x14ac:dyDescent="0.3">
      <c r="A165" s="30" t="s">
        <v>46</v>
      </c>
      <c r="B165" s="1" t="s">
        <v>204</v>
      </c>
      <c r="C165" s="29" t="str">
        <f t="shared" si="66"/>
        <v>LA England - Cumberland</v>
      </c>
      <c r="D165" s="48">
        <f t="shared" si="57"/>
        <v>9801</v>
      </c>
      <c r="E165" s="48">
        <f t="shared" si="58"/>
        <v>9333</v>
      </c>
      <c r="F165" s="49">
        <f t="shared" si="59"/>
        <v>280495</v>
      </c>
      <c r="G165" s="49">
        <f t="shared" si="60"/>
        <v>137988</v>
      </c>
      <c r="H165" s="50">
        <f t="shared" si="61"/>
        <v>142507</v>
      </c>
      <c r="I165" s="50">
        <f t="shared" si="62"/>
        <v>111279</v>
      </c>
      <c r="J165" s="50">
        <f t="shared" si="63"/>
        <v>116727</v>
      </c>
      <c r="K165" s="47">
        <f t="shared" si="64"/>
        <v>26709</v>
      </c>
      <c r="L165" s="48">
        <f t="shared" si="65"/>
        <v>25780</v>
      </c>
      <c r="M165" s="184">
        <v>1189</v>
      </c>
      <c r="N165" s="184">
        <v>1209</v>
      </c>
      <c r="O165" s="184">
        <v>1278</v>
      </c>
      <c r="P165" s="184">
        <v>1330</v>
      </c>
      <c r="Q165" s="184">
        <v>1358</v>
      </c>
      <c r="R165" s="184">
        <v>1405</v>
      </c>
      <c r="S165" s="184">
        <v>1467</v>
      </c>
      <c r="T165" s="184">
        <v>1495</v>
      </c>
      <c r="U165" s="184">
        <v>1544</v>
      </c>
      <c r="V165" s="184">
        <v>1522</v>
      </c>
      <c r="W165" s="184">
        <v>1508</v>
      </c>
      <c r="X165" s="184">
        <v>1603</v>
      </c>
      <c r="Y165" s="184">
        <v>1617</v>
      </c>
      <c r="Z165" s="184">
        <v>1651</v>
      </c>
      <c r="AA165" s="184">
        <v>1644</v>
      </c>
      <c r="AB165" s="184">
        <v>1668</v>
      </c>
      <c r="AC165" s="184">
        <v>1640</v>
      </c>
      <c r="AD165" s="184">
        <v>1581</v>
      </c>
      <c r="AE165" s="184">
        <v>1554</v>
      </c>
      <c r="AF165" s="184">
        <v>1248</v>
      </c>
      <c r="AG165" s="184">
        <v>1220</v>
      </c>
      <c r="AH165" s="184">
        <v>1186</v>
      </c>
      <c r="AI165" s="184">
        <v>1245</v>
      </c>
      <c r="AJ165" s="184">
        <v>1284</v>
      </c>
      <c r="AK165" s="184">
        <v>1390</v>
      </c>
      <c r="AL165" s="184">
        <v>1511</v>
      </c>
      <c r="AM165" s="184">
        <v>1504</v>
      </c>
      <c r="AN165" s="184">
        <v>1592</v>
      </c>
      <c r="AO165" s="184">
        <v>1451</v>
      </c>
      <c r="AP165" s="184">
        <v>1639</v>
      </c>
      <c r="AQ165" s="184">
        <v>1715</v>
      </c>
      <c r="AR165" s="184">
        <v>1626</v>
      </c>
      <c r="AS165" s="184">
        <v>1788</v>
      </c>
      <c r="AT165" s="184">
        <v>1724</v>
      </c>
      <c r="AU165" s="184">
        <v>1639</v>
      </c>
      <c r="AV165" s="184">
        <v>1689</v>
      </c>
      <c r="AW165" s="184">
        <v>1675</v>
      </c>
      <c r="AX165" s="184">
        <v>1603</v>
      </c>
      <c r="AY165" s="184">
        <v>1719</v>
      </c>
      <c r="AZ165" s="184">
        <v>1664</v>
      </c>
      <c r="BA165" s="184">
        <v>1565</v>
      </c>
      <c r="BB165" s="184">
        <v>1589</v>
      </c>
      <c r="BC165" s="184">
        <v>1686</v>
      </c>
      <c r="BD165" s="184">
        <v>1617</v>
      </c>
      <c r="BE165" s="184">
        <v>1602</v>
      </c>
      <c r="BF165" s="184">
        <v>1445</v>
      </c>
      <c r="BG165" s="184">
        <v>1433</v>
      </c>
      <c r="BH165" s="184">
        <v>1370</v>
      </c>
      <c r="BI165" s="184">
        <v>1418</v>
      </c>
      <c r="BJ165" s="184">
        <v>1544</v>
      </c>
      <c r="BK165" s="184">
        <v>1615</v>
      </c>
      <c r="BL165" s="184">
        <v>1803</v>
      </c>
      <c r="BM165" s="184">
        <v>1870</v>
      </c>
      <c r="BN165" s="184">
        <v>2032</v>
      </c>
      <c r="BO165" s="184">
        <v>1892</v>
      </c>
      <c r="BP165" s="184">
        <v>2108</v>
      </c>
      <c r="BQ165" s="184">
        <v>2002</v>
      </c>
      <c r="BR165" s="184">
        <v>2187</v>
      </c>
      <c r="BS165" s="184">
        <v>2143</v>
      </c>
      <c r="BT165" s="184">
        <v>2256</v>
      </c>
      <c r="BU165" s="184">
        <v>2206</v>
      </c>
      <c r="BV165" s="184">
        <v>2192</v>
      </c>
      <c r="BW165" s="184">
        <v>2144</v>
      </c>
      <c r="BX165" s="184">
        <v>2064</v>
      </c>
      <c r="BY165" s="184">
        <v>2131</v>
      </c>
      <c r="BZ165" s="184">
        <v>2022</v>
      </c>
      <c r="CA165" s="184">
        <v>1948</v>
      </c>
      <c r="CB165" s="184">
        <v>1823</v>
      </c>
      <c r="CC165" s="184">
        <v>1716</v>
      </c>
      <c r="CD165" s="184">
        <v>1632</v>
      </c>
      <c r="CE165" s="184">
        <v>1654</v>
      </c>
      <c r="CF165" s="184">
        <v>1595</v>
      </c>
      <c r="CG165" s="184">
        <v>1523</v>
      </c>
      <c r="CH165" s="184">
        <v>1607</v>
      </c>
      <c r="CI165" s="184">
        <v>1521</v>
      </c>
      <c r="CJ165" s="184">
        <v>1656</v>
      </c>
      <c r="CK165" s="184">
        <v>1537</v>
      </c>
      <c r="CL165" s="184">
        <v>1678</v>
      </c>
      <c r="CM165" s="184">
        <v>1197</v>
      </c>
      <c r="CN165" s="184">
        <v>1060</v>
      </c>
      <c r="CO165" s="184">
        <v>1101</v>
      </c>
      <c r="CP165" s="184">
        <v>948</v>
      </c>
      <c r="CQ165" s="184">
        <v>812</v>
      </c>
      <c r="CR165" s="184">
        <v>712</v>
      </c>
      <c r="CS165" s="184">
        <v>661</v>
      </c>
      <c r="CT165" s="184">
        <v>561</v>
      </c>
      <c r="CU165" s="184">
        <v>549</v>
      </c>
      <c r="CV165" s="184">
        <v>475</v>
      </c>
      <c r="CW165" s="184">
        <v>389</v>
      </c>
      <c r="CX165" s="184">
        <v>313</v>
      </c>
      <c r="CY165" s="184">
        <v>1009</v>
      </c>
      <c r="CZ165">
        <v>1127</v>
      </c>
      <c r="DA165">
        <v>1222</v>
      </c>
      <c r="DB165">
        <v>1245</v>
      </c>
      <c r="DC165">
        <v>1360</v>
      </c>
      <c r="DD165">
        <v>1329</v>
      </c>
      <c r="DE165">
        <v>1336</v>
      </c>
      <c r="DF165">
        <v>1346</v>
      </c>
      <c r="DG165">
        <v>1446</v>
      </c>
      <c r="DH165">
        <v>1498</v>
      </c>
      <c r="DI165">
        <v>1477</v>
      </c>
      <c r="DJ165">
        <v>1553</v>
      </c>
      <c r="DK165">
        <v>1508</v>
      </c>
      <c r="DL165">
        <v>1637</v>
      </c>
      <c r="DM165">
        <v>1632</v>
      </c>
      <c r="DN165">
        <v>1596</v>
      </c>
      <c r="DO165">
        <v>1492</v>
      </c>
      <c r="DP165">
        <v>1546</v>
      </c>
      <c r="DQ165">
        <v>1430</v>
      </c>
      <c r="DR165">
        <v>1452</v>
      </c>
      <c r="DS165">
        <v>1107</v>
      </c>
      <c r="DT165">
        <v>1048</v>
      </c>
      <c r="DU165">
        <v>1017</v>
      </c>
      <c r="DV165">
        <v>1172</v>
      </c>
      <c r="DW165">
        <v>1355</v>
      </c>
      <c r="DX165">
        <v>1387</v>
      </c>
      <c r="DY165">
        <v>1485</v>
      </c>
      <c r="DZ165">
        <v>1562</v>
      </c>
      <c r="EA165">
        <v>1606</v>
      </c>
      <c r="EB165">
        <v>1571</v>
      </c>
      <c r="EC165">
        <v>1571</v>
      </c>
      <c r="ED165">
        <v>1691</v>
      </c>
      <c r="EE165">
        <v>1718</v>
      </c>
      <c r="EF165">
        <v>1842</v>
      </c>
      <c r="EG165">
        <v>1867</v>
      </c>
      <c r="EH165">
        <v>1789</v>
      </c>
      <c r="EI165">
        <v>1720</v>
      </c>
      <c r="EJ165">
        <v>1761</v>
      </c>
      <c r="EK165">
        <v>1608</v>
      </c>
      <c r="EL165">
        <v>1718</v>
      </c>
      <c r="EM165">
        <v>1685</v>
      </c>
      <c r="EN165">
        <v>1658</v>
      </c>
      <c r="EO165">
        <v>1776</v>
      </c>
      <c r="EP165">
        <v>1646</v>
      </c>
      <c r="EQ165">
        <v>1657</v>
      </c>
      <c r="ER165">
        <v>1681</v>
      </c>
      <c r="ES165">
        <v>1504</v>
      </c>
      <c r="ET165">
        <v>1428</v>
      </c>
      <c r="EU165">
        <v>1434</v>
      </c>
      <c r="EV165">
        <v>1585</v>
      </c>
      <c r="EW165">
        <v>1567</v>
      </c>
      <c r="EX165">
        <v>1778</v>
      </c>
      <c r="EY165">
        <v>1860</v>
      </c>
      <c r="EZ165">
        <v>1913</v>
      </c>
      <c r="FA165">
        <v>2128</v>
      </c>
      <c r="FB165">
        <v>2045</v>
      </c>
      <c r="FC165">
        <v>2186</v>
      </c>
      <c r="FD165">
        <v>2125</v>
      </c>
      <c r="FE165">
        <v>2198</v>
      </c>
      <c r="FF165">
        <v>2190</v>
      </c>
      <c r="FG165">
        <v>2215</v>
      </c>
      <c r="FH165">
        <v>2340</v>
      </c>
      <c r="FI165">
        <v>2173</v>
      </c>
      <c r="FJ165">
        <v>2187</v>
      </c>
      <c r="FK165">
        <v>2098</v>
      </c>
      <c r="FL165">
        <v>1971</v>
      </c>
      <c r="FM165">
        <v>2014</v>
      </c>
      <c r="FN165">
        <v>1978</v>
      </c>
      <c r="FO165">
        <v>1882</v>
      </c>
      <c r="FP165">
        <v>1840</v>
      </c>
      <c r="FQ165">
        <v>1670</v>
      </c>
      <c r="FR165">
        <v>1659</v>
      </c>
      <c r="FS165">
        <v>1730</v>
      </c>
      <c r="FT165">
        <v>1575</v>
      </c>
      <c r="FU165">
        <v>1696</v>
      </c>
      <c r="FV165">
        <v>1672</v>
      </c>
      <c r="FW165">
        <v>1643</v>
      </c>
      <c r="FX165">
        <v>1728</v>
      </c>
      <c r="FY165">
        <v>1811</v>
      </c>
      <c r="FZ165">
        <v>1264</v>
      </c>
      <c r="GA165">
        <v>1188</v>
      </c>
      <c r="GB165">
        <v>1215</v>
      </c>
      <c r="GC165">
        <v>1046</v>
      </c>
      <c r="GD165">
        <v>991</v>
      </c>
      <c r="GE165">
        <v>895</v>
      </c>
      <c r="GF165">
        <v>834</v>
      </c>
      <c r="GG165">
        <v>819</v>
      </c>
      <c r="GH165">
        <v>765</v>
      </c>
      <c r="GI165">
        <v>699</v>
      </c>
      <c r="GJ165">
        <v>566</v>
      </c>
      <c r="GK165">
        <v>511</v>
      </c>
      <c r="GL165">
        <v>1961</v>
      </c>
    </row>
    <row r="166" spans="1:194" s="1" customFormat="1" ht="14.4" x14ac:dyDescent="0.3">
      <c r="A166" s="30" t="s">
        <v>46</v>
      </c>
      <c r="B166" s="1" t="s">
        <v>205</v>
      </c>
      <c r="C166" s="29" t="str">
        <f t="shared" si="66"/>
        <v>LA England - Dacorum</v>
      </c>
      <c r="D166" s="48">
        <f t="shared" ref="D166:D229" si="67">SUM(Y166:AD166)</f>
        <v>6464</v>
      </c>
      <c r="E166" s="48">
        <f t="shared" ref="E166:E229" si="68">SUM(DL166:DQ166)</f>
        <v>6123</v>
      </c>
      <c r="F166" s="49">
        <f t="shared" si="59"/>
        <v>161420</v>
      </c>
      <c r="G166" s="49">
        <f t="shared" si="60"/>
        <v>79156</v>
      </c>
      <c r="H166" s="50">
        <f t="shared" si="61"/>
        <v>82264</v>
      </c>
      <c r="I166" s="50">
        <f t="shared" si="62"/>
        <v>60357</v>
      </c>
      <c r="J166" s="50">
        <f t="shared" si="63"/>
        <v>64376</v>
      </c>
      <c r="K166" s="47">
        <f t="shared" si="64"/>
        <v>18799</v>
      </c>
      <c r="L166" s="48">
        <f t="shared" si="65"/>
        <v>17888</v>
      </c>
      <c r="M166" s="184">
        <v>907</v>
      </c>
      <c r="N166" s="184">
        <v>902</v>
      </c>
      <c r="O166" s="184">
        <v>943</v>
      </c>
      <c r="P166" s="184">
        <v>976</v>
      </c>
      <c r="Q166" s="184">
        <v>1031</v>
      </c>
      <c r="R166" s="184">
        <v>1053</v>
      </c>
      <c r="S166" s="184">
        <v>1068</v>
      </c>
      <c r="T166" s="184">
        <v>1138</v>
      </c>
      <c r="U166" s="184">
        <v>1094</v>
      </c>
      <c r="V166" s="184">
        <v>1047</v>
      </c>
      <c r="W166" s="184">
        <v>1101</v>
      </c>
      <c r="X166" s="184">
        <v>1075</v>
      </c>
      <c r="Y166" s="184">
        <v>1041</v>
      </c>
      <c r="Z166" s="184">
        <v>1130</v>
      </c>
      <c r="AA166" s="184">
        <v>1063</v>
      </c>
      <c r="AB166" s="184">
        <v>1118</v>
      </c>
      <c r="AC166" s="184">
        <v>1042</v>
      </c>
      <c r="AD166" s="184">
        <v>1070</v>
      </c>
      <c r="AE166" s="184">
        <v>956</v>
      </c>
      <c r="AF166" s="184">
        <v>644</v>
      </c>
      <c r="AG166" s="184">
        <v>568</v>
      </c>
      <c r="AH166" s="184">
        <v>617</v>
      </c>
      <c r="AI166" s="184">
        <v>777</v>
      </c>
      <c r="AJ166" s="184">
        <v>887</v>
      </c>
      <c r="AK166" s="184">
        <v>840</v>
      </c>
      <c r="AL166" s="184">
        <v>853</v>
      </c>
      <c r="AM166" s="184">
        <v>902</v>
      </c>
      <c r="AN166" s="184">
        <v>976</v>
      </c>
      <c r="AO166" s="184">
        <v>911</v>
      </c>
      <c r="AP166" s="184">
        <v>983</v>
      </c>
      <c r="AQ166" s="184">
        <v>1051</v>
      </c>
      <c r="AR166" s="184">
        <v>1026</v>
      </c>
      <c r="AS166" s="184">
        <v>1053</v>
      </c>
      <c r="AT166" s="184">
        <v>1139</v>
      </c>
      <c r="AU166" s="184">
        <v>1096</v>
      </c>
      <c r="AV166" s="184">
        <v>1191</v>
      </c>
      <c r="AW166" s="184">
        <v>1236</v>
      </c>
      <c r="AX166" s="184">
        <v>1179</v>
      </c>
      <c r="AY166" s="184">
        <v>1167</v>
      </c>
      <c r="AZ166" s="184">
        <v>1136</v>
      </c>
      <c r="BA166" s="184">
        <v>1122</v>
      </c>
      <c r="BB166" s="184">
        <v>1136</v>
      </c>
      <c r="BC166" s="184">
        <v>1141</v>
      </c>
      <c r="BD166" s="184">
        <v>1123</v>
      </c>
      <c r="BE166" s="184">
        <v>1159</v>
      </c>
      <c r="BF166" s="184">
        <v>1115</v>
      </c>
      <c r="BG166" s="184">
        <v>1023</v>
      </c>
      <c r="BH166" s="184">
        <v>1010</v>
      </c>
      <c r="BI166" s="184">
        <v>1060</v>
      </c>
      <c r="BJ166" s="184">
        <v>1110</v>
      </c>
      <c r="BK166" s="184">
        <v>993</v>
      </c>
      <c r="BL166" s="184">
        <v>1030</v>
      </c>
      <c r="BM166" s="184">
        <v>1055</v>
      </c>
      <c r="BN166" s="184">
        <v>1146</v>
      </c>
      <c r="BO166" s="184">
        <v>1005</v>
      </c>
      <c r="BP166" s="184">
        <v>1107</v>
      </c>
      <c r="BQ166" s="184">
        <v>988</v>
      </c>
      <c r="BR166" s="184">
        <v>1000</v>
      </c>
      <c r="BS166" s="184">
        <v>1041</v>
      </c>
      <c r="BT166" s="184">
        <v>1030</v>
      </c>
      <c r="BU166" s="184">
        <v>1046</v>
      </c>
      <c r="BV166" s="184">
        <v>981</v>
      </c>
      <c r="BW166" s="184">
        <v>975</v>
      </c>
      <c r="BX166" s="184">
        <v>911</v>
      </c>
      <c r="BY166" s="184">
        <v>879</v>
      </c>
      <c r="BZ166" s="184">
        <v>830</v>
      </c>
      <c r="CA166" s="184">
        <v>812</v>
      </c>
      <c r="CB166" s="184">
        <v>766</v>
      </c>
      <c r="CC166" s="184">
        <v>735</v>
      </c>
      <c r="CD166" s="184">
        <v>686</v>
      </c>
      <c r="CE166" s="184">
        <v>670</v>
      </c>
      <c r="CF166" s="184">
        <v>622</v>
      </c>
      <c r="CG166" s="184">
        <v>636</v>
      </c>
      <c r="CH166" s="184">
        <v>604</v>
      </c>
      <c r="CI166" s="184">
        <v>575</v>
      </c>
      <c r="CJ166" s="184">
        <v>555</v>
      </c>
      <c r="CK166" s="184">
        <v>586</v>
      </c>
      <c r="CL166" s="184">
        <v>656</v>
      </c>
      <c r="CM166" s="184">
        <v>460</v>
      </c>
      <c r="CN166" s="184">
        <v>450</v>
      </c>
      <c r="CO166" s="184">
        <v>458</v>
      </c>
      <c r="CP166" s="184">
        <v>427</v>
      </c>
      <c r="CQ166" s="184">
        <v>324</v>
      </c>
      <c r="CR166" s="184">
        <v>261</v>
      </c>
      <c r="CS166" s="184">
        <v>300</v>
      </c>
      <c r="CT166" s="184">
        <v>259</v>
      </c>
      <c r="CU166" s="184">
        <v>220</v>
      </c>
      <c r="CV166" s="184">
        <v>199</v>
      </c>
      <c r="CW166" s="184">
        <v>189</v>
      </c>
      <c r="CX166" s="184">
        <v>148</v>
      </c>
      <c r="CY166" s="184">
        <v>555</v>
      </c>
      <c r="CZ166">
        <v>852</v>
      </c>
      <c r="DA166">
        <v>894</v>
      </c>
      <c r="DB166">
        <v>937</v>
      </c>
      <c r="DC166">
        <v>947</v>
      </c>
      <c r="DD166">
        <v>1015</v>
      </c>
      <c r="DE166">
        <v>955</v>
      </c>
      <c r="DF166">
        <v>1014</v>
      </c>
      <c r="DG166">
        <v>1015</v>
      </c>
      <c r="DH166">
        <v>1038</v>
      </c>
      <c r="DI166">
        <v>1040</v>
      </c>
      <c r="DJ166">
        <v>1041</v>
      </c>
      <c r="DK166">
        <v>1017</v>
      </c>
      <c r="DL166">
        <v>1002</v>
      </c>
      <c r="DM166">
        <v>1051</v>
      </c>
      <c r="DN166">
        <v>1045</v>
      </c>
      <c r="DO166">
        <v>1040</v>
      </c>
      <c r="DP166">
        <v>991</v>
      </c>
      <c r="DQ166">
        <v>994</v>
      </c>
      <c r="DR166">
        <v>876</v>
      </c>
      <c r="DS166">
        <v>575</v>
      </c>
      <c r="DT166">
        <v>492</v>
      </c>
      <c r="DU166">
        <v>471</v>
      </c>
      <c r="DV166">
        <v>602</v>
      </c>
      <c r="DW166">
        <v>833</v>
      </c>
      <c r="DX166">
        <v>850</v>
      </c>
      <c r="DY166">
        <v>870</v>
      </c>
      <c r="DZ166">
        <v>863</v>
      </c>
      <c r="EA166">
        <v>939</v>
      </c>
      <c r="EB166">
        <v>949</v>
      </c>
      <c r="EC166">
        <v>1008</v>
      </c>
      <c r="ED166">
        <v>1129</v>
      </c>
      <c r="EE166">
        <v>1178</v>
      </c>
      <c r="EF166">
        <v>1159</v>
      </c>
      <c r="EG166">
        <v>1210</v>
      </c>
      <c r="EH166">
        <v>1286</v>
      </c>
      <c r="EI166">
        <v>1222</v>
      </c>
      <c r="EJ166">
        <v>1340</v>
      </c>
      <c r="EK166">
        <v>1302</v>
      </c>
      <c r="EL166">
        <v>1284</v>
      </c>
      <c r="EM166">
        <v>1200</v>
      </c>
      <c r="EN166">
        <v>1175</v>
      </c>
      <c r="EO166">
        <v>1197</v>
      </c>
      <c r="EP166">
        <v>1233</v>
      </c>
      <c r="EQ166">
        <v>1256</v>
      </c>
      <c r="ER166">
        <v>1224</v>
      </c>
      <c r="ES166">
        <v>1214</v>
      </c>
      <c r="ET166">
        <v>1054</v>
      </c>
      <c r="EU166">
        <v>1021</v>
      </c>
      <c r="EV166">
        <v>1024</v>
      </c>
      <c r="EW166">
        <v>1029</v>
      </c>
      <c r="EX166">
        <v>1028</v>
      </c>
      <c r="EY166">
        <v>1076</v>
      </c>
      <c r="EZ166">
        <v>1106</v>
      </c>
      <c r="FA166">
        <v>1165</v>
      </c>
      <c r="FB166">
        <v>1066</v>
      </c>
      <c r="FC166">
        <v>1076</v>
      </c>
      <c r="FD166">
        <v>1094</v>
      </c>
      <c r="FE166">
        <v>1080</v>
      </c>
      <c r="FF166">
        <v>1077</v>
      </c>
      <c r="FG166">
        <v>1088</v>
      </c>
      <c r="FH166">
        <v>971</v>
      </c>
      <c r="FI166">
        <v>1005</v>
      </c>
      <c r="FJ166">
        <v>1030</v>
      </c>
      <c r="FK166">
        <v>942</v>
      </c>
      <c r="FL166">
        <v>867</v>
      </c>
      <c r="FM166">
        <v>884</v>
      </c>
      <c r="FN166">
        <v>862</v>
      </c>
      <c r="FO166">
        <v>853</v>
      </c>
      <c r="FP166">
        <v>809</v>
      </c>
      <c r="FQ166">
        <v>731</v>
      </c>
      <c r="FR166">
        <v>655</v>
      </c>
      <c r="FS166">
        <v>717</v>
      </c>
      <c r="FT166">
        <v>654</v>
      </c>
      <c r="FU166">
        <v>677</v>
      </c>
      <c r="FV166">
        <v>667</v>
      </c>
      <c r="FW166">
        <v>722</v>
      </c>
      <c r="FX166">
        <v>691</v>
      </c>
      <c r="FY166">
        <v>795</v>
      </c>
      <c r="FZ166">
        <v>603</v>
      </c>
      <c r="GA166">
        <v>544</v>
      </c>
      <c r="GB166">
        <v>516</v>
      </c>
      <c r="GC166">
        <v>502</v>
      </c>
      <c r="GD166">
        <v>430</v>
      </c>
      <c r="GE166">
        <v>359</v>
      </c>
      <c r="GF166">
        <v>345</v>
      </c>
      <c r="GG166">
        <v>384</v>
      </c>
      <c r="GH166">
        <v>365</v>
      </c>
      <c r="GI166">
        <v>323</v>
      </c>
      <c r="GJ166">
        <v>267</v>
      </c>
      <c r="GK166">
        <v>220</v>
      </c>
      <c r="GL166">
        <v>1065</v>
      </c>
    </row>
    <row r="167" spans="1:194" s="1" customFormat="1" ht="14.4" x14ac:dyDescent="0.3">
      <c r="A167" s="30" t="s">
        <v>46</v>
      </c>
      <c r="B167" s="1" t="s">
        <v>206</v>
      </c>
      <c r="C167" s="29" t="str">
        <f t="shared" si="66"/>
        <v>LA England - Darlington</v>
      </c>
      <c r="D167" s="48">
        <f t="shared" si="67"/>
        <v>4255</v>
      </c>
      <c r="E167" s="48">
        <f t="shared" si="68"/>
        <v>4086</v>
      </c>
      <c r="F167" s="49">
        <f t="shared" ref="F167:F230" si="69">G167+H167</f>
        <v>112489</v>
      </c>
      <c r="G167" s="49">
        <f t="shared" ref="G167:G230" si="70">SUM(M167:CY167)</f>
        <v>55214</v>
      </c>
      <c r="H167" s="50">
        <f t="shared" ref="H167:H230" si="71">SUM(CZ167:GL167)</f>
        <v>57275</v>
      </c>
      <c r="I167" s="50">
        <f t="shared" ref="I167:I230" si="72">SUM(AE167:CY167)</f>
        <v>43626</v>
      </c>
      <c r="J167" s="50">
        <f t="shared" ref="J167:J230" si="73">SUM(DR167:GL167)</f>
        <v>46092</v>
      </c>
      <c r="K167" s="47">
        <f t="shared" ref="K167:K230" si="74">SUM(M167:AD167)</f>
        <v>11588</v>
      </c>
      <c r="L167" s="48">
        <f t="shared" ref="L167:L230" si="75">SUM(CZ167:DQ167)</f>
        <v>11183</v>
      </c>
      <c r="M167" s="184">
        <v>534</v>
      </c>
      <c r="N167" s="184">
        <v>515</v>
      </c>
      <c r="O167" s="184">
        <v>576</v>
      </c>
      <c r="P167" s="184">
        <v>560</v>
      </c>
      <c r="Q167" s="184">
        <v>571</v>
      </c>
      <c r="R167" s="184">
        <v>624</v>
      </c>
      <c r="S167" s="184">
        <v>615</v>
      </c>
      <c r="T167" s="184">
        <v>604</v>
      </c>
      <c r="U167" s="184">
        <v>653</v>
      </c>
      <c r="V167" s="184">
        <v>680</v>
      </c>
      <c r="W167" s="184">
        <v>688</v>
      </c>
      <c r="X167" s="184">
        <v>713</v>
      </c>
      <c r="Y167" s="184">
        <v>718</v>
      </c>
      <c r="Z167" s="184">
        <v>715</v>
      </c>
      <c r="AA167" s="184">
        <v>726</v>
      </c>
      <c r="AB167" s="184">
        <v>742</v>
      </c>
      <c r="AC167" s="184">
        <v>690</v>
      </c>
      <c r="AD167" s="184">
        <v>664</v>
      </c>
      <c r="AE167" s="184">
        <v>654</v>
      </c>
      <c r="AF167" s="184">
        <v>584</v>
      </c>
      <c r="AG167" s="184">
        <v>493</v>
      </c>
      <c r="AH167" s="184">
        <v>524</v>
      </c>
      <c r="AI167" s="184">
        <v>526</v>
      </c>
      <c r="AJ167" s="184">
        <v>519</v>
      </c>
      <c r="AK167" s="184">
        <v>614</v>
      </c>
      <c r="AL167" s="184">
        <v>647</v>
      </c>
      <c r="AM167" s="184">
        <v>693</v>
      </c>
      <c r="AN167" s="184">
        <v>697</v>
      </c>
      <c r="AO167" s="184">
        <v>661</v>
      </c>
      <c r="AP167" s="184">
        <v>680</v>
      </c>
      <c r="AQ167" s="184">
        <v>718</v>
      </c>
      <c r="AR167" s="184">
        <v>730</v>
      </c>
      <c r="AS167" s="184">
        <v>753</v>
      </c>
      <c r="AT167" s="184">
        <v>781</v>
      </c>
      <c r="AU167" s="184">
        <v>702</v>
      </c>
      <c r="AV167" s="184">
        <v>695</v>
      </c>
      <c r="AW167" s="184">
        <v>790</v>
      </c>
      <c r="AX167" s="184">
        <v>713</v>
      </c>
      <c r="AY167" s="184">
        <v>750</v>
      </c>
      <c r="AZ167" s="184">
        <v>678</v>
      </c>
      <c r="BA167" s="184">
        <v>714</v>
      </c>
      <c r="BB167" s="184">
        <v>675</v>
      </c>
      <c r="BC167" s="184">
        <v>672</v>
      </c>
      <c r="BD167" s="184">
        <v>696</v>
      </c>
      <c r="BE167" s="184">
        <v>710</v>
      </c>
      <c r="BF167" s="184">
        <v>753</v>
      </c>
      <c r="BG167" s="184">
        <v>659</v>
      </c>
      <c r="BH167" s="184">
        <v>631</v>
      </c>
      <c r="BI167" s="184">
        <v>610</v>
      </c>
      <c r="BJ167" s="184">
        <v>682</v>
      </c>
      <c r="BK167" s="184">
        <v>658</v>
      </c>
      <c r="BL167" s="184">
        <v>676</v>
      </c>
      <c r="BM167" s="184">
        <v>760</v>
      </c>
      <c r="BN167" s="184">
        <v>754</v>
      </c>
      <c r="BO167" s="184">
        <v>785</v>
      </c>
      <c r="BP167" s="184">
        <v>768</v>
      </c>
      <c r="BQ167" s="184">
        <v>754</v>
      </c>
      <c r="BR167" s="184">
        <v>770</v>
      </c>
      <c r="BS167" s="184">
        <v>776</v>
      </c>
      <c r="BT167" s="184">
        <v>817</v>
      </c>
      <c r="BU167" s="184">
        <v>722</v>
      </c>
      <c r="BV167" s="184">
        <v>782</v>
      </c>
      <c r="BW167" s="184">
        <v>774</v>
      </c>
      <c r="BX167" s="184">
        <v>749</v>
      </c>
      <c r="BY167" s="184">
        <v>660</v>
      </c>
      <c r="BZ167" s="184">
        <v>704</v>
      </c>
      <c r="CA167" s="184">
        <v>653</v>
      </c>
      <c r="CB167" s="184">
        <v>625</v>
      </c>
      <c r="CC167" s="184">
        <v>615</v>
      </c>
      <c r="CD167" s="184">
        <v>618</v>
      </c>
      <c r="CE167" s="184">
        <v>587</v>
      </c>
      <c r="CF167" s="184">
        <v>573</v>
      </c>
      <c r="CG167" s="184">
        <v>523</v>
      </c>
      <c r="CH167" s="184">
        <v>470</v>
      </c>
      <c r="CI167" s="184">
        <v>502</v>
      </c>
      <c r="CJ167" s="184">
        <v>576</v>
      </c>
      <c r="CK167" s="184">
        <v>543</v>
      </c>
      <c r="CL167" s="184">
        <v>569</v>
      </c>
      <c r="CM167" s="184">
        <v>414</v>
      </c>
      <c r="CN167" s="184">
        <v>434</v>
      </c>
      <c r="CO167" s="184">
        <v>352</v>
      </c>
      <c r="CP167" s="184">
        <v>322</v>
      </c>
      <c r="CQ167" s="184">
        <v>277</v>
      </c>
      <c r="CR167" s="184">
        <v>247</v>
      </c>
      <c r="CS167" s="184">
        <v>231</v>
      </c>
      <c r="CT167" s="184">
        <v>223</v>
      </c>
      <c r="CU167" s="184">
        <v>180</v>
      </c>
      <c r="CV167" s="184">
        <v>154</v>
      </c>
      <c r="CW167" s="184">
        <v>136</v>
      </c>
      <c r="CX167" s="184">
        <v>106</v>
      </c>
      <c r="CY167" s="184">
        <v>383</v>
      </c>
      <c r="CZ167">
        <v>522</v>
      </c>
      <c r="DA167">
        <v>527</v>
      </c>
      <c r="DB167">
        <v>553</v>
      </c>
      <c r="DC167">
        <v>574</v>
      </c>
      <c r="DD167">
        <v>617</v>
      </c>
      <c r="DE167">
        <v>572</v>
      </c>
      <c r="DF167">
        <v>606</v>
      </c>
      <c r="DG167">
        <v>587</v>
      </c>
      <c r="DH167">
        <v>620</v>
      </c>
      <c r="DI167">
        <v>622</v>
      </c>
      <c r="DJ167">
        <v>648</v>
      </c>
      <c r="DK167">
        <v>649</v>
      </c>
      <c r="DL167">
        <v>696</v>
      </c>
      <c r="DM167">
        <v>669</v>
      </c>
      <c r="DN167">
        <v>672</v>
      </c>
      <c r="DO167">
        <v>672</v>
      </c>
      <c r="DP167">
        <v>701</v>
      </c>
      <c r="DQ167">
        <v>676</v>
      </c>
      <c r="DR167">
        <v>619</v>
      </c>
      <c r="DS167">
        <v>438</v>
      </c>
      <c r="DT167">
        <v>355</v>
      </c>
      <c r="DU167">
        <v>421</v>
      </c>
      <c r="DV167">
        <v>480</v>
      </c>
      <c r="DW167">
        <v>525</v>
      </c>
      <c r="DX167">
        <v>606</v>
      </c>
      <c r="DY167">
        <v>685</v>
      </c>
      <c r="DZ167">
        <v>713</v>
      </c>
      <c r="EA167">
        <v>723</v>
      </c>
      <c r="EB167">
        <v>768</v>
      </c>
      <c r="EC167">
        <v>683</v>
      </c>
      <c r="ED167">
        <v>725</v>
      </c>
      <c r="EE167">
        <v>744</v>
      </c>
      <c r="EF167">
        <v>750</v>
      </c>
      <c r="EG167">
        <v>828</v>
      </c>
      <c r="EH167">
        <v>771</v>
      </c>
      <c r="EI167">
        <v>811</v>
      </c>
      <c r="EJ167">
        <v>815</v>
      </c>
      <c r="EK167">
        <v>731</v>
      </c>
      <c r="EL167">
        <v>751</v>
      </c>
      <c r="EM167">
        <v>721</v>
      </c>
      <c r="EN167">
        <v>715</v>
      </c>
      <c r="EO167">
        <v>730</v>
      </c>
      <c r="EP167">
        <v>742</v>
      </c>
      <c r="EQ167">
        <v>735</v>
      </c>
      <c r="ER167">
        <v>712</v>
      </c>
      <c r="ES167">
        <v>704</v>
      </c>
      <c r="ET167">
        <v>685</v>
      </c>
      <c r="EU167">
        <v>605</v>
      </c>
      <c r="EV167">
        <v>684</v>
      </c>
      <c r="EW167">
        <v>650</v>
      </c>
      <c r="EX167">
        <v>731</v>
      </c>
      <c r="EY167">
        <v>729</v>
      </c>
      <c r="EZ167">
        <v>774</v>
      </c>
      <c r="FA167">
        <v>825</v>
      </c>
      <c r="FB167">
        <v>762</v>
      </c>
      <c r="FC167">
        <v>767</v>
      </c>
      <c r="FD167">
        <v>799</v>
      </c>
      <c r="FE167">
        <v>789</v>
      </c>
      <c r="FF167">
        <v>835</v>
      </c>
      <c r="FG167">
        <v>811</v>
      </c>
      <c r="FH167">
        <v>809</v>
      </c>
      <c r="FI167">
        <v>798</v>
      </c>
      <c r="FJ167">
        <v>767</v>
      </c>
      <c r="FK167">
        <v>769</v>
      </c>
      <c r="FL167">
        <v>722</v>
      </c>
      <c r="FM167">
        <v>708</v>
      </c>
      <c r="FN167">
        <v>723</v>
      </c>
      <c r="FO167">
        <v>680</v>
      </c>
      <c r="FP167">
        <v>653</v>
      </c>
      <c r="FQ167">
        <v>575</v>
      </c>
      <c r="FR167">
        <v>573</v>
      </c>
      <c r="FS167">
        <v>594</v>
      </c>
      <c r="FT167">
        <v>575</v>
      </c>
      <c r="FU167">
        <v>593</v>
      </c>
      <c r="FV167">
        <v>567</v>
      </c>
      <c r="FW167">
        <v>567</v>
      </c>
      <c r="FX167">
        <v>584</v>
      </c>
      <c r="FY167">
        <v>695</v>
      </c>
      <c r="FZ167">
        <v>516</v>
      </c>
      <c r="GA167">
        <v>453</v>
      </c>
      <c r="GB167">
        <v>410</v>
      </c>
      <c r="GC167">
        <v>356</v>
      </c>
      <c r="GD167">
        <v>328</v>
      </c>
      <c r="GE167">
        <v>327</v>
      </c>
      <c r="GF167">
        <v>337</v>
      </c>
      <c r="GG167">
        <v>305</v>
      </c>
      <c r="GH167">
        <v>280</v>
      </c>
      <c r="GI167">
        <v>250</v>
      </c>
      <c r="GJ167">
        <v>204</v>
      </c>
      <c r="GK167">
        <v>212</v>
      </c>
      <c r="GL167">
        <v>715</v>
      </c>
    </row>
    <row r="168" spans="1:194" s="1" customFormat="1" ht="14.4" x14ac:dyDescent="0.3">
      <c r="A168" s="30" t="s">
        <v>46</v>
      </c>
      <c r="B168" s="1" t="s">
        <v>207</v>
      </c>
      <c r="C168" s="29" t="str">
        <f t="shared" si="66"/>
        <v>LA England - Dartford</v>
      </c>
      <c r="D168" s="48">
        <f t="shared" si="67"/>
        <v>5352</v>
      </c>
      <c r="E168" s="48">
        <f t="shared" si="68"/>
        <v>4948</v>
      </c>
      <c r="F168" s="49">
        <f t="shared" si="69"/>
        <v>125011</v>
      </c>
      <c r="G168" s="49">
        <f t="shared" si="70"/>
        <v>60841</v>
      </c>
      <c r="H168" s="50">
        <f t="shared" si="71"/>
        <v>64170</v>
      </c>
      <c r="I168" s="50">
        <f t="shared" si="72"/>
        <v>44479</v>
      </c>
      <c r="J168" s="50">
        <f t="shared" si="73"/>
        <v>48821</v>
      </c>
      <c r="K168" s="47">
        <f t="shared" si="74"/>
        <v>16362</v>
      </c>
      <c r="L168" s="48">
        <f t="shared" si="75"/>
        <v>15349</v>
      </c>
      <c r="M168" s="184">
        <v>796</v>
      </c>
      <c r="N168" s="184">
        <v>884</v>
      </c>
      <c r="O168" s="184">
        <v>880</v>
      </c>
      <c r="P168" s="184">
        <v>871</v>
      </c>
      <c r="Q168" s="184">
        <v>933</v>
      </c>
      <c r="R168" s="184">
        <v>923</v>
      </c>
      <c r="S168" s="184">
        <v>993</v>
      </c>
      <c r="T168" s="184">
        <v>946</v>
      </c>
      <c r="U168" s="184">
        <v>933</v>
      </c>
      <c r="V168" s="184">
        <v>890</v>
      </c>
      <c r="W168" s="184">
        <v>958</v>
      </c>
      <c r="X168" s="184">
        <v>1003</v>
      </c>
      <c r="Y168" s="184">
        <v>1012</v>
      </c>
      <c r="Z168" s="184">
        <v>997</v>
      </c>
      <c r="AA168" s="184">
        <v>911</v>
      </c>
      <c r="AB168" s="184">
        <v>836</v>
      </c>
      <c r="AC168" s="184">
        <v>813</v>
      </c>
      <c r="AD168" s="184">
        <v>783</v>
      </c>
      <c r="AE168" s="184">
        <v>736</v>
      </c>
      <c r="AF168" s="184">
        <v>542</v>
      </c>
      <c r="AG168" s="184">
        <v>464</v>
      </c>
      <c r="AH168" s="184">
        <v>426</v>
      </c>
      <c r="AI168" s="184">
        <v>537</v>
      </c>
      <c r="AJ168" s="184">
        <v>612</v>
      </c>
      <c r="AK168" s="184">
        <v>605</v>
      </c>
      <c r="AL168" s="184">
        <v>677</v>
      </c>
      <c r="AM168" s="184">
        <v>676</v>
      </c>
      <c r="AN168" s="184">
        <v>707</v>
      </c>
      <c r="AO168" s="184">
        <v>678</v>
      </c>
      <c r="AP168" s="184">
        <v>779</v>
      </c>
      <c r="AQ168" s="184">
        <v>762</v>
      </c>
      <c r="AR168" s="184">
        <v>895</v>
      </c>
      <c r="AS168" s="184">
        <v>849</v>
      </c>
      <c r="AT168" s="184">
        <v>969</v>
      </c>
      <c r="AU168" s="184">
        <v>1021</v>
      </c>
      <c r="AV168" s="184">
        <v>1062</v>
      </c>
      <c r="AW168" s="184">
        <v>1035</v>
      </c>
      <c r="AX168" s="184">
        <v>1005</v>
      </c>
      <c r="AY168" s="184">
        <v>1024</v>
      </c>
      <c r="AZ168" s="184">
        <v>1064</v>
      </c>
      <c r="BA168" s="184">
        <v>992</v>
      </c>
      <c r="BB168" s="184">
        <v>955</v>
      </c>
      <c r="BC168" s="184">
        <v>949</v>
      </c>
      <c r="BD168" s="184">
        <v>1012</v>
      </c>
      <c r="BE168" s="184">
        <v>960</v>
      </c>
      <c r="BF168" s="184">
        <v>968</v>
      </c>
      <c r="BG168" s="184">
        <v>886</v>
      </c>
      <c r="BH168" s="184">
        <v>862</v>
      </c>
      <c r="BI168" s="184">
        <v>852</v>
      </c>
      <c r="BJ168" s="184">
        <v>793</v>
      </c>
      <c r="BK168" s="184">
        <v>811</v>
      </c>
      <c r="BL168" s="184">
        <v>775</v>
      </c>
      <c r="BM168" s="184">
        <v>752</v>
      </c>
      <c r="BN168" s="184">
        <v>792</v>
      </c>
      <c r="BO168" s="184">
        <v>700</v>
      </c>
      <c r="BP168" s="184">
        <v>748</v>
      </c>
      <c r="BQ168" s="184">
        <v>720</v>
      </c>
      <c r="BR168" s="184">
        <v>757</v>
      </c>
      <c r="BS168" s="184">
        <v>762</v>
      </c>
      <c r="BT168" s="184">
        <v>700</v>
      </c>
      <c r="BU168" s="184">
        <v>661</v>
      </c>
      <c r="BV168" s="184">
        <v>639</v>
      </c>
      <c r="BW168" s="184">
        <v>584</v>
      </c>
      <c r="BX168" s="184">
        <v>543</v>
      </c>
      <c r="BY168" s="184">
        <v>523</v>
      </c>
      <c r="BZ168" s="184">
        <v>530</v>
      </c>
      <c r="CA168" s="184">
        <v>470</v>
      </c>
      <c r="CB168" s="184">
        <v>462</v>
      </c>
      <c r="CC168" s="184">
        <v>454</v>
      </c>
      <c r="CD168" s="184">
        <v>383</v>
      </c>
      <c r="CE168" s="184">
        <v>387</v>
      </c>
      <c r="CF168" s="184">
        <v>373</v>
      </c>
      <c r="CG168" s="184">
        <v>360</v>
      </c>
      <c r="CH168" s="184">
        <v>342</v>
      </c>
      <c r="CI168" s="184">
        <v>348</v>
      </c>
      <c r="CJ168" s="184">
        <v>344</v>
      </c>
      <c r="CK168" s="184">
        <v>365</v>
      </c>
      <c r="CL168" s="184">
        <v>347</v>
      </c>
      <c r="CM168" s="184">
        <v>309</v>
      </c>
      <c r="CN168" s="184">
        <v>269</v>
      </c>
      <c r="CO168" s="184">
        <v>262</v>
      </c>
      <c r="CP168" s="184">
        <v>222</v>
      </c>
      <c r="CQ168" s="184">
        <v>194</v>
      </c>
      <c r="CR168" s="184">
        <v>194</v>
      </c>
      <c r="CS168" s="184">
        <v>143</v>
      </c>
      <c r="CT168" s="184">
        <v>137</v>
      </c>
      <c r="CU168" s="184">
        <v>136</v>
      </c>
      <c r="CV168" s="184">
        <v>131</v>
      </c>
      <c r="CW168" s="184">
        <v>102</v>
      </c>
      <c r="CX168" s="184">
        <v>107</v>
      </c>
      <c r="CY168" s="184">
        <v>287</v>
      </c>
      <c r="CZ168">
        <v>740</v>
      </c>
      <c r="DA168">
        <v>775</v>
      </c>
      <c r="DB168">
        <v>869</v>
      </c>
      <c r="DC168">
        <v>828</v>
      </c>
      <c r="DD168">
        <v>855</v>
      </c>
      <c r="DE168">
        <v>856</v>
      </c>
      <c r="DF168">
        <v>894</v>
      </c>
      <c r="DG168">
        <v>938</v>
      </c>
      <c r="DH168">
        <v>838</v>
      </c>
      <c r="DI168">
        <v>922</v>
      </c>
      <c r="DJ168">
        <v>934</v>
      </c>
      <c r="DK168">
        <v>952</v>
      </c>
      <c r="DL168">
        <v>872</v>
      </c>
      <c r="DM168">
        <v>868</v>
      </c>
      <c r="DN168">
        <v>853</v>
      </c>
      <c r="DO168">
        <v>805</v>
      </c>
      <c r="DP168">
        <v>806</v>
      </c>
      <c r="DQ168">
        <v>744</v>
      </c>
      <c r="DR168">
        <v>678</v>
      </c>
      <c r="DS168">
        <v>456</v>
      </c>
      <c r="DT168">
        <v>438</v>
      </c>
      <c r="DU168">
        <v>442</v>
      </c>
      <c r="DV168">
        <v>524</v>
      </c>
      <c r="DW168">
        <v>641</v>
      </c>
      <c r="DX168">
        <v>659</v>
      </c>
      <c r="DY168">
        <v>719</v>
      </c>
      <c r="DZ168">
        <v>807</v>
      </c>
      <c r="EA168">
        <v>886</v>
      </c>
      <c r="EB168">
        <v>1002</v>
      </c>
      <c r="EC168">
        <v>970</v>
      </c>
      <c r="ED168">
        <v>991</v>
      </c>
      <c r="EE168">
        <v>1043</v>
      </c>
      <c r="EF168">
        <v>1156</v>
      </c>
      <c r="EG168">
        <v>1136</v>
      </c>
      <c r="EH168">
        <v>1211</v>
      </c>
      <c r="EI168">
        <v>1210</v>
      </c>
      <c r="EJ168">
        <v>1225</v>
      </c>
      <c r="EK168">
        <v>1160</v>
      </c>
      <c r="EL168">
        <v>1206</v>
      </c>
      <c r="EM168">
        <v>1135</v>
      </c>
      <c r="EN168">
        <v>1085</v>
      </c>
      <c r="EO168">
        <v>1091</v>
      </c>
      <c r="EP168">
        <v>1053</v>
      </c>
      <c r="EQ168">
        <v>1090</v>
      </c>
      <c r="ER168">
        <v>960</v>
      </c>
      <c r="ES168">
        <v>931</v>
      </c>
      <c r="ET168">
        <v>859</v>
      </c>
      <c r="EU168">
        <v>835</v>
      </c>
      <c r="EV168">
        <v>755</v>
      </c>
      <c r="EW168">
        <v>836</v>
      </c>
      <c r="EX168">
        <v>792</v>
      </c>
      <c r="EY168">
        <v>783</v>
      </c>
      <c r="EZ168">
        <v>745</v>
      </c>
      <c r="FA168">
        <v>741</v>
      </c>
      <c r="FB168">
        <v>716</v>
      </c>
      <c r="FC168">
        <v>753</v>
      </c>
      <c r="FD168">
        <v>817</v>
      </c>
      <c r="FE168">
        <v>789</v>
      </c>
      <c r="FF168">
        <v>718</v>
      </c>
      <c r="FG168">
        <v>675</v>
      </c>
      <c r="FH168">
        <v>663</v>
      </c>
      <c r="FI168">
        <v>580</v>
      </c>
      <c r="FJ168">
        <v>635</v>
      </c>
      <c r="FK168">
        <v>566</v>
      </c>
      <c r="FL168">
        <v>561</v>
      </c>
      <c r="FM168">
        <v>528</v>
      </c>
      <c r="FN168">
        <v>506</v>
      </c>
      <c r="FO168">
        <v>473</v>
      </c>
      <c r="FP168">
        <v>432</v>
      </c>
      <c r="FQ168">
        <v>426</v>
      </c>
      <c r="FR168">
        <v>400</v>
      </c>
      <c r="FS168">
        <v>412</v>
      </c>
      <c r="FT168">
        <v>390</v>
      </c>
      <c r="FU168">
        <v>373</v>
      </c>
      <c r="FV168">
        <v>408</v>
      </c>
      <c r="FW168">
        <v>390</v>
      </c>
      <c r="FX168">
        <v>449</v>
      </c>
      <c r="FY168">
        <v>503</v>
      </c>
      <c r="FZ168">
        <v>336</v>
      </c>
      <c r="GA168">
        <v>313</v>
      </c>
      <c r="GB168">
        <v>310</v>
      </c>
      <c r="GC168">
        <v>302</v>
      </c>
      <c r="GD168">
        <v>246</v>
      </c>
      <c r="GE168">
        <v>220</v>
      </c>
      <c r="GF168">
        <v>207</v>
      </c>
      <c r="GG168">
        <v>211</v>
      </c>
      <c r="GH168">
        <v>218</v>
      </c>
      <c r="GI168">
        <v>187</v>
      </c>
      <c r="GJ168">
        <v>165</v>
      </c>
      <c r="GK168">
        <v>140</v>
      </c>
      <c r="GL168">
        <v>552</v>
      </c>
    </row>
    <row r="169" spans="1:194" s="1" customFormat="1" ht="14.4" x14ac:dyDescent="0.3">
      <c r="A169" s="30" t="s">
        <v>46</v>
      </c>
      <c r="B169" s="1" t="s">
        <v>208</v>
      </c>
      <c r="C169" s="29" t="str">
        <f t="shared" ref="C169:C232" si="76">CONCATENATE(A169," - ",B169)</f>
        <v>LA England - Derby</v>
      </c>
      <c r="D169" s="48">
        <f t="shared" si="67"/>
        <v>11128</v>
      </c>
      <c r="E169" s="48">
        <f t="shared" si="68"/>
        <v>10528</v>
      </c>
      <c r="F169" s="49">
        <f t="shared" si="69"/>
        <v>274149</v>
      </c>
      <c r="G169" s="49">
        <f t="shared" si="70"/>
        <v>136802</v>
      </c>
      <c r="H169" s="50">
        <f t="shared" si="71"/>
        <v>137347</v>
      </c>
      <c r="I169" s="50">
        <f t="shared" si="72"/>
        <v>104971</v>
      </c>
      <c r="J169" s="50">
        <f t="shared" si="73"/>
        <v>107065</v>
      </c>
      <c r="K169" s="47">
        <f t="shared" si="74"/>
        <v>31831</v>
      </c>
      <c r="L169" s="48">
        <f t="shared" si="75"/>
        <v>30282</v>
      </c>
      <c r="M169" s="184">
        <v>1484</v>
      </c>
      <c r="N169" s="184">
        <v>1557</v>
      </c>
      <c r="O169" s="184">
        <v>1701</v>
      </c>
      <c r="P169" s="184">
        <v>1690</v>
      </c>
      <c r="Q169" s="184">
        <v>1640</v>
      </c>
      <c r="R169" s="184">
        <v>1737</v>
      </c>
      <c r="S169" s="184">
        <v>1754</v>
      </c>
      <c r="T169" s="184">
        <v>1758</v>
      </c>
      <c r="U169" s="184">
        <v>1793</v>
      </c>
      <c r="V169" s="184">
        <v>1874</v>
      </c>
      <c r="W169" s="184">
        <v>1847</v>
      </c>
      <c r="X169" s="184">
        <v>1868</v>
      </c>
      <c r="Y169" s="184">
        <v>1850</v>
      </c>
      <c r="Z169" s="184">
        <v>1812</v>
      </c>
      <c r="AA169" s="184">
        <v>1881</v>
      </c>
      <c r="AB169" s="184">
        <v>1838</v>
      </c>
      <c r="AC169" s="184">
        <v>1920</v>
      </c>
      <c r="AD169" s="184">
        <v>1827</v>
      </c>
      <c r="AE169" s="184">
        <v>1814</v>
      </c>
      <c r="AF169" s="184">
        <v>1946</v>
      </c>
      <c r="AG169" s="184">
        <v>2158</v>
      </c>
      <c r="AH169" s="184">
        <v>1962</v>
      </c>
      <c r="AI169" s="184">
        <v>1956</v>
      </c>
      <c r="AJ169" s="184">
        <v>1844</v>
      </c>
      <c r="AK169" s="184">
        <v>1949</v>
      </c>
      <c r="AL169" s="184">
        <v>2010</v>
      </c>
      <c r="AM169" s="184">
        <v>1958</v>
      </c>
      <c r="AN169" s="184">
        <v>1982</v>
      </c>
      <c r="AO169" s="184">
        <v>2049</v>
      </c>
      <c r="AP169" s="184">
        <v>2085</v>
      </c>
      <c r="AQ169" s="184">
        <v>2007</v>
      </c>
      <c r="AR169" s="184">
        <v>1955</v>
      </c>
      <c r="AS169" s="184">
        <v>2087</v>
      </c>
      <c r="AT169" s="184">
        <v>2117</v>
      </c>
      <c r="AU169" s="184">
        <v>2080</v>
      </c>
      <c r="AV169" s="184">
        <v>1933</v>
      </c>
      <c r="AW169" s="184">
        <v>2045</v>
      </c>
      <c r="AX169" s="184">
        <v>1859</v>
      </c>
      <c r="AY169" s="184">
        <v>1924</v>
      </c>
      <c r="AZ169" s="184">
        <v>1985</v>
      </c>
      <c r="BA169" s="184">
        <v>1813</v>
      </c>
      <c r="BB169" s="184">
        <v>1838</v>
      </c>
      <c r="BC169" s="184">
        <v>1826</v>
      </c>
      <c r="BD169" s="184">
        <v>1960</v>
      </c>
      <c r="BE169" s="184">
        <v>1700</v>
      </c>
      <c r="BF169" s="184">
        <v>1595</v>
      </c>
      <c r="BG169" s="184">
        <v>1512</v>
      </c>
      <c r="BH169" s="184">
        <v>1599</v>
      </c>
      <c r="BI169" s="184">
        <v>1519</v>
      </c>
      <c r="BJ169" s="184">
        <v>1559</v>
      </c>
      <c r="BK169" s="184">
        <v>1661</v>
      </c>
      <c r="BL169" s="184">
        <v>1588</v>
      </c>
      <c r="BM169" s="184">
        <v>1733</v>
      </c>
      <c r="BN169" s="184">
        <v>1741</v>
      </c>
      <c r="BO169" s="184">
        <v>1595</v>
      </c>
      <c r="BP169" s="184">
        <v>1753</v>
      </c>
      <c r="BQ169" s="184">
        <v>1724</v>
      </c>
      <c r="BR169" s="184">
        <v>1629</v>
      </c>
      <c r="BS169" s="184">
        <v>1544</v>
      </c>
      <c r="BT169" s="184">
        <v>1648</v>
      </c>
      <c r="BU169" s="184">
        <v>1547</v>
      </c>
      <c r="BV169" s="184">
        <v>1490</v>
      </c>
      <c r="BW169" s="184">
        <v>1482</v>
      </c>
      <c r="BX169" s="184">
        <v>1372</v>
      </c>
      <c r="BY169" s="184">
        <v>1427</v>
      </c>
      <c r="BZ169" s="184">
        <v>1267</v>
      </c>
      <c r="CA169" s="184">
        <v>1154</v>
      </c>
      <c r="CB169" s="184">
        <v>1072</v>
      </c>
      <c r="CC169" s="184">
        <v>1119</v>
      </c>
      <c r="CD169" s="184">
        <v>1010</v>
      </c>
      <c r="CE169" s="184">
        <v>1113</v>
      </c>
      <c r="CF169" s="184">
        <v>1015</v>
      </c>
      <c r="CG169" s="184">
        <v>1013</v>
      </c>
      <c r="CH169" s="184">
        <v>958</v>
      </c>
      <c r="CI169" s="184">
        <v>987</v>
      </c>
      <c r="CJ169" s="184">
        <v>954</v>
      </c>
      <c r="CK169" s="184">
        <v>952</v>
      </c>
      <c r="CL169" s="184">
        <v>1047</v>
      </c>
      <c r="CM169" s="184">
        <v>772</v>
      </c>
      <c r="CN169" s="184">
        <v>761</v>
      </c>
      <c r="CO169" s="184">
        <v>708</v>
      </c>
      <c r="CP169" s="184">
        <v>560</v>
      </c>
      <c r="CQ169" s="184">
        <v>527</v>
      </c>
      <c r="CR169" s="184">
        <v>439</v>
      </c>
      <c r="CS169" s="184">
        <v>437</v>
      </c>
      <c r="CT169" s="184">
        <v>436</v>
      </c>
      <c r="CU169" s="184">
        <v>423</v>
      </c>
      <c r="CV169" s="184">
        <v>311</v>
      </c>
      <c r="CW169" s="184">
        <v>290</v>
      </c>
      <c r="CX169" s="184">
        <v>220</v>
      </c>
      <c r="CY169" s="184">
        <v>866</v>
      </c>
      <c r="CZ169">
        <v>1468</v>
      </c>
      <c r="DA169">
        <v>1513</v>
      </c>
      <c r="DB169">
        <v>1527</v>
      </c>
      <c r="DC169">
        <v>1540</v>
      </c>
      <c r="DD169">
        <v>1607</v>
      </c>
      <c r="DE169">
        <v>1736</v>
      </c>
      <c r="DF169">
        <v>1676</v>
      </c>
      <c r="DG169">
        <v>1658</v>
      </c>
      <c r="DH169">
        <v>1698</v>
      </c>
      <c r="DI169">
        <v>1741</v>
      </c>
      <c r="DJ169">
        <v>1804</v>
      </c>
      <c r="DK169">
        <v>1786</v>
      </c>
      <c r="DL169">
        <v>1864</v>
      </c>
      <c r="DM169">
        <v>1763</v>
      </c>
      <c r="DN169">
        <v>1796</v>
      </c>
      <c r="DO169">
        <v>1695</v>
      </c>
      <c r="DP169">
        <v>1777</v>
      </c>
      <c r="DQ169">
        <v>1633</v>
      </c>
      <c r="DR169">
        <v>1578</v>
      </c>
      <c r="DS169">
        <v>1753</v>
      </c>
      <c r="DT169">
        <v>1811</v>
      </c>
      <c r="DU169">
        <v>1750</v>
      </c>
      <c r="DV169">
        <v>1573</v>
      </c>
      <c r="DW169">
        <v>1535</v>
      </c>
      <c r="DX169">
        <v>1764</v>
      </c>
      <c r="DY169">
        <v>1678</v>
      </c>
      <c r="DZ169">
        <v>1835</v>
      </c>
      <c r="EA169">
        <v>1891</v>
      </c>
      <c r="EB169">
        <v>1842</v>
      </c>
      <c r="EC169">
        <v>1989</v>
      </c>
      <c r="ED169">
        <v>2091</v>
      </c>
      <c r="EE169">
        <v>2055</v>
      </c>
      <c r="EF169">
        <v>2021</v>
      </c>
      <c r="EG169">
        <v>2234</v>
      </c>
      <c r="EH169">
        <v>2147</v>
      </c>
      <c r="EI169">
        <v>2086</v>
      </c>
      <c r="EJ169">
        <v>1942</v>
      </c>
      <c r="EK169">
        <v>1966</v>
      </c>
      <c r="EL169">
        <v>2034</v>
      </c>
      <c r="EM169">
        <v>2043</v>
      </c>
      <c r="EN169">
        <v>2035</v>
      </c>
      <c r="EO169">
        <v>1991</v>
      </c>
      <c r="EP169">
        <v>1821</v>
      </c>
      <c r="EQ169">
        <v>1929</v>
      </c>
      <c r="ER169">
        <v>1850</v>
      </c>
      <c r="ES169">
        <v>1721</v>
      </c>
      <c r="ET169">
        <v>1573</v>
      </c>
      <c r="EU169">
        <v>1466</v>
      </c>
      <c r="EV169">
        <v>1536</v>
      </c>
      <c r="EW169">
        <v>1606</v>
      </c>
      <c r="EX169">
        <v>1496</v>
      </c>
      <c r="EY169">
        <v>1628</v>
      </c>
      <c r="EZ169">
        <v>1686</v>
      </c>
      <c r="FA169">
        <v>1728</v>
      </c>
      <c r="FB169">
        <v>1699</v>
      </c>
      <c r="FC169">
        <v>1733</v>
      </c>
      <c r="FD169">
        <v>1630</v>
      </c>
      <c r="FE169">
        <v>1578</v>
      </c>
      <c r="FF169">
        <v>1657</v>
      </c>
      <c r="FG169">
        <v>1630</v>
      </c>
      <c r="FH169">
        <v>1604</v>
      </c>
      <c r="FI169">
        <v>1530</v>
      </c>
      <c r="FJ169">
        <v>1564</v>
      </c>
      <c r="FK169">
        <v>1347</v>
      </c>
      <c r="FL169">
        <v>1303</v>
      </c>
      <c r="FM169">
        <v>1297</v>
      </c>
      <c r="FN169">
        <v>1300</v>
      </c>
      <c r="FO169">
        <v>1217</v>
      </c>
      <c r="FP169">
        <v>1173</v>
      </c>
      <c r="FQ169">
        <v>1086</v>
      </c>
      <c r="FR169">
        <v>1151</v>
      </c>
      <c r="FS169">
        <v>1067</v>
      </c>
      <c r="FT169">
        <v>1077</v>
      </c>
      <c r="FU169">
        <v>985</v>
      </c>
      <c r="FV169">
        <v>1032</v>
      </c>
      <c r="FW169">
        <v>1044</v>
      </c>
      <c r="FX169">
        <v>1169</v>
      </c>
      <c r="FY169">
        <v>1172</v>
      </c>
      <c r="FZ169">
        <v>828</v>
      </c>
      <c r="GA169">
        <v>897</v>
      </c>
      <c r="GB169">
        <v>875</v>
      </c>
      <c r="GC169">
        <v>732</v>
      </c>
      <c r="GD169">
        <v>685</v>
      </c>
      <c r="GE169">
        <v>637</v>
      </c>
      <c r="GF169">
        <v>657</v>
      </c>
      <c r="GG169">
        <v>570</v>
      </c>
      <c r="GH169">
        <v>581</v>
      </c>
      <c r="GI169">
        <v>457</v>
      </c>
      <c r="GJ169">
        <v>447</v>
      </c>
      <c r="GK169">
        <v>410</v>
      </c>
      <c r="GL169">
        <v>1560</v>
      </c>
    </row>
    <row r="170" spans="1:194" s="1" customFormat="1" ht="14.4" x14ac:dyDescent="0.3">
      <c r="A170" s="30" t="s">
        <v>46</v>
      </c>
      <c r="B170" s="1" t="s">
        <v>209</v>
      </c>
      <c r="C170" s="29" t="str">
        <f t="shared" si="76"/>
        <v>LA England - Derbyshire Dales</v>
      </c>
      <c r="D170" s="48">
        <f t="shared" si="67"/>
        <v>2346</v>
      </c>
      <c r="E170" s="48">
        <f t="shared" si="68"/>
        <v>2368</v>
      </c>
      <c r="F170" s="49">
        <f t="shared" si="69"/>
        <v>71757</v>
      </c>
      <c r="G170" s="49">
        <f t="shared" si="70"/>
        <v>35116</v>
      </c>
      <c r="H170" s="50">
        <f t="shared" si="71"/>
        <v>36641</v>
      </c>
      <c r="I170" s="50">
        <f t="shared" si="72"/>
        <v>29268</v>
      </c>
      <c r="J170" s="50">
        <f t="shared" si="73"/>
        <v>30784</v>
      </c>
      <c r="K170" s="47">
        <f t="shared" si="74"/>
        <v>5848</v>
      </c>
      <c r="L170" s="48">
        <f t="shared" si="75"/>
        <v>5857</v>
      </c>
      <c r="M170" s="184">
        <v>202</v>
      </c>
      <c r="N170" s="184">
        <v>221</v>
      </c>
      <c r="O170" s="184">
        <v>237</v>
      </c>
      <c r="P170" s="184">
        <v>268</v>
      </c>
      <c r="Q170" s="184">
        <v>294</v>
      </c>
      <c r="R170" s="184">
        <v>307</v>
      </c>
      <c r="S170" s="184">
        <v>268</v>
      </c>
      <c r="T170" s="184">
        <v>329</v>
      </c>
      <c r="U170" s="184">
        <v>301</v>
      </c>
      <c r="V170" s="184">
        <v>390</v>
      </c>
      <c r="W170" s="184">
        <v>336</v>
      </c>
      <c r="X170" s="184">
        <v>349</v>
      </c>
      <c r="Y170" s="184">
        <v>373</v>
      </c>
      <c r="Z170" s="184">
        <v>408</v>
      </c>
      <c r="AA170" s="184">
        <v>380</v>
      </c>
      <c r="AB170" s="184">
        <v>394</v>
      </c>
      <c r="AC170" s="184">
        <v>414</v>
      </c>
      <c r="AD170" s="184">
        <v>377</v>
      </c>
      <c r="AE170" s="184">
        <v>393</v>
      </c>
      <c r="AF170" s="184">
        <v>281</v>
      </c>
      <c r="AG170" s="184">
        <v>193</v>
      </c>
      <c r="AH170" s="184">
        <v>268</v>
      </c>
      <c r="AI170" s="184">
        <v>265</v>
      </c>
      <c r="AJ170" s="184">
        <v>348</v>
      </c>
      <c r="AK170" s="184">
        <v>279</v>
      </c>
      <c r="AL170" s="184">
        <v>357</v>
      </c>
      <c r="AM170" s="184">
        <v>341</v>
      </c>
      <c r="AN170" s="184">
        <v>295</v>
      </c>
      <c r="AO170" s="184">
        <v>296</v>
      </c>
      <c r="AP170" s="184">
        <v>308</v>
      </c>
      <c r="AQ170" s="184">
        <v>274</v>
      </c>
      <c r="AR170" s="184">
        <v>308</v>
      </c>
      <c r="AS170" s="184">
        <v>293</v>
      </c>
      <c r="AT170" s="184">
        <v>332</v>
      </c>
      <c r="AU170" s="184">
        <v>337</v>
      </c>
      <c r="AV170" s="184">
        <v>370</v>
      </c>
      <c r="AW170" s="184">
        <v>315</v>
      </c>
      <c r="AX170" s="184">
        <v>349</v>
      </c>
      <c r="AY170" s="184">
        <v>337</v>
      </c>
      <c r="AZ170" s="184">
        <v>333</v>
      </c>
      <c r="BA170" s="184">
        <v>341</v>
      </c>
      <c r="BB170" s="184">
        <v>320</v>
      </c>
      <c r="BC170" s="184">
        <v>358</v>
      </c>
      <c r="BD170" s="184">
        <v>358</v>
      </c>
      <c r="BE170" s="184">
        <v>405</v>
      </c>
      <c r="BF170" s="184">
        <v>370</v>
      </c>
      <c r="BG170" s="184">
        <v>366</v>
      </c>
      <c r="BH170" s="184">
        <v>367</v>
      </c>
      <c r="BI170" s="184">
        <v>411</v>
      </c>
      <c r="BJ170" s="184">
        <v>414</v>
      </c>
      <c r="BK170" s="184">
        <v>440</v>
      </c>
      <c r="BL170" s="184">
        <v>494</v>
      </c>
      <c r="BM170" s="184">
        <v>481</v>
      </c>
      <c r="BN170" s="184">
        <v>575</v>
      </c>
      <c r="BO170" s="184">
        <v>551</v>
      </c>
      <c r="BP170" s="184">
        <v>614</v>
      </c>
      <c r="BQ170" s="184">
        <v>615</v>
      </c>
      <c r="BR170" s="184">
        <v>631</v>
      </c>
      <c r="BS170" s="184">
        <v>659</v>
      </c>
      <c r="BT170" s="184">
        <v>641</v>
      </c>
      <c r="BU170" s="184">
        <v>619</v>
      </c>
      <c r="BV170" s="184">
        <v>660</v>
      </c>
      <c r="BW170" s="184">
        <v>588</v>
      </c>
      <c r="BX170" s="184">
        <v>620</v>
      </c>
      <c r="BY170" s="184">
        <v>561</v>
      </c>
      <c r="BZ170" s="184">
        <v>576</v>
      </c>
      <c r="CA170" s="184">
        <v>590</v>
      </c>
      <c r="CB170" s="184">
        <v>508</v>
      </c>
      <c r="CC170" s="184">
        <v>554</v>
      </c>
      <c r="CD170" s="184">
        <v>487</v>
      </c>
      <c r="CE170" s="184">
        <v>475</v>
      </c>
      <c r="CF170" s="184">
        <v>477</v>
      </c>
      <c r="CG170" s="184">
        <v>491</v>
      </c>
      <c r="CH170" s="184">
        <v>473</v>
      </c>
      <c r="CI170" s="184">
        <v>511</v>
      </c>
      <c r="CJ170" s="184">
        <v>455</v>
      </c>
      <c r="CK170" s="184">
        <v>498</v>
      </c>
      <c r="CL170" s="184">
        <v>570</v>
      </c>
      <c r="CM170" s="184">
        <v>429</v>
      </c>
      <c r="CN170" s="184">
        <v>369</v>
      </c>
      <c r="CO170" s="184">
        <v>366</v>
      </c>
      <c r="CP170" s="184">
        <v>318</v>
      </c>
      <c r="CQ170" s="184">
        <v>263</v>
      </c>
      <c r="CR170" s="184">
        <v>218</v>
      </c>
      <c r="CS170" s="184">
        <v>226</v>
      </c>
      <c r="CT170" s="184">
        <v>181</v>
      </c>
      <c r="CU170" s="184">
        <v>176</v>
      </c>
      <c r="CV170" s="184">
        <v>170</v>
      </c>
      <c r="CW170" s="184">
        <v>117</v>
      </c>
      <c r="CX170" s="184">
        <v>87</v>
      </c>
      <c r="CY170" s="184">
        <v>352</v>
      </c>
      <c r="CZ170">
        <v>191</v>
      </c>
      <c r="DA170">
        <v>233</v>
      </c>
      <c r="DB170">
        <v>252</v>
      </c>
      <c r="DC170">
        <v>256</v>
      </c>
      <c r="DD170">
        <v>296</v>
      </c>
      <c r="DE170">
        <v>283</v>
      </c>
      <c r="DF170">
        <v>295</v>
      </c>
      <c r="DG170">
        <v>308</v>
      </c>
      <c r="DH170">
        <v>360</v>
      </c>
      <c r="DI170">
        <v>319</v>
      </c>
      <c r="DJ170">
        <v>344</v>
      </c>
      <c r="DK170">
        <v>352</v>
      </c>
      <c r="DL170">
        <v>407</v>
      </c>
      <c r="DM170">
        <v>404</v>
      </c>
      <c r="DN170">
        <v>373</v>
      </c>
      <c r="DO170">
        <v>381</v>
      </c>
      <c r="DP170">
        <v>431</v>
      </c>
      <c r="DQ170">
        <v>372</v>
      </c>
      <c r="DR170">
        <v>364</v>
      </c>
      <c r="DS170">
        <v>231</v>
      </c>
      <c r="DT170">
        <v>135</v>
      </c>
      <c r="DU170">
        <v>155</v>
      </c>
      <c r="DV170">
        <v>235</v>
      </c>
      <c r="DW170">
        <v>252</v>
      </c>
      <c r="DX170">
        <v>297</v>
      </c>
      <c r="DY170">
        <v>270</v>
      </c>
      <c r="DZ170">
        <v>285</v>
      </c>
      <c r="EA170">
        <v>240</v>
      </c>
      <c r="EB170">
        <v>256</v>
      </c>
      <c r="EC170">
        <v>288</v>
      </c>
      <c r="ED170">
        <v>304</v>
      </c>
      <c r="EE170">
        <v>324</v>
      </c>
      <c r="EF170">
        <v>328</v>
      </c>
      <c r="EG170">
        <v>337</v>
      </c>
      <c r="EH170">
        <v>363</v>
      </c>
      <c r="EI170">
        <v>356</v>
      </c>
      <c r="EJ170">
        <v>335</v>
      </c>
      <c r="EK170">
        <v>332</v>
      </c>
      <c r="EL170">
        <v>362</v>
      </c>
      <c r="EM170">
        <v>365</v>
      </c>
      <c r="EN170">
        <v>346</v>
      </c>
      <c r="EO170">
        <v>363</v>
      </c>
      <c r="EP170">
        <v>348</v>
      </c>
      <c r="EQ170">
        <v>446</v>
      </c>
      <c r="ER170">
        <v>434</v>
      </c>
      <c r="ES170">
        <v>407</v>
      </c>
      <c r="ET170">
        <v>362</v>
      </c>
      <c r="EU170">
        <v>407</v>
      </c>
      <c r="EV170">
        <v>398</v>
      </c>
      <c r="EW170">
        <v>400</v>
      </c>
      <c r="EX170">
        <v>473</v>
      </c>
      <c r="EY170">
        <v>529</v>
      </c>
      <c r="EZ170">
        <v>591</v>
      </c>
      <c r="FA170">
        <v>655</v>
      </c>
      <c r="FB170">
        <v>613</v>
      </c>
      <c r="FC170">
        <v>613</v>
      </c>
      <c r="FD170">
        <v>660</v>
      </c>
      <c r="FE170">
        <v>663</v>
      </c>
      <c r="FF170">
        <v>657</v>
      </c>
      <c r="FG170">
        <v>674</v>
      </c>
      <c r="FH170">
        <v>700</v>
      </c>
      <c r="FI170">
        <v>646</v>
      </c>
      <c r="FJ170">
        <v>638</v>
      </c>
      <c r="FK170">
        <v>634</v>
      </c>
      <c r="FL170">
        <v>619</v>
      </c>
      <c r="FM170">
        <v>562</v>
      </c>
      <c r="FN170">
        <v>542</v>
      </c>
      <c r="FO170">
        <v>553</v>
      </c>
      <c r="FP170">
        <v>531</v>
      </c>
      <c r="FQ170">
        <v>496</v>
      </c>
      <c r="FR170">
        <v>513</v>
      </c>
      <c r="FS170">
        <v>518</v>
      </c>
      <c r="FT170">
        <v>528</v>
      </c>
      <c r="FU170">
        <v>533</v>
      </c>
      <c r="FV170">
        <v>442</v>
      </c>
      <c r="FW170">
        <v>554</v>
      </c>
      <c r="FX170">
        <v>553</v>
      </c>
      <c r="FY170">
        <v>584</v>
      </c>
      <c r="FZ170">
        <v>450</v>
      </c>
      <c r="GA170">
        <v>401</v>
      </c>
      <c r="GB170">
        <v>439</v>
      </c>
      <c r="GC170">
        <v>362</v>
      </c>
      <c r="GD170">
        <v>310</v>
      </c>
      <c r="GE170">
        <v>275</v>
      </c>
      <c r="GF170">
        <v>250</v>
      </c>
      <c r="GG170">
        <v>258</v>
      </c>
      <c r="GH170">
        <v>242</v>
      </c>
      <c r="GI170">
        <v>198</v>
      </c>
      <c r="GJ170">
        <v>200</v>
      </c>
      <c r="GK170">
        <v>150</v>
      </c>
      <c r="GL170">
        <v>650</v>
      </c>
    </row>
    <row r="171" spans="1:194" s="1" customFormat="1" ht="14.4" x14ac:dyDescent="0.3">
      <c r="A171" s="30" t="s">
        <v>46</v>
      </c>
      <c r="B171" s="1" t="s">
        <v>210</v>
      </c>
      <c r="C171" s="29" t="str">
        <f t="shared" si="76"/>
        <v>LA England - Doncaster</v>
      </c>
      <c r="D171" s="48">
        <f t="shared" si="67"/>
        <v>12084</v>
      </c>
      <c r="E171" s="48">
        <f t="shared" si="68"/>
        <v>11598</v>
      </c>
      <c r="F171" s="49">
        <f t="shared" si="69"/>
        <v>319765</v>
      </c>
      <c r="G171" s="49">
        <f t="shared" si="70"/>
        <v>159147</v>
      </c>
      <c r="H171" s="50">
        <f t="shared" si="71"/>
        <v>160618</v>
      </c>
      <c r="I171" s="50">
        <f t="shared" si="72"/>
        <v>123982</v>
      </c>
      <c r="J171" s="50">
        <f t="shared" si="73"/>
        <v>127512</v>
      </c>
      <c r="K171" s="47">
        <f t="shared" si="74"/>
        <v>35165</v>
      </c>
      <c r="L171" s="48">
        <f t="shared" si="75"/>
        <v>33106</v>
      </c>
      <c r="M171" s="184">
        <v>1640</v>
      </c>
      <c r="N171" s="184">
        <v>1828</v>
      </c>
      <c r="O171" s="184">
        <v>1964</v>
      </c>
      <c r="P171" s="184">
        <v>1935</v>
      </c>
      <c r="Q171" s="184">
        <v>2043</v>
      </c>
      <c r="R171" s="184">
        <v>1908</v>
      </c>
      <c r="S171" s="184">
        <v>1882</v>
      </c>
      <c r="T171" s="184">
        <v>1953</v>
      </c>
      <c r="U171" s="184">
        <v>2001</v>
      </c>
      <c r="V171" s="184">
        <v>1985</v>
      </c>
      <c r="W171" s="184">
        <v>1962</v>
      </c>
      <c r="X171" s="184">
        <v>1980</v>
      </c>
      <c r="Y171" s="184">
        <v>2068</v>
      </c>
      <c r="Z171" s="184">
        <v>2021</v>
      </c>
      <c r="AA171" s="184">
        <v>2036</v>
      </c>
      <c r="AB171" s="184">
        <v>2099</v>
      </c>
      <c r="AC171" s="184">
        <v>1994</v>
      </c>
      <c r="AD171" s="184">
        <v>1866</v>
      </c>
      <c r="AE171" s="184">
        <v>1787</v>
      </c>
      <c r="AF171" s="184">
        <v>1552</v>
      </c>
      <c r="AG171" s="184">
        <v>1463</v>
      </c>
      <c r="AH171" s="184">
        <v>1402</v>
      </c>
      <c r="AI171" s="184">
        <v>1568</v>
      </c>
      <c r="AJ171" s="184">
        <v>1827</v>
      </c>
      <c r="AK171" s="184">
        <v>1820</v>
      </c>
      <c r="AL171" s="184">
        <v>1849</v>
      </c>
      <c r="AM171" s="184">
        <v>1979</v>
      </c>
      <c r="AN171" s="184">
        <v>2047</v>
      </c>
      <c r="AO171" s="184">
        <v>2020</v>
      </c>
      <c r="AP171" s="184">
        <v>1976</v>
      </c>
      <c r="AQ171" s="184">
        <v>2170</v>
      </c>
      <c r="AR171" s="184">
        <v>2224</v>
      </c>
      <c r="AS171" s="184">
        <v>2407</v>
      </c>
      <c r="AT171" s="184">
        <v>2357</v>
      </c>
      <c r="AU171" s="184">
        <v>2274</v>
      </c>
      <c r="AV171" s="184">
        <v>2293</v>
      </c>
      <c r="AW171" s="184">
        <v>2352</v>
      </c>
      <c r="AX171" s="184">
        <v>2303</v>
      </c>
      <c r="AY171" s="184">
        <v>2158</v>
      </c>
      <c r="AZ171" s="184">
        <v>2167</v>
      </c>
      <c r="BA171" s="184">
        <v>2086</v>
      </c>
      <c r="BB171" s="184">
        <v>2119</v>
      </c>
      <c r="BC171" s="184">
        <v>2072</v>
      </c>
      <c r="BD171" s="184">
        <v>2229</v>
      </c>
      <c r="BE171" s="184">
        <v>2051</v>
      </c>
      <c r="BF171" s="184">
        <v>1805</v>
      </c>
      <c r="BG171" s="184">
        <v>1842</v>
      </c>
      <c r="BH171" s="184">
        <v>1725</v>
      </c>
      <c r="BI171" s="184">
        <v>1829</v>
      </c>
      <c r="BJ171" s="184">
        <v>1723</v>
      </c>
      <c r="BK171" s="184">
        <v>1914</v>
      </c>
      <c r="BL171" s="184">
        <v>1924</v>
      </c>
      <c r="BM171" s="184">
        <v>1953</v>
      </c>
      <c r="BN171" s="184">
        <v>2171</v>
      </c>
      <c r="BO171" s="184">
        <v>2182</v>
      </c>
      <c r="BP171" s="184">
        <v>2108</v>
      </c>
      <c r="BQ171" s="184">
        <v>2186</v>
      </c>
      <c r="BR171" s="184">
        <v>2164</v>
      </c>
      <c r="BS171" s="184">
        <v>2145</v>
      </c>
      <c r="BT171" s="184">
        <v>2129</v>
      </c>
      <c r="BU171" s="184">
        <v>2243</v>
      </c>
      <c r="BV171" s="184">
        <v>2204</v>
      </c>
      <c r="BW171" s="184">
        <v>2069</v>
      </c>
      <c r="BX171" s="184">
        <v>2040</v>
      </c>
      <c r="BY171" s="184">
        <v>1961</v>
      </c>
      <c r="BZ171" s="184">
        <v>1844</v>
      </c>
      <c r="CA171" s="184">
        <v>1801</v>
      </c>
      <c r="CB171" s="184">
        <v>1730</v>
      </c>
      <c r="CC171" s="184">
        <v>1715</v>
      </c>
      <c r="CD171" s="184">
        <v>1574</v>
      </c>
      <c r="CE171" s="184">
        <v>1529</v>
      </c>
      <c r="CF171" s="184">
        <v>1525</v>
      </c>
      <c r="CG171" s="184">
        <v>1416</v>
      </c>
      <c r="CH171" s="184">
        <v>1439</v>
      </c>
      <c r="CI171" s="184">
        <v>1300</v>
      </c>
      <c r="CJ171" s="184">
        <v>1463</v>
      </c>
      <c r="CK171" s="184">
        <v>1419</v>
      </c>
      <c r="CL171" s="184">
        <v>1519</v>
      </c>
      <c r="CM171" s="184">
        <v>1069</v>
      </c>
      <c r="CN171" s="184">
        <v>1041</v>
      </c>
      <c r="CO171" s="184">
        <v>1011</v>
      </c>
      <c r="CP171" s="184">
        <v>860</v>
      </c>
      <c r="CQ171" s="184">
        <v>739</v>
      </c>
      <c r="CR171" s="184">
        <v>638</v>
      </c>
      <c r="CS171" s="184">
        <v>574</v>
      </c>
      <c r="CT171" s="184">
        <v>494</v>
      </c>
      <c r="CU171" s="184">
        <v>458</v>
      </c>
      <c r="CV171" s="184">
        <v>422</v>
      </c>
      <c r="CW171" s="184">
        <v>375</v>
      </c>
      <c r="CX171" s="184">
        <v>295</v>
      </c>
      <c r="CY171" s="184">
        <v>863</v>
      </c>
      <c r="CZ171">
        <v>1619</v>
      </c>
      <c r="DA171">
        <v>1713</v>
      </c>
      <c r="DB171">
        <v>1775</v>
      </c>
      <c r="DC171">
        <v>1653</v>
      </c>
      <c r="DD171">
        <v>1744</v>
      </c>
      <c r="DE171">
        <v>1824</v>
      </c>
      <c r="DF171">
        <v>1831</v>
      </c>
      <c r="DG171">
        <v>1781</v>
      </c>
      <c r="DH171">
        <v>1765</v>
      </c>
      <c r="DI171">
        <v>1881</v>
      </c>
      <c r="DJ171">
        <v>1906</v>
      </c>
      <c r="DK171">
        <v>2016</v>
      </c>
      <c r="DL171">
        <v>1995</v>
      </c>
      <c r="DM171">
        <v>1998</v>
      </c>
      <c r="DN171">
        <v>1897</v>
      </c>
      <c r="DO171">
        <v>1921</v>
      </c>
      <c r="DP171">
        <v>1910</v>
      </c>
      <c r="DQ171">
        <v>1877</v>
      </c>
      <c r="DR171">
        <v>1715</v>
      </c>
      <c r="DS171">
        <v>1204</v>
      </c>
      <c r="DT171">
        <v>1058</v>
      </c>
      <c r="DU171">
        <v>1135</v>
      </c>
      <c r="DV171">
        <v>1464</v>
      </c>
      <c r="DW171">
        <v>1589</v>
      </c>
      <c r="DX171">
        <v>1708</v>
      </c>
      <c r="DY171">
        <v>1997</v>
      </c>
      <c r="DZ171">
        <v>1901</v>
      </c>
      <c r="EA171">
        <v>1987</v>
      </c>
      <c r="EB171">
        <v>2033</v>
      </c>
      <c r="EC171">
        <v>2169</v>
      </c>
      <c r="ED171">
        <v>2269</v>
      </c>
      <c r="EE171">
        <v>2234</v>
      </c>
      <c r="EF171">
        <v>2190</v>
      </c>
      <c r="EG171">
        <v>2248</v>
      </c>
      <c r="EH171">
        <v>2343</v>
      </c>
      <c r="EI171">
        <v>2457</v>
      </c>
      <c r="EJ171">
        <v>2364</v>
      </c>
      <c r="EK171">
        <v>2388</v>
      </c>
      <c r="EL171">
        <v>2258</v>
      </c>
      <c r="EM171">
        <v>2236</v>
      </c>
      <c r="EN171">
        <v>1972</v>
      </c>
      <c r="EO171">
        <v>2143</v>
      </c>
      <c r="EP171">
        <v>2022</v>
      </c>
      <c r="EQ171">
        <v>1971</v>
      </c>
      <c r="ER171">
        <v>2106</v>
      </c>
      <c r="ES171">
        <v>1742</v>
      </c>
      <c r="ET171">
        <v>1738</v>
      </c>
      <c r="EU171">
        <v>1708</v>
      </c>
      <c r="EV171">
        <v>1676</v>
      </c>
      <c r="EW171">
        <v>1797</v>
      </c>
      <c r="EX171">
        <v>1871</v>
      </c>
      <c r="EY171">
        <v>2053</v>
      </c>
      <c r="EZ171">
        <v>1943</v>
      </c>
      <c r="FA171">
        <v>2239</v>
      </c>
      <c r="FB171">
        <v>2117</v>
      </c>
      <c r="FC171">
        <v>2285</v>
      </c>
      <c r="FD171">
        <v>2262</v>
      </c>
      <c r="FE171">
        <v>2246</v>
      </c>
      <c r="FF171">
        <v>2243</v>
      </c>
      <c r="FG171">
        <v>2282</v>
      </c>
      <c r="FH171">
        <v>2237</v>
      </c>
      <c r="FI171">
        <v>2142</v>
      </c>
      <c r="FJ171">
        <v>2099</v>
      </c>
      <c r="FK171">
        <v>2050</v>
      </c>
      <c r="FL171">
        <v>2043</v>
      </c>
      <c r="FM171">
        <v>1950</v>
      </c>
      <c r="FN171">
        <v>1929</v>
      </c>
      <c r="FO171">
        <v>1816</v>
      </c>
      <c r="FP171">
        <v>1721</v>
      </c>
      <c r="FQ171">
        <v>1672</v>
      </c>
      <c r="FR171">
        <v>1677</v>
      </c>
      <c r="FS171">
        <v>1595</v>
      </c>
      <c r="FT171">
        <v>1516</v>
      </c>
      <c r="FU171">
        <v>1562</v>
      </c>
      <c r="FV171">
        <v>1532</v>
      </c>
      <c r="FW171">
        <v>1544</v>
      </c>
      <c r="FX171">
        <v>1637</v>
      </c>
      <c r="FY171">
        <v>1690</v>
      </c>
      <c r="FZ171">
        <v>1230</v>
      </c>
      <c r="GA171">
        <v>1194</v>
      </c>
      <c r="GB171">
        <v>1135</v>
      </c>
      <c r="GC171">
        <v>988</v>
      </c>
      <c r="GD171">
        <v>893</v>
      </c>
      <c r="GE171">
        <v>800</v>
      </c>
      <c r="GF171">
        <v>773</v>
      </c>
      <c r="GG171">
        <v>790</v>
      </c>
      <c r="GH171">
        <v>658</v>
      </c>
      <c r="GI171">
        <v>552</v>
      </c>
      <c r="GJ171">
        <v>546</v>
      </c>
      <c r="GK171">
        <v>476</v>
      </c>
      <c r="GL171">
        <v>1702</v>
      </c>
    </row>
    <row r="172" spans="1:194" s="1" customFormat="1" ht="14.4" x14ac:dyDescent="0.3">
      <c r="A172" s="30" t="s">
        <v>46</v>
      </c>
      <c r="B172" s="1" t="s">
        <v>211</v>
      </c>
      <c r="C172" s="29" t="str">
        <f t="shared" si="76"/>
        <v>LA England - Dorset</v>
      </c>
      <c r="D172" s="48">
        <f t="shared" si="67"/>
        <v>13525</v>
      </c>
      <c r="E172" s="48">
        <f t="shared" si="68"/>
        <v>13171</v>
      </c>
      <c r="F172" s="49">
        <f t="shared" si="69"/>
        <v>389947</v>
      </c>
      <c r="G172" s="49">
        <f t="shared" si="70"/>
        <v>188944</v>
      </c>
      <c r="H172" s="50">
        <f t="shared" si="71"/>
        <v>201003</v>
      </c>
      <c r="I172" s="50">
        <f t="shared" si="72"/>
        <v>154754</v>
      </c>
      <c r="J172" s="50">
        <f t="shared" si="73"/>
        <v>168044</v>
      </c>
      <c r="K172" s="47">
        <f t="shared" si="74"/>
        <v>34190</v>
      </c>
      <c r="L172" s="48">
        <f t="shared" si="75"/>
        <v>32959</v>
      </c>
      <c r="M172" s="184">
        <v>1321</v>
      </c>
      <c r="N172" s="184">
        <v>1291</v>
      </c>
      <c r="O172" s="184">
        <v>1567</v>
      </c>
      <c r="P172" s="184">
        <v>1628</v>
      </c>
      <c r="Q172" s="184">
        <v>1733</v>
      </c>
      <c r="R172" s="184">
        <v>1727</v>
      </c>
      <c r="S172" s="184">
        <v>1723</v>
      </c>
      <c r="T172" s="184">
        <v>1814</v>
      </c>
      <c r="U172" s="184">
        <v>1939</v>
      </c>
      <c r="V172" s="184">
        <v>1887</v>
      </c>
      <c r="W172" s="184">
        <v>1923</v>
      </c>
      <c r="X172" s="184">
        <v>2112</v>
      </c>
      <c r="Y172" s="184">
        <v>2169</v>
      </c>
      <c r="Z172" s="184">
        <v>2135</v>
      </c>
      <c r="AA172" s="184">
        <v>2232</v>
      </c>
      <c r="AB172" s="184">
        <v>2258</v>
      </c>
      <c r="AC172" s="184">
        <v>2412</v>
      </c>
      <c r="AD172" s="184">
        <v>2319</v>
      </c>
      <c r="AE172" s="184">
        <v>2088</v>
      </c>
      <c r="AF172" s="184">
        <v>1748</v>
      </c>
      <c r="AG172" s="184">
        <v>1519</v>
      </c>
      <c r="AH172" s="184">
        <v>1498</v>
      </c>
      <c r="AI172" s="184">
        <v>1509</v>
      </c>
      <c r="AJ172" s="184">
        <v>1714</v>
      </c>
      <c r="AK172" s="184">
        <v>1743</v>
      </c>
      <c r="AL172" s="184">
        <v>1726</v>
      </c>
      <c r="AM172" s="184">
        <v>1781</v>
      </c>
      <c r="AN172" s="184">
        <v>1842</v>
      </c>
      <c r="AO172" s="184">
        <v>1723</v>
      </c>
      <c r="AP172" s="184">
        <v>1716</v>
      </c>
      <c r="AQ172" s="184">
        <v>1753</v>
      </c>
      <c r="AR172" s="184">
        <v>1798</v>
      </c>
      <c r="AS172" s="184">
        <v>1714</v>
      </c>
      <c r="AT172" s="184">
        <v>1873</v>
      </c>
      <c r="AU172" s="184">
        <v>1968</v>
      </c>
      <c r="AV172" s="184">
        <v>2028</v>
      </c>
      <c r="AW172" s="184">
        <v>1964</v>
      </c>
      <c r="AX172" s="184">
        <v>2076</v>
      </c>
      <c r="AY172" s="184">
        <v>1996</v>
      </c>
      <c r="AZ172" s="184">
        <v>1976</v>
      </c>
      <c r="BA172" s="184">
        <v>1825</v>
      </c>
      <c r="BB172" s="184">
        <v>1850</v>
      </c>
      <c r="BC172" s="184">
        <v>1891</v>
      </c>
      <c r="BD172" s="184">
        <v>2046</v>
      </c>
      <c r="BE172" s="184">
        <v>1964</v>
      </c>
      <c r="BF172" s="184">
        <v>1984</v>
      </c>
      <c r="BG172" s="184">
        <v>1808</v>
      </c>
      <c r="BH172" s="184">
        <v>1832</v>
      </c>
      <c r="BI172" s="184">
        <v>1851</v>
      </c>
      <c r="BJ172" s="184">
        <v>2021</v>
      </c>
      <c r="BK172" s="184">
        <v>2062</v>
      </c>
      <c r="BL172" s="184">
        <v>2290</v>
      </c>
      <c r="BM172" s="184">
        <v>2311</v>
      </c>
      <c r="BN172" s="184">
        <v>2455</v>
      </c>
      <c r="BO172" s="184">
        <v>2563</v>
      </c>
      <c r="BP172" s="184">
        <v>2710</v>
      </c>
      <c r="BQ172" s="184">
        <v>2739</v>
      </c>
      <c r="BR172" s="184">
        <v>2716</v>
      </c>
      <c r="BS172" s="184">
        <v>2915</v>
      </c>
      <c r="BT172" s="184">
        <v>2970</v>
      </c>
      <c r="BU172" s="184">
        <v>3058</v>
      </c>
      <c r="BV172" s="184">
        <v>3080</v>
      </c>
      <c r="BW172" s="184">
        <v>3160</v>
      </c>
      <c r="BX172" s="184">
        <v>3010</v>
      </c>
      <c r="BY172" s="184">
        <v>2926</v>
      </c>
      <c r="BZ172" s="184">
        <v>2907</v>
      </c>
      <c r="CA172" s="184">
        <v>2830</v>
      </c>
      <c r="CB172" s="184">
        <v>2885</v>
      </c>
      <c r="CC172" s="184">
        <v>2692</v>
      </c>
      <c r="CD172" s="184">
        <v>2666</v>
      </c>
      <c r="CE172" s="184">
        <v>2602</v>
      </c>
      <c r="CF172" s="184">
        <v>2552</v>
      </c>
      <c r="CG172" s="184">
        <v>2497</v>
      </c>
      <c r="CH172" s="184">
        <v>2525</v>
      </c>
      <c r="CI172" s="184">
        <v>2649</v>
      </c>
      <c r="CJ172" s="184">
        <v>2585</v>
      </c>
      <c r="CK172" s="184">
        <v>2947</v>
      </c>
      <c r="CL172" s="184">
        <v>3164</v>
      </c>
      <c r="CM172" s="184">
        <v>2294</v>
      </c>
      <c r="CN172" s="184">
        <v>2187</v>
      </c>
      <c r="CO172" s="184">
        <v>2065</v>
      </c>
      <c r="CP172" s="184">
        <v>1964</v>
      </c>
      <c r="CQ172" s="184">
        <v>1548</v>
      </c>
      <c r="CR172" s="184">
        <v>1262</v>
      </c>
      <c r="CS172" s="184">
        <v>1223</v>
      </c>
      <c r="CT172" s="184">
        <v>1136</v>
      </c>
      <c r="CU172" s="184">
        <v>1104</v>
      </c>
      <c r="CV172" s="184">
        <v>893</v>
      </c>
      <c r="CW172" s="184">
        <v>775</v>
      </c>
      <c r="CX172" s="184">
        <v>683</v>
      </c>
      <c r="CY172" s="184">
        <v>2329</v>
      </c>
      <c r="CZ172">
        <v>1285</v>
      </c>
      <c r="DA172">
        <v>1333</v>
      </c>
      <c r="DB172">
        <v>1493</v>
      </c>
      <c r="DC172">
        <v>1486</v>
      </c>
      <c r="DD172">
        <v>1497</v>
      </c>
      <c r="DE172">
        <v>1662</v>
      </c>
      <c r="DF172">
        <v>1777</v>
      </c>
      <c r="DG172">
        <v>1768</v>
      </c>
      <c r="DH172">
        <v>1837</v>
      </c>
      <c r="DI172">
        <v>1806</v>
      </c>
      <c r="DJ172">
        <v>1922</v>
      </c>
      <c r="DK172">
        <v>1922</v>
      </c>
      <c r="DL172">
        <v>2102</v>
      </c>
      <c r="DM172">
        <v>2159</v>
      </c>
      <c r="DN172">
        <v>2269</v>
      </c>
      <c r="DO172">
        <v>2284</v>
      </c>
      <c r="DP172">
        <v>2259</v>
      </c>
      <c r="DQ172">
        <v>2098</v>
      </c>
      <c r="DR172">
        <v>1927</v>
      </c>
      <c r="DS172">
        <v>1463</v>
      </c>
      <c r="DT172">
        <v>1108</v>
      </c>
      <c r="DU172">
        <v>1103</v>
      </c>
      <c r="DV172">
        <v>1296</v>
      </c>
      <c r="DW172">
        <v>1513</v>
      </c>
      <c r="DX172">
        <v>1597</v>
      </c>
      <c r="DY172">
        <v>1683</v>
      </c>
      <c r="DZ172">
        <v>1679</v>
      </c>
      <c r="EA172">
        <v>1742</v>
      </c>
      <c r="EB172">
        <v>1581</v>
      </c>
      <c r="EC172">
        <v>1576</v>
      </c>
      <c r="ED172">
        <v>1868</v>
      </c>
      <c r="EE172">
        <v>1845</v>
      </c>
      <c r="EF172">
        <v>1939</v>
      </c>
      <c r="EG172">
        <v>2071</v>
      </c>
      <c r="EH172">
        <v>1938</v>
      </c>
      <c r="EI172">
        <v>2125</v>
      </c>
      <c r="EJ172">
        <v>2145</v>
      </c>
      <c r="EK172">
        <v>2068</v>
      </c>
      <c r="EL172">
        <v>2044</v>
      </c>
      <c r="EM172">
        <v>2150</v>
      </c>
      <c r="EN172">
        <v>2060</v>
      </c>
      <c r="EO172">
        <v>2077</v>
      </c>
      <c r="EP172">
        <v>2056</v>
      </c>
      <c r="EQ172">
        <v>2132</v>
      </c>
      <c r="ER172">
        <v>2103</v>
      </c>
      <c r="ES172">
        <v>2059</v>
      </c>
      <c r="ET172">
        <v>1913</v>
      </c>
      <c r="EU172">
        <v>1958</v>
      </c>
      <c r="EV172">
        <v>2021</v>
      </c>
      <c r="EW172">
        <v>2164</v>
      </c>
      <c r="EX172">
        <v>2237</v>
      </c>
      <c r="EY172">
        <v>2450</v>
      </c>
      <c r="EZ172">
        <v>2619</v>
      </c>
      <c r="FA172">
        <v>2912</v>
      </c>
      <c r="FB172">
        <v>2774</v>
      </c>
      <c r="FC172">
        <v>2865</v>
      </c>
      <c r="FD172">
        <v>3088</v>
      </c>
      <c r="FE172">
        <v>3155</v>
      </c>
      <c r="FF172">
        <v>3212</v>
      </c>
      <c r="FG172">
        <v>3221</v>
      </c>
      <c r="FH172">
        <v>3358</v>
      </c>
      <c r="FI172">
        <v>3321</v>
      </c>
      <c r="FJ172">
        <v>3316</v>
      </c>
      <c r="FK172">
        <v>3270</v>
      </c>
      <c r="FL172">
        <v>3160</v>
      </c>
      <c r="FM172">
        <v>3127</v>
      </c>
      <c r="FN172">
        <v>3209</v>
      </c>
      <c r="FO172">
        <v>3037</v>
      </c>
      <c r="FP172">
        <v>2829</v>
      </c>
      <c r="FQ172">
        <v>2898</v>
      </c>
      <c r="FR172">
        <v>2978</v>
      </c>
      <c r="FS172">
        <v>2783</v>
      </c>
      <c r="FT172">
        <v>2752</v>
      </c>
      <c r="FU172">
        <v>2792</v>
      </c>
      <c r="FV172">
        <v>3078</v>
      </c>
      <c r="FW172">
        <v>2980</v>
      </c>
      <c r="FX172">
        <v>3202</v>
      </c>
      <c r="FY172">
        <v>3411</v>
      </c>
      <c r="FZ172">
        <v>2605</v>
      </c>
      <c r="GA172">
        <v>2457</v>
      </c>
      <c r="GB172">
        <v>2407</v>
      </c>
      <c r="GC172">
        <v>2138</v>
      </c>
      <c r="GD172">
        <v>1895</v>
      </c>
      <c r="GE172">
        <v>1560</v>
      </c>
      <c r="GF172">
        <v>1539</v>
      </c>
      <c r="GG172">
        <v>1514</v>
      </c>
      <c r="GH172">
        <v>1435</v>
      </c>
      <c r="GI172">
        <v>1226</v>
      </c>
      <c r="GJ172">
        <v>1072</v>
      </c>
      <c r="GK172">
        <v>955</v>
      </c>
      <c r="GL172">
        <v>4203</v>
      </c>
    </row>
    <row r="173" spans="1:194" s="1" customFormat="1" ht="14.4" x14ac:dyDescent="0.3">
      <c r="A173" s="30" t="s">
        <v>46</v>
      </c>
      <c r="B173" s="1" t="s">
        <v>212</v>
      </c>
      <c r="C173" s="29" t="str">
        <f t="shared" si="76"/>
        <v>LA England - Dover</v>
      </c>
      <c r="D173" s="48">
        <f t="shared" si="67"/>
        <v>4479</v>
      </c>
      <c r="E173" s="48">
        <f t="shared" si="68"/>
        <v>4333</v>
      </c>
      <c r="F173" s="49">
        <f t="shared" si="69"/>
        <v>119768</v>
      </c>
      <c r="G173" s="49">
        <f t="shared" si="70"/>
        <v>58266</v>
      </c>
      <c r="H173" s="50">
        <f t="shared" si="71"/>
        <v>61502</v>
      </c>
      <c r="I173" s="50">
        <f t="shared" si="72"/>
        <v>46184</v>
      </c>
      <c r="J173" s="50">
        <f t="shared" si="73"/>
        <v>49983</v>
      </c>
      <c r="K173" s="47">
        <f t="shared" si="74"/>
        <v>12082</v>
      </c>
      <c r="L173" s="48">
        <f t="shared" si="75"/>
        <v>11519</v>
      </c>
      <c r="M173" s="184">
        <v>538</v>
      </c>
      <c r="N173" s="184">
        <v>580</v>
      </c>
      <c r="O173" s="184">
        <v>541</v>
      </c>
      <c r="P173" s="184">
        <v>567</v>
      </c>
      <c r="Q173" s="184">
        <v>636</v>
      </c>
      <c r="R173" s="184">
        <v>609</v>
      </c>
      <c r="S173" s="184">
        <v>660</v>
      </c>
      <c r="T173" s="184">
        <v>673</v>
      </c>
      <c r="U173" s="184">
        <v>695</v>
      </c>
      <c r="V173" s="184">
        <v>680</v>
      </c>
      <c r="W173" s="184">
        <v>686</v>
      </c>
      <c r="X173" s="184">
        <v>738</v>
      </c>
      <c r="Y173" s="184">
        <v>724</v>
      </c>
      <c r="Z173" s="184">
        <v>787</v>
      </c>
      <c r="AA173" s="184">
        <v>766</v>
      </c>
      <c r="AB173" s="184">
        <v>799</v>
      </c>
      <c r="AC173" s="184">
        <v>701</v>
      </c>
      <c r="AD173" s="184">
        <v>702</v>
      </c>
      <c r="AE173" s="184">
        <v>666</v>
      </c>
      <c r="AF173" s="184">
        <v>508</v>
      </c>
      <c r="AG173" s="184">
        <v>490</v>
      </c>
      <c r="AH173" s="184">
        <v>456</v>
      </c>
      <c r="AI173" s="184">
        <v>540</v>
      </c>
      <c r="AJ173" s="184">
        <v>526</v>
      </c>
      <c r="AK173" s="184">
        <v>583</v>
      </c>
      <c r="AL173" s="184">
        <v>601</v>
      </c>
      <c r="AM173" s="184">
        <v>629</v>
      </c>
      <c r="AN173" s="184">
        <v>617</v>
      </c>
      <c r="AO173" s="184">
        <v>624</v>
      </c>
      <c r="AP173" s="184">
        <v>644</v>
      </c>
      <c r="AQ173" s="184">
        <v>687</v>
      </c>
      <c r="AR173" s="184">
        <v>659</v>
      </c>
      <c r="AS173" s="184">
        <v>668</v>
      </c>
      <c r="AT173" s="184">
        <v>704</v>
      </c>
      <c r="AU173" s="184">
        <v>637</v>
      </c>
      <c r="AV173" s="184">
        <v>732</v>
      </c>
      <c r="AW173" s="184">
        <v>718</v>
      </c>
      <c r="AX173" s="184">
        <v>738</v>
      </c>
      <c r="AY173" s="184">
        <v>722</v>
      </c>
      <c r="AZ173" s="184">
        <v>698</v>
      </c>
      <c r="BA173" s="184">
        <v>680</v>
      </c>
      <c r="BB173" s="184">
        <v>674</v>
      </c>
      <c r="BC173" s="184">
        <v>646</v>
      </c>
      <c r="BD173" s="184">
        <v>709</v>
      </c>
      <c r="BE173" s="184">
        <v>638</v>
      </c>
      <c r="BF173" s="184">
        <v>657</v>
      </c>
      <c r="BG173" s="184">
        <v>618</v>
      </c>
      <c r="BH173" s="184">
        <v>574</v>
      </c>
      <c r="BI173" s="184">
        <v>632</v>
      </c>
      <c r="BJ173" s="184">
        <v>624</v>
      </c>
      <c r="BK173" s="184">
        <v>626</v>
      </c>
      <c r="BL173" s="184">
        <v>664</v>
      </c>
      <c r="BM173" s="184">
        <v>725</v>
      </c>
      <c r="BN173" s="184">
        <v>828</v>
      </c>
      <c r="BO173" s="184">
        <v>719</v>
      </c>
      <c r="BP173" s="184">
        <v>779</v>
      </c>
      <c r="BQ173" s="184">
        <v>771</v>
      </c>
      <c r="BR173" s="184">
        <v>877</v>
      </c>
      <c r="BS173" s="184">
        <v>865</v>
      </c>
      <c r="BT173" s="184">
        <v>974</v>
      </c>
      <c r="BU173" s="184">
        <v>881</v>
      </c>
      <c r="BV173" s="184">
        <v>879</v>
      </c>
      <c r="BW173" s="184">
        <v>839</v>
      </c>
      <c r="BX173" s="184">
        <v>797</v>
      </c>
      <c r="BY173" s="184">
        <v>751</v>
      </c>
      <c r="BZ173" s="184">
        <v>896</v>
      </c>
      <c r="CA173" s="184">
        <v>752</v>
      </c>
      <c r="CB173" s="184">
        <v>800</v>
      </c>
      <c r="CC173" s="184">
        <v>708</v>
      </c>
      <c r="CD173" s="184">
        <v>728</v>
      </c>
      <c r="CE173" s="184">
        <v>743</v>
      </c>
      <c r="CF173" s="184">
        <v>717</v>
      </c>
      <c r="CG173" s="184">
        <v>621</v>
      </c>
      <c r="CH173" s="184">
        <v>631</v>
      </c>
      <c r="CI173" s="184">
        <v>659</v>
      </c>
      <c r="CJ173" s="184">
        <v>670</v>
      </c>
      <c r="CK173" s="184">
        <v>717</v>
      </c>
      <c r="CL173" s="184">
        <v>783</v>
      </c>
      <c r="CM173" s="184">
        <v>596</v>
      </c>
      <c r="CN173" s="184">
        <v>535</v>
      </c>
      <c r="CO173" s="184">
        <v>490</v>
      </c>
      <c r="CP173" s="184">
        <v>392</v>
      </c>
      <c r="CQ173" s="184">
        <v>390</v>
      </c>
      <c r="CR173" s="184">
        <v>322</v>
      </c>
      <c r="CS173" s="184">
        <v>311</v>
      </c>
      <c r="CT173" s="184">
        <v>275</v>
      </c>
      <c r="CU173" s="184">
        <v>225</v>
      </c>
      <c r="CV173" s="184">
        <v>192</v>
      </c>
      <c r="CW173" s="184">
        <v>180</v>
      </c>
      <c r="CX173" s="184">
        <v>128</v>
      </c>
      <c r="CY173" s="184">
        <v>449</v>
      </c>
      <c r="CZ173">
        <v>461</v>
      </c>
      <c r="DA173">
        <v>503</v>
      </c>
      <c r="DB173">
        <v>633</v>
      </c>
      <c r="DC173">
        <v>547</v>
      </c>
      <c r="DD173">
        <v>566</v>
      </c>
      <c r="DE173">
        <v>590</v>
      </c>
      <c r="DF173">
        <v>610</v>
      </c>
      <c r="DG173">
        <v>684</v>
      </c>
      <c r="DH173">
        <v>652</v>
      </c>
      <c r="DI173">
        <v>647</v>
      </c>
      <c r="DJ173">
        <v>627</v>
      </c>
      <c r="DK173">
        <v>666</v>
      </c>
      <c r="DL173">
        <v>765</v>
      </c>
      <c r="DM173">
        <v>712</v>
      </c>
      <c r="DN173">
        <v>704</v>
      </c>
      <c r="DO173">
        <v>704</v>
      </c>
      <c r="DP173">
        <v>759</v>
      </c>
      <c r="DQ173">
        <v>689</v>
      </c>
      <c r="DR173">
        <v>601</v>
      </c>
      <c r="DS173">
        <v>450</v>
      </c>
      <c r="DT173">
        <v>387</v>
      </c>
      <c r="DU173">
        <v>344</v>
      </c>
      <c r="DV173">
        <v>494</v>
      </c>
      <c r="DW173">
        <v>545</v>
      </c>
      <c r="DX173">
        <v>587</v>
      </c>
      <c r="DY173">
        <v>622</v>
      </c>
      <c r="DZ173">
        <v>677</v>
      </c>
      <c r="EA173">
        <v>676</v>
      </c>
      <c r="EB173">
        <v>639</v>
      </c>
      <c r="EC173">
        <v>680</v>
      </c>
      <c r="ED173">
        <v>716</v>
      </c>
      <c r="EE173">
        <v>720</v>
      </c>
      <c r="EF173">
        <v>790</v>
      </c>
      <c r="EG173">
        <v>801</v>
      </c>
      <c r="EH173">
        <v>784</v>
      </c>
      <c r="EI173">
        <v>753</v>
      </c>
      <c r="EJ173">
        <v>769</v>
      </c>
      <c r="EK173">
        <v>751</v>
      </c>
      <c r="EL173">
        <v>734</v>
      </c>
      <c r="EM173">
        <v>710</v>
      </c>
      <c r="EN173">
        <v>690</v>
      </c>
      <c r="EO173">
        <v>711</v>
      </c>
      <c r="EP173">
        <v>663</v>
      </c>
      <c r="EQ173">
        <v>724</v>
      </c>
      <c r="ER173">
        <v>756</v>
      </c>
      <c r="ES173">
        <v>677</v>
      </c>
      <c r="ET173">
        <v>628</v>
      </c>
      <c r="EU173">
        <v>658</v>
      </c>
      <c r="EV173">
        <v>672</v>
      </c>
      <c r="EW173">
        <v>657</v>
      </c>
      <c r="EX173">
        <v>698</v>
      </c>
      <c r="EY173">
        <v>805</v>
      </c>
      <c r="EZ173">
        <v>815</v>
      </c>
      <c r="FA173">
        <v>862</v>
      </c>
      <c r="FB173">
        <v>786</v>
      </c>
      <c r="FC173">
        <v>814</v>
      </c>
      <c r="FD173">
        <v>879</v>
      </c>
      <c r="FE173">
        <v>901</v>
      </c>
      <c r="FF173">
        <v>963</v>
      </c>
      <c r="FG173">
        <v>939</v>
      </c>
      <c r="FH173">
        <v>953</v>
      </c>
      <c r="FI173">
        <v>924</v>
      </c>
      <c r="FJ173">
        <v>969</v>
      </c>
      <c r="FK173">
        <v>907</v>
      </c>
      <c r="FL173">
        <v>876</v>
      </c>
      <c r="FM173">
        <v>853</v>
      </c>
      <c r="FN173">
        <v>835</v>
      </c>
      <c r="FO173">
        <v>800</v>
      </c>
      <c r="FP173">
        <v>790</v>
      </c>
      <c r="FQ173">
        <v>785</v>
      </c>
      <c r="FR173">
        <v>741</v>
      </c>
      <c r="FS173">
        <v>736</v>
      </c>
      <c r="FT173">
        <v>715</v>
      </c>
      <c r="FU173">
        <v>737</v>
      </c>
      <c r="FV173">
        <v>691</v>
      </c>
      <c r="FW173">
        <v>733</v>
      </c>
      <c r="FX173">
        <v>807</v>
      </c>
      <c r="FY173">
        <v>817</v>
      </c>
      <c r="FZ173">
        <v>628</v>
      </c>
      <c r="GA173">
        <v>596</v>
      </c>
      <c r="GB173">
        <v>585</v>
      </c>
      <c r="GC173">
        <v>512</v>
      </c>
      <c r="GD173">
        <v>445</v>
      </c>
      <c r="GE173">
        <v>363</v>
      </c>
      <c r="GF173">
        <v>381</v>
      </c>
      <c r="GG173">
        <v>337</v>
      </c>
      <c r="GH173">
        <v>334</v>
      </c>
      <c r="GI173">
        <v>298</v>
      </c>
      <c r="GJ173">
        <v>238</v>
      </c>
      <c r="GK173">
        <v>192</v>
      </c>
      <c r="GL173">
        <v>877</v>
      </c>
    </row>
    <row r="174" spans="1:194" s="1" customFormat="1" ht="14.4" x14ac:dyDescent="0.3">
      <c r="A174" s="30" t="s">
        <v>46</v>
      </c>
      <c r="B174" s="1" t="s">
        <v>213</v>
      </c>
      <c r="C174" s="29" t="str">
        <f t="shared" si="76"/>
        <v>LA England - Dudley</v>
      </c>
      <c r="D174" s="48">
        <f t="shared" si="67"/>
        <v>12533</v>
      </c>
      <c r="E174" s="48">
        <f t="shared" si="68"/>
        <v>11938</v>
      </c>
      <c r="F174" s="49">
        <f t="shared" si="69"/>
        <v>331930</v>
      </c>
      <c r="G174" s="49">
        <f t="shared" si="70"/>
        <v>163437</v>
      </c>
      <c r="H174" s="50">
        <f t="shared" si="71"/>
        <v>168493</v>
      </c>
      <c r="I174" s="50">
        <f t="shared" si="72"/>
        <v>127136</v>
      </c>
      <c r="J174" s="50">
        <f t="shared" si="73"/>
        <v>133670</v>
      </c>
      <c r="K174" s="47">
        <f t="shared" si="74"/>
        <v>36301</v>
      </c>
      <c r="L174" s="48">
        <f t="shared" si="75"/>
        <v>34823</v>
      </c>
      <c r="M174" s="184">
        <v>1760</v>
      </c>
      <c r="N174" s="184">
        <v>1793</v>
      </c>
      <c r="O174" s="184">
        <v>1845</v>
      </c>
      <c r="P174" s="184">
        <v>1915</v>
      </c>
      <c r="Q174" s="184">
        <v>1936</v>
      </c>
      <c r="R174" s="184">
        <v>1978</v>
      </c>
      <c r="S174" s="184">
        <v>2062</v>
      </c>
      <c r="T174" s="184">
        <v>2132</v>
      </c>
      <c r="U174" s="184">
        <v>2040</v>
      </c>
      <c r="V174" s="184">
        <v>2014</v>
      </c>
      <c r="W174" s="184">
        <v>2060</v>
      </c>
      <c r="X174" s="184">
        <v>2233</v>
      </c>
      <c r="Y174" s="184">
        <v>2164</v>
      </c>
      <c r="Z174" s="184">
        <v>2159</v>
      </c>
      <c r="AA174" s="184">
        <v>2110</v>
      </c>
      <c r="AB174" s="184">
        <v>2074</v>
      </c>
      <c r="AC174" s="184">
        <v>2109</v>
      </c>
      <c r="AD174" s="184">
        <v>1917</v>
      </c>
      <c r="AE174" s="184">
        <v>1989</v>
      </c>
      <c r="AF174" s="184">
        <v>1732</v>
      </c>
      <c r="AG174" s="184">
        <v>1792</v>
      </c>
      <c r="AH174" s="184">
        <v>1626</v>
      </c>
      <c r="AI174" s="184">
        <v>1874</v>
      </c>
      <c r="AJ174" s="184">
        <v>1889</v>
      </c>
      <c r="AK174" s="184">
        <v>1898</v>
      </c>
      <c r="AL174" s="184">
        <v>1899</v>
      </c>
      <c r="AM174" s="184">
        <v>1979</v>
      </c>
      <c r="AN174" s="184">
        <v>2056</v>
      </c>
      <c r="AO174" s="184">
        <v>2046</v>
      </c>
      <c r="AP174" s="184">
        <v>2082</v>
      </c>
      <c r="AQ174" s="184">
        <v>2161</v>
      </c>
      <c r="AR174" s="184">
        <v>2138</v>
      </c>
      <c r="AS174" s="184">
        <v>2341</v>
      </c>
      <c r="AT174" s="184">
        <v>2404</v>
      </c>
      <c r="AU174" s="184">
        <v>2177</v>
      </c>
      <c r="AV174" s="184">
        <v>2170</v>
      </c>
      <c r="AW174" s="184">
        <v>2268</v>
      </c>
      <c r="AX174" s="184">
        <v>2167</v>
      </c>
      <c r="AY174" s="184">
        <v>2068</v>
      </c>
      <c r="AZ174" s="184">
        <v>1952</v>
      </c>
      <c r="BA174" s="184">
        <v>2011</v>
      </c>
      <c r="BB174" s="184">
        <v>2106</v>
      </c>
      <c r="BC174" s="184">
        <v>2025</v>
      </c>
      <c r="BD174" s="184">
        <v>2099</v>
      </c>
      <c r="BE174" s="184">
        <v>2025</v>
      </c>
      <c r="BF174" s="184">
        <v>1935</v>
      </c>
      <c r="BG174" s="184">
        <v>1802</v>
      </c>
      <c r="BH174" s="184">
        <v>1747</v>
      </c>
      <c r="BI174" s="184">
        <v>1855</v>
      </c>
      <c r="BJ174" s="184">
        <v>1873</v>
      </c>
      <c r="BK174" s="184">
        <v>1908</v>
      </c>
      <c r="BL174" s="184">
        <v>2067</v>
      </c>
      <c r="BM174" s="184">
        <v>2160</v>
      </c>
      <c r="BN174" s="184">
        <v>2251</v>
      </c>
      <c r="BO174" s="184">
        <v>2344</v>
      </c>
      <c r="BP174" s="184">
        <v>2348</v>
      </c>
      <c r="BQ174" s="184">
        <v>2344</v>
      </c>
      <c r="BR174" s="184">
        <v>2281</v>
      </c>
      <c r="BS174" s="184">
        <v>2173</v>
      </c>
      <c r="BT174" s="184">
        <v>2145</v>
      </c>
      <c r="BU174" s="184">
        <v>2188</v>
      </c>
      <c r="BV174" s="184">
        <v>2154</v>
      </c>
      <c r="BW174" s="184">
        <v>2046</v>
      </c>
      <c r="BX174" s="184">
        <v>1942</v>
      </c>
      <c r="BY174" s="184">
        <v>1770</v>
      </c>
      <c r="BZ174" s="184">
        <v>1679</v>
      </c>
      <c r="CA174" s="184">
        <v>1806</v>
      </c>
      <c r="CB174" s="184">
        <v>1739</v>
      </c>
      <c r="CC174" s="184">
        <v>1588</v>
      </c>
      <c r="CD174" s="184">
        <v>1568</v>
      </c>
      <c r="CE174" s="184">
        <v>1470</v>
      </c>
      <c r="CF174" s="184">
        <v>1579</v>
      </c>
      <c r="CG174" s="184">
        <v>1495</v>
      </c>
      <c r="CH174" s="184">
        <v>1477</v>
      </c>
      <c r="CI174" s="184">
        <v>1398</v>
      </c>
      <c r="CJ174" s="184">
        <v>1428</v>
      </c>
      <c r="CK174" s="184">
        <v>1475</v>
      </c>
      <c r="CL174" s="184">
        <v>1622</v>
      </c>
      <c r="CM174" s="184">
        <v>1177</v>
      </c>
      <c r="CN174" s="184">
        <v>1213</v>
      </c>
      <c r="CO174" s="184">
        <v>1164</v>
      </c>
      <c r="CP174" s="184">
        <v>1080</v>
      </c>
      <c r="CQ174" s="184">
        <v>888</v>
      </c>
      <c r="CR174" s="184">
        <v>707</v>
      </c>
      <c r="CS174" s="184">
        <v>739</v>
      </c>
      <c r="CT174" s="184">
        <v>662</v>
      </c>
      <c r="CU174" s="184">
        <v>590</v>
      </c>
      <c r="CV174" s="184">
        <v>510</v>
      </c>
      <c r="CW174" s="184">
        <v>407</v>
      </c>
      <c r="CX174" s="184">
        <v>356</v>
      </c>
      <c r="CY174" s="184">
        <v>1012</v>
      </c>
      <c r="CZ174">
        <v>1706</v>
      </c>
      <c r="DA174">
        <v>1774</v>
      </c>
      <c r="DB174">
        <v>1911</v>
      </c>
      <c r="DC174">
        <v>1761</v>
      </c>
      <c r="DD174">
        <v>1857</v>
      </c>
      <c r="DE174">
        <v>1850</v>
      </c>
      <c r="DF174">
        <v>1991</v>
      </c>
      <c r="DG174">
        <v>1905</v>
      </c>
      <c r="DH174">
        <v>2008</v>
      </c>
      <c r="DI174">
        <v>1954</v>
      </c>
      <c r="DJ174">
        <v>2103</v>
      </c>
      <c r="DK174">
        <v>2065</v>
      </c>
      <c r="DL174">
        <v>2073</v>
      </c>
      <c r="DM174">
        <v>2023</v>
      </c>
      <c r="DN174">
        <v>2034</v>
      </c>
      <c r="DO174">
        <v>1931</v>
      </c>
      <c r="DP174">
        <v>1944</v>
      </c>
      <c r="DQ174">
        <v>1933</v>
      </c>
      <c r="DR174">
        <v>1825</v>
      </c>
      <c r="DS174">
        <v>1494</v>
      </c>
      <c r="DT174">
        <v>1454</v>
      </c>
      <c r="DU174">
        <v>1491</v>
      </c>
      <c r="DV174">
        <v>1565</v>
      </c>
      <c r="DW174">
        <v>1683</v>
      </c>
      <c r="DX174">
        <v>1792</v>
      </c>
      <c r="DY174">
        <v>1940</v>
      </c>
      <c r="DZ174">
        <v>2086</v>
      </c>
      <c r="EA174">
        <v>2161</v>
      </c>
      <c r="EB174">
        <v>2168</v>
      </c>
      <c r="EC174">
        <v>2150</v>
      </c>
      <c r="ED174">
        <v>2215</v>
      </c>
      <c r="EE174">
        <v>2292</v>
      </c>
      <c r="EF174">
        <v>2365</v>
      </c>
      <c r="EG174">
        <v>2408</v>
      </c>
      <c r="EH174">
        <v>2362</v>
      </c>
      <c r="EI174">
        <v>2327</v>
      </c>
      <c r="EJ174">
        <v>2316</v>
      </c>
      <c r="EK174">
        <v>2250</v>
      </c>
      <c r="EL174">
        <v>2248</v>
      </c>
      <c r="EM174">
        <v>2179</v>
      </c>
      <c r="EN174">
        <v>2103</v>
      </c>
      <c r="EO174">
        <v>2213</v>
      </c>
      <c r="EP174">
        <v>2098</v>
      </c>
      <c r="EQ174">
        <v>2055</v>
      </c>
      <c r="ER174">
        <v>2159</v>
      </c>
      <c r="ES174">
        <v>2035</v>
      </c>
      <c r="ET174">
        <v>1821</v>
      </c>
      <c r="EU174">
        <v>1886</v>
      </c>
      <c r="EV174">
        <v>1820</v>
      </c>
      <c r="EW174">
        <v>1890</v>
      </c>
      <c r="EX174">
        <v>1938</v>
      </c>
      <c r="EY174">
        <v>2091</v>
      </c>
      <c r="EZ174">
        <v>2257</v>
      </c>
      <c r="FA174">
        <v>2424</v>
      </c>
      <c r="FB174">
        <v>2300</v>
      </c>
      <c r="FC174">
        <v>2256</v>
      </c>
      <c r="FD174">
        <v>2257</v>
      </c>
      <c r="FE174">
        <v>2350</v>
      </c>
      <c r="FF174">
        <v>2162</v>
      </c>
      <c r="FG174">
        <v>2417</v>
      </c>
      <c r="FH174">
        <v>2162</v>
      </c>
      <c r="FI174">
        <v>2104</v>
      </c>
      <c r="FJ174">
        <v>2103</v>
      </c>
      <c r="FK174">
        <v>1922</v>
      </c>
      <c r="FL174">
        <v>1830</v>
      </c>
      <c r="FM174">
        <v>1811</v>
      </c>
      <c r="FN174">
        <v>1790</v>
      </c>
      <c r="FO174">
        <v>1758</v>
      </c>
      <c r="FP174">
        <v>1752</v>
      </c>
      <c r="FQ174">
        <v>1604</v>
      </c>
      <c r="FR174">
        <v>1652</v>
      </c>
      <c r="FS174">
        <v>1624</v>
      </c>
      <c r="FT174">
        <v>1632</v>
      </c>
      <c r="FU174">
        <v>1606</v>
      </c>
      <c r="FV174">
        <v>1648</v>
      </c>
      <c r="FW174">
        <v>1678</v>
      </c>
      <c r="FX174">
        <v>1621</v>
      </c>
      <c r="FY174">
        <v>1739</v>
      </c>
      <c r="FZ174">
        <v>1374</v>
      </c>
      <c r="GA174">
        <v>1414</v>
      </c>
      <c r="GB174">
        <v>1474</v>
      </c>
      <c r="GC174">
        <v>1293</v>
      </c>
      <c r="GD174">
        <v>1162</v>
      </c>
      <c r="GE174">
        <v>937</v>
      </c>
      <c r="GF174">
        <v>906</v>
      </c>
      <c r="GG174">
        <v>894</v>
      </c>
      <c r="GH174">
        <v>811</v>
      </c>
      <c r="GI174">
        <v>702</v>
      </c>
      <c r="GJ174">
        <v>680</v>
      </c>
      <c r="GK174">
        <v>584</v>
      </c>
      <c r="GL174">
        <v>2100</v>
      </c>
    </row>
    <row r="175" spans="1:194" s="1" customFormat="1" ht="14.4" x14ac:dyDescent="0.3">
      <c r="A175" s="30" t="s">
        <v>46</v>
      </c>
      <c r="B175" s="1" t="s">
        <v>214</v>
      </c>
      <c r="C175" s="29" t="str">
        <f t="shared" si="76"/>
        <v>LA England - Ealing</v>
      </c>
      <c r="D175" s="48">
        <f t="shared" si="67"/>
        <v>14828</v>
      </c>
      <c r="E175" s="48">
        <f t="shared" si="68"/>
        <v>14009</v>
      </c>
      <c r="F175" s="49">
        <f t="shared" si="69"/>
        <v>385985</v>
      </c>
      <c r="G175" s="49">
        <f t="shared" si="70"/>
        <v>190504</v>
      </c>
      <c r="H175" s="50">
        <f t="shared" si="71"/>
        <v>195481</v>
      </c>
      <c r="I175" s="50">
        <f t="shared" si="72"/>
        <v>148269</v>
      </c>
      <c r="J175" s="50">
        <f t="shared" si="73"/>
        <v>155356</v>
      </c>
      <c r="K175" s="47">
        <f t="shared" si="74"/>
        <v>42235</v>
      </c>
      <c r="L175" s="48">
        <f t="shared" si="75"/>
        <v>40125</v>
      </c>
      <c r="M175" s="184">
        <v>2300</v>
      </c>
      <c r="N175" s="184">
        <v>2310</v>
      </c>
      <c r="O175" s="184">
        <v>2263</v>
      </c>
      <c r="P175" s="184">
        <v>2234</v>
      </c>
      <c r="Q175" s="184">
        <v>2298</v>
      </c>
      <c r="R175" s="184">
        <v>2252</v>
      </c>
      <c r="S175" s="184">
        <v>2253</v>
      </c>
      <c r="T175" s="184">
        <v>2277</v>
      </c>
      <c r="U175" s="184">
        <v>2269</v>
      </c>
      <c r="V175" s="184">
        <v>2239</v>
      </c>
      <c r="W175" s="184">
        <v>2385</v>
      </c>
      <c r="X175" s="184">
        <v>2327</v>
      </c>
      <c r="Y175" s="184">
        <v>2374</v>
      </c>
      <c r="Z175" s="184">
        <v>2426</v>
      </c>
      <c r="AA175" s="184">
        <v>2526</v>
      </c>
      <c r="AB175" s="184">
        <v>2492</v>
      </c>
      <c r="AC175" s="184">
        <v>2505</v>
      </c>
      <c r="AD175" s="184">
        <v>2505</v>
      </c>
      <c r="AE175" s="184">
        <v>2489</v>
      </c>
      <c r="AF175" s="184">
        <v>2557</v>
      </c>
      <c r="AG175" s="184">
        <v>2475</v>
      </c>
      <c r="AH175" s="184">
        <v>2719</v>
      </c>
      <c r="AI175" s="184">
        <v>2944</v>
      </c>
      <c r="AJ175" s="184">
        <v>3188</v>
      </c>
      <c r="AK175" s="184">
        <v>3284</v>
      </c>
      <c r="AL175" s="184">
        <v>3346</v>
      </c>
      <c r="AM175" s="184">
        <v>3435</v>
      </c>
      <c r="AN175" s="184">
        <v>3442</v>
      </c>
      <c r="AO175" s="184">
        <v>3487</v>
      </c>
      <c r="AP175" s="184">
        <v>3221</v>
      </c>
      <c r="AQ175" s="184">
        <v>3421</v>
      </c>
      <c r="AR175" s="184">
        <v>3183</v>
      </c>
      <c r="AS175" s="184">
        <v>3120</v>
      </c>
      <c r="AT175" s="184">
        <v>2970</v>
      </c>
      <c r="AU175" s="184">
        <v>2845</v>
      </c>
      <c r="AV175" s="184">
        <v>2899</v>
      </c>
      <c r="AW175" s="184">
        <v>2985</v>
      </c>
      <c r="AX175" s="184">
        <v>2793</v>
      </c>
      <c r="AY175" s="184">
        <v>2762</v>
      </c>
      <c r="AZ175" s="184">
        <v>2791</v>
      </c>
      <c r="BA175" s="184">
        <v>2758</v>
      </c>
      <c r="BB175" s="184">
        <v>2707</v>
      </c>
      <c r="BC175" s="184">
        <v>2737</v>
      </c>
      <c r="BD175" s="184">
        <v>2780</v>
      </c>
      <c r="BE175" s="184">
        <v>2963</v>
      </c>
      <c r="BF175" s="184">
        <v>2744</v>
      </c>
      <c r="BG175" s="184">
        <v>2582</v>
      </c>
      <c r="BH175" s="184">
        <v>2605</v>
      </c>
      <c r="BI175" s="184">
        <v>2636</v>
      </c>
      <c r="BJ175" s="184">
        <v>2626</v>
      </c>
      <c r="BK175" s="184">
        <v>2425</v>
      </c>
      <c r="BL175" s="184">
        <v>2463</v>
      </c>
      <c r="BM175" s="184">
        <v>2435</v>
      </c>
      <c r="BN175" s="184">
        <v>2364</v>
      </c>
      <c r="BO175" s="184">
        <v>2429</v>
      </c>
      <c r="BP175" s="184">
        <v>2232</v>
      </c>
      <c r="BQ175" s="184">
        <v>2364</v>
      </c>
      <c r="BR175" s="184">
        <v>2175</v>
      </c>
      <c r="BS175" s="184">
        <v>2192</v>
      </c>
      <c r="BT175" s="184">
        <v>2252</v>
      </c>
      <c r="BU175" s="184">
        <v>2077</v>
      </c>
      <c r="BV175" s="184">
        <v>1929</v>
      </c>
      <c r="BW175" s="184">
        <v>1897</v>
      </c>
      <c r="BX175" s="184">
        <v>1808</v>
      </c>
      <c r="BY175" s="184">
        <v>1662</v>
      </c>
      <c r="BZ175" s="184">
        <v>1685</v>
      </c>
      <c r="CA175" s="184">
        <v>1517</v>
      </c>
      <c r="CB175" s="184">
        <v>1424</v>
      </c>
      <c r="CC175" s="184">
        <v>1382</v>
      </c>
      <c r="CD175" s="184">
        <v>1290</v>
      </c>
      <c r="CE175" s="184">
        <v>1231</v>
      </c>
      <c r="CF175" s="184">
        <v>1111</v>
      </c>
      <c r="CG175" s="184">
        <v>1078</v>
      </c>
      <c r="CH175" s="184">
        <v>1062</v>
      </c>
      <c r="CI175" s="184">
        <v>1010</v>
      </c>
      <c r="CJ175" s="184">
        <v>1007</v>
      </c>
      <c r="CK175" s="184">
        <v>963</v>
      </c>
      <c r="CL175" s="184">
        <v>936</v>
      </c>
      <c r="CM175" s="184">
        <v>696</v>
      </c>
      <c r="CN175" s="184">
        <v>671</v>
      </c>
      <c r="CO175" s="184">
        <v>605</v>
      </c>
      <c r="CP175" s="184">
        <v>543</v>
      </c>
      <c r="CQ175" s="184">
        <v>538</v>
      </c>
      <c r="CR175" s="184">
        <v>486</v>
      </c>
      <c r="CS175" s="184">
        <v>444</v>
      </c>
      <c r="CT175" s="184">
        <v>398</v>
      </c>
      <c r="CU175" s="184">
        <v>398</v>
      </c>
      <c r="CV175" s="184">
        <v>331</v>
      </c>
      <c r="CW175" s="184">
        <v>282</v>
      </c>
      <c r="CX175" s="184">
        <v>247</v>
      </c>
      <c r="CY175" s="184">
        <v>736</v>
      </c>
      <c r="CZ175">
        <v>2298</v>
      </c>
      <c r="DA175">
        <v>2257</v>
      </c>
      <c r="DB175">
        <v>2038</v>
      </c>
      <c r="DC175">
        <v>2109</v>
      </c>
      <c r="DD175">
        <v>2097</v>
      </c>
      <c r="DE175">
        <v>2177</v>
      </c>
      <c r="DF175">
        <v>2155</v>
      </c>
      <c r="DG175">
        <v>2155</v>
      </c>
      <c r="DH175">
        <v>2178</v>
      </c>
      <c r="DI175">
        <v>2142</v>
      </c>
      <c r="DJ175">
        <v>2198</v>
      </c>
      <c r="DK175">
        <v>2312</v>
      </c>
      <c r="DL175">
        <v>2290</v>
      </c>
      <c r="DM175">
        <v>2317</v>
      </c>
      <c r="DN175">
        <v>2351</v>
      </c>
      <c r="DO175">
        <v>2368</v>
      </c>
      <c r="DP175">
        <v>2371</v>
      </c>
      <c r="DQ175">
        <v>2312</v>
      </c>
      <c r="DR175">
        <v>2176</v>
      </c>
      <c r="DS175">
        <v>2124</v>
      </c>
      <c r="DT175">
        <v>2154</v>
      </c>
      <c r="DU175">
        <v>2460</v>
      </c>
      <c r="DV175">
        <v>2732</v>
      </c>
      <c r="DW175">
        <v>2831</v>
      </c>
      <c r="DX175">
        <v>3178</v>
      </c>
      <c r="DY175">
        <v>3307</v>
      </c>
      <c r="DZ175">
        <v>3456</v>
      </c>
      <c r="EA175">
        <v>3210</v>
      </c>
      <c r="EB175">
        <v>3260</v>
      </c>
      <c r="EC175">
        <v>3120</v>
      </c>
      <c r="ED175">
        <v>3306</v>
      </c>
      <c r="EE175">
        <v>3212</v>
      </c>
      <c r="EF175">
        <v>3209</v>
      </c>
      <c r="EG175">
        <v>3168</v>
      </c>
      <c r="EH175">
        <v>3228</v>
      </c>
      <c r="EI175">
        <v>3154</v>
      </c>
      <c r="EJ175">
        <v>3118</v>
      </c>
      <c r="EK175">
        <v>3046</v>
      </c>
      <c r="EL175">
        <v>3060</v>
      </c>
      <c r="EM175">
        <v>3174</v>
      </c>
      <c r="EN175">
        <v>3087</v>
      </c>
      <c r="EO175">
        <v>3065</v>
      </c>
      <c r="EP175">
        <v>2925</v>
      </c>
      <c r="EQ175">
        <v>3239</v>
      </c>
      <c r="ER175">
        <v>3084</v>
      </c>
      <c r="ES175">
        <v>3006</v>
      </c>
      <c r="ET175">
        <v>2666</v>
      </c>
      <c r="EU175">
        <v>2726</v>
      </c>
      <c r="EV175">
        <v>2654</v>
      </c>
      <c r="EW175">
        <v>2675</v>
      </c>
      <c r="EX175">
        <v>2554</v>
      </c>
      <c r="EY175">
        <v>2546</v>
      </c>
      <c r="EZ175">
        <v>2465</v>
      </c>
      <c r="FA175">
        <v>2439</v>
      </c>
      <c r="FB175">
        <v>2517</v>
      </c>
      <c r="FC175">
        <v>2486</v>
      </c>
      <c r="FD175">
        <v>2402</v>
      </c>
      <c r="FE175">
        <v>2275</v>
      </c>
      <c r="FF175">
        <v>2381</v>
      </c>
      <c r="FG175">
        <v>2134</v>
      </c>
      <c r="FH175">
        <v>2171</v>
      </c>
      <c r="FI175">
        <v>2032</v>
      </c>
      <c r="FJ175">
        <v>1993</v>
      </c>
      <c r="FK175">
        <v>1760</v>
      </c>
      <c r="FL175">
        <v>1817</v>
      </c>
      <c r="FM175">
        <v>1725</v>
      </c>
      <c r="FN175">
        <v>1707</v>
      </c>
      <c r="FO175">
        <v>1618</v>
      </c>
      <c r="FP175">
        <v>1453</v>
      </c>
      <c r="FQ175">
        <v>1445</v>
      </c>
      <c r="FR175">
        <v>1326</v>
      </c>
      <c r="FS175">
        <v>1312</v>
      </c>
      <c r="FT175">
        <v>1263</v>
      </c>
      <c r="FU175">
        <v>1178</v>
      </c>
      <c r="FV175">
        <v>1155</v>
      </c>
      <c r="FW175">
        <v>1188</v>
      </c>
      <c r="FX175">
        <v>1124</v>
      </c>
      <c r="FY175">
        <v>1091</v>
      </c>
      <c r="FZ175">
        <v>943</v>
      </c>
      <c r="GA175">
        <v>798</v>
      </c>
      <c r="GB175">
        <v>844</v>
      </c>
      <c r="GC175">
        <v>746</v>
      </c>
      <c r="GD175">
        <v>703</v>
      </c>
      <c r="GE175">
        <v>643</v>
      </c>
      <c r="GF175">
        <v>613</v>
      </c>
      <c r="GG175">
        <v>585</v>
      </c>
      <c r="GH175">
        <v>496</v>
      </c>
      <c r="GI175">
        <v>487</v>
      </c>
      <c r="GJ175">
        <v>412</v>
      </c>
      <c r="GK175">
        <v>321</v>
      </c>
      <c r="GL175">
        <v>1398</v>
      </c>
    </row>
    <row r="176" spans="1:194" s="1" customFormat="1" ht="14.4" x14ac:dyDescent="0.3">
      <c r="A176" s="30" t="s">
        <v>46</v>
      </c>
      <c r="B176" s="1" t="s">
        <v>215</v>
      </c>
      <c r="C176" s="29" t="str">
        <f t="shared" si="76"/>
        <v>LA England - East Cambridgeshire</v>
      </c>
      <c r="D176" s="48">
        <f t="shared" si="67"/>
        <v>3621</v>
      </c>
      <c r="E176" s="48">
        <f t="shared" si="68"/>
        <v>3424</v>
      </c>
      <c r="F176" s="49">
        <f t="shared" si="69"/>
        <v>92906</v>
      </c>
      <c r="G176" s="49">
        <f t="shared" si="70"/>
        <v>45615</v>
      </c>
      <c r="H176" s="50">
        <f t="shared" si="71"/>
        <v>47291</v>
      </c>
      <c r="I176" s="50">
        <f t="shared" si="72"/>
        <v>35741</v>
      </c>
      <c r="J176" s="50">
        <f t="shared" si="73"/>
        <v>37840</v>
      </c>
      <c r="K176" s="47">
        <f t="shared" si="74"/>
        <v>9874</v>
      </c>
      <c r="L176" s="48">
        <f t="shared" si="75"/>
        <v>9451</v>
      </c>
      <c r="M176" s="184">
        <v>469</v>
      </c>
      <c r="N176" s="184">
        <v>468</v>
      </c>
      <c r="O176" s="184">
        <v>471</v>
      </c>
      <c r="P176" s="184">
        <v>470</v>
      </c>
      <c r="Q176" s="184">
        <v>533</v>
      </c>
      <c r="R176" s="184">
        <v>534</v>
      </c>
      <c r="S176" s="184">
        <v>573</v>
      </c>
      <c r="T176" s="184">
        <v>533</v>
      </c>
      <c r="U176" s="184">
        <v>584</v>
      </c>
      <c r="V176" s="184">
        <v>543</v>
      </c>
      <c r="W176" s="184">
        <v>487</v>
      </c>
      <c r="X176" s="184">
        <v>588</v>
      </c>
      <c r="Y176" s="184">
        <v>618</v>
      </c>
      <c r="Z176" s="184">
        <v>660</v>
      </c>
      <c r="AA176" s="184">
        <v>575</v>
      </c>
      <c r="AB176" s="184">
        <v>629</v>
      </c>
      <c r="AC176" s="184">
        <v>588</v>
      </c>
      <c r="AD176" s="184">
        <v>551</v>
      </c>
      <c r="AE176" s="184">
        <v>527</v>
      </c>
      <c r="AF176" s="184">
        <v>401</v>
      </c>
      <c r="AG176" s="184">
        <v>313</v>
      </c>
      <c r="AH176" s="184">
        <v>354</v>
      </c>
      <c r="AI176" s="184">
        <v>418</v>
      </c>
      <c r="AJ176" s="184">
        <v>394</v>
      </c>
      <c r="AK176" s="184">
        <v>433</v>
      </c>
      <c r="AL176" s="184">
        <v>511</v>
      </c>
      <c r="AM176" s="184">
        <v>473</v>
      </c>
      <c r="AN176" s="184">
        <v>458</v>
      </c>
      <c r="AO176" s="184">
        <v>479</v>
      </c>
      <c r="AP176" s="184">
        <v>513</v>
      </c>
      <c r="AQ176" s="184">
        <v>582</v>
      </c>
      <c r="AR176" s="184">
        <v>534</v>
      </c>
      <c r="AS176" s="184">
        <v>538</v>
      </c>
      <c r="AT176" s="184">
        <v>581</v>
      </c>
      <c r="AU176" s="184">
        <v>595</v>
      </c>
      <c r="AV176" s="184">
        <v>596</v>
      </c>
      <c r="AW176" s="184">
        <v>648</v>
      </c>
      <c r="AX176" s="184">
        <v>624</v>
      </c>
      <c r="AY176" s="184">
        <v>628</v>
      </c>
      <c r="AZ176" s="184">
        <v>601</v>
      </c>
      <c r="BA176" s="184">
        <v>605</v>
      </c>
      <c r="BB176" s="184">
        <v>576</v>
      </c>
      <c r="BC176" s="184">
        <v>583</v>
      </c>
      <c r="BD176" s="184">
        <v>615</v>
      </c>
      <c r="BE176" s="184">
        <v>639</v>
      </c>
      <c r="BF176" s="184">
        <v>632</v>
      </c>
      <c r="BG176" s="184">
        <v>534</v>
      </c>
      <c r="BH176" s="184">
        <v>585</v>
      </c>
      <c r="BI176" s="184">
        <v>618</v>
      </c>
      <c r="BJ176" s="184">
        <v>618</v>
      </c>
      <c r="BK176" s="184">
        <v>642</v>
      </c>
      <c r="BL176" s="184">
        <v>683</v>
      </c>
      <c r="BM176" s="184">
        <v>646</v>
      </c>
      <c r="BN176" s="184">
        <v>643</v>
      </c>
      <c r="BO176" s="184">
        <v>634</v>
      </c>
      <c r="BP176" s="184">
        <v>665</v>
      </c>
      <c r="BQ176" s="184">
        <v>625</v>
      </c>
      <c r="BR176" s="184">
        <v>642</v>
      </c>
      <c r="BS176" s="184">
        <v>664</v>
      </c>
      <c r="BT176" s="184">
        <v>610</v>
      </c>
      <c r="BU176" s="184">
        <v>633</v>
      </c>
      <c r="BV176" s="184">
        <v>629</v>
      </c>
      <c r="BW176" s="184">
        <v>592</v>
      </c>
      <c r="BX176" s="184">
        <v>558</v>
      </c>
      <c r="BY176" s="184">
        <v>536</v>
      </c>
      <c r="BZ176" s="184">
        <v>502</v>
      </c>
      <c r="CA176" s="184">
        <v>568</v>
      </c>
      <c r="CB176" s="184">
        <v>486</v>
      </c>
      <c r="CC176" s="184">
        <v>472</v>
      </c>
      <c r="CD176" s="184">
        <v>472</v>
      </c>
      <c r="CE176" s="184">
        <v>461</v>
      </c>
      <c r="CF176" s="184">
        <v>421</v>
      </c>
      <c r="CG176" s="184">
        <v>434</v>
      </c>
      <c r="CH176" s="184">
        <v>402</v>
      </c>
      <c r="CI176" s="184">
        <v>456</v>
      </c>
      <c r="CJ176" s="184">
        <v>440</v>
      </c>
      <c r="CK176" s="184">
        <v>452</v>
      </c>
      <c r="CL176" s="184">
        <v>490</v>
      </c>
      <c r="CM176" s="184">
        <v>400</v>
      </c>
      <c r="CN176" s="184">
        <v>361</v>
      </c>
      <c r="CO176" s="184">
        <v>322</v>
      </c>
      <c r="CP176" s="184">
        <v>276</v>
      </c>
      <c r="CQ176" s="184">
        <v>214</v>
      </c>
      <c r="CR176" s="184">
        <v>221</v>
      </c>
      <c r="CS176" s="184">
        <v>212</v>
      </c>
      <c r="CT176" s="184">
        <v>166</v>
      </c>
      <c r="CU176" s="184">
        <v>164</v>
      </c>
      <c r="CV176" s="184">
        <v>151</v>
      </c>
      <c r="CW176" s="184">
        <v>137</v>
      </c>
      <c r="CX176" s="184">
        <v>106</v>
      </c>
      <c r="CY176" s="184">
        <v>347</v>
      </c>
      <c r="CZ176">
        <v>408</v>
      </c>
      <c r="DA176">
        <v>429</v>
      </c>
      <c r="DB176">
        <v>483</v>
      </c>
      <c r="DC176">
        <v>494</v>
      </c>
      <c r="DD176">
        <v>539</v>
      </c>
      <c r="DE176">
        <v>465</v>
      </c>
      <c r="DF176">
        <v>496</v>
      </c>
      <c r="DG176">
        <v>502</v>
      </c>
      <c r="DH176">
        <v>564</v>
      </c>
      <c r="DI176">
        <v>518</v>
      </c>
      <c r="DJ176">
        <v>554</v>
      </c>
      <c r="DK176">
        <v>575</v>
      </c>
      <c r="DL176">
        <v>572</v>
      </c>
      <c r="DM176">
        <v>552</v>
      </c>
      <c r="DN176">
        <v>609</v>
      </c>
      <c r="DO176">
        <v>576</v>
      </c>
      <c r="DP176">
        <v>565</v>
      </c>
      <c r="DQ176">
        <v>550</v>
      </c>
      <c r="DR176">
        <v>510</v>
      </c>
      <c r="DS176">
        <v>342</v>
      </c>
      <c r="DT176">
        <v>274</v>
      </c>
      <c r="DU176">
        <v>285</v>
      </c>
      <c r="DV176">
        <v>321</v>
      </c>
      <c r="DW176">
        <v>423</v>
      </c>
      <c r="DX176">
        <v>415</v>
      </c>
      <c r="DY176">
        <v>447</v>
      </c>
      <c r="DZ176">
        <v>492</v>
      </c>
      <c r="EA176">
        <v>460</v>
      </c>
      <c r="EB176">
        <v>530</v>
      </c>
      <c r="EC176">
        <v>535</v>
      </c>
      <c r="ED176">
        <v>508</v>
      </c>
      <c r="EE176">
        <v>600</v>
      </c>
      <c r="EF176">
        <v>616</v>
      </c>
      <c r="EG176">
        <v>607</v>
      </c>
      <c r="EH176">
        <v>637</v>
      </c>
      <c r="EI176">
        <v>641</v>
      </c>
      <c r="EJ176">
        <v>689</v>
      </c>
      <c r="EK176">
        <v>602</v>
      </c>
      <c r="EL176">
        <v>661</v>
      </c>
      <c r="EM176">
        <v>671</v>
      </c>
      <c r="EN176">
        <v>614</v>
      </c>
      <c r="EO176">
        <v>632</v>
      </c>
      <c r="EP176">
        <v>702</v>
      </c>
      <c r="EQ176">
        <v>686</v>
      </c>
      <c r="ER176">
        <v>714</v>
      </c>
      <c r="ES176">
        <v>663</v>
      </c>
      <c r="ET176">
        <v>565</v>
      </c>
      <c r="EU176">
        <v>595</v>
      </c>
      <c r="EV176">
        <v>609</v>
      </c>
      <c r="EW176">
        <v>638</v>
      </c>
      <c r="EX176">
        <v>622</v>
      </c>
      <c r="EY176">
        <v>647</v>
      </c>
      <c r="EZ176">
        <v>692</v>
      </c>
      <c r="FA176">
        <v>704</v>
      </c>
      <c r="FB176">
        <v>647</v>
      </c>
      <c r="FC176">
        <v>656</v>
      </c>
      <c r="FD176">
        <v>672</v>
      </c>
      <c r="FE176">
        <v>695</v>
      </c>
      <c r="FF176">
        <v>615</v>
      </c>
      <c r="FG176">
        <v>648</v>
      </c>
      <c r="FH176">
        <v>635</v>
      </c>
      <c r="FI176">
        <v>620</v>
      </c>
      <c r="FJ176">
        <v>648</v>
      </c>
      <c r="FK176">
        <v>585</v>
      </c>
      <c r="FL176">
        <v>610</v>
      </c>
      <c r="FM176">
        <v>546</v>
      </c>
      <c r="FN176">
        <v>535</v>
      </c>
      <c r="FO176">
        <v>504</v>
      </c>
      <c r="FP176">
        <v>492</v>
      </c>
      <c r="FQ176">
        <v>474</v>
      </c>
      <c r="FR176">
        <v>520</v>
      </c>
      <c r="FS176">
        <v>498</v>
      </c>
      <c r="FT176">
        <v>515</v>
      </c>
      <c r="FU176">
        <v>444</v>
      </c>
      <c r="FV176">
        <v>472</v>
      </c>
      <c r="FW176">
        <v>488</v>
      </c>
      <c r="FX176">
        <v>488</v>
      </c>
      <c r="FY176">
        <v>568</v>
      </c>
      <c r="FZ176">
        <v>398</v>
      </c>
      <c r="GA176">
        <v>422</v>
      </c>
      <c r="GB176">
        <v>388</v>
      </c>
      <c r="GC176">
        <v>341</v>
      </c>
      <c r="GD176">
        <v>275</v>
      </c>
      <c r="GE176">
        <v>233</v>
      </c>
      <c r="GF176">
        <v>253</v>
      </c>
      <c r="GG176">
        <v>240</v>
      </c>
      <c r="GH176">
        <v>235</v>
      </c>
      <c r="GI176">
        <v>193</v>
      </c>
      <c r="GJ176">
        <v>176</v>
      </c>
      <c r="GK176">
        <v>147</v>
      </c>
      <c r="GL176">
        <v>615</v>
      </c>
    </row>
    <row r="177" spans="1:194" s="1" customFormat="1" ht="14.4" x14ac:dyDescent="0.3">
      <c r="A177" s="30" t="s">
        <v>46</v>
      </c>
      <c r="B177" s="1" t="s">
        <v>216</v>
      </c>
      <c r="C177" s="29" t="str">
        <f t="shared" si="76"/>
        <v>LA England - East Devon</v>
      </c>
      <c r="D177" s="48">
        <f t="shared" si="67"/>
        <v>5197</v>
      </c>
      <c r="E177" s="48">
        <f t="shared" si="68"/>
        <v>4861</v>
      </c>
      <c r="F177" s="49">
        <f t="shared" si="69"/>
        <v>158239</v>
      </c>
      <c r="G177" s="49">
        <f t="shared" si="70"/>
        <v>76239</v>
      </c>
      <c r="H177" s="50">
        <f t="shared" si="71"/>
        <v>82000</v>
      </c>
      <c r="I177" s="50">
        <f t="shared" si="72"/>
        <v>62002</v>
      </c>
      <c r="J177" s="50">
        <f t="shared" si="73"/>
        <v>68519</v>
      </c>
      <c r="K177" s="47">
        <f t="shared" si="74"/>
        <v>14237</v>
      </c>
      <c r="L177" s="48">
        <f t="shared" si="75"/>
        <v>13481</v>
      </c>
      <c r="M177" s="184">
        <v>595</v>
      </c>
      <c r="N177" s="184">
        <v>574</v>
      </c>
      <c r="O177" s="184">
        <v>697</v>
      </c>
      <c r="P177" s="184">
        <v>711</v>
      </c>
      <c r="Q177" s="184">
        <v>730</v>
      </c>
      <c r="R177" s="184">
        <v>789</v>
      </c>
      <c r="S177" s="184">
        <v>794</v>
      </c>
      <c r="T177" s="184">
        <v>739</v>
      </c>
      <c r="U177" s="184">
        <v>858</v>
      </c>
      <c r="V177" s="184">
        <v>811</v>
      </c>
      <c r="W177" s="184">
        <v>869</v>
      </c>
      <c r="X177" s="184">
        <v>873</v>
      </c>
      <c r="Y177" s="184">
        <v>949</v>
      </c>
      <c r="Z177" s="184">
        <v>923</v>
      </c>
      <c r="AA177" s="184">
        <v>840</v>
      </c>
      <c r="AB177" s="184">
        <v>802</v>
      </c>
      <c r="AC177" s="184">
        <v>810</v>
      </c>
      <c r="AD177" s="184">
        <v>873</v>
      </c>
      <c r="AE177" s="184">
        <v>803</v>
      </c>
      <c r="AF177" s="184">
        <v>673</v>
      </c>
      <c r="AG177" s="184">
        <v>580</v>
      </c>
      <c r="AH177" s="184">
        <v>589</v>
      </c>
      <c r="AI177" s="184">
        <v>609</v>
      </c>
      <c r="AJ177" s="184">
        <v>720</v>
      </c>
      <c r="AK177" s="184">
        <v>783</v>
      </c>
      <c r="AL177" s="184">
        <v>838</v>
      </c>
      <c r="AM177" s="184">
        <v>779</v>
      </c>
      <c r="AN177" s="184">
        <v>775</v>
      </c>
      <c r="AO177" s="184">
        <v>714</v>
      </c>
      <c r="AP177" s="184">
        <v>742</v>
      </c>
      <c r="AQ177" s="184">
        <v>713</v>
      </c>
      <c r="AR177" s="184">
        <v>789</v>
      </c>
      <c r="AS177" s="184">
        <v>792</v>
      </c>
      <c r="AT177" s="184">
        <v>776</v>
      </c>
      <c r="AU177" s="184">
        <v>835</v>
      </c>
      <c r="AV177" s="184">
        <v>862</v>
      </c>
      <c r="AW177" s="184">
        <v>829</v>
      </c>
      <c r="AX177" s="184">
        <v>818</v>
      </c>
      <c r="AY177" s="184">
        <v>805</v>
      </c>
      <c r="AZ177" s="184">
        <v>803</v>
      </c>
      <c r="BA177" s="184">
        <v>749</v>
      </c>
      <c r="BB177" s="184">
        <v>808</v>
      </c>
      <c r="BC177" s="184">
        <v>844</v>
      </c>
      <c r="BD177" s="184">
        <v>813</v>
      </c>
      <c r="BE177" s="184">
        <v>830</v>
      </c>
      <c r="BF177" s="184">
        <v>858</v>
      </c>
      <c r="BG177" s="184">
        <v>837</v>
      </c>
      <c r="BH177" s="184">
        <v>779</v>
      </c>
      <c r="BI177" s="184">
        <v>762</v>
      </c>
      <c r="BJ177" s="184">
        <v>821</v>
      </c>
      <c r="BK177" s="184">
        <v>894</v>
      </c>
      <c r="BL177" s="184">
        <v>902</v>
      </c>
      <c r="BM177" s="184">
        <v>1031</v>
      </c>
      <c r="BN177" s="184">
        <v>954</v>
      </c>
      <c r="BO177" s="184">
        <v>1003</v>
      </c>
      <c r="BP177" s="184">
        <v>1028</v>
      </c>
      <c r="BQ177" s="184">
        <v>1106</v>
      </c>
      <c r="BR177" s="184">
        <v>1117</v>
      </c>
      <c r="BS177" s="184">
        <v>1086</v>
      </c>
      <c r="BT177" s="184">
        <v>1086</v>
      </c>
      <c r="BU177" s="184">
        <v>1126</v>
      </c>
      <c r="BV177" s="184">
        <v>1068</v>
      </c>
      <c r="BW177" s="184">
        <v>1145</v>
      </c>
      <c r="BX177" s="184">
        <v>1012</v>
      </c>
      <c r="BY177" s="184">
        <v>1023</v>
      </c>
      <c r="BZ177" s="184">
        <v>1080</v>
      </c>
      <c r="CA177" s="184">
        <v>1055</v>
      </c>
      <c r="CB177" s="184">
        <v>1045</v>
      </c>
      <c r="CC177" s="184">
        <v>1011</v>
      </c>
      <c r="CD177" s="184">
        <v>960</v>
      </c>
      <c r="CE177" s="184">
        <v>983</v>
      </c>
      <c r="CF177" s="184">
        <v>1009</v>
      </c>
      <c r="CG177" s="184">
        <v>961</v>
      </c>
      <c r="CH177" s="184">
        <v>1010</v>
      </c>
      <c r="CI177" s="184">
        <v>1073</v>
      </c>
      <c r="CJ177" s="184">
        <v>1056</v>
      </c>
      <c r="CK177" s="184">
        <v>1081</v>
      </c>
      <c r="CL177" s="184">
        <v>1261</v>
      </c>
      <c r="CM177" s="184">
        <v>957</v>
      </c>
      <c r="CN177" s="184">
        <v>882</v>
      </c>
      <c r="CO177" s="184">
        <v>864</v>
      </c>
      <c r="CP177" s="184">
        <v>770</v>
      </c>
      <c r="CQ177" s="184">
        <v>658</v>
      </c>
      <c r="CR177" s="184">
        <v>534</v>
      </c>
      <c r="CS177" s="184">
        <v>520</v>
      </c>
      <c r="CT177" s="184">
        <v>461</v>
      </c>
      <c r="CU177" s="184">
        <v>469</v>
      </c>
      <c r="CV177" s="184">
        <v>384</v>
      </c>
      <c r="CW177" s="184">
        <v>377</v>
      </c>
      <c r="CX177" s="184">
        <v>283</v>
      </c>
      <c r="CY177" s="184">
        <v>949</v>
      </c>
      <c r="CZ177">
        <v>566</v>
      </c>
      <c r="DA177">
        <v>564</v>
      </c>
      <c r="DB177">
        <v>667</v>
      </c>
      <c r="DC177">
        <v>738</v>
      </c>
      <c r="DD177">
        <v>683</v>
      </c>
      <c r="DE177">
        <v>704</v>
      </c>
      <c r="DF177">
        <v>694</v>
      </c>
      <c r="DG177">
        <v>814</v>
      </c>
      <c r="DH177">
        <v>801</v>
      </c>
      <c r="DI177">
        <v>797</v>
      </c>
      <c r="DJ177">
        <v>792</v>
      </c>
      <c r="DK177">
        <v>800</v>
      </c>
      <c r="DL177">
        <v>844</v>
      </c>
      <c r="DM177">
        <v>823</v>
      </c>
      <c r="DN177">
        <v>803</v>
      </c>
      <c r="DO177">
        <v>855</v>
      </c>
      <c r="DP177">
        <v>805</v>
      </c>
      <c r="DQ177">
        <v>731</v>
      </c>
      <c r="DR177">
        <v>787</v>
      </c>
      <c r="DS177">
        <v>506</v>
      </c>
      <c r="DT177">
        <v>471</v>
      </c>
      <c r="DU177">
        <v>414</v>
      </c>
      <c r="DV177">
        <v>562</v>
      </c>
      <c r="DW177">
        <v>623</v>
      </c>
      <c r="DX177">
        <v>600</v>
      </c>
      <c r="DY177">
        <v>642</v>
      </c>
      <c r="DZ177">
        <v>705</v>
      </c>
      <c r="EA177">
        <v>759</v>
      </c>
      <c r="EB177">
        <v>712</v>
      </c>
      <c r="EC177">
        <v>758</v>
      </c>
      <c r="ED177">
        <v>809</v>
      </c>
      <c r="EE177">
        <v>802</v>
      </c>
      <c r="EF177">
        <v>884</v>
      </c>
      <c r="EG177">
        <v>938</v>
      </c>
      <c r="EH177">
        <v>897</v>
      </c>
      <c r="EI177">
        <v>939</v>
      </c>
      <c r="EJ177">
        <v>882</v>
      </c>
      <c r="EK177">
        <v>839</v>
      </c>
      <c r="EL177">
        <v>913</v>
      </c>
      <c r="EM177">
        <v>831</v>
      </c>
      <c r="EN177">
        <v>877</v>
      </c>
      <c r="EO177">
        <v>922</v>
      </c>
      <c r="EP177">
        <v>904</v>
      </c>
      <c r="EQ177">
        <v>899</v>
      </c>
      <c r="ER177">
        <v>937</v>
      </c>
      <c r="ES177">
        <v>829</v>
      </c>
      <c r="ET177">
        <v>762</v>
      </c>
      <c r="EU177">
        <v>836</v>
      </c>
      <c r="EV177">
        <v>856</v>
      </c>
      <c r="EW177">
        <v>855</v>
      </c>
      <c r="EX177">
        <v>942</v>
      </c>
      <c r="EY177">
        <v>1025</v>
      </c>
      <c r="EZ177">
        <v>1086</v>
      </c>
      <c r="FA177">
        <v>1106</v>
      </c>
      <c r="FB177">
        <v>1153</v>
      </c>
      <c r="FC177">
        <v>1177</v>
      </c>
      <c r="FD177">
        <v>1142</v>
      </c>
      <c r="FE177">
        <v>1263</v>
      </c>
      <c r="FF177">
        <v>1211</v>
      </c>
      <c r="FG177">
        <v>1262</v>
      </c>
      <c r="FH177">
        <v>1291</v>
      </c>
      <c r="FI177">
        <v>1223</v>
      </c>
      <c r="FJ177">
        <v>1226</v>
      </c>
      <c r="FK177">
        <v>1195</v>
      </c>
      <c r="FL177">
        <v>1207</v>
      </c>
      <c r="FM177">
        <v>1212</v>
      </c>
      <c r="FN177">
        <v>1204</v>
      </c>
      <c r="FO177">
        <v>1181</v>
      </c>
      <c r="FP177">
        <v>1134</v>
      </c>
      <c r="FQ177">
        <v>1138</v>
      </c>
      <c r="FR177">
        <v>1149</v>
      </c>
      <c r="FS177">
        <v>1181</v>
      </c>
      <c r="FT177">
        <v>1118</v>
      </c>
      <c r="FU177">
        <v>1095</v>
      </c>
      <c r="FV177">
        <v>1105</v>
      </c>
      <c r="FW177">
        <v>1215</v>
      </c>
      <c r="FX177">
        <v>1299</v>
      </c>
      <c r="FY177">
        <v>1332</v>
      </c>
      <c r="FZ177">
        <v>1146</v>
      </c>
      <c r="GA177">
        <v>1035</v>
      </c>
      <c r="GB177">
        <v>988</v>
      </c>
      <c r="GC177">
        <v>906</v>
      </c>
      <c r="GD177">
        <v>747</v>
      </c>
      <c r="GE177">
        <v>720</v>
      </c>
      <c r="GF177">
        <v>636</v>
      </c>
      <c r="GG177">
        <v>651</v>
      </c>
      <c r="GH177">
        <v>582</v>
      </c>
      <c r="GI177">
        <v>562</v>
      </c>
      <c r="GJ177">
        <v>464</v>
      </c>
      <c r="GK177">
        <v>402</v>
      </c>
      <c r="GL177">
        <v>1858</v>
      </c>
    </row>
    <row r="178" spans="1:194" s="1" customFormat="1" ht="14.4" x14ac:dyDescent="0.3">
      <c r="A178" s="30" t="s">
        <v>46</v>
      </c>
      <c r="B178" s="1" t="s">
        <v>217</v>
      </c>
      <c r="C178" s="29" t="str">
        <f t="shared" si="76"/>
        <v>LA England - East Hampshire</v>
      </c>
      <c r="D178" s="48">
        <f t="shared" si="67"/>
        <v>4943</v>
      </c>
      <c r="E178" s="48">
        <f t="shared" si="68"/>
        <v>4738</v>
      </c>
      <c r="F178" s="49">
        <f t="shared" si="69"/>
        <v>129975</v>
      </c>
      <c r="G178" s="49">
        <f t="shared" si="70"/>
        <v>63199</v>
      </c>
      <c r="H178" s="50">
        <f t="shared" si="71"/>
        <v>66776</v>
      </c>
      <c r="I178" s="50">
        <f t="shared" si="72"/>
        <v>50068</v>
      </c>
      <c r="J178" s="50">
        <f t="shared" si="73"/>
        <v>54292</v>
      </c>
      <c r="K178" s="47">
        <f t="shared" si="74"/>
        <v>13131</v>
      </c>
      <c r="L178" s="48">
        <f t="shared" si="75"/>
        <v>12484</v>
      </c>
      <c r="M178" s="184">
        <v>536</v>
      </c>
      <c r="N178" s="184">
        <v>555</v>
      </c>
      <c r="O178" s="184">
        <v>609</v>
      </c>
      <c r="P178" s="184">
        <v>682</v>
      </c>
      <c r="Q178" s="184">
        <v>695</v>
      </c>
      <c r="R178" s="184">
        <v>684</v>
      </c>
      <c r="S178" s="184">
        <v>679</v>
      </c>
      <c r="T178" s="184">
        <v>724</v>
      </c>
      <c r="U178" s="184">
        <v>729</v>
      </c>
      <c r="V178" s="184">
        <v>712</v>
      </c>
      <c r="W178" s="184">
        <v>754</v>
      </c>
      <c r="X178" s="184">
        <v>829</v>
      </c>
      <c r="Y178" s="184">
        <v>906</v>
      </c>
      <c r="Z178" s="184">
        <v>798</v>
      </c>
      <c r="AA178" s="184">
        <v>855</v>
      </c>
      <c r="AB178" s="184">
        <v>801</v>
      </c>
      <c r="AC178" s="184">
        <v>819</v>
      </c>
      <c r="AD178" s="184">
        <v>764</v>
      </c>
      <c r="AE178" s="184">
        <v>778</v>
      </c>
      <c r="AF178" s="184">
        <v>540</v>
      </c>
      <c r="AG178" s="184">
        <v>460</v>
      </c>
      <c r="AH178" s="184">
        <v>506</v>
      </c>
      <c r="AI178" s="184">
        <v>457</v>
      </c>
      <c r="AJ178" s="184">
        <v>622</v>
      </c>
      <c r="AK178" s="184">
        <v>596</v>
      </c>
      <c r="AL178" s="184">
        <v>594</v>
      </c>
      <c r="AM178" s="184">
        <v>555</v>
      </c>
      <c r="AN178" s="184">
        <v>666</v>
      </c>
      <c r="AO178" s="184">
        <v>592</v>
      </c>
      <c r="AP178" s="184">
        <v>601</v>
      </c>
      <c r="AQ178" s="184">
        <v>645</v>
      </c>
      <c r="AR178" s="184">
        <v>669</v>
      </c>
      <c r="AS178" s="184">
        <v>692</v>
      </c>
      <c r="AT178" s="184">
        <v>702</v>
      </c>
      <c r="AU178" s="184">
        <v>725</v>
      </c>
      <c r="AV178" s="184">
        <v>760</v>
      </c>
      <c r="AW178" s="184">
        <v>678</v>
      </c>
      <c r="AX178" s="184">
        <v>783</v>
      </c>
      <c r="AY178" s="184">
        <v>774</v>
      </c>
      <c r="AZ178" s="184">
        <v>713</v>
      </c>
      <c r="BA178" s="184">
        <v>737</v>
      </c>
      <c r="BB178" s="184">
        <v>712</v>
      </c>
      <c r="BC178" s="184">
        <v>791</v>
      </c>
      <c r="BD178" s="184">
        <v>826</v>
      </c>
      <c r="BE178" s="184">
        <v>775</v>
      </c>
      <c r="BF178" s="184">
        <v>773</v>
      </c>
      <c r="BG178" s="184">
        <v>763</v>
      </c>
      <c r="BH178" s="184">
        <v>753</v>
      </c>
      <c r="BI178" s="184">
        <v>712</v>
      </c>
      <c r="BJ178" s="184">
        <v>784</v>
      </c>
      <c r="BK178" s="184">
        <v>810</v>
      </c>
      <c r="BL178" s="184">
        <v>935</v>
      </c>
      <c r="BM178" s="184">
        <v>941</v>
      </c>
      <c r="BN178" s="184">
        <v>930</v>
      </c>
      <c r="BO178" s="184">
        <v>913</v>
      </c>
      <c r="BP178" s="184">
        <v>971</v>
      </c>
      <c r="BQ178" s="184">
        <v>859</v>
      </c>
      <c r="BR178" s="184">
        <v>954</v>
      </c>
      <c r="BS178" s="184">
        <v>927</v>
      </c>
      <c r="BT178" s="184">
        <v>921</v>
      </c>
      <c r="BU178" s="184">
        <v>933</v>
      </c>
      <c r="BV178" s="184">
        <v>965</v>
      </c>
      <c r="BW178" s="184">
        <v>939</v>
      </c>
      <c r="BX178" s="184">
        <v>906</v>
      </c>
      <c r="BY178" s="184">
        <v>881</v>
      </c>
      <c r="BZ178" s="184">
        <v>810</v>
      </c>
      <c r="CA178" s="184">
        <v>827</v>
      </c>
      <c r="CB178" s="184">
        <v>807</v>
      </c>
      <c r="CC178" s="184">
        <v>767</v>
      </c>
      <c r="CD178" s="184">
        <v>732</v>
      </c>
      <c r="CE178" s="184">
        <v>687</v>
      </c>
      <c r="CF178" s="184">
        <v>685</v>
      </c>
      <c r="CG178" s="184">
        <v>696</v>
      </c>
      <c r="CH178" s="184">
        <v>604</v>
      </c>
      <c r="CI178" s="184">
        <v>644</v>
      </c>
      <c r="CJ178" s="184">
        <v>680</v>
      </c>
      <c r="CK178" s="184">
        <v>700</v>
      </c>
      <c r="CL178" s="184">
        <v>850</v>
      </c>
      <c r="CM178" s="184">
        <v>609</v>
      </c>
      <c r="CN178" s="184">
        <v>541</v>
      </c>
      <c r="CO178" s="184">
        <v>543</v>
      </c>
      <c r="CP178" s="184">
        <v>482</v>
      </c>
      <c r="CQ178" s="184">
        <v>396</v>
      </c>
      <c r="CR178" s="184">
        <v>326</v>
      </c>
      <c r="CS178" s="184">
        <v>343</v>
      </c>
      <c r="CT178" s="184">
        <v>310</v>
      </c>
      <c r="CU178" s="184">
        <v>263</v>
      </c>
      <c r="CV178" s="184">
        <v>225</v>
      </c>
      <c r="CW178" s="184">
        <v>242</v>
      </c>
      <c r="CX178" s="184">
        <v>160</v>
      </c>
      <c r="CY178" s="184">
        <v>620</v>
      </c>
      <c r="CZ178">
        <v>463</v>
      </c>
      <c r="DA178">
        <v>525</v>
      </c>
      <c r="DB178">
        <v>577</v>
      </c>
      <c r="DC178">
        <v>587</v>
      </c>
      <c r="DD178">
        <v>647</v>
      </c>
      <c r="DE178">
        <v>633</v>
      </c>
      <c r="DF178">
        <v>688</v>
      </c>
      <c r="DG178">
        <v>706</v>
      </c>
      <c r="DH178">
        <v>706</v>
      </c>
      <c r="DI178">
        <v>689</v>
      </c>
      <c r="DJ178">
        <v>748</v>
      </c>
      <c r="DK178">
        <v>777</v>
      </c>
      <c r="DL178">
        <v>799</v>
      </c>
      <c r="DM178">
        <v>766</v>
      </c>
      <c r="DN178">
        <v>785</v>
      </c>
      <c r="DO178">
        <v>760</v>
      </c>
      <c r="DP178">
        <v>851</v>
      </c>
      <c r="DQ178">
        <v>777</v>
      </c>
      <c r="DR178">
        <v>662</v>
      </c>
      <c r="DS178">
        <v>498</v>
      </c>
      <c r="DT178">
        <v>362</v>
      </c>
      <c r="DU178">
        <v>389</v>
      </c>
      <c r="DV178">
        <v>482</v>
      </c>
      <c r="DW178">
        <v>509</v>
      </c>
      <c r="DX178">
        <v>524</v>
      </c>
      <c r="DY178">
        <v>559</v>
      </c>
      <c r="DZ178">
        <v>594</v>
      </c>
      <c r="EA178">
        <v>665</v>
      </c>
      <c r="EB178">
        <v>589</v>
      </c>
      <c r="EC178">
        <v>678</v>
      </c>
      <c r="ED178">
        <v>668</v>
      </c>
      <c r="EE178">
        <v>697</v>
      </c>
      <c r="EF178">
        <v>764</v>
      </c>
      <c r="EG178">
        <v>784</v>
      </c>
      <c r="EH178">
        <v>757</v>
      </c>
      <c r="EI178">
        <v>798</v>
      </c>
      <c r="EJ178">
        <v>782</v>
      </c>
      <c r="EK178">
        <v>811</v>
      </c>
      <c r="EL178">
        <v>840</v>
      </c>
      <c r="EM178">
        <v>754</v>
      </c>
      <c r="EN178">
        <v>780</v>
      </c>
      <c r="EO178">
        <v>813</v>
      </c>
      <c r="EP178">
        <v>752</v>
      </c>
      <c r="EQ178">
        <v>856</v>
      </c>
      <c r="ER178">
        <v>852</v>
      </c>
      <c r="ES178">
        <v>889</v>
      </c>
      <c r="ET178">
        <v>778</v>
      </c>
      <c r="EU178">
        <v>838</v>
      </c>
      <c r="EV178">
        <v>842</v>
      </c>
      <c r="EW178">
        <v>869</v>
      </c>
      <c r="EX178">
        <v>908</v>
      </c>
      <c r="EY178">
        <v>910</v>
      </c>
      <c r="EZ178">
        <v>944</v>
      </c>
      <c r="FA178">
        <v>998</v>
      </c>
      <c r="FB178">
        <v>966</v>
      </c>
      <c r="FC178">
        <v>1008</v>
      </c>
      <c r="FD178">
        <v>1042</v>
      </c>
      <c r="FE178">
        <v>1004</v>
      </c>
      <c r="FF178">
        <v>1048</v>
      </c>
      <c r="FG178">
        <v>1034</v>
      </c>
      <c r="FH178">
        <v>1067</v>
      </c>
      <c r="FI178">
        <v>1002</v>
      </c>
      <c r="FJ178">
        <v>944</v>
      </c>
      <c r="FK178">
        <v>936</v>
      </c>
      <c r="FL178">
        <v>902</v>
      </c>
      <c r="FM178">
        <v>841</v>
      </c>
      <c r="FN178">
        <v>856</v>
      </c>
      <c r="FO178">
        <v>859</v>
      </c>
      <c r="FP178">
        <v>823</v>
      </c>
      <c r="FQ178">
        <v>785</v>
      </c>
      <c r="FR178">
        <v>716</v>
      </c>
      <c r="FS178">
        <v>722</v>
      </c>
      <c r="FT178">
        <v>700</v>
      </c>
      <c r="FU178">
        <v>693</v>
      </c>
      <c r="FV178">
        <v>727</v>
      </c>
      <c r="FW178">
        <v>810</v>
      </c>
      <c r="FX178">
        <v>830</v>
      </c>
      <c r="FY178">
        <v>917</v>
      </c>
      <c r="FZ178">
        <v>690</v>
      </c>
      <c r="GA178">
        <v>624</v>
      </c>
      <c r="GB178">
        <v>620</v>
      </c>
      <c r="GC178">
        <v>610</v>
      </c>
      <c r="GD178">
        <v>548</v>
      </c>
      <c r="GE178">
        <v>424</v>
      </c>
      <c r="GF178">
        <v>462</v>
      </c>
      <c r="GG178">
        <v>461</v>
      </c>
      <c r="GH178">
        <v>381</v>
      </c>
      <c r="GI178">
        <v>342</v>
      </c>
      <c r="GJ178">
        <v>293</v>
      </c>
      <c r="GK178">
        <v>268</v>
      </c>
      <c r="GL178">
        <v>1142</v>
      </c>
    </row>
    <row r="179" spans="1:194" s="1" customFormat="1" ht="14.4" x14ac:dyDescent="0.3">
      <c r="A179" s="30" t="s">
        <v>46</v>
      </c>
      <c r="B179" s="1" t="s">
        <v>218</v>
      </c>
      <c r="C179" s="29" t="str">
        <f t="shared" si="76"/>
        <v>LA England - East Hertfordshire</v>
      </c>
      <c r="D179" s="48">
        <f t="shared" si="67"/>
        <v>6471</v>
      </c>
      <c r="E179" s="48">
        <f t="shared" si="68"/>
        <v>6318</v>
      </c>
      <c r="F179" s="49">
        <f t="shared" si="69"/>
        <v>156875</v>
      </c>
      <c r="G179" s="49">
        <f t="shared" si="70"/>
        <v>76383</v>
      </c>
      <c r="H179" s="50">
        <f t="shared" si="71"/>
        <v>80492</v>
      </c>
      <c r="I179" s="50">
        <f t="shared" si="72"/>
        <v>58811</v>
      </c>
      <c r="J179" s="50">
        <f t="shared" si="73"/>
        <v>63695</v>
      </c>
      <c r="K179" s="47">
        <f t="shared" si="74"/>
        <v>17572</v>
      </c>
      <c r="L179" s="48">
        <f t="shared" si="75"/>
        <v>16797</v>
      </c>
      <c r="M179" s="184">
        <v>794</v>
      </c>
      <c r="N179" s="184">
        <v>781</v>
      </c>
      <c r="O179" s="184">
        <v>845</v>
      </c>
      <c r="P179" s="184">
        <v>910</v>
      </c>
      <c r="Q179" s="184">
        <v>952</v>
      </c>
      <c r="R179" s="184">
        <v>938</v>
      </c>
      <c r="S179" s="184">
        <v>997</v>
      </c>
      <c r="T179" s="184">
        <v>975</v>
      </c>
      <c r="U179" s="184">
        <v>935</v>
      </c>
      <c r="V179" s="184">
        <v>982</v>
      </c>
      <c r="W179" s="184">
        <v>970</v>
      </c>
      <c r="X179" s="184">
        <v>1022</v>
      </c>
      <c r="Y179" s="184">
        <v>1071</v>
      </c>
      <c r="Z179" s="184">
        <v>1081</v>
      </c>
      <c r="AA179" s="184">
        <v>1152</v>
      </c>
      <c r="AB179" s="184">
        <v>1083</v>
      </c>
      <c r="AC179" s="184">
        <v>1035</v>
      </c>
      <c r="AD179" s="184">
        <v>1049</v>
      </c>
      <c r="AE179" s="184">
        <v>903</v>
      </c>
      <c r="AF179" s="184">
        <v>577</v>
      </c>
      <c r="AG179" s="184">
        <v>525</v>
      </c>
      <c r="AH179" s="184">
        <v>523</v>
      </c>
      <c r="AI179" s="184">
        <v>702</v>
      </c>
      <c r="AJ179" s="184">
        <v>772</v>
      </c>
      <c r="AK179" s="184">
        <v>842</v>
      </c>
      <c r="AL179" s="184">
        <v>866</v>
      </c>
      <c r="AM179" s="184">
        <v>859</v>
      </c>
      <c r="AN179" s="184">
        <v>859</v>
      </c>
      <c r="AO179" s="184">
        <v>853</v>
      </c>
      <c r="AP179" s="184">
        <v>861</v>
      </c>
      <c r="AQ179" s="184">
        <v>948</v>
      </c>
      <c r="AR179" s="184">
        <v>961</v>
      </c>
      <c r="AS179" s="184">
        <v>972</v>
      </c>
      <c r="AT179" s="184">
        <v>1079</v>
      </c>
      <c r="AU179" s="184">
        <v>1010</v>
      </c>
      <c r="AV179" s="184">
        <v>1023</v>
      </c>
      <c r="AW179" s="184">
        <v>989</v>
      </c>
      <c r="AX179" s="184">
        <v>1024</v>
      </c>
      <c r="AY179" s="184">
        <v>1052</v>
      </c>
      <c r="AZ179" s="184">
        <v>972</v>
      </c>
      <c r="BA179" s="184">
        <v>969</v>
      </c>
      <c r="BB179" s="184">
        <v>925</v>
      </c>
      <c r="BC179" s="184">
        <v>1040</v>
      </c>
      <c r="BD179" s="184">
        <v>1048</v>
      </c>
      <c r="BE179" s="184">
        <v>1137</v>
      </c>
      <c r="BF179" s="184">
        <v>1119</v>
      </c>
      <c r="BG179" s="184">
        <v>941</v>
      </c>
      <c r="BH179" s="184">
        <v>937</v>
      </c>
      <c r="BI179" s="184">
        <v>1028</v>
      </c>
      <c r="BJ179" s="184">
        <v>1001</v>
      </c>
      <c r="BK179" s="184">
        <v>1090</v>
      </c>
      <c r="BL179" s="184">
        <v>1112</v>
      </c>
      <c r="BM179" s="184">
        <v>1147</v>
      </c>
      <c r="BN179" s="184">
        <v>1116</v>
      </c>
      <c r="BO179" s="184">
        <v>1026</v>
      </c>
      <c r="BP179" s="184">
        <v>1121</v>
      </c>
      <c r="BQ179" s="184">
        <v>1102</v>
      </c>
      <c r="BR179" s="184">
        <v>1080</v>
      </c>
      <c r="BS179" s="184">
        <v>1103</v>
      </c>
      <c r="BT179" s="184">
        <v>1123</v>
      </c>
      <c r="BU179" s="184">
        <v>1038</v>
      </c>
      <c r="BV179" s="184">
        <v>1056</v>
      </c>
      <c r="BW179" s="184">
        <v>1017</v>
      </c>
      <c r="BX179" s="184">
        <v>897</v>
      </c>
      <c r="BY179" s="184">
        <v>870</v>
      </c>
      <c r="BZ179" s="184">
        <v>828</v>
      </c>
      <c r="CA179" s="184">
        <v>871</v>
      </c>
      <c r="CB179" s="184">
        <v>796</v>
      </c>
      <c r="CC179" s="184">
        <v>769</v>
      </c>
      <c r="CD179" s="184">
        <v>721</v>
      </c>
      <c r="CE179" s="184">
        <v>641</v>
      </c>
      <c r="CF179" s="184">
        <v>657</v>
      </c>
      <c r="CG179" s="184">
        <v>609</v>
      </c>
      <c r="CH179" s="184">
        <v>591</v>
      </c>
      <c r="CI179" s="184">
        <v>629</v>
      </c>
      <c r="CJ179" s="184">
        <v>648</v>
      </c>
      <c r="CK179" s="184">
        <v>665</v>
      </c>
      <c r="CL179" s="184">
        <v>718</v>
      </c>
      <c r="CM179" s="184">
        <v>485</v>
      </c>
      <c r="CN179" s="184">
        <v>505</v>
      </c>
      <c r="CO179" s="184">
        <v>473</v>
      </c>
      <c r="CP179" s="184">
        <v>413</v>
      </c>
      <c r="CQ179" s="184">
        <v>339</v>
      </c>
      <c r="CR179" s="184">
        <v>303</v>
      </c>
      <c r="CS179" s="184">
        <v>314</v>
      </c>
      <c r="CT179" s="184">
        <v>282</v>
      </c>
      <c r="CU179" s="184">
        <v>250</v>
      </c>
      <c r="CV179" s="184">
        <v>186</v>
      </c>
      <c r="CW179" s="184">
        <v>213</v>
      </c>
      <c r="CX179" s="184">
        <v>159</v>
      </c>
      <c r="CY179" s="184">
        <v>531</v>
      </c>
      <c r="CZ179">
        <v>787</v>
      </c>
      <c r="DA179">
        <v>798</v>
      </c>
      <c r="DB179">
        <v>897</v>
      </c>
      <c r="DC179">
        <v>874</v>
      </c>
      <c r="DD179">
        <v>856</v>
      </c>
      <c r="DE179">
        <v>837</v>
      </c>
      <c r="DF179">
        <v>907</v>
      </c>
      <c r="DG179">
        <v>907</v>
      </c>
      <c r="DH179">
        <v>928</v>
      </c>
      <c r="DI179">
        <v>887</v>
      </c>
      <c r="DJ179">
        <v>921</v>
      </c>
      <c r="DK179">
        <v>880</v>
      </c>
      <c r="DL179">
        <v>1028</v>
      </c>
      <c r="DM179">
        <v>1055</v>
      </c>
      <c r="DN179">
        <v>1078</v>
      </c>
      <c r="DO179">
        <v>1001</v>
      </c>
      <c r="DP179">
        <v>1118</v>
      </c>
      <c r="DQ179">
        <v>1038</v>
      </c>
      <c r="DR179">
        <v>865</v>
      </c>
      <c r="DS179">
        <v>516</v>
      </c>
      <c r="DT179">
        <v>453</v>
      </c>
      <c r="DU179">
        <v>462</v>
      </c>
      <c r="DV179">
        <v>637</v>
      </c>
      <c r="DW179">
        <v>734</v>
      </c>
      <c r="DX179">
        <v>836</v>
      </c>
      <c r="DY179">
        <v>881</v>
      </c>
      <c r="DZ179">
        <v>841</v>
      </c>
      <c r="EA179">
        <v>887</v>
      </c>
      <c r="EB179">
        <v>959</v>
      </c>
      <c r="EC179">
        <v>918</v>
      </c>
      <c r="ED179">
        <v>951</v>
      </c>
      <c r="EE179">
        <v>1128</v>
      </c>
      <c r="EF179">
        <v>1103</v>
      </c>
      <c r="EG179">
        <v>1175</v>
      </c>
      <c r="EH179">
        <v>1170</v>
      </c>
      <c r="EI179">
        <v>1175</v>
      </c>
      <c r="EJ179">
        <v>1133</v>
      </c>
      <c r="EK179">
        <v>1073</v>
      </c>
      <c r="EL179">
        <v>1150</v>
      </c>
      <c r="EM179">
        <v>1129</v>
      </c>
      <c r="EN179">
        <v>1073</v>
      </c>
      <c r="EO179">
        <v>1097</v>
      </c>
      <c r="EP179">
        <v>1124</v>
      </c>
      <c r="EQ179">
        <v>1101</v>
      </c>
      <c r="ER179">
        <v>1167</v>
      </c>
      <c r="ES179">
        <v>1157</v>
      </c>
      <c r="ET179">
        <v>1009</v>
      </c>
      <c r="EU179">
        <v>1068</v>
      </c>
      <c r="EV179">
        <v>1044</v>
      </c>
      <c r="EW179">
        <v>1101</v>
      </c>
      <c r="EX179">
        <v>1080</v>
      </c>
      <c r="EY179">
        <v>1195</v>
      </c>
      <c r="EZ179">
        <v>1117</v>
      </c>
      <c r="FA179">
        <v>1153</v>
      </c>
      <c r="FB179">
        <v>1139</v>
      </c>
      <c r="FC179">
        <v>1158</v>
      </c>
      <c r="FD179">
        <v>1139</v>
      </c>
      <c r="FE179">
        <v>1168</v>
      </c>
      <c r="FF179">
        <v>1152</v>
      </c>
      <c r="FG179">
        <v>1131</v>
      </c>
      <c r="FH179">
        <v>1093</v>
      </c>
      <c r="FI179">
        <v>1000</v>
      </c>
      <c r="FJ179">
        <v>1049</v>
      </c>
      <c r="FK179">
        <v>986</v>
      </c>
      <c r="FL179">
        <v>948</v>
      </c>
      <c r="FM179">
        <v>872</v>
      </c>
      <c r="FN179">
        <v>808</v>
      </c>
      <c r="FO179">
        <v>795</v>
      </c>
      <c r="FP179">
        <v>755</v>
      </c>
      <c r="FQ179">
        <v>723</v>
      </c>
      <c r="FR179">
        <v>752</v>
      </c>
      <c r="FS179">
        <v>713</v>
      </c>
      <c r="FT179">
        <v>631</v>
      </c>
      <c r="FU179">
        <v>709</v>
      </c>
      <c r="FV179">
        <v>741</v>
      </c>
      <c r="FW179">
        <v>765</v>
      </c>
      <c r="FX179">
        <v>744</v>
      </c>
      <c r="FY179">
        <v>903</v>
      </c>
      <c r="FZ179">
        <v>583</v>
      </c>
      <c r="GA179">
        <v>624</v>
      </c>
      <c r="GB179">
        <v>564</v>
      </c>
      <c r="GC179">
        <v>498</v>
      </c>
      <c r="GD179">
        <v>437</v>
      </c>
      <c r="GE179">
        <v>375</v>
      </c>
      <c r="GF179">
        <v>395</v>
      </c>
      <c r="GG179">
        <v>353</v>
      </c>
      <c r="GH179">
        <v>371</v>
      </c>
      <c r="GI179">
        <v>317</v>
      </c>
      <c r="GJ179">
        <v>281</v>
      </c>
      <c r="GK179">
        <v>272</v>
      </c>
      <c r="GL179">
        <v>1089</v>
      </c>
    </row>
    <row r="180" spans="1:194" s="1" customFormat="1" ht="14.4" x14ac:dyDescent="0.3">
      <c r="A180" s="30" t="s">
        <v>46</v>
      </c>
      <c r="B180" s="1" t="s">
        <v>219</v>
      </c>
      <c r="C180" s="29" t="str">
        <f t="shared" si="76"/>
        <v>LA England - East Lindsey</v>
      </c>
      <c r="D180" s="48">
        <f t="shared" si="67"/>
        <v>4462</v>
      </c>
      <c r="E180" s="48">
        <f t="shared" si="68"/>
        <v>4429</v>
      </c>
      <c r="F180" s="49">
        <f t="shared" si="69"/>
        <v>145183</v>
      </c>
      <c r="G180" s="49">
        <f t="shared" si="70"/>
        <v>70793</v>
      </c>
      <c r="H180" s="50">
        <f t="shared" si="71"/>
        <v>74390</v>
      </c>
      <c r="I180" s="50">
        <f t="shared" si="72"/>
        <v>58998</v>
      </c>
      <c r="J180" s="50">
        <f t="shared" si="73"/>
        <v>62949</v>
      </c>
      <c r="K180" s="47">
        <f t="shared" si="74"/>
        <v>11795</v>
      </c>
      <c r="L180" s="48">
        <f t="shared" si="75"/>
        <v>11441</v>
      </c>
      <c r="M180" s="184">
        <v>450</v>
      </c>
      <c r="N180" s="184">
        <v>486</v>
      </c>
      <c r="O180" s="184">
        <v>571</v>
      </c>
      <c r="P180" s="184">
        <v>546</v>
      </c>
      <c r="Q180" s="184">
        <v>633</v>
      </c>
      <c r="R180" s="184">
        <v>657</v>
      </c>
      <c r="S180" s="184">
        <v>617</v>
      </c>
      <c r="T180" s="184">
        <v>637</v>
      </c>
      <c r="U180" s="184">
        <v>698</v>
      </c>
      <c r="V180" s="184">
        <v>663</v>
      </c>
      <c r="W180" s="184">
        <v>691</v>
      </c>
      <c r="X180" s="184">
        <v>684</v>
      </c>
      <c r="Y180" s="184">
        <v>715</v>
      </c>
      <c r="Z180" s="184">
        <v>757</v>
      </c>
      <c r="AA180" s="184">
        <v>804</v>
      </c>
      <c r="AB180" s="184">
        <v>729</v>
      </c>
      <c r="AC180" s="184">
        <v>775</v>
      </c>
      <c r="AD180" s="184">
        <v>682</v>
      </c>
      <c r="AE180" s="184">
        <v>706</v>
      </c>
      <c r="AF180" s="184">
        <v>483</v>
      </c>
      <c r="AG180" s="184">
        <v>545</v>
      </c>
      <c r="AH180" s="184">
        <v>566</v>
      </c>
      <c r="AI180" s="184">
        <v>641</v>
      </c>
      <c r="AJ180" s="184">
        <v>665</v>
      </c>
      <c r="AK180" s="184">
        <v>715</v>
      </c>
      <c r="AL180" s="184">
        <v>702</v>
      </c>
      <c r="AM180" s="184">
        <v>683</v>
      </c>
      <c r="AN180" s="184">
        <v>622</v>
      </c>
      <c r="AO180" s="184">
        <v>611</v>
      </c>
      <c r="AP180" s="184">
        <v>704</v>
      </c>
      <c r="AQ180" s="184">
        <v>685</v>
      </c>
      <c r="AR180" s="184">
        <v>662</v>
      </c>
      <c r="AS180" s="184">
        <v>724</v>
      </c>
      <c r="AT180" s="184">
        <v>654</v>
      </c>
      <c r="AU180" s="184">
        <v>732</v>
      </c>
      <c r="AV180" s="184">
        <v>597</v>
      </c>
      <c r="AW180" s="184">
        <v>657</v>
      </c>
      <c r="AX180" s="184">
        <v>681</v>
      </c>
      <c r="AY180" s="184">
        <v>627</v>
      </c>
      <c r="AZ180" s="184">
        <v>612</v>
      </c>
      <c r="BA180" s="184">
        <v>630</v>
      </c>
      <c r="BB180" s="184">
        <v>630</v>
      </c>
      <c r="BC180" s="184">
        <v>628</v>
      </c>
      <c r="BD180" s="184">
        <v>682</v>
      </c>
      <c r="BE180" s="184">
        <v>649</v>
      </c>
      <c r="BF180" s="184">
        <v>634</v>
      </c>
      <c r="BG180" s="184">
        <v>540</v>
      </c>
      <c r="BH180" s="184">
        <v>597</v>
      </c>
      <c r="BI180" s="184">
        <v>624</v>
      </c>
      <c r="BJ180" s="184">
        <v>682</v>
      </c>
      <c r="BK180" s="184">
        <v>761</v>
      </c>
      <c r="BL180" s="184">
        <v>777</v>
      </c>
      <c r="BM180" s="184">
        <v>963</v>
      </c>
      <c r="BN180" s="184">
        <v>972</v>
      </c>
      <c r="BO180" s="184">
        <v>1007</v>
      </c>
      <c r="BP180" s="184">
        <v>1083</v>
      </c>
      <c r="BQ180" s="184">
        <v>1053</v>
      </c>
      <c r="BR180" s="184">
        <v>1139</v>
      </c>
      <c r="BS180" s="184">
        <v>1130</v>
      </c>
      <c r="BT180" s="184">
        <v>1276</v>
      </c>
      <c r="BU180" s="184">
        <v>1273</v>
      </c>
      <c r="BV180" s="184">
        <v>1300</v>
      </c>
      <c r="BW180" s="184">
        <v>1302</v>
      </c>
      <c r="BX180" s="184">
        <v>1261</v>
      </c>
      <c r="BY180" s="184">
        <v>1247</v>
      </c>
      <c r="BZ180" s="184">
        <v>1233</v>
      </c>
      <c r="CA180" s="184">
        <v>1284</v>
      </c>
      <c r="CB180" s="184">
        <v>1147</v>
      </c>
      <c r="CC180" s="184">
        <v>1168</v>
      </c>
      <c r="CD180" s="184">
        <v>1154</v>
      </c>
      <c r="CE180" s="184">
        <v>1091</v>
      </c>
      <c r="CF180" s="184">
        <v>1156</v>
      </c>
      <c r="CG180" s="184">
        <v>1017</v>
      </c>
      <c r="CH180" s="184">
        <v>1091</v>
      </c>
      <c r="CI180" s="184">
        <v>1039</v>
      </c>
      <c r="CJ180" s="184">
        <v>1046</v>
      </c>
      <c r="CK180" s="184">
        <v>1107</v>
      </c>
      <c r="CL180" s="184">
        <v>1225</v>
      </c>
      <c r="CM180" s="184">
        <v>977</v>
      </c>
      <c r="CN180" s="184">
        <v>853</v>
      </c>
      <c r="CO180" s="184">
        <v>819</v>
      </c>
      <c r="CP180" s="184">
        <v>700</v>
      </c>
      <c r="CQ180" s="184">
        <v>634</v>
      </c>
      <c r="CR180" s="184">
        <v>478</v>
      </c>
      <c r="CS180" s="184">
        <v>463</v>
      </c>
      <c r="CT180" s="184">
        <v>397</v>
      </c>
      <c r="CU180" s="184">
        <v>359</v>
      </c>
      <c r="CV180" s="184">
        <v>317</v>
      </c>
      <c r="CW180" s="184">
        <v>274</v>
      </c>
      <c r="CX180" s="184">
        <v>186</v>
      </c>
      <c r="CY180" s="184">
        <v>669</v>
      </c>
      <c r="CZ180">
        <v>483</v>
      </c>
      <c r="DA180">
        <v>503</v>
      </c>
      <c r="DB180">
        <v>529</v>
      </c>
      <c r="DC180">
        <v>521</v>
      </c>
      <c r="DD180">
        <v>535</v>
      </c>
      <c r="DE180">
        <v>570</v>
      </c>
      <c r="DF180">
        <v>597</v>
      </c>
      <c r="DG180">
        <v>638</v>
      </c>
      <c r="DH180">
        <v>627</v>
      </c>
      <c r="DI180">
        <v>679</v>
      </c>
      <c r="DJ180">
        <v>658</v>
      </c>
      <c r="DK180">
        <v>672</v>
      </c>
      <c r="DL180">
        <v>748</v>
      </c>
      <c r="DM180">
        <v>752</v>
      </c>
      <c r="DN180">
        <v>761</v>
      </c>
      <c r="DO180">
        <v>744</v>
      </c>
      <c r="DP180">
        <v>760</v>
      </c>
      <c r="DQ180">
        <v>664</v>
      </c>
      <c r="DR180">
        <v>708</v>
      </c>
      <c r="DS180">
        <v>510</v>
      </c>
      <c r="DT180">
        <v>412</v>
      </c>
      <c r="DU180">
        <v>462</v>
      </c>
      <c r="DV180">
        <v>518</v>
      </c>
      <c r="DW180">
        <v>561</v>
      </c>
      <c r="DX180">
        <v>592</v>
      </c>
      <c r="DY180">
        <v>653</v>
      </c>
      <c r="DZ180">
        <v>647</v>
      </c>
      <c r="EA180">
        <v>626</v>
      </c>
      <c r="EB180">
        <v>634</v>
      </c>
      <c r="EC180">
        <v>627</v>
      </c>
      <c r="ED180">
        <v>652</v>
      </c>
      <c r="EE180">
        <v>655</v>
      </c>
      <c r="EF180">
        <v>694</v>
      </c>
      <c r="EG180">
        <v>750</v>
      </c>
      <c r="EH180">
        <v>718</v>
      </c>
      <c r="EI180">
        <v>748</v>
      </c>
      <c r="EJ180">
        <v>776</v>
      </c>
      <c r="EK180">
        <v>687</v>
      </c>
      <c r="EL180">
        <v>778</v>
      </c>
      <c r="EM180">
        <v>669</v>
      </c>
      <c r="EN180">
        <v>671</v>
      </c>
      <c r="EO180">
        <v>658</v>
      </c>
      <c r="EP180">
        <v>677</v>
      </c>
      <c r="EQ180">
        <v>713</v>
      </c>
      <c r="ER180">
        <v>711</v>
      </c>
      <c r="ES180">
        <v>710</v>
      </c>
      <c r="ET180">
        <v>683</v>
      </c>
      <c r="EU180">
        <v>690</v>
      </c>
      <c r="EV180">
        <v>686</v>
      </c>
      <c r="EW180">
        <v>742</v>
      </c>
      <c r="EX180">
        <v>889</v>
      </c>
      <c r="EY180">
        <v>929</v>
      </c>
      <c r="EZ180">
        <v>1023</v>
      </c>
      <c r="FA180">
        <v>1182</v>
      </c>
      <c r="FB180">
        <v>1134</v>
      </c>
      <c r="FC180">
        <v>1174</v>
      </c>
      <c r="FD180">
        <v>1120</v>
      </c>
      <c r="FE180">
        <v>1248</v>
      </c>
      <c r="FF180">
        <v>1271</v>
      </c>
      <c r="FG180">
        <v>1353</v>
      </c>
      <c r="FH180">
        <v>1394</v>
      </c>
      <c r="FI180">
        <v>1387</v>
      </c>
      <c r="FJ180">
        <v>1354</v>
      </c>
      <c r="FK180">
        <v>1374</v>
      </c>
      <c r="FL180">
        <v>1247</v>
      </c>
      <c r="FM180">
        <v>1265</v>
      </c>
      <c r="FN180">
        <v>1321</v>
      </c>
      <c r="FO180">
        <v>1230</v>
      </c>
      <c r="FP180">
        <v>1278</v>
      </c>
      <c r="FQ180">
        <v>1118</v>
      </c>
      <c r="FR180">
        <v>1128</v>
      </c>
      <c r="FS180">
        <v>1139</v>
      </c>
      <c r="FT180">
        <v>1089</v>
      </c>
      <c r="FU180">
        <v>1101</v>
      </c>
      <c r="FV180">
        <v>1170</v>
      </c>
      <c r="FW180">
        <v>1186</v>
      </c>
      <c r="FX180">
        <v>1169</v>
      </c>
      <c r="FY180">
        <v>1221</v>
      </c>
      <c r="FZ180">
        <v>962</v>
      </c>
      <c r="GA180">
        <v>953</v>
      </c>
      <c r="GB180">
        <v>845</v>
      </c>
      <c r="GC180">
        <v>779</v>
      </c>
      <c r="GD180">
        <v>655</v>
      </c>
      <c r="GE180">
        <v>591</v>
      </c>
      <c r="GF180">
        <v>546</v>
      </c>
      <c r="GG180">
        <v>525</v>
      </c>
      <c r="GH180">
        <v>450</v>
      </c>
      <c r="GI180">
        <v>398</v>
      </c>
      <c r="GJ180">
        <v>312</v>
      </c>
      <c r="GK180">
        <v>320</v>
      </c>
      <c r="GL180">
        <v>1101</v>
      </c>
    </row>
    <row r="181" spans="1:194" s="1" customFormat="1" ht="14.4" x14ac:dyDescent="0.3">
      <c r="A181" s="30" t="s">
        <v>46</v>
      </c>
      <c r="B181" s="1" t="s">
        <v>220</v>
      </c>
      <c r="C181" s="29" t="str">
        <f t="shared" si="76"/>
        <v>LA England - East Riding of Yorkshire</v>
      </c>
      <c r="D181" s="48">
        <f t="shared" si="67"/>
        <v>11975</v>
      </c>
      <c r="E181" s="48">
        <f t="shared" si="68"/>
        <v>11315</v>
      </c>
      <c r="F181" s="49">
        <f t="shared" si="69"/>
        <v>355884</v>
      </c>
      <c r="G181" s="49">
        <f t="shared" si="70"/>
        <v>174299</v>
      </c>
      <c r="H181" s="50">
        <f t="shared" si="71"/>
        <v>181585</v>
      </c>
      <c r="I181" s="50">
        <f t="shared" si="72"/>
        <v>141690</v>
      </c>
      <c r="J181" s="50">
        <f t="shared" si="73"/>
        <v>151171</v>
      </c>
      <c r="K181" s="47">
        <f t="shared" si="74"/>
        <v>32609</v>
      </c>
      <c r="L181" s="48">
        <f t="shared" si="75"/>
        <v>30414</v>
      </c>
      <c r="M181" s="184">
        <v>1339</v>
      </c>
      <c r="N181" s="184">
        <v>1403</v>
      </c>
      <c r="O181" s="184">
        <v>1498</v>
      </c>
      <c r="P181" s="184">
        <v>1581</v>
      </c>
      <c r="Q181" s="184">
        <v>1724</v>
      </c>
      <c r="R181" s="184">
        <v>1756</v>
      </c>
      <c r="S181" s="184">
        <v>1798</v>
      </c>
      <c r="T181" s="184">
        <v>1884</v>
      </c>
      <c r="U181" s="184">
        <v>1910</v>
      </c>
      <c r="V181" s="184">
        <v>1901</v>
      </c>
      <c r="W181" s="184">
        <v>1878</v>
      </c>
      <c r="X181" s="184">
        <v>1962</v>
      </c>
      <c r="Y181" s="184">
        <v>2111</v>
      </c>
      <c r="Z181" s="184">
        <v>2039</v>
      </c>
      <c r="AA181" s="184">
        <v>1967</v>
      </c>
      <c r="AB181" s="184">
        <v>1890</v>
      </c>
      <c r="AC181" s="184">
        <v>2008</v>
      </c>
      <c r="AD181" s="184">
        <v>1960</v>
      </c>
      <c r="AE181" s="184">
        <v>1821</v>
      </c>
      <c r="AF181" s="184">
        <v>1442</v>
      </c>
      <c r="AG181" s="184">
        <v>1345</v>
      </c>
      <c r="AH181" s="184">
        <v>1341</v>
      </c>
      <c r="AI181" s="184">
        <v>1524</v>
      </c>
      <c r="AJ181" s="184">
        <v>1630</v>
      </c>
      <c r="AK181" s="184">
        <v>1564</v>
      </c>
      <c r="AL181" s="184">
        <v>1687</v>
      </c>
      <c r="AM181" s="184">
        <v>1672</v>
      </c>
      <c r="AN181" s="184">
        <v>1693</v>
      </c>
      <c r="AO181" s="184">
        <v>1707</v>
      </c>
      <c r="AP181" s="184">
        <v>1704</v>
      </c>
      <c r="AQ181" s="184">
        <v>1841</v>
      </c>
      <c r="AR181" s="184">
        <v>1921</v>
      </c>
      <c r="AS181" s="184">
        <v>1983</v>
      </c>
      <c r="AT181" s="184">
        <v>1952</v>
      </c>
      <c r="AU181" s="184">
        <v>1973</v>
      </c>
      <c r="AV181" s="184">
        <v>1876</v>
      </c>
      <c r="AW181" s="184">
        <v>2097</v>
      </c>
      <c r="AX181" s="184">
        <v>2013</v>
      </c>
      <c r="AY181" s="184">
        <v>1964</v>
      </c>
      <c r="AZ181" s="184">
        <v>1865</v>
      </c>
      <c r="BA181" s="184">
        <v>1986</v>
      </c>
      <c r="BB181" s="184">
        <v>1962</v>
      </c>
      <c r="BC181" s="184">
        <v>1951</v>
      </c>
      <c r="BD181" s="184">
        <v>1920</v>
      </c>
      <c r="BE181" s="184">
        <v>1964</v>
      </c>
      <c r="BF181" s="184">
        <v>1909</v>
      </c>
      <c r="BG181" s="184">
        <v>1744</v>
      </c>
      <c r="BH181" s="184">
        <v>1800</v>
      </c>
      <c r="BI181" s="184">
        <v>1872</v>
      </c>
      <c r="BJ181" s="184">
        <v>2024</v>
      </c>
      <c r="BK181" s="184">
        <v>2063</v>
      </c>
      <c r="BL181" s="184">
        <v>2239</v>
      </c>
      <c r="BM181" s="184">
        <v>2457</v>
      </c>
      <c r="BN181" s="184">
        <v>2528</v>
      </c>
      <c r="BO181" s="184">
        <v>2520</v>
      </c>
      <c r="BP181" s="184">
        <v>2558</v>
      </c>
      <c r="BQ181" s="184">
        <v>2659</v>
      </c>
      <c r="BR181" s="184">
        <v>2716</v>
      </c>
      <c r="BS181" s="184">
        <v>2704</v>
      </c>
      <c r="BT181" s="184">
        <v>2745</v>
      </c>
      <c r="BU181" s="184">
        <v>2844</v>
      </c>
      <c r="BV181" s="184">
        <v>2810</v>
      </c>
      <c r="BW181" s="184">
        <v>2793</v>
      </c>
      <c r="BX181" s="184">
        <v>2660</v>
      </c>
      <c r="BY181" s="184">
        <v>2658</v>
      </c>
      <c r="BZ181" s="184">
        <v>2592</v>
      </c>
      <c r="CA181" s="184">
        <v>2536</v>
      </c>
      <c r="CB181" s="184">
        <v>2456</v>
      </c>
      <c r="CC181" s="184">
        <v>2351</v>
      </c>
      <c r="CD181" s="184">
        <v>2319</v>
      </c>
      <c r="CE181" s="184">
        <v>2266</v>
      </c>
      <c r="CF181" s="184">
        <v>2152</v>
      </c>
      <c r="CG181" s="184">
        <v>2160</v>
      </c>
      <c r="CH181" s="184">
        <v>2163</v>
      </c>
      <c r="CI181" s="184">
        <v>2232</v>
      </c>
      <c r="CJ181" s="184">
        <v>2222</v>
      </c>
      <c r="CK181" s="184">
        <v>2258</v>
      </c>
      <c r="CL181" s="184">
        <v>2614</v>
      </c>
      <c r="CM181" s="184">
        <v>1868</v>
      </c>
      <c r="CN181" s="184">
        <v>1629</v>
      </c>
      <c r="CO181" s="184">
        <v>1550</v>
      </c>
      <c r="CP181" s="184">
        <v>1390</v>
      </c>
      <c r="CQ181" s="184">
        <v>1124</v>
      </c>
      <c r="CR181" s="184">
        <v>1011</v>
      </c>
      <c r="CS181" s="184">
        <v>963</v>
      </c>
      <c r="CT181" s="184">
        <v>912</v>
      </c>
      <c r="CU181" s="184">
        <v>828</v>
      </c>
      <c r="CV181" s="184">
        <v>687</v>
      </c>
      <c r="CW181" s="184">
        <v>635</v>
      </c>
      <c r="CX181" s="184">
        <v>446</v>
      </c>
      <c r="CY181" s="184">
        <v>1625</v>
      </c>
      <c r="CZ181">
        <v>1271</v>
      </c>
      <c r="DA181">
        <v>1392</v>
      </c>
      <c r="DB181">
        <v>1446</v>
      </c>
      <c r="DC181">
        <v>1515</v>
      </c>
      <c r="DD181">
        <v>1573</v>
      </c>
      <c r="DE181">
        <v>1530</v>
      </c>
      <c r="DF181">
        <v>1624</v>
      </c>
      <c r="DG181">
        <v>1673</v>
      </c>
      <c r="DH181">
        <v>1740</v>
      </c>
      <c r="DI181">
        <v>1739</v>
      </c>
      <c r="DJ181">
        <v>1773</v>
      </c>
      <c r="DK181">
        <v>1823</v>
      </c>
      <c r="DL181">
        <v>1926</v>
      </c>
      <c r="DM181">
        <v>1854</v>
      </c>
      <c r="DN181">
        <v>1897</v>
      </c>
      <c r="DO181">
        <v>1933</v>
      </c>
      <c r="DP181">
        <v>1895</v>
      </c>
      <c r="DQ181">
        <v>1810</v>
      </c>
      <c r="DR181">
        <v>1690</v>
      </c>
      <c r="DS181">
        <v>1152</v>
      </c>
      <c r="DT181">
        <v>1098</v>
      </c>
      <c r="DU181">
        <v>976</v>
      </c>
      <c r="DV181">
        <v>1384</v>
      </c>
      <c r="DW181">
        <v>1534</v>
      </c>
      <c r="DX181">
        <v>1557</v>
      </c>
      <c r="DY181">
        <v>1700</v>
      </c>
      <c r="DZ181">
        <v>1679</v>
      </c>
      <c r="EA181">
        <v>1822</v>
      </c>
      <c r="EB181">
        <v>1741</v>
      </c>
      <c r="EC181">
        <v>1883</v>
      </c>
      <c r="ED181">
        <v>1929</v>
      </c>
      <c r="EE181">
        <v>1893</v>
      </c>
      <c r="EF181">
        <v>2061</v>
      </c>
      <c r="EG181">
        <v>2096</v>
      </c>
      <c r="EH181">
        <v>2062</v>
      </c>
      <c r="EI181">
        <v>1968</v>
      </c>
      <c r="EJ181">
        <v>2261</v>
      </c>
      <c r="EK181">
        <v>2032</v>
      </c>
      <c r="EL181">
        <v>2069</v>
      </c>
      <c r="EM181">
        <v>2114</v>
      </c>
      <c r="EN181">
        <v>1994</v>
      </c>
      <c r="EO181">
        <v>2060</v>
      </c>
      <c r="EP181">
        <v>1974</v>
      </c>
      <c r="EQ181">
        <v>2044</v>
      </c>
      <c r="ER181">
        <v>2031</v>
      </c>
      <c r="ES181">
        <v>2100</v>
      </c>
      <c r="ET181">
        <v>1931</v>
      </c>
      <c r="EU181">
        <v>1828</v>
      </c>
      <c r="EV181">
        <v>2089</v>
      </c>
      <c r="EW181">
        <v>2147</v>
      </c>
      <c r="EX181">
        <v>2150</v>
      </c>
      <c r="EY181">
        <v>2459</v>
      </c>
      <c r="EZ181">
        <v>2554</v>
      </c>
      <c r="FA181">
        <v>2679</v>
      </c>
      <c r="FB181">
        <v>2603</v>
      </c>
      <c r="FC181">
        <v>2826</v>
      </c>
      <c r="FD181">
        <v>2850</v>
      </c>
      <c r="FE181">
        <v>2800</v>
      </c>
      <c r="FF181">
        <v>2936</v>
      </c>
      <c r="FG181">
        <v>2897</v>
      </c>
      <c r="FH181">
        <v>2930</v>
      </c>
      <c r="FI181">
        <v>2938</v>
      </c>
      <c r="FJ181">
        <v>2851</v>
      </c>
      <c r="FK181">
        <v>2726</v>
      </c>
      <c r="FL181">
        <v>2658</v>
      </c>
      <c r="FM181">
        <v>2682</v>
      </c>
      <c r="FN181">
        <v>2653</v>
      </c>
      <c r="FO181">
        <v>2494</v>
      </c>
      <c r="FP181">
        <v>2505</v>
      </c>
      <c r="FQ181">
        <v>2423</v>
      </c>
      <c r="FR181">
        <v>2351</v>
      </c>
      <c r="FS181">
        <v>2367</v>
      </c>
      <c r="FT181">
        <v>2255</v>
      </c>
      <c r="FU181">
        <v>2234</v>
      </c>
      <c r="FV181">
        <v>2404</v>
      </c>
      <c r="FW181">
        <v>2374</v>
      </c>
      <c r="FX181">
        <v>2662</v>
      </c>
      <c r="FY181">
        <v>2906</v>
      </c>
      <c r="FZ181">
        <v>2021</v>
      </c>
      <c r="GA181">
        <v>1869</v>
      </c>
      <c r="GB181">
        <v>1834</v>
      </c>
      <c r="GC181">
        <v>1704</v>
      </c>
      <c r="GD181">
        <v>1474</v>
      </c>
      <c r="GE181">
        <v>1228</v>
      </c>
      <c r="GF181">
        <v>1274</v>
      </c>
      <c r="GG181">
        <v>1135</v>
      </c>
      <c r="GH181">
        <v>1084</v>
      </c>
      <c r="GI181">
        <v>1029</v>
      </c>
      <c r="GJ181">
        <v>814</v>
      </c>
      <c r="GK181">
        <v>676</v>
      </c>
      <c r="GL181">
        <v>2963</v>
      </c>
    </row>
    <row r="182" spans="1:194" s="1" customFormat="1" ht="14.4" x14ac:dyDescent="0.3">
      <c r="A182" s="30" t="s">
        <v>46</v>
      </c>
      <c r="B182" s="1" t="s">
        <v>221</v>
      </c>
      <c r="C182" s="29" t="str">
        <f t="shared" si="76"/>
        <v>LA England - East Staffordshire</v>
      </c>
      <c r="D182" s="48">
        <f t="shared" si="67"/>
        <v>4918</v>
      </c>
      <c r="E182" s="48">
        <f t="shared" si="68"/>
        <v>4806</v>
      </c>
      <c r="F182" s="49">
        <f t="shared" si="69"/>
        <v>129659</v>
      </c>
      <c r="G182" s="49">
        <f t="shared" si="70"/>
        <v>64637</v>
      </c>
      <c r="H182" s="50">
        <f t="shared" si="71"/>
        <v>65022</v>
      </c>
      <c r="I182" s="50">
        <f t="shared" si="72"/>
        <v>50224</v>
      </c>
      <c r="J182" s="50">
        <f t="shared" si="73"/>
        <v>51273</v>
      </c>
      <c r="K182" s="47">
        <f t="shared" si="74"/>
        <v>14413</v>
      </c>
      <c r="L182" s="48">
        <f t="shared" si="75"/>
        <v>13749</v>
      </c>
      <c r="M182" s="184">
        <v>670</v>
      </c>
      <c r="N182" s="184">
        <v>684</v>
      </c>
      <c r="O182" s="184">
        <v>774</v>
      </c>
      <c r="P182" s="184">
        <v>777</v>
      </c>
      <c r="Q182" s="184">
        <v>819</v>
      </c>
      <c r="R182" s="184">
        <v>788</v>
      </c>
      <c r="S182" s="184">
        <v>825</v>
      </c>
      <c r="T182" s="184">
        <v>798</v>
      </c>
      <c r="U182" s="184">
        <v>832</v>
      </c>
      <c r="V182" s="184">
        <v>850</v>
      </c>
      <c r="W182" s="184">
        <v>826</v>
      </c>
      <c r="X182" s="184">
        <v>852</v>
      </c>
      <c r="Y182" s="184">
        <v>807</v>
      </c>
      <c r="Z182" s="184">
        <v>864</v>
      </c>
      <c r="AA182" s="184">
        <v>844</v>
      </c>
      <c r="AB182" s="184">
        <v>888</v>
      </c>
      <c r="AC182" s="184">
        <v>816</v>
      </c>
      <c r="AD182" s="184">
        <v>699</v>
      </c>
      <c r="AE182" s="184">
        <v>773</v>
      </c>
      <c r="AF182" s="184">
        <v>607</v>
      </c>
      <c r="AG182" s="184">
        <v>600</v>
      </c>
      <c r="AH182" s="184">
        <v>615</v>
      </c>
      <c r="AI182" s="184">
        <v>630</v>
      </c>
      <c r="AJ182" s="184">
        <v>719</v>
      </c>
      <c r="AK182" s="184">
        <v>695</v>
      </c>
      <c r="AL182" s="184">
        <v>730</v>
      </c>
      <c r="AM182" s="184">
        <v>774</v>
      </c>
      <c r="AN182" s="184">
        <v>773</v>
      </c>
      <c r="AO182" s="184">
        <v>779</v>
      </c>
      <c r="AP182" s="184">
        <v>873</v>
      </c>
      <c r="AQ182" s="184">
        <v>819</v>
      </c>
      <c r="AR182" s="184">
        <v>879</v>
      </c>
      <c r="AS182" s="184">
        <v>925</v>
      </c>
      <c r="AT182" s="184">
        <v>1010</v>
      </c>
      <c r="AU182" s="184">
        <v>937</v>
      </c>
      <c r="AV182" s="184">
        <v>961</v>
      </c>
      <c r="AW182" s="184">
        <v>923</v>
      </c>
      <c r="AX182" s="184">
        <v>847</v>
      </c>
      <c r="AY182" s="184">
        <v>884</v>
      </c>
      <c r="AZ182" s="184">
        <v>882</v>
      </c>
      <c r="BA182" s="184">
        <v>850</v>
      </c>
      <c r="BB182" s="184">
        <v>847</v>
      </c>
      <c r="BC182" s="184">
        <v>820</v>
      </c>
      <c r="BD182" s="184">
        <v>879</v>
      </c>
      <c r="BE182" s="184">
        <v>865</v>
      </c>
      <c r="BF182" s="184">
        <v>830</v>
      </c>
      <c r="BG182" s="184">
        <v>699</v>
      </c>
      <c r="BH182" s="184">
        <v>697</v>
      </c>
      <c r="BI182" s="184">
        <v>725</v>
      </c>
      <c r="BJ182" s="184">
        <v>735</v>
      </c>
      <c r="BK182" s="184">
        <v>754</v>
      </c>
      <c r="BL182" s="184">
        <v>899</v>
      </c>
      <c r="BM182" s="184">
        <v>879</v>
      </c>
      <c r="BN182" s="184">
        <v>923</v>
      </c>
      <c r="BO182" s="184">
        <v>869</v>
      </c>
      <c r="BP182" s="184">
        <v>923</v>
      </c>
      <c r="BQ182" s="184">
        <v>906</v>
      </c>
      <c r="BR182" s="184">
        <v>930</v>
      </c>
      <c r="BS182" s="184">
        <v>867</v>
      </c>
      <c r="BT182" s="184">
        <v>916</v>
      </c>
      <c r="BU182" s="184">
        <v>815</v>
      </c>
      <c r="BV182" s="184">
        <v>857</v>
      </c>
      <c r="BW182" s="184">
        <v>887</v>
      </c>
      <c r="BX182" s="184">
        <v>825</v>
      </c>
      <c r="BY182" s="184">
        <v>756</v>
      </c>
      <c r="BZ182" s="184">
        <v>759</v>
      </c>
      <c r="CA182" s="184">
        <v>706</v>
      </c>
      <c r="CB182" s="184">
        <v>711</v>
      </c>
      <c r="CC182" s="184">
        <v>645</v>
      </c>
      <c r="CD182" s="184">
        <v>649</v>
      </c>
      <c r="CE182" s="184">
        <v>563</v>
      </c>
      <c r="CF182" s="184">
        <v>596</v>
      </c>
      <c r="CG182" s="184">
        <v>559</v>
      </c>
      <c r="CH182" s="184">
        <v>601</v>
      </c>
      <c r="CI182" s="184">
        <v>533</v>
      </c>
      <c r="CJ182" s="184">
        <v>561</v>
      </c>
      <c r="CK182" s="184">
        <v>572</v>
      </c>
      <c r="CL182" s="184">
        <v>556</v>
      </c>
      <c r="CM182" s="184">
        <v>428</v>
      </c>
      <c r="CN182" s="184">
        <v>378</v>
      </c>
      <c r="CO182" s="184">
        <v>439</v>
      </c>
      <c r="CP182" s="184">
        <v>356</v>
      </c>
      <c r="CQ182" s="184">
        <v>323</v>
      </c>
      <c r="CR182" s="184">
        <v>255</v>
      </c>
      <c r="CS182" s="184">
        <v>254</v>
      </c>
      <c r="CT182" s="184">
        <v>225</v>
      </c>
      <c r="CU182" s="184">
        <v>189</v>
      </c>
      <c r="CV182" s="184">
        <v>171</v>
      </c>
      <c r="CW182" s="184">
        <v>128</v>
      </c>
      <c r="CX182" s="184">
        <v>118</v>
      </c>
      <c r="CY182" s="184">
        <v>361</v>
      </c>
      <c r="CZ182">
        <v>650</v>
      </c>
      <c r="DA182">
        <v>676</v>
      </c>
      <c r="DB182">
        <v>742</v>
      </c>
      <c r="DC182">
        <v>749</v>
      </c>
      <c r="DD182">
        <v>766</v>
      </c>
      <c r="DE182">
        <v>731</v>
      </c>
      <c r="DF182">
        <v>724</v>
      </c>
      <c r="DG182">
        <v>737</v>
      </c>
      <c r="DH182">
        <v>769</v>
      </c>
      <c r="DI182">
        <v>756</v>
      </c>
      <c r="DJ182">
        <v>852</v>
      </c>
      <c r="DK182">
        <v>791</v>
      </c>
      <c r="DL182">
        <v>812</v>
      </c>
      <c r="DM182">
        <v>819</v>
      </c>
      <c r="DN182">
        <v>801</v>
      </c>
      <c r="DO182">
        <v>798</v>
      </c>
      <c r="DP182">
        <v>813</v>
      </c>
      <c r="DQ182">
        <v>763</v>
      </c>
      <c r="DR182">
        <v>709</v>
      </c>
      <c r="DS182">
        <v>543</v>
      </c>
      <c r="DT182">
        <v>470</v>
      </c>
      <c r="DU182">
        <v>414</v>
      </c>
      <c r="DV182">
        <v>594</v>
      </c>
      <c r="DW182">
        <v>675</v>
      </c>
      <c r="DX182">
        <v>720</v>
      </c>
      <c r="DY182">
        <v>728</v>
      </c>
      <c r="DZ182">
        <v>724</v>
      </c>
      <c r="EA182">
        <v>863</v>
      </c>
      <c r="EB182">
        <v>736</v>
      </c>
      <c r="EC182">
        <v>780</v>
      </c>
      <c r="ED182">
        <v>861</v>
      </c>
      <c r="EE182">
        <v>852</v>
      </c>
      <c r="EF182">
        <v>942</v>
      </c>
      <c r="EG182">
        <v>924</v>
      </c>
      <c r="EH182">
        <v>939</v>
      </c>
      <c r="EI182">
        <v>947</v>
      </c>
      <c r="EJ182">
        <v>907</v>
      </c>
      <c r="EK182">
        <v>874</v>
      </c>
      <c r="EL182">
        <v>872</v>
      </c>
      <c r="EM182">
        <v>895</v>
      </c>
      <c r="EN182">
        <v>805</v>
      </c>
      <c r="EO182">
        <v>847</v>
      </c>
      <c r="EP182">
        <v>803</v>
      </c>
      <c r="EQ182">
        <v>830</v>
      </c>
      <c r="ER182">
        <v>825</v>
      </c>
      <c r="ES182">
        <v>780</v>
      </c>
      <c r="ET182">
        <v>714</v>
      </c>
      <c r="EU182">
        <v>714</v>
      </c>
      <c r="EV182">
        <v>756</v>
      </c>
      <c r="EW182">
        <v>771</v>
      </c>
      <c r="EX182">
        <v>764</v>
      </c>
      <c r="EY182">
        <v>789</v>
      </c>
      <c r="EZ182">
        <v>871</v>
      </c>
      <c r="FA182">
        <v>889</v>
      </c>
      <c r="FB182">
        <v>839</v>
      </c>
      <c r="FC182">
        <v>977</v>
      </c>
      <c r="FD182">
        <v>886</v>
      </c>
      <c r="FE182">
        <v>989</v>
      </c>
      <c r="FF182">
        <v>921</v>
      </c>
      <c r="FG182">
        <v>932</v>
      </c>
      <c r="FH182">
        <v>920</v>
      </c>
      <c r="FI182">
        <v>875</v>
      </c>
      <c r="FJ182">
        <v>827</v>
      </c>
      <c r="FK182">
        <v>844</v>
      </c>
      <c r="FL182">
        <v>778</v>
      </c>
      <c r="FM182">
        <v>778</v>
      </c>
      <c r="FN182">
        <v>746</v>
      </c>
      <c r="FO182">
        <v>702</v>
      </c>
      <c r="FP182">
        <v>624</v>
      </c>
      <c r="FQ182">
        <v>615</v>
      </c>
      <c r="FR182">
        <v>637</v>
      </c>
      <c r="FS182">
        <v>635</v>
      </c>
      <c r="FT182">
        <v>566</v>
      </c>
      <c r="FU182">
        <v>562</v>
      </c>
      <c r="FV182">
        <v>644</v>
      </c>
      <c r="FW182">
        <v>569</v>
      </c>
      <c r="FX182">
        <v>624</v>
      </c>
      <c r="FY182">
        <v>708</v>
      </c>
      <c r="FZ182">
        <v>514</v>
      </c>
      <c r="GA182">
        <v>490</v>
      </c>
      <c r="GB182">
        <v>474</v>
      </c>
      <c r="GC182">
        <v>472</v>
      </c>
      <c r="GD182">
        <v>383</v>
      </c>
      <c r="GE182">
        <v>340</v>
      </c>
      <c r="GF182">
        <v>329</v>
      </c>
      <c r="GG182">
        <v>304</v>
      </c>
      <c r="GH182">
        <v>232</v>
      </c>
      <c r="GI182">
        <v>234</v>
      </c>
      <c r="GJ182">
        <v>225</v>
      </c>
      <c r="GK182">
        <v>164</v>
      </c>
      <c r="GL182">
        <v>787</v>
      </c>
    </row>
    <row r="183" spans="1:194" s="1" customFormat="1" ht="14.4" x14ac:dyDescent="0.3">
      <c r="A183" s="30" t="s">
        <v>46</v>
      </c>
      <c r="B183" s="1" t="s">
        <v>222</v>
      </c>
      <c r="C183" s="29" t="str">
        <f t="shared" si="76"/>
        <v>LA England - East Suffolk</v>
      </c>
      <c r="D183" s="48">
        <f t="shared" si="67"/>
        <v>8641</v>
      </c>
      <c r="E183" s="48">
        <f t="shared" si="68"/>
        <v>8247</v>
      </c>
      <c r="F183" s="49">
        <f t="shared" si="69"/>
        <v>249664</v>
      </c>
      <c r="G183" s="49">
        <f t="shared" si="70"/>
        <v>121879</v>
      </c>
      <c r="H183" s="50">
        <f t="shared" si="71"/>
        <v>127785</v>
      </c>
      <c r="I183" s="50">
        <f t="shared" si="72"/>
        <v>99433</v>
      </c>
      <c r="J183" s="50">
        <f t="shared" si="73"/>
        <v>106079</v>
      </c>
      <c r="K183" s="47">
        <f t="shared" si="74"/>
        <v>22446</v>
      </c>
      <c r="L183" s="48">
        <f t="shared" si="75"/>
        <v>21706</v>
      </c>
      <c r="M183" s="184">
        <v>861</v>
      </c>
      <c r="N183" s="184">
        <v>921</v>
      </c>
      <c r="O183" s="184">
        <v>1022</v>
      </c>
      <c r="P183" s="184">
        <v>1015</v>
      </c>
      <c r="Q183" s="184">
        <v>1081</v>
      </c>
      <c r="R183" s="184">
        <v>1151</v>
      </c>
      <c r="S183" s="184">
        <v>1227</v>
      </c>
      <c r="T183" s="184">
        <v>1232</v>
      </c>
      <c r="U183" s="184">
        <v>1259</v>
      </c>
      <c r="V183" s="184">
        <v>1336</v>
      </c>
      <c r="W183" s="184">
        <v>1322</v>
      </c>
      <c r="X183" s="184">
        <v>1378</v>
      </c>
      <c r="Y183" s="184">
        <v>1448</v>
      </c>
      <c r="Z183" s="184">
        <v>1471</v>
      </c>
      <c r="AA183" s="184">
        <v>1401</v>
      </c>
      <c r="AB183" s="184">
        <v>1460</v>
      </c>
      <c r="AC183" s="184">
        <v>1454</v>
      </c>
      <c r="AD183" s="184">
        <v>1407</v>
      </c>
      <c r="AE183" s="184">
        <v>1330</v>
      </c>
      <c r="AF183" s="184">
        <v>1097</v>
      </c>
      <c r="AG183" s="184">
        <v>982</v>
      </c>
      <c r="AH183" s="184">
        <v>1038</v>
      </c>
      <c r="AI183" s="184">
        <v>1093</v>
      </c>
      <c r="AJ183" s="184">
        <v>1176</v>
      </c>
      <c r="AK183" s="184">
        <v>1276</v>
      </c>
      <c r="AL183" s="184">
        <v>1218</v>
      </c>
      <c r="AM183" s="184">
        <v>1306</v>
      </c>
      <c r="AN183" s="184">
        <v>1205</v>
      </c>
      <c r="AO183" s="184">
        <v>1163</v>
      </c>
      <c r="AP183" s="184">
        <v>1236</v>
      </c>
      <c r="AQ183" s="184">
        <v>1182</v>
      </c>
      <c r="AR183" s="184">
        <v>1223</v>
      </c>
      <c r="AS183" s="184">
        <v>1208</v>
      </c>
      <c r="AT183" s="184">
        <v>1211</v>
      </c>
      <c r="AU183" s="184">
        <v>1294</v>
      </c>
      <c r="AV183" s="184">
        <v>1294</v>
      </c>
      <c r="AW183" s="184">
        <v>1384</v>
      </c>
      <c r="AX183" s="184">
        <v>1323</v>
      </c>
      <c r="AY183" s="184">
        <v>1333</v>
      </c>
      <c r="AZ183" s="184">
        <v>1249</v>
      </c>
      <c r="BA183" s="184">
        <v>1232</v>
      </c>
      <c r="BB183" s="184">
        <v>1168</v>
      </c>
      <c r="BC183" s="184">
        <v>1315</v>
      </c>
      <c r="BD183" s="184">
        <v>1351</v>
      </c>
      <c r="BE183" s="184">
        <v>1336</v>
      </c>
      <c r="BF183" s="184">
        <v>1343</v>
      </c>
      <c r="BG183" s="184">
        <v>1215</v>
      </c>
      <c r="BH183" s="184">
        <v>1184</v>
      </c>
      <c r="BI183" s="184">
        <v>1295</v>
      </c>
      <c r="BJ183" s="184">
        <v>1268</v>
      </c>
      <c r="BK183" s="184">
        <v>1433</v>
      </c>
      <c r="BL183" s="184">
        <v>1545</v>
      </c>
      <c r="BM183" s="184">
        <v>1566</v>
      </c>
      <c r="BN183" s="184">
        <v>1633</v>
      </c>
      <c r="BO183" s="184">
        <v>1737</v>
      </c>
      <c r="BP183" s="184">
        <v>1732</v>
      </c>
      <c r="BQ183" s="184">
        <v>1887</v>
      </c>
      <c r="BR183" s="184">
        <v>1856</v>
      </c>
      <c r="BS183" s="184">
        <v>1876</v>
      </c>
      <c r="BT183" s="184">
        <v>1906</v>
      </c>
      <c r="BU183" s="184">
        <v>1951</v>
      </c>
      <c r="BV183" s="184">
        <v>1845</v>
      </c>
      <c r="BW183" s="184">
        <v>1841</v>
      </c>
      <c r="BX183" s="184">
        <v>1863</v>
      </c>
      <c r="BY183" s="184">
        <v>1724</v>
      </c>
      <c r="BZ183" s="184">
        <v>1822</v>
      </c>
      <c r="CA183" s="184">
        <v>1692</v>
      </c>
      <c r="CB183" s="184">
        <v>1756</v>
      </c>
      <c r="CC183" s="184">
        <v>1636</v>
      </c>
      <c r="CD183" s="184">
        <v>1566</v>
      </c>
      <c r="CE183" s="184">
        <v>1617</v>
      </c>
      <c r="CF183" s="184">
        <v>1631</v>
      </c>
      <c r="CG183" s="184">
        <v>1549</v>
      </c>
      <c r="CH183" s="184">
        <v>1577</v>
      </c>
      <c r="CI183" s="184">
        <v>1544</v>
      </c>
      <c r="CJ183" s="184">
        <v>1665</v>
      </c>
      <c r="CK183" s="184">
        <v>1763</v>
      </c>
      <c r="CL183" s="184">
        <v>1974</v>
      </c>
      <c r="CM183" s="184">
        <v>1439</v>
      </c>
      <c r="CN183" s="184">
        <v>1303</v>
      </c>
      <c r="CO183" s="184">
        <v>1242</v>
      </c>
      <c r="CP183" s="184">
        <v>1062</v>
      </c>
      <c r="CQ183" s="184">
        <v>948</v>
      </c>
      <c r="CR183" s="184">
        <v>719</v>
      </c>
      <c r="CS183" s="184">
        <v>794</v>
      </c>
      <c r="CT183" s="184">
        <v>701</v>
      </c>
      <c r="CU183" s="184">
        <v>647</v>
      </c>
      <c r="CV183" s="184">
        <v>583</v>
      </c>
      <c r="CW183" s="184">
        <v>468</v>
      </c>
      <c r="CX183" s="184">
        <v>422</v>
      </c>
      <c r="CY183" s="184">
        <v>1390</v>
      </c>
      <c r="CZ183">
        <v>846</v>
      </c>
      <c r="DA183">
        <v>936</v>
      </c>
      <c r="DB183">
        <v>970</v>
      </c>
      <c r="DC183">
        <v>1031</v>
      </c>
      <c r="DD183">
        <v>1064</v>
      </c>
      <c r="DE183">
        <v>1130</v>
      </c>
      <c r="DF183">
        <v>1205</v>
      </c>
      <c r="DG183">
        <v>1188</v>
      </c>
      <c r="DH183">
        <v>1259</v>
      </c>
      <c r="DI183">
        <v>1222</v>
      </c>
      <c r="DJ183">
        <v>1307</v>
      </c>
      <c r="DK183">
        <v>1301</v>
      </c>
      <c r="DL183">
        <v>1364</v>
      </c>
      <c r="DM183">
        <v>1316</v>
      </c>
      <c r="DN183">
        <v>1415</v>
      </c>
      <c r="DO183">
        <v>1393</v>
      </c>
      <c r="DP183">
        <v>1399</v>
      </c>
      <c r="DQ183">
        <v>1360</v>
      </c>
      <c r="DR183">
        <v>1275</v>
      </c>
      <c r="DS183">
        <v>957</v>
      </c>
      <c r="DT183">
        <v>773</v>
      </c>
      <c r="DU183">
        <v>748</v>
      </c>
      <c r="DV183">
        <v>952</v>
      </c>
      <c r="DW183">
        <v>1065</v>
      </c>
      <c r="DX183">
        <v>1061</v>
      </c>
      <c r="DY183">
        <v>1048</v>
      </c>
      <c r="DZ183">
        <v>1168</v>
      </c>
      <c r="EA183">
        <v>1121</v>
      </c>
      <c r="EB183">
        <v>1180</v>
      </c>
      <c r="EC183">
        <v>1171</v>
      </c>
      <c r="ED183">
        <v>1195</v>
      </c>
      <c r="EE183">
        <v>1234</v>
      </c>
      <c r="EF183">
        <v>1270</v>
      </c>
      <c r="EG183">
        <v>1310</v>
      </c>
      <c r="EH183">
        <v>1290</v>
      </c>
      <c r="EI183">
        <v>1328</v>
      </c>
      <c r="EJ183">
        <v>1344</v>
      </c>
      <c r="EK183">
        <v>1401</v>
      </c>
      <c r="EL183">
        <v>1317</v>
      </c>
      <c r="EM183">
        <v>1320</v>
      </c>
      <c r="EN183">
        <v>1298</v>
      </c>
      <c r="EO183">
        <v>1346</v>
      </c>
      <c r="EP183">
        <v>1335</v>
      </c>
      <c r="EQ183">
        <v>1406</v>
      </c>
      <c r="ER183">
        <v>1461</v>
      </c>
      <c r="ES183">
        <v>1344</v>
      </c>
      <c r="ET183">
        <v>1288</v>
      </c>
      <c r="EU183">
        <v>1282</v>
      </c>
      <c r="EV183">
        <v>1321</v>
      </c>
      <c r="EW183">
        <v>1427</v>
      </c>
      <c r="EX183">
        <v>1584</v>
      </c>
      <c r="EY183">
        <v>1612</v>
      </c>
      <c r="EZ183">
        <v>1779</v>
      </c>
      <c r="FA183">
        <v>1795</v>
      </c>
      <c r="FB183">
        <v>1764</v>
      </c>
      <c r="FC183">
        <v>1900</v>
      </c>
      <c r="FD183">
        <v>1907</v>
      </c>
      <c r="FE183">
        <v>1902</v>
      </c>
      <c r="FF183">
        <v>2048</v>
      </c>
      <c r="FG183">
        <v>1982</v>
      </c>
      <c r="FH183">
        <v>2089</v>
      </c>
      <c r="FI183">
        <v>1937</v>
      </c>
      <c r="FJ183">
        <v>1959</v>
      </c>
      <c r="FK183">
        <v>2044</v>
      </c>
      <c r="FL183">
        <v>1902</v>
      </c>
      <c r="FM183">
        <v>1822</v>
      </c>
      <c r="FN183">
        <v>1917</v>
      </c>
      <c r="FO183">
        <v>1781</v>
      </c>
      <c r="FP183">
        <v>1804</v>
      </c>
      <c r="FQ183">
        <v>1648</v>
      </c>
      <c r="FR183">
        <v>1781</v>
      </c>
      <c r="FS183">
        <v>1708</v>
      </c>
      <c r="FT183">
        <v>1813</v>
      </c>
      <c r="FU183">
        <v>1739</v>
      </c>
      <c r="FV183">
        <v>1768</v>
      </c>
      <c r="FW183">
        <v>1762</v>
      </c>
      <c r="FX183">
        <v>1902</v>
      </c>
      <c r="FY183">
        <v>2222</v>
      </c>
      <c r="FZ183">
        <v>1582</v>
      </c>
      <c r="GA183">
        <v>1472</v>
      </c>
      <c r="GB183">
        <v>1457</v>
      </c>
      <c r="GC183">
        <v>1276</v>
      </c>
      <c r="GD183">
        <v>1194</v>
      </c>
      <c r="GE183">
        <v>915</v>
      </c>
      <c r="GF183">
        <v>914</v>
      </c>
      <c r="GG183">
        <v>917</v>
      </c>
      <c r="GH183">
        <v>826</v>
      </c>
      <c r="GI183">
        <v>806</v>
      </c>
      <c r="GJ183">
        <v>690</v>
      </c>
      <c r="GK183">
        <v>578</v>
      </c>
      <c r="GL183">
        <v>2545</v>
      </c>
    </row>
    <row r="184" spans="1:194" s="1" customFormat="1" ht="14.4" x14ac:dyDescent="0.3">
      <c r="A184" s="30" t="s">
        <v>46</v>
      </c>
      <c r="B184" s="1" t="s">
        <v>223</v>
      </c>
      <c r="C184" s="29" t="str">
        <f t="shared" si="76"/>
        <v>LA England - Eastbourne</v>
      </c>
      <c r="D184" s="48">
        <f t="shared" si="67"/>
        <v>4067</v>
      </c>
      <c r="E184" s="48">
        <f t="shared" si="68"/>
        <v>3499</v>
      </c>
      <c r="F184" s="49">
        <f t="shared" si="69"/>
        <v>104259</v>
      </c>
      <c r="G184" s="49">
        <f t="shared" si="70"/>
        <v>50114</v>
      </c>
      <c r="H184" s="50">
        <f t="shared" si="71"/>
        <v>54145</v>
      </c>
      <c r="I184" s="50">
        <f t="shared" si="72"/>
        <v>39961</v>
      </c>
      <c r="J184" s="50">
        <f t="shared" si="73"/>
        <v>44582</v>
      </c>
      <c r="K184" s="47">
        <f t="shared" si="74"/>
        <v>10153</v>
      </c>
      <c r="L184" s="48">
        <f t="shared" si="75"/>
        <v>9563</v>
      </c>
      <c r="M184" s="184">
        <v>430</v>
      </c>
      <c r="N184" s="184">
        <v>422</v>
      </c>
      <c r="O184" s="184">
        <v>461</v>
      </c>
      <c r="P184" s="184">
        <v>485</v>
      </c>
      <c r="Q184" s="184">
        <v>500</v>
      </c>
      <c r="R184" s="184">
        <v>532</v>
      </c>
      <c r="S184" s="184">
        <v>541</v>
      </c>
      <c r="T184" s="184">
        <v>549</v>
      </c>
      <c r="U184" s="184">
        <v>499</v>
      </c>
      <c r="V184" s="184">
        <v>560</v>
      </c>
      <c r="W184" s="184">
        <v>523</v>
      </c>
      <c r="X184" s="184">
        <v>584</v>
      </c>
      <c r="Y184" s="184">
        <v>623</v>
      </c>
      <c r="Z184" s="184">
        <v>637</v>
      </c>
      <c r="AA184" s="184">
        <v>668</v>
      </c>
      <c r="AB184" s="184">
        <v>711</v>
      </c>
      <c r="AC184" s="184">
        <v>655</v>
      </c>
      <c r="AD184" s="184">
        <v>773</v>
      </c>
      <c r="AE184" s="184">
        <v>674</v>
      </c>
      <c r="AF184" s="184">
        <v>585</v>
      </c>
      <c r="AG184" s="184">
        <v>501</v>
      </c>
      <c r="AH184" s="184">
        <v>549</v>
      </c>
      <c r="AI184" s="184">
        <v>530</v>
      </c>
      <c r="AJ184" s="184">
        <v>547</v>
      </c>
      <c r="AK184" s="184">
        <v>482</v>
      </c>
      <c r="AL184" s="184">
        <v>508</v>
      </c>
      <c r="AM184" s="184">
        <v>575</v>
      </c>
      <c r="AN184" s="184">
        <v>615</v>
      </c>
      <c r="AO184" s="184">
        <v>502</v>
      </c>
      <c r="AP184" s="184">
        <v>543</v>
      </c>
      <c r="AQ184" s="184">
        <v>621</v>
      </c>
      <c r="AR184" s="184">
        <v>537</v>
      </c>
      <c r="AS184" s="184">
        <v>618</v>
      </c>
      <c r="AT184" s="184">
        <v>622</v>
      </c>
      <c r="AU184" s="184">
        <v>585</v>
      </c>
      <c r="AV184" s="184">
        <v>670</v>
      </c>
      <c r="AW184" s="184">
        <v>624</v>
      </c>
      <c r="AX184" s="184">
        <v>645</v>
      </c>
      <c r="AY184" s="184">
        <v>578</v>
      </c>
      <c r="AZ184" s="184">
        <v>614</v>
      </c>
      <c r="BA184" s="184">
        <v>600</v>
      </c>
      <c r="BB184" s="184">
        <v>582</v>
      </c>
      <c r="BC184" s="184">
        <v>560</v>
      </c>
      <c r="BD184" s="184">
        <v>591</v>
      </c>
      <c r="BE184" s="184">
        <v>644</v>
      </c>
      <c r="BF184" s="184">
        <v>570</v>
      </c>
      <c r="BG184" s="184">
        <v>585</v>
      </c>
      <c r="BH184" s="184">
        <v>517</v>
      </c>
      <c r="BI184" s="184">
        <v>580</v>
      </c>
      <c r="BJ184" s="184">
        <v>612</v>
      </c>
      <c r="BK184" s="184">
        <v>618</v>
      </c>
      <c r="BL184" s="184">
        <v>609</v>
      </c>
      <c r="BM184" s="184">
        <v>611</v>
      </c>
      <c r="BN184" s="184">
        <v>690</v>
      </c>
      <c r="BO184" s="184">
        <v>639</v>
      </c>
      <c r="BP184" s="184">
        <v>680</v>
      </c>
      <c r="BQ184" s="184">
        <v>726</v>
      </c>
      <c r="BR184" s="184">
        <v>661</v>
      </c>
      <c r="BS184" s="184">
        <v>659</v>
      </c>
      <c r="BT184" s="184">
        <v>697</v>
      </c>
      <c r="BU184" s="184">
        <v>707</v>
      </c>
      <c r="BV184" s="184">
        <v>667</v>
      </c>
      <c r="BW184" s="184">
        <v>684</v>
      </c>
      <c r="BX184" s="184">
        <v>650</v>
      </c>
      <c r="BY184" s="184">
        <v>607</v>
      </c>
      <c r="BZ184" s="184">
        <v>639</v>
      </c>
      <c r="CA184" s="184">
        <v>598</v>
      </c>
      <c r="CB184" s="184">
        <v>558</v>
      </c>
      <c r="CC184" s="184">
        <v>604</v>
      </c>
      <c r="CD184" s="184">
        <v>502</v>
      </c>
      <c r="CE184" s="184">
        <v>528</v>
      </c>
      <c r="CF184" s="184">
        <v>513</v>
      </c>
      <c r="CG184" s="184">
        <v>521</v>
      </c>
      <c r="CH184" s="184">
        <v>524</v>
      </c>
      <c r="CI184" s="184">
        <v>559</v>
      </c>
      <c r="CJ184" s="184">
        <v>551</v>
      </c>
      <c r="CK184" s="184">
        <v>631</v>
      </c>
      <c r="CL184" s="184">
        <v>640</v>
      </c>
      <c r="CM184" s="184">
        <v>501</v>
      </c>
      <c r="CN184" s="184">
        <v>407</v>
      </c>
      <c r="CO184" s="184">
        <v>431</v>
      </c>
      <c r="CP184" s="184">
        <v>384</v>
      </c>
      <c r="CQ184" s="184">
        <v>330</v>
      </c>
      <c r="CR184" s="184">
        <v>287</v>
      </c>
      <c r="CS184" s="184">
        <v>247</v>
      </c>
      <c r="CT184" s="184">
        <v>236</v>
      </c>
      <c r="CU184" s="184">
        <v>238</v>
      </c>
      <c r="CV184" s="184">
        <v>197</v>
      </c>
      <c r="CW184" s="184">
        <v>186</v>
      </c>
      <c r="CX184" s="184">
        <v>135</v>
      </c>
      <c r="CY184" s="184">
        <v>543</v>
      </c>
      <c r="CZ184">
        <v>405</v>
      </c>
      <c r="DA184">
        <v>418</v>
      </c>
      <c r="DB184">
        <v>417</v>
      </c>
      <c r="DC184">
        <v>465</v>
      </c>
      <c r="DD184">
        <v>506</v>
      </c>
      <c r="DE184">
        <v>494</v>
      </c>
      <c r="DF184">
        <v>536</v>
      </c>
      <c r="DG184">
        <v>520</v>
      </c>
      <c r="DH184">
        <v>541</v>
      </c>
      <c r="DI184">
        <v>600</v>
      </c>
      <c r="DJ184">
        <v>576</v>
      </c>
      <c r="DK184">
        <v>586</v>
      </c>
      <c r="DL184">
        <v>617</v>
      </c>
      <c r="DM184">
        <v>590</v>
      </c>
      <c r="DN184">
        <v>598</v>
      </c>
      <c r="DO184">
        <v>588</v>
      </c>
      <c r="DP184">
        <v>570</v>
      </c>
      <c r="DQ184">
        <v>536</v>
      </c>
      <c r="DR184">
        <v>553</v>
      </c>
      <c r="DS184">
        <v>522</v>
      </c>
      <c r="DT184">
        <v>471</v>
      </c>
      <c r="DU184">
        <v>435</v>
      </c>
      <c r="DV184">
        <v>497</v>
      </c>
      <c r="DW184">
        <v>482</v>
      </c>
      <c r="DX184">
        <v>524</v>
      </c>
      <c r="DY184">
        <v>503</v>
      </c>
      <c r="DZ184">
        <v>558</v>
      </c>
      <c r="EA184">
        <v>605</v>
      </c>
      <c r="EB184">
        <v>583</v>
      </c>
      <c r="EC184">
        <v>601</v>
      </c>
      <c r="ED184">
        <v>603</v>
      </c>
      <c r="EE184">
        <v>623</v>
      </c>
      <c r="EF184">
        <v>653</v>
      </c>
      <c r="EG184">
        <v>684</v>
      </c>
      <c r="EH184">
        <v>668</v>
      </c>
      <c r="EI184">
        <v>624</v>
      </c>
      <c r="EJ184">
        <v>677</v>
      </c>
      <c r="EK184">
        <v>701</v>
      </c>
      <c r="EL184">
        <v>715</v>
      </c>
      <c r="EM184">
        <v>641</v>
      </c>
      <c r="EN184">
        <v>655</v>
      </c>
      <c r="EO184">
        <v>704</v>
      </c>
      <c r="EP184">
        <v>677</v>
      </c>
      <c r="EQ184">
        <v>703</v>
      </c>
      <c r="ER184">
        <v>687</v>
      </c>
      <c r="ES184">
        <v>629</v>
      </c>
      <c r="ET184">
        <v>639</v>
      </c>
      <c r="EU184">
        <v>575</v>
      </c>
      <c r="EV184">
        <v>587</v>
      </c>
      <c r="EW184">
        <v>620</v>
      </c>
      <c r="EX184">
        <v>598</v>
      </c>
      <c r="EY184">
        <v>676</v>
      </c>
      <c r="EZ184">
        <v>709</v>
      </c>
      <c r="FA184">
        <v>734</v>
      </c>
      <c r="FB184">
        <v>674</v>
      </c>
      <c r="FC184">
        <v>708</v>
      </c>
      <c r="FD184">
        <v>695</v>
      </c>
      <c r="FE184">
        <v>767</v>
      </c>
      <c r="FF184">
        <v>770</v>
      </c>
      <c r="FG184">
        <v>760</v>
      </c>
      <c r="FH184">
        <v>761</v>
      </c>
      <c r="FI184">
        <v>769</v>
      </c>
      <c r="FJ184">
        <v>748</v>
      </c>
      <c r="FK184">
        <v>722</v>
      </c>
      <c r="FL184">
        <v>657</v>
      </c>
      <c r="FM184">
        <v>649</v>
      </c>
      <c r="FN184">
        <v>672</v>
      </c>
      <c r="FO184">
        <v>640</v>
      </c>
      <c r="FP184">
        <v>619</v>
      </c>
      <c r="FQ184">
        <v>610</v>
      </c>
      <c r="FR184">
        <v>663</v>
      </c>
      <c r="FS184">
        <v>594</v>
      </c>
      <c r="FT184">
        <v>595</v>
      </c>
      <c r="FU184">
        <v>600</v>
      </c>
      <c r="FV184">
        <v>659</v>
      </c>
      <c r="FW184">
        <v>611</v>
      </c>
      <c r="FX184">
        <v>690</v>
      </c>
      <c r="FY184">
        <v>807</v>
      </c>
      <c r="FZ184">
        <v>613</v>
      </c>
      <c r="GA184">
        <v>564</v>
      </c>
      <c r="GB184">
        <v>516</v>
      </c>
      <c r="GC184">
        <v>466</v>
      </c>
      <c r="GD184">
        <v>429</v>
      </c>
      <c r="GE184">
        <v>372</v>
      </c>
      <c r="GF184">
        <v>343</v>
      </c>
      <c r="GG184">
        <v>361</v>
      </c>
      <c r="GH184">
        <v>360</v>
      </c>
      <c r="GI184">
        <v>345</v>
      </c>
      <c r="GJ184">
        <v>297</v>
      </c>
      <c r="GK184">
        <v>231</v>
      </c>
      <c r="GL184">
        <v>1129</v>
      </c>
    </row>
    <row r="185" spans="1:194" s="1" customFormat="1" ht="14.4" x14ac:dyDescent="0.3">
      <c r="A185" s="30" t="s">
        <v>46</v>
      </c>
      <c r="B185" s="1" t="s">
        <v>224</v>
      </c>
      <c r="C185" s="29" t="str">
        <f t="shared" si="76"/>
        <v>LA England - Eastleigh</v>
      </c>
      <c r="D185" s="48">
        <f t="shared" si="67"/>
        <v>5499</v>
      </c>
      <c r="E185" s="48">
        <f t="shared" si="68"/>
        <v>5248</v>
      </c>
      <c r="F185" s="49">
        <f t="shared" si="69"/>
        <v>142933</v>
      </c>
      <c r="G185" s="49">
        <f t="shared" si="70"/>
        <v>69834</v>
      </c>
      <c r="H185" s="50">
        <f t="shared" si="71"/>
        <v>73099</v>
      </c>
      <c r="I185" s="50">
        <f t="shared" si="72"/>
        <v>54356</v>
      </c>
      <c r="J185" s="50">
        <f t="shared" si="73"/>
        <v>58172</v>
      </c>
      <c r="K185" s="47">
        <f t="shared" si="74"/>
        <v>15478</v>
      </c>
      <c r="L185" s="48">
        <f t="shared" si="75"/>
        <v>14927</v>
      </c>
      <c r="M185" s="184">
        <v>623</v>
      </c>
      <c r="N185" s="184">
        <v>694</v>
      </c>
      <c r="O185" s="184">
        <v>827</v>
      </c>
      <c r="P185" s="184">
        <v>751</v>
      </c>
      <c r="Q185" s="184">
        <v>776</v>
      </c>
      <c r="R185" s="184">
        <v>848</v>
      </c>
      <c r="S185" s="184">
        <v>883</v>
      </c>
      <c r="T185" s="184">
        <v>851</v>
      </c>
      <c r="U185" s="184">
        <v>897</v>
      </c>
      <c r="V185" s="184">
        <v>895</v>
      </c>
      <c r="W185" s="184">
        <v>984</v>
      </c>
      <c r="X185" s="184">
        <v>950</v>
      </c>
      <c r="Y185" s="184">
        <v>968</v>
      </c>
      <c r="Z185" s="184">
        <v>972</v>
      </c>
      <c r="AA185" s="184">
        <v>973</v>
      </c>
      <c r="AB185" s="184">
        <v>864</v>
      </c>
      <c r="AC185" s="184">
        <v>882</v>
      </c>
      <c r="AD185" s="184">
        <v>840</v>
      </c>
      <c r="AE185" s="184">
        <v>827</v>
      </c>
      <c r="AF185" s="184">
        <v>669</v>
      </c>
      <c r="AG185" s="184">
        <v>594</v>
      </c>
      <c r="AH185" s="184">
        <v>558</v>
      </c>
      <c r="AI185" s="184">
        <v>658</v>
      </c>
      <c r="AJ185" s="184">
        <v>707</v>
      </c>
      <c r="AK185" s="184">
        <v>779</v>
      </c>
      <c r="AL185" s="184">
        <v>795</v>
      </c>
      <c r="AM185" s="184">
        <v>780</v>
      </c>
      <c r="AN185" s="184">
        <v>847</v>
      </c>
      <c r="AO185" s="184">
        <v>767</v>
      </c>
      <c r="AP185" s="184">
        <v>857</v>
      </c>
      <c r="AQ185" s="184">
        <v>883</v>
      </c>
      <c r="AR185" s="184">
        <v>904</v>
      </c>
      <c r="AS185" s="184">
        <v>907</v>
      </c>
      <c r="AT185" s="184">
        <v>982</v>
      </c>
      <c r="AU185" s="184">
        <v>1067</v>
      </c>
      <c r="AV185" s="184">
        <v>1055</v>
      </c>
      <c r="AW185" s="184">
        <v>956</v>
      </c>
      <c r="AX185" s="184">
        <v>934</v>
      </c>
      <c r="AY185" s="184">
        <v>1000</v>
      </c>
      <c r="AZ185" s="184">
        <v>1030</v>
      </c>
      <c r="BA185" s="184">
        <v>979</v>
      </c>
      <c r="BB185" s="184">
        <v>934</v>
      </c>
      <c r="BC185" s="184">
        <v>972</v>
      </c>
      <c r="BD185" s="184">
        <v>984</v>
      </c>
      <c r="BE185" s="184">
        <v>964</v>
      </c>
      <c r="BF185" s="184">
        <v>960</v>
      </c>
      <c r="BG185" s="184">
        <v>888</v>
      </c>
      <c r="BH185" s="184">
        <v>826</v>
      </c>
      <c r="BI185" s="184">
        <v>877</v>
      </c>
      <c r="BJ185" s="184">
        <v>838</v>
      </c>
      <c r="BK185" s="184">
        <v>875</v>
      </c>
      <c r="BL185" s="184">
        <v>954</v>
      </c>
      <c r="BM185" s="184">
        <v>907</v>
      </c>
      <c r="BN185" s="184">
        <v>955</v>
      </c>
      <c r="BO185" s="184">
        <v>988</v>
      </c>
      <c r="BP185" s="184">
        <v>905</v>
      </c>
      <c r="BQ185" s="184">
        <v>934</v>
      </c>
      <c r="BR185" s="184">
        <v>921</v>
      </c>
      <c r="BS185" s="184">
        <v>901</v>
      </c>
      <c r="BT185" s="184">
        <v>915</v>
      </c>
      <c r="BU185" s="184">
        <v>956</v>
      </c>
      <c r="BV185" s="184">
        <v>876</v>
      </c>
      <c r="BW185" s="184">
        <v>843</v>
      </c>
      <c r="BX185" s="184">
        <v>799</v>
      </c>
      <c r="BY185" s="184">
        <v>825</v>
      </c>
      <c r="BZ185" s="184">
        <v>808</v>
      </c>
      <c r="CA185" s="184">
        <v>755</v>
      </c>
      <c r="CB185" s="184">
        <v>693</v>
      </c>
      <c r="CC185" s="184">
        <v>717</v>
      </c>
      <c r="CD185" s="184">
        <v>659</v>
      </c>
      <c r="CE185" s="184">
        <v>634</v>
      </c>
      <c r="CF185" s="184">
        <v>652</v>
      </c>
      <c r="CG185" s="184">
        <v>583</v>
      </c>
      <c r="CH185" s="184">
        <v>571</v>
      </c>
      <c r="CI185" s="184">
        <v>547</v>
      </c>
      <c r="CJ185" s="184">
        <v>641</v>
      </c>
      <c r="CK185" s="184">
        <v>658</v>
      </c>
      <c r="CL185" s="184">
        <v>638</v>
      </c>
      <c r="CM185" s="184">
        <v>495</v>
      </c>
      <c r="CN185" s="184">
        <v>519</v>
      </c>
      <c r="CO185" s="184">
        <v>476</v>
      </c>
      <c r="CP185" s="184">
        <v>419</v>
      </c>
      <c r="CQ185" s="184">
        <v>308</v>
      </c>
      <c r="CR185" s="184">
        <v>310</v>
      </c>
      <c r="CS185" s="184">
        <v>310</v>
      </c>
      <c r="CT185" s="184">
        <v>262</v>
      </c>
      <c r="CU185" s="184">
        <v>271</v>
      </c>
      <c r="CV185" s="184">
        <v>198</v>
      </c>
      <c r="CW185" s="184">
        <v>178</v>
      </c>
      <c r="CX185" s="184">
        <v>152</v>
      </c>
      <c r="CY185" s="184">
        <v>570</v>
      </c>
      <c r="CZ185">
        <v>667</v>
      </c>
      <c r="DA185">
        <v>693</v>
      </c>
      <c r="DB185">
        <v>779</v>
      </c>
      <c r="DC185">
        <v>746</v>
      </c>
      <c r="DD185">
        <v>786</v>
      </c>
      <c r="DE185">
        <v>890</v>
      </c>
      <c r="DF185">
        <v>792</v>
      </c>
      <c r="DG185">
        <v>843</v>
      </c>
      <c r="DH185">
        <v>834</v>
      </c>
      <c r="DI185">
        <v>855</v>
      </c>
      <c r="DJ185">
        <v>856</v>
      </c>
      <c r="DK185">
        <v>938</v>
      </c>
      <c r="DL185">
        <v>904</v>
      </c>
      <c r="DM185">
        <v>894</v>
      </c>
      <c r="DN185">
        <v>902</v>
      </c>
      <c r="DO185">
        <v>918</v>
      </c>
      <c r="DP185">
        <v>812</v>
      </c>
      <c r="DQ185">
        <v>818</v>
      </c>
      <c r="DR185">
        <v>778</v>
      </c>
      <c r="DS185">
        <v>484</v>
      </c>
      <c r="DT185">
        <v>404</v>
      </c>
      <c r="DU185">
        <v>430</v>
      </c>
      <c r="DV185">
        <v>614</v>
      </c>
      <c r="DW185">
        <v>716</v>
      </c>
      <c r="DX185">
        <v>729</v>
      </c>
      <c r="DY185">
        <v>738</v>
      </c>
      <c r="DZ185">
        <v>786</v>
      </c>
      <c r="EA185">
        <v>871</v>
      </c>
      <c r="EB185">
        <v>893</v>
      </c>
      <c r="EC185">
        <v>913</v>
      </c>
      <c r="ED185">
        <v>981</v>
      </c>
      <c r="EE185">
        <v>1010</v>
      </c>
      <c r="EF185">
        <v>1043</v>
      </c>
      <c r="EG185">
        <v>1078</v>
      </c>
      <c r="EH185">
        <v>1042</v>
      </c>
      <c r="EI185">
        <v>1124</v>
      </c>
      <c r="EJ185">
        <v>1136</v>
      </c>
      <c r="EK185">
        <v>1092</v>
      </c>
      <c r="EL185">
        <v>978</v>
      </c>
      <c r="EM185">
        <v>1084</v>
      </c>
      <c r="EN185">
        <v>1042</v>
      </c>
      <c r="EO185">
        <v>989</v>
      </c>
      <c r="EP185">
        <v>981</v>
      </c>
      <c r="EQ185">
        <v>1020</v>
      </c>
      <c r="ER185">
        <v>1022</v>
      </c>
      <c r="ES185">
        <v>927</v>
      </c>
      <c r="ET185">
        <v>885</v>
      </c>
      <c r="EU185">
        <v>918</v>
      </c>
      <c r="EV185">
        <v>886</v>
      </c>
      <c r="EW185">
        <v>909</v>
      </c>
      <c r="EX185">
        <v>910</v>
      </c>
      <c r="EY185">
        <v>935</v>
      </c>
      <c r="EZ185">
        <v>891</v>
      </c>
      <c r="FA185">
        <v>984</v>
      </c>
      <c r="FB185">
        <v>963</v>
      </c>
      <c r="FC185">
        <v>996</v>
      </c>
      <c r="FD185">
        <v>976</v>
      </c>
      <c r="FE185">
        <v>937</v>
      </c>
      <c r="FF185">
        <v>941</v>
      </c>
      <c r="FG185">
        <v>1005</v>
      </c>
      <c r="FH185">
        <v>972</v>
      </c>
      <c r="FI185">
        <v>941</v>
      </c>
      <c r="FJ185">
        <v>934</v>
      </c>
      <c r="FK185">
        <v>908</v>
      </c>
      <c r="FL185">
        <v>795</v>
      </c>
      <c r="FM185">
        <v>804</v>
      </c>
      <c r="FN185">
        <v>786</v>
      </c>
      <c r="FO185">
        <v>802</v>
      </c>
      <c r="FP185">
        <v>662</v>
      </c>
      <c r="FQ185">
        <v>723</v>
      </c>
      <c r="FR185">
        <v>722</v>
      </c>
      <c r="FS185">
        <v>716</v>
      </c>
      <c r="FT185">
        <v>694</v>
      </c>
      <c r="FU185">
        <v>688</v>
      </c>
      <c r="FV185">
        <v>705</v>
      </c>
      <c r="FW185">
        <v>720</v>
      </c>
      <c r="FX185">
        <v>742</v>
      </c>
      <c r="FY185">
        <v>758</v>
      </c>
      <c r="FZ185">
        <v>611</v>
      </c>
      <c r="GA185">
        <v>566</v>
      </c>
      <c r="GB185">
        <v>557</v>
      </c>
      <c r="GC185">
        <v>476</v>
      </c>
      <c r="GD185">
        <v>476</v>
      </c>
      <c r="GE185">
        <v>347</v>
      </c>
      <c r="GF185">
        <v>398</v>
      </c>
      <c r="GG185">
        <v>372</v>
      </c>
      <c r="GH185">
        <v>362</v>
      </c>
      <c r="GI185">
        <v>337</v>
      </c>
      <c r="GJ185">
        <v>279</v>
      </c>
      <c r="GK185">
        <v>213</v>
      </c>
      <c r="GL185">
        <v>1065</v>
      </c>
    </row>
    <row r="186" spans="1:194" s="1" customFormat="1" ht="14.4" x14ac:dyDescent="0.3">
      <c r="A186" s="30" t="s">
        <v>46</v>
      </c>
      <c r="B186" s="1" t="s">
        <v>225</v>
      </c>
      <c r="C186" s="29" t="str">
        <f t="shared" si="76"/>
        <v>LA England - Elmbridge</v>
      </c>
      <c r="D186" s="48">
        <f t="shared" si="67"/>
        <v>6313</v>
      </c>
      <c r="E186" s="48">
        <f t="shared" si="68"/>
        <v>6041</v>
      </c>
      <c r="F186" s="49">
        <f t="shared" si="69"/>
        <v>141926</v>
      </c>
      <c r="G186" s="49">
        <f t="shared" si="70"/>
        <v>68579</v>
      </c>
      <c r="H186" s="50">
        <f t="shared" si="71"/>
        <v>73347</v>
      </c>
      <c r="I186" s="50">
        <f t="shared" si="72"/>
        <v>51297</v>
      </c>
      <c r="J186" s="50">
        <f t="shared" si="73"/>
        <v>56845</v>
      </c>
      <c r="K186" s="47">
        <f t="shared" si="74"/>
        <v>17282</v>
      </c>
      <c r="L186" s="48">
        <f t="shared" si="75"/>
        <v>16502</v>
      </c>
      <c r="M186" s="184">
        <v>657</v>
      </c>
      <c r="N186" s="184">
        <v>771</v>
      </c>
      <c r="O186" s="184">
        <v>826</v>
      </c>
      <c r="P186" s="184">
        <v>846</v>
      </c>
      <c r="Q186" s="184">
        <v>989</v>
      </c>
      <c r="R186" s="184">
        <v>923</v>
      </c>
      <c r="S186" s="184">
        <v>922</v>
      </c>
      <c r="T186" s="184">
        <v>1006</v>
      </c>
      <c r="U186" s="184">
        <v>973</v>
      </c>
      <c r="V186" s="184">
        <v>959</v>
      </c>
      <c r="W186" s="184">
        <v>1073</v>
      </c>
      <c r="X186" s="184">
        <v>1024</v>
      </c>
      <c r="Y186" s="184">
        <v>1084</v>
      </c>
      <c r="Z186" s="184">
        <v>1127</v>
      </c>
      <c r="AA186" s="184">
        <v>1049</v>
      </c>
      <c r="AB186" s="184">
        <v>988</v>
      </c>
      <c r="AC186" s="184">
        <v>1053</v>
      </c>
      <c r="AD186" s="184">
        <v>1012</v>
      </c>
      <c r="AE186" s="184">
        <v>886</v>
      </c>
      <c r="AF186" s="184">
        <v>463</v>
      </c>
      <c r="AG186" s="184">
        <v>394</v>
      </c>
      <c r="AH186" s="184">
        <v>457</v>
      </c>
      <c r="AI186" s="184">
        <v>522</v>
      </c>
      <c r="AJ186" s="184">
        <v>619</v>
      </c>
      <c r="AK186" s="184">
        <v>722</v>
      </c>
      <c r="AL186" s="184">
        <v>694</v>
      </c>
      <c r="AM186" s="184">
        <v>673</v>
      </c>
      <c r="AN186" s="184">
        <v>574</v>
      </c>
      <c r="AO186" s="184">
        <v>580</v>
      </c>
      <c r="AP186" s="184">
        <v>556</v>
      </c>
      <c r="AQ186" s="184">
        <v>585</v>
      </c>
      <c r="AR186" s="184">
        <v>624</v>
      </c>
      <c r="AS186" s="184">
        <v>623</v>
      </c>
      <c r="AT186" s="184">
        <v>753</v>
      </c>
      <c r="AU186" s="184">
        <v>761</v>
      </c>
      <c r="AV186" s="184">
        <v>814</v>
      </c>
      <c r="AW186" s="184">
        <v>830</v>
      </c>
      <c r="AX186" s="184">
        <v>871</v>
      </c>
      <c r="AY186" s="184">
        <v>783</v>
      </c>
      <c r="AZ186" s="184">
        <v>925</v>
      </c>
      <c r="BA186" s="184">
        <v>842</v>
      </c>
      <c r="BB186" s="184">
        <v>979</v>
      </c>
      <c r="BC186" s="184">
        <v>1063</v>
      </c>
      <c r="BD186" s="184">
        <v>957</v>
      </c>
      <c r="BE186" s="184">
        <v>1112</v>
      </c>
      <c r="BF186" s="184">
        <v>1131</v>
      </c>
      <c r="BG186" s="184">
        <v>1153</v>
      </c>
      <c r="BH186" s="184">
        <v>1123</v>
      </c>
      <c r="BI186" s="184">
        <v>1091</v>
      </c>
      <c r="BJ186" s="184">
        <v>1102</v>
      </c>
      <c r="BK186" s="184">
        <v>1153</v>
      </c>
      <c r="BL186" s="184">
        <v>1138</v>
      </c>
      <c r="BM186" s="184">
        <v>1119</v>
      </c>
      <c r="BN186" s="184">
        <v>1029</v>
      </c>
      <c r="BO186" s="184">
        <v>1051</v>
      </c>
      <c r="BP186" s="184">
        <v>1004</v>
      </c>
      <c r="BQ186" s="184">
        <v>967</v>
      </c>
      <c r="BR186" s="184">
        <v>961</v>
      </c>
      <c r="BS186" s="184">
        <v>918</v>
      </c>
      <c r="BT186" s="184">
        <v>974</v>
      </c>
      <c r="BU186" s="184">
        <v>865</v>
      </c>
      <c r="BV186" s="184">
        <v>832</v>
      </c>
      <c r="BW186" s="184">
        <v>854</v>
      </c>
      <c r="BX186" s="184">
        <v>830</v>
      </c>
      <c r="BY186" s="184">
        <v>719</v>
      </c>
      <c r="BZ186" s="184">
        <v>688</v>
      </c>
      <c r="CA186" s="184">
        <v>690</v>
      </c>
      <c r="CB186" s="184">
        <v>642</v>
      </c>
      <c r="CC186" s="184">
        <v>592</v>
      </c>
      <c r="CD186" s="184">
        <v>586</v>
      </c>
      <c r="CE186" s="184">
        <v>549</v>
      </c>
      <c r="CF186" s="184">
        <v>538</v>
      </c>
      <c r="CG186" s="184">
        <v>543</v>
      </c>
      <c r="CH186" s="184">
        <v>523</v>
      </c>
      <c r="CI186" s="184">
        <v>515</v>
      </c>
      <c r="CJ186" s="184">
        <v>531</v>
      </c>
      <c r="CK186" s="184">
        <v>569</v>
      </c>
      <c r="CL186" s="184">
        <v>583</v>
      </c>
      <c r="CM186" s="184">
        <v>496</v>
      </c>
      <c r="CN186" s="184">
        <v>404</v>
      </c>
      <c r="CO186" s="184">
        <v>422</v>
      </c>
      <c r="CP186" s="184">
        <v>370</v>
      </c>
      <c r="CQ186" s="184">
        <v>311</v>
      </c>
      <c r="CR186" s="184">
        <v>270</v>
      </c>
      <c r="CS186" s="184">
        <v>211</v>
      </c>
      <c r="CT186" s="184">
        <v>265</v>
      </c>
      <c r="CU186" s="184">
        <v>204</v>
      </c>
      <c r="CV186" s="184">
        <v>216</v>
      </c>
      <c r="CW186" s="184">
        <v>174</v>
      </c>
      <c r="CX186" s="184">
        <v>151</v>
      </c>
      <c r="CY186" s="184">
        <v>578</v>
      </c>
      <c r="CZ186">
        <v>668</v>
      </c>
      <c r="DA186">
        <v>742</v>
      </c>
      <c r="DB186">
        <v>734</v>
      </c>
      <c r="DC186">
        <v>877</v>
      </c>
      <c r="DD186">
        <v>822</v>
      </c>
      <c r="DE186">
        <v>818</v>
      </c>
      <c r="DF186">
        <v>905</v>
      </c>
      <c r="DG186">
        <v>942</v>
      </c>
      <c r="DH186">
        <v>953</v>
      </c>
      <c r="DI186">
        <v>996</v>
      </c>
      <c r="DJ186">
        <v>1017</v>
      </c>
      <c r="DK186">
        <v>987</v>
      </c>
      <c r="DL186">
        <v>1073</v>
      </c>
      <c r="DM186">
        <v>1018</v>
      </c>
      <c r="DN186">
        <v>1068</v>
      </c>
      <c r="DO186">
        <v>955</v>
      </c>
      <c r="DP186">
        <v>967</v>
      </c>
      <c r="DQ186">
        <v>960</v>
      </c>
      <c r="DR186">
        <v>792</v>
      </c>
      <c r="DS186">
        <v>401</v>
      </c>
      <c r="DT186">
        <v>309</v>
      </c>
      <c r="DU186">
        <v>360</v>
      </c>
      <c r="DV186">
        <v>464</v>
      </c>
      <c r="DW186">
        <v>535</v>
      </c>
      <c r="DX186">
        <v>654</v>
      </c>
      <c r="DY186">
        <v>669</v>
      </c>
      <c r="DZ186">
        <v>674</v>
      </c>
      <c r="EA186">
        <v>573</v>
      </c>
      <c r="EB186">
        <v>631</v>
      </c>
      <c r="EC186">
        <v>650</v>
      </c>
      <c r="ED186">
        <v>686</v>
      </c>
      <c r="EE186">
        <v>678</v>
      </c>
      <c r="EF186">
        <v>798</v>
      </c>
      <c r="EG186">
        <v>831</v>
      </c>
      <c r="EH186">
        <v>887</v>
      </c>
      <c r="EI186">
        <v>910</v>
      </c>
      <c r="EJ186">
        <v>881</v>
      </c>
      <c r="EK186">
        <v>980</v>
      </c>
      <c r="EL186">
        <v>976</v>
      </c>
      <c r="EM186">
        <v>1067</v>
      </c>
      <c r="EN186">
        <v>1060</v>
      </c>
      <c r="EO186">
        <v>1210</v>
      </c>
      <c r="EP186">
        <v>1208</v>
      </c>
      <c r="EQ186">
        <v>1189</v>
      </c>
      <c r="ER186">
        <v>1304</v>
      </c>
      <c r="ES186">
        <v>1239</v>
      </c>
      <c r="ET186">
        <v>1171</v>
      </c>
      <c r="EU186">
        <v>1175</v>
      </c>
      <c r="EV186">
        <v>1195</v>
      </c>
      <c r="EW186">
        <v>1189</v>
      </c>
      <c r="EX186">
        <v>1156</v>
      </c>
      <c r="EY186">
        <v>1193</v>
      </c>
      <c r="EZ186">
        <v>1058</v>
      </c>
      <c r="FA186">
        <v>1128</v>
      </c>
      <c r="FB186">
        <v>1073</v>
      </c>
      <c r="FC186">
        <v>1059</v>
      </c>
      <c r="FD186">
        <v>1081</v>
      </c>
      <c r="FE186">
        <v>959</v>
      </c>
      <c r="FF186">
        <v>952</v>
      </c>
      <c r="FG186">
        <v>979</v>
      </c>
      <c r="FH186">
        <v>922</v>
      </c>
      <c r="FI186">
        <v>930</v>
      </c>
      <c r="FJ186">
        <v>892</v>
      </c>
      <c r="FK186">
        <v>842</v>
      </c>
      <c r="FL186">
        <v>783</v>
      </c>
      <c r="FM186">
        <v>734</v>
      </c>
      <c r="FN186">
        <v>693</v>
      </c>
      <c r="FO186">
        <v>649</v>
      </c>
      <c r="FP186">
        <v>606</v>
      </c>
      <c r="FQ186">
        <v>643</v>
      </c>
      <c r="FR186">
        <v>622</v>
      </c>
      <c r="FS186">
        <v>657</v>
      </c>
      <c r="FT186">
        <v>591</v>
      </c>
      <c r="FU186">
        <v>633</v>
      </c>
      <c r="FV186">
        <v>618</v>
      </c>
      <c r="FW186">
        <v>614</v>
      </c>
      <c r="FX186">
        <v>647</v>
      </c>
      <c r="FY186">
        <v>685</v>
      </c>
      <c r="FZ186">
        <v>554</v>
      </c>
      <c r="GA186">
        <v>519</v>
      </c>
      <c r="GB186">
        <v>514</v>
      </c>
      <c r="GC186">
        <v>464</v>
      </c>
      <c r="GD186">
        <v>436</v>
      </c>
      <c r="GE186">
        <v>382</v>
      </c>
      <c r="GF186">
        <v>405</v>
      </c>
      <c r="GG186">
        <v>387</v>
      </c>
      <c r="GH186">
        <v>348</v>
      </c>
      <c r="GI186">
        <v>330</v>
      </c>
      <c r="GJ186">
        <v>282</v>
      </c>
      <c r="GK186">
        <v>253</v>
      </c>
      <c r="GL186">
        <v>1226</v>
      </c>
    </row>
    <row r="187" spans="1:194" s="1" customFormat="1" ht="14.4" x14ac:dyDescent="0.3">
      <c r="A187" s="30" t="s">
        <v>46</v>
      </c>
      <c r="B187" s="1" t="s">
        <v>226</v>
      </c>
      <c r="C187" s="29" t="str">
        <f t="shared" si="76"/>
        <v>LA England - Enfield</v>
      </c>
      <c r="D187" s="48">
        <f t="shared" si="67"/>
        <v>15072</v>
      </c>
      <c r="E187" s="48">
        <f t="shared" si="68"/>
        <v>14215</v>
      </c>
      <c r="F187" s="49">
        <f t="shared" si="69"/>
        <v>327434</v>
      </c>
      <c r="G187" s="49">
        <f t="shared" si="70"/>
        <v>156228</v>
      </c>
      <c r="H187" s="50">
        <f t="shared" si="71"/>
        <v>171206</v>
      </c>
      <c r="I187" s="50">
        <f t="shared" si="72"/>
        <v>115244</v>
      </c>
      <c r="J187" s="50">
        <f t="shared" si="73"/>
        <v>131859</v>
      </c>
      <c r="K187" s="47">
        <f t="shared" si="74"/>
        <v>40984</v>
      </c>
      <c r="L187" s="48">
        <f t="shared" si="75"/>
        <v>39347</v>
      </c>
      <c r="M187" s="184">
        <v>1910</v>
      </c>
      <c r="N187" s="184">
        <v>1927</v>
      </c>
      <c r="O187" s="184">
        <v>2156</v>
      </c>
      <c r="P187" s="184">
        <v>2057</v>
      </c>
      <c r="Q187" s="184">
        <v>2218</v>
      </c>
      <c r="R187" s="184">
        <v>2195</v>
      </c>
      <c r="S187" s="184">
        <v>2211</v>
      </c>
      <c r="T187" s="184">
        <v>2236</v>
      </c>
      <c r="U187" s="184">
        <v>2307</v>
      </c>
      <c r="V187" s="184">
        <v>2219</v>
      </c>
      <c r="W187" s="184">
        <v>2238</v>
      </c>
      <c r="X187" s="184">
        <v>2238</v>
      </c>
      <c r="Y187" s="184">
        <v>2480</v>
      </c>
      <c r="Z187" s="184">
        <v>2431</v>
      </c>
      <c r="AA187" s="184">
        <v>2478</v>
      </c>
      <c r="AB187" s="184">
        <v>2547</v>
      </c>
      <c r="AC187" s="184">
        <v>2608</v>
      </c>
      <c r="AD187" s="184">
        <v>2528</v>
      </c>
      <c r="AE187" s="184">
        <v>2427</v>
      </c>
      <c r="AF187" s="184">
        <v>1887</v>
      </c>
      <c r="AG187" s="184">
        <v>1750</v>
      </c>
      <c r="AH187" s="184">
        <v>1767</v>
      </c>
      <c r="AI187" s="184">
        <v>1955</v>
      </c>
      <c r="AJ187" s="184">
        <v>2177</v>
      </c>
      <c r="AK187" s="184">
        <v>2172</v>
      </c>
      <c r="AL187" s="184">
        <v>2234</v>
      </c>
      <c r="AM187" s="184">
        <v>2115</v>
      </c>
      <c r="AN187" s="184">
        <v>2127</v>
      </c>
      <c r="AO187" s="184">
        <v>2060</v>
      </c>
      <c r="AP187" s="184">
        <v>1985</v>
      </c>
      <c r="AQ187" s="184">
        <v>1885</v>
      </c>
      <c r="AR187" s="184">
        <v>1950</v>
      </c>
      <c r="AS187" s="184">
        <v>1876</v>
      </c>
      <c r="AT187" s="184">
        <v>1850</v>
      </c>
      <c r="AU187" s="184">
        <v>1831</v>
      </c>
      <c r="AV187" s="184">
        <v>1992</v>
      </c>
      <c r="AW187" s="184">
        <v>1994</v>
      </c>
      <c r="AX187" s="184">
        <v>2059</v>
      </c>
      <c r="AY187" s="184">
        <v>1900</v>
      </c>
      <c r="AZ187" s="184">
        <v>2070</v>
      </c>
      <c r="BA187" s="184">
        <v>2036</v>
      </c>
      <c r="BB187" s="184">
        <v>1934</v>
      </c>
      <c r="BC187" s="184">
        <v>2072</v>
      </c>
      <c r="BD187" s="184">
        <v>2252</v>
      </c>
      <c r="BE187" s="184">
        <v>2206</v>
      </c>
      <c r="BF187" s="184">
        <v>1934</v>
      </c>
      <c r="BG187" s="184">
        <v>2090</v>
      </c>
      <c r="BH187" s="184">
        <v>1984</v>
      </c>
      <c r="BI187" s="184">
        <v>2035</v>
      </c>
      <c r="BJ187" s="184">
        <v>1981</v>
      </c>
      <c r="BK187" s="184">
        <v>2005</v>
      </c>
      <c r="BL187" s="184">
        <v>2180</v>
      </c>
      <c r="BM187" s="184">
        <v>2073</v>
      </c>
      <c r="BN187" s="184">
        <v>2086</v>
      </c>
      <c r="BO187" s="184">
        <v>2060</v>
      </c>
      <c r="BP187" s="184">
        <v>1968</v>
      </c>
      <c r="BQ187" s="184">
        <v>2152</v>
      </c>
      <c r="BR187" s="184">
        <v>1891</v>
      </c>
      <c r="BS187" s="184">
        <v>1999</v>
      </c>
      <c r="BT187" s="184">
        <v>1996</v>
      </c>
      <c r="BU187" s="184">
        <v>1916</v>
      </c>
      <c r="BV187" s="184">
        <v>1843</v>
      </c>
      <c r="BW187" s="184">
        <v>1650</v>
      </c>
      <c r="BX187" s="184">
        <v>1591</v>
      </c>
      <c r="BY187" s="184">
        <v>1758</v>
      </c>
      <c r="BZ187" s="184">
        <v>1545</v>
      </c>
      <c r="CA187" s="184">
        <v>1478</v>
      </c>
      <c r="CB187" s="184">
        <v>1299</v>
      </c>
      <c r="CC187" s="184">
        <v>1265</v>
      </c>
      <c r="CD187" s="184">
        <v>1211</v>
      </c>
      <c r="CE187" s="184">
        <v>1087</v>
      </c>
      <c r="CF187" s="184">
        <v>992</v>
      </c>
      <c r="CG187" s="184">
        <v>945</v>
      </c>
      <c r="CH187" s="184">
        <v>933</v>
      </c>
      <c r="CI187" s="184">
        <v>997</v>
      </c>
      <c r="CJ187" s="184">
        <v>896</v>
      </c>
      <c r="CK187" s="184">
        <v>915</v>
      </c>
      <c r="CL187" s="184">
        <v>944</v>
      </c>
      <c r="CM187" s="184">
        <v>782</v>
      </c>
      <c r="CN187" s="184">
        <v>686</v>
      </c>
      <c r="CO187" s="184">
        <v>692</v>
      </c>
      <c r="CP187" s="184">
        <v>592</v>
      </c>
      <c r="CQ187" s="184">
        <v>509</v>
      </c>
      <c r="CR187" s="184">
        <v>454</v>
      </c>
      <c r="CS187" s="184">
        <v>511</v>
      </c>
      <c r="CT187" s="184">
        <v>455</v>
      </c>
      <c r="CU187" s="184">
        <v>411</v>
      </c>
      <c r="CV187" s="184">
        <v>373</v>
      </c>
      <c r="CW187" s="184">
        <v>306</v>
      </c>
      <c r="CX187" s="184">
        <v>262</v>
      </c>
      <c r="CY187" s="184">
        <v>949</v>
      </c>
      <c r="CZ187">
        <v>1824</v>
      </c>
      <c r="DA187">
        <v>1883</v>
      </c>
      <c r="DB187">
        <v>2099</v>
      </c>
      <c r="DC187">
        <v>1920</v>
      </c>
      <c r="DD187">
        <v>2139</v>
      </c>
      <c r="DE187">
        <v>2078</v>
      </c>
      <c r="DF187">
        <v>2169</v>
      </c>
      <c r="DG187">
        <v>2219</v>
      </c>
      <c r="DH187">
        <v>2248</v>
      </c>
      <c r="DI187">
        <v>2189</v>
      </c>
      <c r="DJ187">
        <v>2132</v>
      </c>
      <c r="DK187">
        <v>2232</v>
      </c>
      <c r="DL187">
        <v>2361</v>
      </c>
      <c r="DM187">
        <v>2360</v>
      </c>
      <c r="DN187">
        <v>2334</v>
      </c>
      <c r="DO187">
        <v>2383</v>
      </c>
      <c r="DP187">
        <v>2430</v>
      </c>
      <c r="DQ187">
        <v>2347</v>
      </c>
      <c r="DR187">
        <v>2255</v>
      </c>
      <c r="DS187">
        <v>1705</v>
      </c>
      <c r="DT187">
        <v>1594</v>
      </c>
      <c r="DU187">
        <v>1481</v>
      </c>
      <c r="DV187">
        <v>1762</v>
      </c>
      <c r="DW187">
        <v>1995</v>
      </c>
      <c r="DX187">
        <v>2054</v>
      </c>
      <c r="DY187">
        <v>2200</v>
      </c>
      <c r="DZ187">
        <v>2395</v>
      </c>
      <c r="EA187">
        <v>2299</v>
      </c>
      <c r="EB187">
        <v>2156</v>
      </c>
      <c r="EC187">
        <v>2168</v>
      </c>
      <c r="ED187">
        <v>2271</v>
      </c>
      <c r="EE187">
        <v>2180</v>
      </c>
      <c r="EF187">
        <v>2251</v>
      </c>
      <c r="EG187">
        <v>2166</v>
      </c>
      <c r="EH187">
        <v>2343</v>
      </c>
      <c r="EI187">
        <v>2454</v>
      </c>
      <c r="EJ187">
        <v>2476</v>
      </c>
      <c r="EK187">
        <v>2599</v>
      </c>
      <c r="EL187">
        <v>2609</v>
      </c>
      <c r="EM187">
        <v>2527</v>
      </c>
      <c r="EN187">
        <v>2419</v>
      </c>
      <c r="EO187">
        <v>2492</v>
      </c>
      <c r="EP187">
        <v>2596</v>
      </c>
      <c r="EQ187">
        <v>2717</v>
      </c>
      <c r="ER187">
        <v>2621</v>
      </c>
      <c r="ES187">
        <v>2690</v>
      </c>
      <c r="ET187">
        <v>2512</v>
      </c>
      <c r="EU187">
        <v>2368</v>
      </c>
      <c r="EV187">
        <v>2331</v>
      </c>
      <c r="EW187">
        <v>2345</v>
      </c>
      <c r="EX187">
        <v>2253</v>
      </c>
      <c r="EY187">
        <v>2333</v>
      </c>
      <c r="EZ187">
        <v>2320</v>
      </c>
      <c r="FA187">
        <v>2415</v>
      </c>
      <c r="FB187">
        <v>2313</v>
      </c>
      <c r="FC187">
        <v>2267</v>
      </c>
      <c r="FD187">
        <v>2181</v>
      </c>
      <c r="FE187">
        <v>2120</v>
      </c>
      <c r="FF187">
        <v>2212</v>
      </c>
      <c r="FG187">
        <v>2189</v>
      </c>
      <c r="FH187">
        <v>2174</v>
      </c>
      <c r="FI187">
        <v>2029</v>
      </c>
      <c r="FJ187">
        <v>1790</v>
      </c>
      <c r="FK187">
        <v>1923</v>
      </c>
      <c r="FL187">
        <v>1761</v>
      </c>
      <c r="FM187">
        <v>1655</v>
      </c>
      <c r="FN187">
        <v>1568</v>
      </c>
      <c r="FO187">
        <v>1461</v>
      </c>
      <c r="FP187">
        <v>1323</v>
      </c>
      <c r="FQ187">
        <v>1307</v>
      </c>
      <c r="FR187">
        <v>1298</v>
      </c>
      <c r="FS187">
        <v>1238</v>
      </c>
      <c r="FT187">
        <v>1224</v>
      </c>
      <c r="FU187">
        <v>1166</v>
      </c>
      <c r="FV187">
        <v>1084</v>
      </c>
      <c r="FW187">
        <v>1119</v>
      </c>
      <c r="FX187">
        <v>1090</v>
      </c>
      <c r="FY187">
        <v>1126</v>
      </c>
      <c r="FZ187">
        <v>976</v>
      </c>
      <c r="GA187">
        <v>843</v>
      </c>
      <c r="GB187">
        <v>799</v>
      </c>
      <c r="GC187">
        <v>773</v>
      </c>
      <c r="GD187">
        <v>749</v>
      </c>
      <c r="GE187">
        <v>691</v>
      </c>
      <c r="GF187">
        <v>689</v>
      </c>
      <c r="GG187">
        <v>639</v>
      </c>
      <c r="GH187">
        <v>568</v>
      </c>
      <c r="GI187">
        <v>556</v>
      </c>
      <c r="GJ187">
        <v>465</v>
      </c>
      <c r="GK187">
        <v>427</v>
      </c>
      <c r="GL187">
        <v>1714</v>
      </c>
    </row>
    <row r="188" spans="1:194" s="1" customFormat="1" ht="14.4" x14ac:dyDescent="0.3">
      <c r="A188" s="30" t="s">
        <v>46</v>
      </c>
      <c r="B188" s="1" t="s">
        <v>227</v>
      </c>
      <c r="C188" s="29" t="str">
        <f t="shared" si="76"/>
        <v>LA England - Epping Forest</v>
      </c>
      <c r="D188" s="48">
        <f t="shared" si="67"/>
        <v>5108</v>
      </c>
      <c r="E188" s="48">
        <f t="shared" si="68"/>
        <v>4717</v>
      </c>
      <c r="F188" s="49">
        <f t="shared" si="69"/>
        <v>137451</v>
      </c>
      <c r="G188" s="49">
        <f t="shared" si="70"/>
        <v>66744</v>
      </c>
      <c r="H188" s="50">
        <f t="shared" si="71"/>
        <v>70707</v>
      </c>
      <c r="I188" s="50">
        <f t="shared" si="72"/>
        <v>51929</v>
      </c>
      <c r="J188" s="50">
        <f t="shared" si="73"/>
        <v>56774</v>
      </c>
      <c r="K188" s="47">
        <f t="shared" si="74"/>
        <v>14815</v>
      </c>
      <c r="L188" s="48">
        <f t="shared" si="75"/>
        <v>13933</v>
      </c>
      <c r="M188" s="184">
        <v>693</v>
      </c>
      <c r="N188" s="184">
        <v>814</v>
      </c>
      <c r="O188" s="184">
        <v>841</v>
      </c>
      <c r="P188" s="184">
        <v>835</v>
      </c>
      <c r="Q188" s="184">
        <v>872</v>
      </c>
      <c r="R188" s="184">
        <v>929</v>
      </c>
      <c r="S188" s="184">
        <v>761</v>
      </c>
      <c r="T188" s="184">
        <v>855</v>
      </c>
      <c r="U188" s="184">
        <v>789</v>
      </c>
      <c r="V188" s="184">
        <v>736</v>
      </c>
      <c r="W188" s="184">
        <v>736</v>
      </c>
      <c r="X188" s="184">
        <v>846</v>
      </c>
      <c r="Y188" s="184">
        <v>799</v>
      </c>
      <c r="Z188" s="184">
        <v>887</v>
      </c>
      <c r="AA188" s="184">
        <v>826</v>
      </c>
      <c r="AB188" s="184">
        <v>871</v>
      </c>
      <c r="AC188" s="184">
        <v>876</v>
      </c>
      <c r="AD188" s="184">
        <v>849</v>
      </c>
      <c r="AE188" s="184">
        <v>789</v>
      </c>
      <c r="AF188" s="184">
        <v>603</v>
      </c>
      <c r="AG188" s="184">
        <v>604</v>
      </c>
      <c r="AH188" s="184">
        <v>602</v>
      </c>
      <c r="AI188" s="184">
        <v>753</v>
      </c>
      <c r="AJ188" s="184">
        <v>839</v>
      </c>
      <c r="AK188" s="184">
        <v>808</v>
      </c>
      <c r="AL188" s="184">
        <v>788</v>
      </c>
      <c r="AM188" s="184">
        <v>748</v>
      </c>
      <c r="AN188" s="184">
        <v>838</v>
      </c>
      <c r="AO188" s="184">
        <v>771</v>
      </c>
      <c r="AP188" s="184">
        <v>756</v>
      </c>
      <c r="AQ188" s="184">
        <v>718</v>
      </c>
      <c r="AR188" s="184">
        <v>730</v>
      </c>
      <c r="AS188" s="184">
        <v>783</v>
      </c>
      <c r="AT188" s="184">
        <v>807</v>
      </c>
      <c r="AU188" s="184">
        <v>863</v>
      </c>
      <c r="AV188" s="184">
        <v>897</v>
      </c>
      <c r="AW188" s="184">
        <v>896</v>
      </c>
      <c r="AX188" s="184">
        <v>873</v>
      </c>
      <c r="AY188" s="184">
        <v>869</v>
      </c>
      <c r="AZ188" s="184">
        <v>836</v>
      </c>
      <c r="BA188" s="184">
        <v>944</v>
      </c>
      <c r="BB188" s="184">
        <v>852</v>
      </c>
      <c r="BC188" s="184">
        <v>874</v>
      </c>
      <c r="BD188" s="184">
        <v>965</v>
      </c>
      <c r="BE188" s="184">
        <v>973</v>
      </c>
      <c r="BF188" s="184">
        <v>869</v>
      </c>
      <c r="BG188" s="184">
        <v>876</v>
      </c>
      <c r="BH188" s="184">
        <v>819</v>
      </c>
      <c r="BI188" s="184">
        <v>842</v>
      </c>
      <c r="BJ188" s="184">
        <v>834</v>
      </c>
      <c r="BK188" s="184">
        <v>824</v>
      </c>
      <c r="BL188" s="184">
        <v>860</v>
      </c>
      <c r="BM188" s="184">
        <v>884</v>
      </c>
      <c r="BN188" s="184">
        <v>970</v>
      </c>
      <c r="BO188" s="184">
        <v>908</v>
      </c>
      <c r="BP188" s="184">
        <v>938</v>
      </c>
      <c r="BQ188" s="184">
        <v>887</v>
      </c>
      <c r="BR188" s="184">
        <v>973</v>
      </c>
      <c r="BS188" s="184">
        <v>923</v>
      </c>
      <c r="BT188" s="184">
        <v>969</v>
      </c>
      <c r="BU188" s="184">
        <v>904</v>
      </c>
      <c r="BV188" s="184">
        <v>863</v>
      </c>
      <c r="BW188" s="184">
        <v>860</v>
      </c>
      <c r="BX188" s="184">
        <v>869</v>
      </c>
      <c r="BY188" s="184">
        <v>793</v>
      </c>
      <c r="BZ188" s="184">
        <v>741</v>
      </c>
      <c r="CA188" s="184">
        <v>703</v>
      </c>
      <c r="CB188" s="184">
        <v>698</v>
      </c>
      <c r="CC188" s="184">
        <v>660</v>
      </c>
      <c r="CD188" s="184">
        <v>623</v>
      </c>
      <c r="CE188" s="184">
        <v>593</v>
      </c>
      <c r="CF188" s="184">
        <v>567</v>
      </c>
      <c r="CG188" s="184">
        <v>543</v>
      </c>
      <c r="CH188" s="184">
        <v>552</v>
      </c>
      <c r="CI188" s="184">
        <v>560</v>
      </c>
      <c r="CJ188" s="184">
        <v>603</v>
      </c>
      <c r="CK188" s="184">
        <v>619</v>
      </c>
      <c r="CL188" s="184">
        <v>694</v>
      </c>
      <c r="CM188" s="184">
        <v>502</v>
      </c>
      <c r="CN188" s="184">
        <v>465</v>
      </c>
      <c r="CO188" s="184">
        <v>459</v>
      </c>
      <c r="CP188" s="184">
        <v>419</v>
      </c>
      <c r="CQ188" s="184">
        <v>347</v>
      </c>
      <c r="CR188" s="184">
        <v>290</v>
      </c>
      <c r="CS188" s="184">
        <v>263</v>
      </c>
      <c r="CT188" s="184">
        <v>271</v>
      </c>
      <c r="CU188" s="184">
        <v>256</v>
      </c>
      <c r="CV188" s="184">
        <v>215</v>
      </c>
      <c r="CW188" s="184">
        <v>176</v>
      </c>
      <c r="CX188" s="184">
        <v>152</v>
      </c>
      <c r="CY188" s="184">
        <v>514</v>
      </c>
      <c r="CZ188">
        <v>695</v>
      </c>
      <c r="DA188">
        <v>714</v>
      </c>
      <c r="DB188">
        <v>765</v>
      </c>
      <c r="DC188">
        <v>760</v>
      </c>
      <c r="DD188">
        <v>817</v>
      </c>
      <c r="DE188">
        <v>788</v>
      </c>
      <c r="DF188">
        <v>786</v>
      </c>
      <c r="DG188">
        <v>795</v>
      </c>
      <c r="DH188">
        <v>814</v>
      </c>
      <c r="DI188">
        <v>736</v>
      </c>
      <c r="DJ188">
        <v>776</v>
      </c>
      <c r="DK188">
        <v>770</v>
      </c>
      <c r="DL188">
        <v>787</v>
      </c>
      <c r="DM188">
        <v>766</v>
      </c>
      <c r="DN188">
        <v>795</v>
      </c>
      <c r="DO188">
        <v>828</v>
      </c>
      <c r="DP188">
        <v>745</v>
      </c>
      <c r="DQ188">
        <v>796</v>
      </c>
      <c r="DR188">
        <v>732</v>
      </c>
      <c r="DS188">
        <v>528</v>
      </c>
      <c r="DT188">
        <v>505</v>
      </c>
      <c r="DU188">
        <v>534</v>
      </c>
      <c r="DV188">
        <v>644</v>
      </c>
      <c r="DW188">
        <v>716</v>
      </c>
      <c r="DX188">
        <v>751</v>
      </c>
      <c r="DY188">
        <v>717</v>
      </c>
      <c r="DZ188">
        <v>737</v>
      </c>
      <c r="EA188">
        <v>776</v>
      </c>
      <c r="EB188">
        <v>729</v>
      </c>
      <c r="EC188">
        <v>780</v>
      </c>
      <c r="ED188">
        <v>806</v>
      </c>
      <c r="EE188">
        <v>885</v>
      </c>
      <c r="EF188">
        <v>954</v>
      </c>
      <c r="EG188">
        <v>926</v>
      </c>
      <c r="EH188">
        <v>1035</v>
      </c>
      <c r="EI188">
        <v>999</v>
      </c>
      <c r="EJ188">
        <v>1018</v>
      </c>
      <c r="EK188">
        <v>994</v>
      </c>
      <c r="EL188">
        <v>948</v>
      </c>
      <c r="EM188">
        <v>997</v>
      </c>
      <c r="EN188">
        <v>1011</v>
      </c>
      <c r="EO188">
        <v>986</v>
      </c>
      <c r="EP188">
        <v>956</v>
      </c>
      <c r="EQ188">
        <v>956</v>
      </c>
      <c r="ER188">
        <v>1025</v>
      </c>
      <c r="ES188">
        <v>954</v>
      </c>
      <c r="ET188">
        <v>857</v>
      </c>
      <c r="EU188">
        <v>898</v>
      </c>
      <c r="EV188">
        <v>880</v>
      </c>
      <c r="EW188">
        <v>913</v>
      </c>
      <c r="EX188">
        <v>852</v>
      </c>
      <c r="EY188">
        <v>936</v>
      </c>
      <c r="EZ188">
        <v>935</v>
      </c>
      <c r="FA188">
        <v>1063</v>
      </c>
      <c r="FB188">
        <v>961</v>
      </c>
      <c r="FC188">
        <v>1024</v>
      </c>
      <c r="FD188">
        <v>1062</v>
      </c>
      <c r="FE188">
        <v>1037</v>
      </c>
      <c r="FF188">
        <v>979</v>
      </c>
      <c r="FG188">
        <v>1090</v>
      </c>
      <c r="FH188">
        <v>978</v>
      </c>
      <c r="FI188">
        <v>962</v>
      </c>
      <c r="FJ188">
        <v>906</v>
      </c>
      <c r="FK188">
        <v>892</v>
      </c>
      <c r="FL188">
        <v>785</v>
      </c>
      <c r="FM188">
        <v>762</v>
      </c>
      <c r="FN188">
        <v>740</v>
      </c>
      <c r="FO188">
        <v>711</v>
      </c>
      <c r="FP188">
        <v>692</v>
      </c>
      <c r="FQ188">
        <v>701</v>
      </c>
      <c r="FR188">
        <v>710</v>
      </c>
      <c r="FS188">
        <v>680</v>
      </c>
      <c r="FT188">
        <v>654</v>
      </c>
      <c r="FU188">
        <v>620</v>
      </c>
      <c r="FV188">
        <v>610</v>
      </c>
      <c r="FW188">
        <v>664</v>
      </c>
      <c r="FX188">
        <v>700</v>
      </c>
      <c r="FY188">
        <v>825</v>
      </c>
      <c r="FZ188">
        <v>607</v>
      </c>
      <c r="GA188">
        <v>569</v>
      </c>
      <c r="GB188">
        <v>526</v>
      </c>
      <c r="GC188">
        <v>516</v>
      </c>
      <c r="GD188">
        <v>464</v>
      </c>
      <c r="GE188">
        <v>357</v>
      </c>
      <c r="GF188">
        <v>364</v>
      </c>
      <c r="GG188">
        <v>416</v>
      </c>
      <c r="GH188">
        <v>334</v>
      </c>
      <c r="GI188">
        <v>315</v>
      </c>
      <c r="GJ188">
        <v>263</v>
      </c>
      <c r="GK188">
        <v>229</v>
      </c>
      <c r="GL188">
        <v>1136</v>
      </c>
    </row>
    <row r="189" spans="1:194" s="1" customFormat="1" ht="14.4" x14ac:dyDescent="0.3">
      <c r="A189" s="30" t="s">
        <v>46</v>
      </c>
      <c r="B189" s="1" t="s">
        <v>228</v>
      </c>
      <c r="C189" s="29" t="str">
        <f t="shared" si="76"/>
        <v>LA England - Epsom and Ewell</v>
      </c>
      <c r="D189" s="48">
        <f t="shared" si="67"/>
        <v>3668</v>
      </c>
      <c r="E189" s="48">
        <f t="shared" si="68"/>
        <v>3373</v>
      </c>
      <c r="F189" s="49">
        <f t="shared" si="69"/>
        <v>83288</v>
      </c>
      <c r="G189" s="49">
        <f t="shared" si="70"/>
        <v>40035</v>
      </c>
      <c r="H189" s="50">
        <f t="shared" si="71"/>
        <v>43253</v>
      </c>
      <c r="I189" s="50">
        <f t="shared" si="72"/>
        <v>30301</v>
      </c>
      <c r="J189" s="50">
        <f t="shared" si="73"/>
        <v>33876</v>
      </c>
      <c r="K189" s="47">
        <f t="shared" si="74"/>
        <v>9734</v>
      </c>
      <c r="L189" s="48">
        <f t="shared" si="75"/>
        <v>9377</v>
      </c>
      <c r="M189" s="184">
        <v>350</v>
      </c>
      <c r="N189" s="184">
        <v>377</v>
      </c>
      <c r="O189" s="184">
        <v>453</v>
      </c>
      <c r="P189" s="184">
        <v>493</v>
      </c>
      <c r="Q189" s="184">
        <v>484</v>
      </c>
      <c r="R189" s="184">
        <v>490</v>
      </c>
      <c r="S189" s="184">
        <v>521</v>
      </c>
      <c r="T189" s="184">
        <v>559</v>
      </c>
      <c r="U189" s="184">
        <v>578</v>
      </c>
      <c r="V189" s="184">
        <v>591</v>
      </c>
      <c r="W189" s="184">
        <v>591</v>
      </c>
      <c r="X189" s="184">
        <v>579</v>
      </c>
      <c r="Y189" s="184">
        <v>624</v>
      </c>
      <c r="Z189" s="184">
        <v>600</v>
      </c>
      <c r="AA189" s="184">
        <v>624</v>
      </c>
      <c r="AB189" s="184">
        <v>621</v>
      </c>
      <c r="AC189" s="184">
        <v>594</v>
      </c>
      <c r="AD189" s="184">
        <v>605</v>
      </c>
      <c r="AE189" s="184">
        <v>508</v>
      </c>
      <c r="AF189" s="184">
        <v>349</v>
      </c>
      <c r="AG189" s="184">
        <v>291</v>
      </c>
      <c r="AH189" s="184">
        <v>294</v>
      </c>
      <c r="AI189" s="184">
        <v>437</v>
      </c>
      <c r="AJ189" s="184">
        <v>442</v>
      </c>
      <c r="AK189" s="184">
        <v>480</v>
      </c>
      <c r="AL189" s="184">
        <v>440</v>
      </c>
      <c r="AM189" s="184">
        <v>407</v>
      </c>
      <c r="AN189" s="184">
        <v>481</v>
      </c>
      <c r="AO189" s="184">
        <v>401</v>
      </c>
      <c r="AP189" s="184">
        <v>364</v>
      </c>
      <c r="AQ189" s="184">
        <v>400</v>
      </c>
      <c r="AR189" s="184">
        <v>409</v>
      </c>
      <c r="AS189" s="184">
        <v>415</v>
      </c>
      <c r="AT189" s="184">
        <v>450</v>
      </c>
      <c r="AU189" s="184">
        <v>481</v>
      </c>
      <c r="AV189" s="184">
        <v>484</v>
      </c>
      <c r="AW189" s="184">
        <v>474</v>
      </c>
      <c r="AX189" s="184">
        <v>506</v>
      </c>
      <c r="AY189" s="184">
        <v>498</v>
      </c>
      <c r="AZ189" s="184">
        <v>498</v>
      </c>
      <c r="BA189" s="184">
        <v>531</v>
      </c>
      <c r="BB189" s="184">
        <v>625</v>
      </c>
      <c r="BC189" s="184">
        <v>597</v>
      </c>
      <c r="BD189" s="184">
        <v>615</v>
      </c>
      <c r="BE189" s="184">
        <v>644</v>
      </c>
      <c r="BF189" s="184">
        <v>662</v>
      </c>
      <c r="BG189" s="184">
        <v>594</v>
      </c>
      <c r="BH189" s="184">
        <v>567</v>
      </c>
      <c r="BI189" s="184">
        <v>636</v>
      </c>
      <c r="BJ189" s="184">
        <v>668</v>
      </c>
      <c r="BK189" s="184">
        <v>551</v>
      </c>
      <c r="BL189" s="184">
        <v>596</v>
      </c>
      <c r="BM189" s="184">
        <v>632</v>
      </c>
      <c r="BN189" s="184">
        <v>556</v>
      </c>
      <c r="BO189" s="184">
        <v>531</v>
      </c>
      <c r="BP189" s="184">
        <v>555</v>
      </c>
      <c r="BQ189" s="184">
        <v>530</v>
      </c>
      <c r="BR189" s="184">
        <v>561</v>
      </c>
      <c r="BS189" s="184">
        <v>523</v>
      </c>
      <c r="BT189" s="184">
        <v>516</v>
      </c>
      <c r="BU189" s="184">
        <v>566</v>
      </c>
      <c r="BV189" s="184">
        <v>526</v>
      </c>
      <c r="BW189" s="184">
        <v>438</v>
      </c>
      <c r="BX189" s="184">
        <v>444</v>
      </c>
      <c r="BY189" s="184">
        <v>417</v>
      </c>
      <c r="BZ189" s="184">
        <v>380</v>
      </c>
      <c r="CA189" s="184">
        <v>406</v>
      </c>
      <c r="CB189" s="184">
        <v>375</v>
      </c>
      <c r="CC189" s="184">
        <v>359</v>
      </c>
      <c r="CD189" s="184">
        <v>291</v>
      </c>
      <c r="CE189" s="184">
        <v>307</v>
      </c>
      <c r="CF189" s="184">
        <v>305</v>
      </c>
      <c r="CG189" s="184">
        <v>315</v>
      </c>
      <c r="CH189" s="184">
        <v>314</v>
      </c>
      <c r="CI189" s="184">
        <v>305</v>
      </c>
      <c r="CJ189" s="184">
        <v>346</v>
      </c>
      <c r="CK189" s="184">
        <v>327</v>
      </c>
      <c r="CL189" s="184">
        <v>403</v>
      </c>
      <c r="CM189" s="184">
        <v>287</v>
      </c>
      <c r="CN189" s="184">
        <v>238</v>
      </c>
      <c r="CO189" s="184">
        <v>231</v>
      </c>
      <c r="CP189" s="184">
        <v>205</v>
      </c>
      <c r="CQ189" s="184">
        <v>188</v>
      </c>
      <c r="CR189" s="184">
        <v>167</v>
      </c>
      <c r="CS189" s="184">
        <v>161</v>
      </c>
      <c r="CT189" s="184">
        <v>129</v>
      </c>
      <c r="CU189" s="184">
        <v>103</v>
      </c>
      <c r="CV189" s="184">
        <v>128</v>
      </c>
      <c r="CW189" s="184">
        <v>86</v>
      </c>
      <c r="CX189" s="184">
        <v>90</v>
      </c>
      <c r="CY189" s="184">
        <v>265</v>
      </c>
      <c r="CZ189">
        <v>389</v>
      </c>
      <c r="DA189">
        <v>420</v>
      </c>
      <c r="DB189">
        <v>463</v>
      </c>
      <c r="DC189">
        <v>469</v>
      </c>
      <c r="DD189">
        <v>454</v>
      </c>
      <c r="DE189">
        <v>467</v>
      </c>
      <c r="DF189">
        <v>555</v>
      </c>
      <c r="DG189">
        <v>497</v>
      </c>
      <c r="DH189">
        <v>516</v>
      </c>
      <c r="DI189">
        <v>606</v>
      </c>
      <c r="DJ189">
        <v>554</v>
      </c>
      <c r="DK189">
        <v>614</v>
      </c>
      <c r="DL189">
        <v>565</v>
      </c>
      <c r="DM189">
        <v>598</v>
      </c>
      <c r="DN189">
        <v>555</v>
      </c>
      <c r="DO189">
        <v>577</v>
      </c>
      <c r="DP189">
        <v>563</v>
      </c>
      <c r="DQ189">
        <v>515</v>
      </c>
      <c r="DR189">
        <v>474</v>
      </c>
      <c r="DS189">
        <v>375</v>
      </c>
      <c r="DT189">
        <v>393</v>
      </c>
      <c r="DU189">
        <v>394</v>
      </c>
      <c r="DV189">
        <v>447</v>
      </c>
      <c r="DW189">
        <v>429</v>
      </c>
      <c r="DX189">
        <v>450</v>
      </c>
      <c r="DY189">
        <v>494</v>
      </c>
      <c r="DZ189">
        <v>449</v>
      </c>
      <c r="EA189">
        <v>429</v>
      </c>
      <c r="EB189">
        <v>385</v>
      </c>
      <c r="EC189">
        <v>429</v>
      </c>
      <c r="ED189">
        <v>417</v>
      </c>
      <c r="EE189">
        <v>462</v>
      </c>
      <c r="EF189">
        <v>401</v>
      </c>
      <c r="EG189">
        <v>512</v>
      </c>
      <c r="EH189">
        <v>572</v>
      </c>
      <c r="EI189">
        <v>556</v>
      </c>
      <c r="EJ189">
        <v>603</v>
      </c>
      <c r="EK189">
        <v>593</v>
      </c>
      <c r="EL189">
        <v>616</v>
      </c>
      <c r="EM189">
        <v>614</v>
      </c>
      <c r="EN189">
        <v>659</v>
      </c>
      <c r="EO189">
        <v>681</v>
      </c>
      <c r="EP189">
        <v>703</v>
      </c>
      <c r="EQ189">
        <v>707</v>
      </c>
      <c r="ER189">
        <v>702</v>
      </c>
      <c r="ES189">
        <v>713</v>
      </c>
      <c r="ET189">
        <v>659</v>
      </c>
      <c r="EU189">
        <v>632</v>
      </c>
      <c r="EV189">
        <v>612</v>
      </c>
      <c r="EW189">
        <v>597</v>
      </c>
      <c r="EX189">
        <v>607</v>
      </c>
      <c r="EY189">
        <v>634</v>
      </c>
      <c r="EZ189">
        <v>569</v>
      </c>
      <c r="FA189">
        <v>637</v>
      </c>
      <c r="FB189">
        <v>537</v>
      </c>
      <c r="FC189">
        <v>567</v>
      </c>
      <c r="FD189">
        <v>611</v>
      </c>
      <c r="FE189">
        <v>595</v>
      </c>
      <c r="FF189">
        <v>563</v>
      </c>
      <c r="FG189">
        <v>526</v>
      </c>
      <c r="FH189">
        <v>521</v>
      </c>
      <c r="FI189">
        <v>529</v>
      </c>
      <c r="FJ189">
        <v>467</v>
      </c>
      <c r="FK189">
        <v>497</v>
      </c>
      <c r="FL189">
        <v>482</v>
      </c>
      <c r="FM189">
        <v>464</v>
      </c>
      <c r="FN189">
        <v>381</v>
      </c>
      <c r="FO189">
        <v>386</v>
      </c>
      <c r="FP189">
        <v>345</v>
      </c>
      <c r="FQ189">
        <v>393</v>
      </c>
      <c r="FR189">
        <v>353</v>
      </c>
      <c r="FS189">
        <v>384</v>
      </c>
      <c r="FT189">
        <v>364</v>
      </c>
      <c r="FU189">
        <v>370</v>
      </c>
      <c r="FV189">
        <v>380</v>
      </c>
      <c r="FW189">
        <v>387</v>
      </c>
      <c r="FX189">
        <v>412</v>
      </c>
      <c r="FY189">
        <v>435</v>
      </c>
      <c r="FZ189">
        <v>324</v>
      </c>
      <c r="GA189">
        <v>326</v>
      </c>
      <c r="GB189">
        <v>318</v>
      </c>
      <c r="GC189">
        <v>302</v>
      </c>
      <c r="GD189">
        <v>259</v>
      </c>
      <c r="GE189">
        <v>224</v>
      </c>
      <c r="GF189">
        <v>225</v>
      </c>
      <c r="GG189">
        <v>209</v>
      </c>
      <c r="GH189">
        <v>173</v>
      </c>
      <c r="GI189">
        <v>172</v>
      </c>
      <c r="GJ189">
        <v>132</v>
      </c>
      <c r="GK189">
        <v>125</v>
      </c>
      <c r="GL189">
        <v>532</v>
      </c>
    </row>
    <row r="190" spans="1:194" s="1" customFormat="1" ht="14.4" x14ac:dyDescent="0.3">
      <c r="A190" s="30" t="s">
        <v>46</v>
      </c>
      <c r="B190" s="1" t="s">
        <v>229</v>
      </c>
      <c r="C190" s="29" t="str">
        <f t="shared" si="76"/>
        <v>LA England - Erewash</v>
      </c>
      <c r="D190" s="48">
        <f t="shared" si="67"/>
        <v>4139</v>
      </c>
      <c r="E190" s="48">
        <f t="shared" si="68"/>
        <v>3794</v>
      </c>
      <c r="F190" s="49">
        <f t="shared" si="69"/>
        <v>114253</v>
      </c>
      <c r="G190" s="49">
        <f t="shared" si="70"/>
        <v>56300</v>
      </c>
      <c r="H190" s="50">
        <f t="shared" si="71"/>
        <v>57953</v>
      </c>
      <c r="I190" s="50">
        <f t="shared" si="72"/>
        <v>45053</v>
      </c>
      <c r="J190" s="50">
        <f t="shared" si="73"/>
        <v>47467</v>
      </c>
      <c r="K190" s="47">
        <f t="shared" si="74"/>
        <v>11247</v>
      </c>
      <c r="L190" s="48">
        <f t="shared" si="75"/>
        <v>10486</v>
      </c>
      <c r="M190" s="184">
        <v>451</v>
      </c>
      <c r="N190" s="184">
        <v>503</v>
      </c>
      <c r="O190" s="184">
        <v>538</v>
      </c>
      <c r="P190" s="184">
        <v>546</v>
      </c>
      <c r="Q190" s="184">
        <v>551</v>
      </c>
      <c r="R190" s="184">
        <v>560</v>
      </c>
      <c r="S190" s="184">
        <v>596</v>
      </c>
      <c r="T190" s="184">
        <v>620</v>
      </c>
      <c r="U190" s="184">
        <v>681</v>
      </c>
      <c r="V190" s="184">
        <v>680</v>
      </c>
      <c r="W190" s="184">
        <v>698</v>
      </c>
      <c r="X190" s="184">
        <v>684</v>
      </c>
      <c r="Y190" s="184">
        <v>695</v>
      </c>
      <c r="Z190" s="184">
        <v>718</v>
      </c>
      <c r="AA190" s="184">
        <v>677</v>
      </c>
      <c r="AB190" s="184">
        <v>715</v>
      </c>
      <c r="AC190" s="184">
        <v>708</v>
      </c>
      <c r="AD190" s="184">
        <v>626</v>
      </c>
      <c r="AE190" s="184">
        <v>691</v>
      </c>
      <c r="AF190" s="184">
        <v>550</v>
      </c>
      <c r="AG190" s="184">
        <v>539</v>
      </c>
      <c r="AH190" s="184">
        <v>491</v>
      </c>
      <c r="AI190" s="184">
        <v>610</v>
      </c>
      <c r="AJ190" s="184">
        <v>613</v>
      </c>
      <c r="AK190" s="184">
        <v>632</v>
      </c>
      <c r="AL190" s="184">
        <v>663</v>
      </c>
      <c r="AM190" s="184">
        <v>698</v>
      </c>
      <c r="AN190" s="184">
        <v>724</v>
      </c>
      <c r="AO190" s="184">
        <v>661</v>
      </c>
      <c r="AP190" s="184">
        <v>760</v>
      </c>
      <c r="AQ190" s="184">
        <v>757</v>
      </c>
      <c r="AR190" s="184">
        <v>715</v>
      </c>
      <c r="AS190" s="184">
        <v>753</v>
      </c>
      <c r="AT190" s="184">
        <v>780</v>
      </c>
      <c r="AU190" s="184">
        <v>753</v>
      </c>
      <c r="AV190" s="184">
        <v>766</v>
      </c>
      <c r="AW190" s="184">
        <v>791</v>
      </c>
      <c r="AX190" s="184">
        <v>776</v>
      </c>
      <c r="AY190" s="184">
        <v>710</v>
      </c>
      <c r="AZ190" s="184">
        <v>722</v>
      </c>
      <c r="BA190" s="184">
        <v>701</v>
      </c>
      <c r="BB190" s="184">
        <v>728</v>
      </c>
      <c r="BC190" s="184">
        <v>698</v>
      </c>
      <c r="BD190" s="184">
        <v>714</v>
      </c>
      <c r="BE190" s="184">
        <v>704</v>
      </c>
      <c r="BF190" s="184">
        <v>667</v>
      </c>
      <c r="BG190" s="184">
        <v>609</v>
      </c>
      <c r="BH190" s="184">
        <v>579</v>
      </c>
      <c r="BI190" s="184">
        <v>630</v>
      </c>
      <c r="BJ190" s="184">
        <v>714</v>
      </c>
      <c r="BK190" s="184">
        <v>755</v>
      </c>
      <c r="BL190" s="184">
        <v>715</v>
      </c>
      <c r="BM190" s="184">
        <v>779</v>
      </c>
      <c r="BN190" s="184">
        <v>872</v>
      </c>
      <c r="BO190" s="184">
        <v>774</v>
      </c>
      <c r="BP190" s="184">
        <v>832</v>
      </c>
      <c r="BQ190" s="184">
        <v>833</v>
      </c>
      <c r="BR190" s="184">
        <v>844</v>
      </c>
      <c r="BS190" s="184">
        <v>856</v>
      </c>
      <c r="BT190" s="184">
        <v>775</v>
      </c>
      <c r="BU190" s="184">
        <v>819</v>
      </c>
      <c r="BV190" s="184">
        <v>834</v>
      </c>
      <c r="BW190" s="184">
        <v>778</v>
      </c>
      <c r="BX190" s="184">
        <v>757</v>
      </c>
      <c r="BY190" s="184">
        <v>683</v>
      </c>
      <c r="BZ190" s="184">
        <v>685</v>
      </c>
      <c r="CA190" s="184">
        <v>652</v>
      </c>
      <c r="CB190" s="184">
        <v>617</v>
      </c>
      <c r="CC190" s="184">
        <v>547</v>
      </c>
      <c r="CD190" s="184">
        <v>579</v>
      </c>
      <c r="CE190" s="184">
        <v>528</v>
      </c>
      <c r="CF190" s="184">
        <v>567</v>
      </c>
      <c r="CG190" s="184">
        <v>529</v>
      </c>
      <c r="CH190" s="184">
        <v>555</v>
      </c>
      <c r="CI190" s="184">
        <v>544</v>
      </c>
      <c r="CJ190" s="184">
        <v>562</v>
      </c>
      <c r="CK190" s="184">
        <v>586</v>
      </c>
      <c r="CL190" s="184">
        <v>613</v>
      </c>
      <c r="CM190" s="184">
        <v>440</v>
      </c>
      <c r="CN190" s="184">
        <v>472</v>
      </c>
      <c r="CO190" s="184">
        <v>425</v>
      </c>
      <c r="CP190" s="184">
        <v>331</v>
      </c>
      <c r="CQ190" s="184">
        <v>305</v>
      </c>
      <c r="CR190" s="184">
        <v>215</v>
      </c>
      <c r="CS190" s="184">
        <v>287</v>
      </c>
      <c r="CT190" s="184">
        <v>214</v>
      </c>
      <c r="CU190" s="184">
        <v>200</v>
      </c>
      <c r="CV190" s="184">
        <v>160</v>
      </c>
      <c r="CW190" s="184">
        <v>162</v>
      </c>
      <c r="CX190" s="184">
        <v>116</v>
      </c>
      <c r="CY190" s="184">
        <v>357</v>
      </c>
      <c r="CZ190">
        <v>461</v>
      </c>
      <c r="DA190">
        <v>540</v>
      </c>
      <c r="DB190">
        <v>495</v>
      </c>
      <c r="DC190">
        <v>498</v>
      </c>
      <c r="DD190">
        <v>530</v>
      </c>
      <c r="DE190">
        <v>563</v>
      </c>
      <c r="DF190">
        <v>565</v>
      </c>
      <c r="DG190">
        <v>567</v>
      </c>
      <c r="DH190">
        <v>641</v>
      </c>
      <c r="DI190">
        <v>607</v>
      </c>
      <c r="DJ190">
        <v>601</v>
      </c>
      <c r="DK190">
        <v>624</v>
      </c>
      <c r="DL190">
        <v>650</v>
      </c>
      <c r="DM190">
        <v>680</v>
      </c>
      <c r="DN190">
        <v>629</v>
      </c>
      <c r="DO190">
        <v>610</v>
      </c>
      <c r="DP190">
        <v>640</v>
      </c>
      <c r="DQ190">
        <v>585</v>
      </c>
      <c r="DR190">
        <v>558</v>
      </c>
      <c r="DS190">
        <v>451</v>
      </c>
      <c r="DT190">
        <v>420</v>
      </c>
      <c r="DU190">
        <v>408</v>
      </c>
      <c r="DV190">
        <v>565</v>
      </c>
      <c r="DW190">
        <v>597</v>
      </c>
      <c r="DX190">
        <v>621</v>
      </c>
      <c r="DY190">
        <v>703</v>
      </c>
      <c r="DZ190">
        <v>758</v>
      </c>
      <c r="EA190">
        <v>760</v>
      </c>
      <c r="EB190">
        <v>768</v>
      </c>
      <c r="EC190">
        <v>787</v>
      </c>
      <c r="ED190">
        <v>766</v>
      </c>
      <c r="EE190">
        <v>750</v>
      </c>
      <c r="EF190">
        <v>794</v>
      </c>
      <c r="EG190">
        <v>778</v>
      </c>
      <c r="EH190">
        <v>775</v>
      </c>
      <c r="EI190">
        <v>841</v>
      </c>
      <c r="EJ190">
        <v>785</v>
      </c>
      <c r="EK190">
        <v>824</v>
      </c>
      <c r="EL190">
        <v>773</v>
      </c>
      <c r="EM190">
        <v>734</v>
      </c>
      <c r="EN190">
        <v>683</v>
      </c>
      <c r="EO190">
        <v>750</v>
      </c>
      <c r="EP190">
        <v>766</v>
      </c>
      <c r="EQ190">
        <v>747</v>
      </c>
      <c r="ER190">
        <v>687</v>
      </c>
      <c r="ES190">
        <v>704</v>
      </c>
      <c r="ET190">
        <v>628</v>
      </c>
      <c r="EU190">
        <v>593</v>
      </c>
      <c r="EV190">
        <v>621</v>
      </c>
      <c r="EW190">
        <v>709</v>
      </c>
      <c r="EX190">
        <v>756</v>
      </c>
      <c r="EY190">
        <v>778</v>
      </c>
      <c r="EZ190">
        <v>805</v>
      </c>
      <c r="FA190">
        <v>892</v>
      </c>
      <c r="FB190">
        <v>857</v>
      </c>
      <c r="FC190">
        <v>876</v>
      </c>
      <c r="FD190">
        <v>862</v>
      </c>
      <c r="FE190">
        <v>874</v>
      </c>
      <c r="FF190">
        <v>920</v>
      </c>
      <c r="FG190">
        <v>858</v>
      </c>
      <c r="FH190">
        <v>810</v>
      </c>
      <c r="FI190">
        <v>844</v>
      </c>
      <c r="FJ190">
        <v>799</v>
      </c>
      <c r="FK190">
        <v>760</v>
      </c>
      <c r="FL190">
        <v>666</v>
      </c>
      <c r="FM190">
        <v>704</v>
      </c>
      <c r="FN190">
        <v>667</v>
      </c>
      <c r="FO190">
        <v>649</v>
      </c>
      <c r="FP190">
        <v>604</v>
      </c>
      <c r="FQ190">
        <v>611</v>
      </c>
      <c r="FR190">
        <v>600</v>
      </c>
      <c r="FS190">
        <v>574</v>
      </c>
      <c r="FT190">
        <v>615</v>
      </c>
      <c r="FU190">
        <v>570</v>
      </c>
      <c r="FV190">
        <v>569</v>
      </c>
      <c r="FW190">
        <v>608</v>
      </c>
      <c r="FX190">
        <v>661</v>
      </c>
      <c r="FY190">
        <v>724</v>
      </c>
      <c r="FZ190">
        <v>538</v>
      </c>
      <c r="GA190">
        <v>480</v>
      </c>
      <c r="GB190">
        <v>500</v>
      </c>
      <c r="GC190">
        <v>498</v>
      </c>
      <c r="GD190">
        <v>363</v>
      </c>
      <c r="GE190">
        <v>314</v>
      </c>
      <c r="GF190">
        <v>329</v>
      </c>
      <c r="GG190">
        <v>268</v>
      </c>
      <c r="GH190">
        <v>297</v>
      </c>
      <c r="GI190">
        <v>222</v>
      </c>
      <c r="GJ190">
        <v>194</v>
      </c>
      <c r="GK190">
        <v>192</v>
      </c>
      <c r="GL190">
        <v>655</v>
      </c>
    </row>
    <row r="191" spans="1:194" s="1" customFormat="1" ht="14.4" x14ac:dyDescent="0.3">
      <c r="A191" s="30" t="s">
        <v>46</v>
      </c>
      <c r="B191" s="1" t="s">
        <v>230</v>
      </c>
      <c r="C191" s="29" t="str">
        <f t="shared" si="76"/>
        <v>LA England - Exeter</v>
      </c>
      <c r="D191" s="48">
        <f t="shared" si="67"/>
        <v>4005</v>
      </c>
      <c r="E191" s="48">
        <f t="shared" si="68"/>
        <v>3775</v>
      </c>
      <c r="F191" s="49">
        <f t="shared" si="69"/>
        <v>138399</v>
      </c>
      <c r="G191" s="49">
        <f t="shared" si="70"/>
        <v>67390</v>
      </c>
      <c r="H191" s="50">
        <f t="shared" si="71"/>
        <v>71009</v>
      </c>
      <c r="I191" s="50">
        <f t="shared" si="72"/>
        <v>55733</v>
      </c>
      <c r="J191" s="50">
        <f t="shared" si="73"/>
        <v>60108</v>
      </c>
      <c r="K191" s="47">
        <f t="shared" si="74"/>
        <v>11657</v>
      </c>
      <c r="L191" s="48">
        <f t="shared" si="75"/>
        <v>10901</v>
      </c>
      <c r="M191" s="184">
        <v>571</v>
      </c>
      <c r="N191" s="184">
        <v>541</v>
      </c>
      <c r="O191" s="184">
        <v>619</v>
      </c>
      <c r="P191" s="184">
        <v>633</v>
      </c>
      <c r="Q191" s="184">
        <v>593</v>
      </c>
      <c r="R191" s="184">
        <v>664</v>
      </c>
      <c r="S191" s="184">
        <v>644</v>
      </c>
      <c r="T191" s="184">
        <v>662</v>
      </c>
      <c r="U191" s="184">
        <v>700</v>
      </c>
      <c r="V191" s="184">
        <v>648</v>
      </c>
      <c r="W191" s="184">
        <v>700</v>
      </c>
      <c r="X191" s="184">
        <v>677</v>
      </c>
      <c r="Y191" s="184">
        <v>697</v>
      </c>
      <c r="Z191" s="184">
        <v>687</v>
      </c>
      <c r="AA191" s="184">
        <v>675</v>
      </c>
      <c r="AB191" s="184">
        <v>675</v>
      </c>
      <c r="AC191" s="184">
        <v>631</v>
      </c>
      <c r="AD191" s="184">
        <v>640</v>
      </c>
      <c r="AE191" s="184">
        <v>995</v>
      </c>
      <c r="AF191" s="184">
        <v>2558</v>
      </c>
      <c r="AG191" s="184">
        <v>2523</v>
      </c>
      <c r="AH191" s="184">
        <v>3034</v>
      </c>
      <c r="AI191" s="184">
        <v>2087</v>
      </c>
      <c r="AJ191" s="184">
        <v>1370</v>
      </c>
      <c r="AK191" s="184">
        <v>993</v>
      </c>
      <c r="AL191" s="184">
        <v>902</v>
      </c>
      <c r="AM191" s="184">
        <v>827</v>
      </c>
      <c r="AN191" s="184">
        <v>985</v>
      </c>
      <c r="AO191" s="184">
        <v>920</v>
      </c>
      <c r="AP191" s="184">
        <v>840</v>
      </c>
      <c r="AQ191" s="184">
        <v>894</v>
      </c>
      <c r="AR191" s="184">
        <v>950</v>
      </c>
      <c r="AS191" s="184">
        <v>1011</v>
      </c>
      <c r="AT191" s="184">
        <v>883</v>
      </c>
      <c r="AU191" s="184">
        <v>918</v>
      </c>
      <c r="AV191" s="184">
        <v>956</v>
      </c>
      <c r="AW191" s="184">
        <v>929</v>
      </c>
      <c r="AX191" s="184">
        <v>940</v>
      </c>
      <c r="AY191" s="184">
        <v>902</v>
      </c>
      <c r="AZ191" s="184">
        <v>819</v>
      </c>
      <c r="BA191" s="184">
        <v>868</v>
      </c>
      <c r="BB191" s="184">
        <v>830</v>
      </c>
      <c r="BC191" s="184">
        <v>804</v>
      </c>
      <c r="BD191" s="184">
        <v>795</v>
      </c>
      <c r="BE191" s="184">
        <v>778</v>
      </c>
      <c r="BF191" s="184">
        <v>803</v>
      </c>
      <c r="BG191" s="184">
        <v>699</v>
      </c>
      <c r="BH191" s="184">
        <v>633</v>
      </c>
      <c r="BI191" s="184">
        <v>704</v>
      </c>
      <c r="BJ191" s="184">
        <v>764</v>
      </c>
      <c r="BK191" s="184">
        <v>724</v>
      </c>
      <c r="BL191" s="184">
        <v>737</v>
      </c>
      <c r="BM191" s="184">
        <v>765</v>
      </c>
      <c r="BN191" s="184">
        <v>700</v>
      </c>
      <c r="BO191" s="184">
        <v>733</v>
      </c>
      <c r="BP191" s="184">
        <v>783</v>
      </c>
      <c r="BQ191" s="184">
        <v>799</v>
      </c>
      <c r="BR191" s="184">
        <v>727</v>
      </c>
      <c r="BS191" s="184">
        <v>755</v>
      </c>
      <c r="BT191" s="184">
        <v>729</v>
      </c>
      <c r="BU191" s="184">
        <v>712</v>
      </c>
      <c r="BV191" s="184">
        <v>734</v>
      </c>
      <c r="BW191" s="184">
        <v>639</v>
      </c>
      <c r="BX191" s="184">
        <v>627</v>
      </c>
      <c r="BY191" s="184">
        <v>569</v>
      </c>
      <c r="BZ191" s="184">
        <v>632</v>
      </c>
      <c r="CA191" s="184">
        <v>566</v>
      </c>
      <c r="CB191" s="184">
        <v>526</v>
      </c>
      <c r="CC191" s="184">
        <v>544</v>
      </c>
      <c r="CD191" s="184">
        <v>482</v>
      </c>
      <c r="CE191" s="184">
        <v>472</v>
      </c>
      <c r="CF191" s="184">
        <v>484</v>
      </c>
      <c r="CG191" s="184">
        <v>456</v>
      </c>
      <c r="CH191" s="184">
        <v>487</v>
      </c>
      <c r="CI191" s="184">
        <v>503</v>
      </c>
      <c r="CJ191" s="184">
        <v>457</v>
      </c>
      <c r="CK191" s="184">
        <v>492</v>
      </c>
      <c r="CL191" s="184">
        <v>545</v>
      </c>
      <c r="CM191" s="184">
        <v>375</v>
      </c>
      <c r="CN191" s="184">
        <v>333</v>
      </c>
      <c r="CO191" s="184">
        <v>366</v>
      </c>
      <c r="CP191" s="184">
        <v>307</v>
      </c>
      <c r="CQ191" s="184">
        <v>262</v>
      </c>
      <c r="CR191" s="184">
        <v>248</v>
      </c>
      <c r="CS191" s="184">
        <v>240</v>
      </c>
      <c r="CT191" s="184">
        <v>216</v>
      </c>
      <c r="CU191" s="184">
        <v>199</v>
      </c>
      <c r="CV191" s="184">
        <v>206</v>
      </c>
      <c r="CW191" s="184">
        <v>129</v>
      </c>
      <c r="CX191" s="184">
        <v>106</v>
      </c>
      <c r="CY191" s="184">
        <v>453</v>
      </c>
      <c r="CZ191">
        <v>539</v>
      </c>
      <c r="DA191">
        <v>560</v>
      </c>
      <c r="DB191">
        <v>526</v>
      </c>
      <c r="DC191">
        <v>546</v>
      </c>
      <c r="DD191">
        <v>613</v>
      </c>
      <c r="DE191">
        <v>604</v>
      </c>
      <c r="DF191">
        <v>603</v>
      </c>
      <c r="DG191">
        <v>647</v>
      </c>
      <c r="DH191">
        <v>663</v>
      </c>
      <c r="DI191">
        <v>619</v>
      </c>
      <c r="DJ191">
        <v>613</v>
      </c>
      <c r="DK191">
        <v>593</v>
      </c>
      <c r="DL191">
        <v>673</v>
      </c>
      <c r="DM191">
        <v>608</v>
      </c>
      <c r="DN191">
        <v>613</v>
      </c>
      <c r="DO191">
        <v>636</v>
      </c>
      <c r="DP191">
        <v>650</v>
      </c>
      <c r="DQ191">
        <v>595</v>
      </c>
      <c r="DR191">
        <v>1070</v>
      </c>
      <c r="DS191">
        <v>2738</v>
      </c>
      <c r="DT191">
        <v>2980</v>
      </c>
      <c r="DU191">
        <v>3344</v>
      </c>
      <c r="DV191">
        <v>2088</v>
      </c>
      <c r="DW191">
        <v>1143</v>
      </c>
      <c r="DX191">
        <v>974</v>
      </c>
      <c r="DY191">
        <v>889</v>
      </c>
      <c r="DZ191">
        <v>939</v>
      </c>
      <c r="EA191">
        <v>972</v>
      </c>
      <c r="EB191">
        <v>1024</v>
      </c>
      <c r="EC191">
        <v>947</v>
      </c>
      <c r="ED191">
        <v>921</v>
      </c>
      <c r="EE191">
        <v>973</v>
      </c>
      <c r="EF191">
        <v>954</v>
      </c>
      <c r="EG191">
        <v>966</v>
      </c>
      <c r="EH191">
        <v>956</v>
      </c>
      <c r="EI191">
        <v>992</v>
      </c>
      <c r="EJ191">
        <v>923</v>
      </c>
      <c r="EK191">
        <v>975</v>
      </c>
      <c r="EL191">
        <v>945</v>
      </c>
      <c r="EM191">
        <v>880</v>
      </c>
      <c r="EN191">
        <v>879</v>
      </c>
      <c r="EO191">
        <v>832</v>
      </c>
      <c r="EP191">
        <v>887</v>
      </c>
      <c r="EQ191">
        <v>758</v>
      </c>
      <c r="ER191">
        <v>853</v>
      </c>
      <c r="ES191">
        <v>804</v>
      </c>
      <c r="ET191">
        <v>689</v>
      </c>
      <c r="EU191">
        <v>697</v>
      </c>
      <c r="EV191">
        <v>680</v>
      </c>
      <c r="EW191">
        <v>716</v>
      </c>
      <c r="EX191">
        <v>743</v>
      </c>
      <c r="EY191">
        <v>717</v>
      </c>
      <c r="EZ191">
        <v>763</v>
      </c>
      <c r="FA191">
        <v>745</v>
      </c>
      <c r="FB191">
        <v>722</v>
      </c>
      <c r="FC191">
        <v>769</v>
      </c>
      <c r="FD191">
        <v>754</v>
      </c>
      <c r="FE191">
        <v>781</v>
      </c>
      <c r="FF191">
        <v>811</v>
      </c>
      <c r="FG191">
        <v>792</v>
      </c>
      <c r="FH191">
        <v>702</v>
      </c>
      <c r="FI191">
        <v>724</v>
      </c>
      <c r="FJ191">
        <v>728</v>
      </c>
      <c r="FK191">
        <v>700</v>
      </c>
      <c r="FL191">
        <v>623</v>
      </c>
      <c r="FM191">
        <v>649</v>
      </c>
      <c r="FN191">
        <v>615</v>
      </c>
      <c r="FO191">
        <v>561</v>
      </c>
      <c r="FP191">
        <v>529</v>
      </c>
      <c r="FQ191">
        <v>580</v>
      </c>
      <c r="FR191">
        <v>574</v>
      </c>
      <c r="FS191">
        <v>546</v>
      </c>
      <c r="FT191">
        <v>550</v>
      </c>
      <c r="FU191">
        <v>544</v>
      </c>
      <c r="FV191">
        <v>537</v>
      </c>
      <c r="FW191">
        <v>591</v>
      </c>
      <c r="FX191">
        <v>593</v>
      </c>
      <c r="FY191">
        <v>650</v>
      </c>
      <c r="FZ191">
        <v>468</v>
      </c>
      <c r="GA191">
        <v>494</v>
      </c>
      <c r="GB191">
        <v>447</v>
      </c>
      <c r="GC191">
        <v>450</v>
      </c>
      <c r="GD191">
        <v>370</v>
      </c>
      <c r="GE191">
        <v>370</v>
      </c>
      <c r="GF191">
        <v>319</v>
      </c>
      <c r="GG191">
        <v>296</v>
      </c>
      <c r="GH191">
        <v>303</v>
      </c>
      <c r="GI191">
        <v>269</v>
      </c>
      <c r="GJ191">
        <v>219</v>
      </c>
      <c r="GK191">
        <v>213</v>
      </c>
      <c r="GL191">
        <v>909</v>
      </c>
    </row>
    <row r="192" spans="1:194" s="1" customFormat="1" ht="14.4" x14ac:dyDescent="0.3">
      <c r="A192" s="30" t="s">
        <v>46</v>
      </c>
      <c r="B192" s="1" t="s">
        <v>231</v>
      </c>
      <c r="C192" s="29" t="str">
        <f t="shared" si="76"/>
        <v>LA England - Fareham</v>
      </c>
      <c r="D192" s="48">
        <f t="shared" si="67"/>
        <v>3913</v>
      </c>
      <c r="E192" s="48">
        <f t="shared" si="68"/>
        <v>3813</v>
      </c>
      <c r="F192" s="49">
        <f t="shared" si="69"/>
        <v>115428</v>
      </c>
      <c r="G192" s="49">
        <f t="shared" si="70"/>
        <v>56150</v>
      </c>
      <c r="H192" s="50">
        <f t="shared" si="71"/>
        <v>59278</v>
      </c>
      <c r="I192" s="50">
        <f t="shared" si="72"/>
        <v>45409</v>
      </c>
      <c r="J192" s="50">
        <f t="shared" si="73"/>
        <v>48974</v>
      </c>
      <c r="K192" s="47">
        <f t="shared" si="74"/>
        <v>10741</v>
      </c>
      <c r="L192" s="48">
        <f t="shared" si="75"/>
        <v>10304</v>
      </c>
      <c r="M192" s="184">
        <v>434</v>
      </c>
      <c r="N192" s="184">
        <v>442</v>
      </c>
      <c r="O192" s="184">
        <v>525</v>
      </c>
      <c r="P192" s="184">
        <v>477</v>
      </c>
      <c r="Q192" s="184">
        <v>560</v>
      </c>
      <c r="R192" s="184">
        <v>562</v>
      </c>
      <c r="S192" s="184">
        <v>598</v>
      </c>
      <c r="T192" s="184">
        <v>643</v>
      </c>
      <c r="U192" s="184">
        <v>637</v>
      </c>
      <c r="V192" s="184">
        <v>665</v>
      </c>
      <c r="W192" s="184">
        <v>632</v>
      </c>
      <c r="X192" s="184">
        <v>653</v>
      </c>
      <c r="Y192" s="184">
        <v>645</v>
      </c>
      <c r="Z192" s="184">
        <v>695</v>
      </c>
      <c r="AA192" s="184">
        <v>617</v>
      </c>
      <c r="AB192" s="184">
        <v>665</v>
      </c>
      <c r="AC192" s="184">
        <v>644</v>
      </c>
      <c r="AD192" s="184">
        <v>647</v>
      </c>
      <c r="AE192" s="184">
        <v>584</v>
      </c>
      <c r="AF192" s="184">
        <v>522</v>
      </c>
      <c r="AG192" s="184">
        <v>509</v>
      </c>
      <c r="AH192" s="184">
        <v>529</v>
      </c>
      <c r="AI192" s="184">
        <v>562</v>
      </c>
      <c r="AJ192" s="184">
        <v>691</v>
      </c>
      <c r="AK192" s="184">
        <v>651</v>
      </c>
      <c r="AL192" s="184">
        <v>599</v>
      </c>
      <c r="AM192" s="184">
        <v>652</v>
      </c>
      <c r="AN192" s="184">
        <v>627</v>
      </c>
      <c r="AO192" s="184">
        <v>570</v>
      </c>
      <c r="AP192" s="184">
        <v>562</v>
      </c>
      <c r="AQ192" s="184">
        <v>605</v>
      </c>
      <c r="AR192" s="184">
        <v>537</v>
      </c>
      <c r="AS192" s="184">
        <v>560</v>
      </c>
      <c r="AT192" s="184">
        <v>598</v>
      </c>
      <c r="AU192" s="184">
        <v>603</v>
      </c>
      <c r="AV192" s="184">
        <v>732</v>
      </c>
      <c r="AW192" s="184">
        <v>669</v>
      </c>
      <c r="AX192" s="184">
        <v>644</v>
      </c>
      <c r="AY192" s="184">
        <v>740</v>
      </c>
      <c r="AZ192" s="184">
        <v>697</v>
      </c>
      <c r="BA192" s="184">
        <v>714</v>
      </c>
      <c r="BB192" s="184">
        <v>623</v>
      </c>
      <c r="BC192" s="184">
        <v>672</v>
      </c>
      <c r="BD192" s="184">
        <v>620</v>
      </c>
      <c r="BE192" s="184">
        <v>715</v>
      </c>
      <c r="BF192" s="184">
        <v>595</v>
      </c>
      <c r="BG192" s="184">
        <v>631</v>
      </c>
      <c r="BH192" s="184">
        <v>608</v>
      </c>
      <c r="BI192" s="184">
        <v>605</v>
      </c>
      <c r="BJ192" s="184">
        <v>650</v>
      </c>
      <c r="BK192" s="184">
        <v>676</v>
      </c>
      <c r="BL192" s="184">
        <v>734</v>
      </c>
      <c r="BM192" s="184">
        <v>756</v>
      </c>
      <c r="BN192" s="184">
        <v>786</v>
      </c>
      <c r="BO192" s="184">
        <v>769</v>
      </c>
      <c r="BP192" s="184">
        <v>821</v>
      </c>
      <c r="BQ192" s="184">
        <v>820</v>
      </c>
      <c r="BR192" s="184">
        <v>828</v>
      </c>
      <c r="BS192" s="184">
        <v>801</v>
      </c>
      <c r="BT192" s="184">
        <v>859</v>
      </c>
      <c r="BU192" s="184">
        <v>875</v>
      </c>
      <c r="BV192" s="184">
        <v>867</v>
      </c>
      <c r="BW192" s="184">
        <v>815</v>
      </c>
      <c r="BX192" s="184">
        <v>820</v>
      </c>
      <c r="BY192" s="184">
        <v>769</v>
      </c>
      <c r="BZ192" s="184">
        <v>789</v>
      </c>
      <c r="CA192" s="184">
        <v>757</v>
      </c>
      <c r="CB192" s="184">
        <v>710</v>
      </c>
      <c r="CC192" s="184">
        <v>767</v>
      </c>
      <c r="CD192" s="184">
        <v>620</v>
      </c>
      <c r="CE192" s="184">
        <v>575</v>
      </c>
      <c r="CF192" s="184">
        <v>609</v>
      </c>
      <c r="CG192" s="184">
        <v>576</v>
      </c>
      <c r="CH192" s="184">
        <v>583</v>
      </c>
      <c r="CI192" s="184">
        <v>565</v>
      </c>
      <c r="CJ192" s="184">
        <v>673</v>
      </c>
      <c r="CK192" s="184">
        <v>691</v>
      </c>
      <c r="CL192" s="184">
        <v>773</v>
      </c>
      <c r="CM192" s="184">
        <v>584</v>
      </c>
      <c r="CN192" s="184">
        <v>556</v>
      </c>
      <c r="CO192" s="184">
        <v>499</v>
      </c>
      <c r="CP192" s="184">
        <v>444</v>
      </c>
      <c r="CQ192" s="184">
        <v>372</v>
      </c>
      <c r="CR192" s="184">
        <v>313</v>
      </c>
      <c r="CS192" s="184">
        <v>310</v>
      </c>
      <c r="CT192" s="184">
        <v>306</v>
      </c>
      <c r="CU192" s="184">
        <v>259</v>
      </c>
      <c r="CV192" s="184">
        <v>246</v>
      </c>
      <c r="CW192" s="184">
        <v>210</v>
      </c>
      <c r="CX192" s="184">
        <v>167</v>
      </c>
      <c r="CY192" s="184">
        <v>583</v>
      </c>
      <c r="CZ192">
        <v>368</v>
      </c>
      <c r="DA192">
        <v>424</v>
      </c>
      <c r="DB192">
        <v>492</v>
      </c>
      <c r="DC192">
        <v>484</v>
      </c>
      <c r="DD192">
        <v>520</v>
      </c>
      <c r="DE192">
        <v>546</v>
      </c>
      <c r="DF192">
        <v>579</v>
      </c>
      <c r="DG192">
        <v>550</v>
      </c>
      <c r="DH192">
        <v>634</v>
      </c>
      <c r="DI192">
        <v>607</v>
      </c>
      <c r="DJ192">
        <v>663</v>
      </c>
      <c r="DK192">
        <v>624</v>
      </c>
      <c r="DL192">
        <v>681</v>
      </c>
      <c r="DM192">
        <v>664</v>
      </c>
      <c r="DN192">
        <v>649</v>
      </c>
      <c r="DO192">
        <v>616</v>
      </c>
      <c r="DP192">
        <v>647</v>
      </c>
      <c r="DQ192">
        <v>556</v>
      </c>
      <c r="DR192">
        <v>563</v>
      </c>
      <c r="DS192">
        <v>396</v>
      </c>
      <c r="DT192">
        <v>398</v>
      </c>
      <c r="DU192">
        <v>403</v>
      </c>
      <c r="DV192">
        <v>440</v>
      </c>
      <c r="DW192">
        <v>540</v>
      </c>
      <c r="DX192">
        <v>512</v>
      </c>
      <c r="DY192">
        <v>602</v>
      </c>
      <c r="DZ192">
        <v>538</v>
      </c>
      <c r="EA192">
        <v>535</v>
      </c>
      <c r="EB192">
        <v>524</v>
      </c>
      <c r="EC192">
        <v>583</v>
      </c>
      <c r="ED192">
        <v>520</v>
      </c>
      <c r="EE192">
        <v>611</v>
      </c>
      <c r="EF192">
        <v>636</v>
      </c>
      <c r="EG192">
        <v>656</v>
      </c>
      <c r="EH192">
        <v>692</v>
      </c>
      <c r="EI192">
        <v>752</v>
      </c>
      <c r="EJ192">
        <v>744</v>
      </c>
      <c r="EK192">
        <v>799</v>
      </c>
      <c r="EL192">
        <v>730</v>
      </c>
      <c r="EM192">
        <v>729</v>
      </c>
      <c r="EN192">
        <v>650</v>
      </c>
      <c r="EO192">
        <v>696</v>
      </c>
      <c r="EP192">
        <v>713</v>
      </c>
      <c r="EQ192">
        <v>739</v>
      </c>
      <c r="ER192">
        <v>731</v>
      </c>
      <c r="ES192">
        <v>652</v>
      </c>
      <c r="ET192">
        <v>666</v>
      </c>
      <c r="EU192">
        <v>664</v>
      </c>
      <c r="EV192">
        <v>721</v>
      </c>
      <c r="EW192">
        <v>694</v>
      </c>
      <c r="EX192">
        <v>711</v>
      </c>
      <c r="EY192">
        <v>729</v>
      </c>
      <c r="EZ192">
        <v>822</v>
      </c>
      <c r="FA192">
        <v>902</v>
      </c>
      <c r="FB192">
        <v>768</v>
      </c>
      <c r="FC192">
        <v>854</v>
      </c>
      <c r="FD192">
        <v>870</v>
      </c>
      <c r="FE192">
        <v>880</v>
      </c>
      <c r="FF192">
        <v>934</v>
      </c>
      <c r="FG192">
        <v>945</v>
      </c>
      <c r="FH192">
        <v>859</v>
      </c>
      <c r="FI192">
        <v>926</v>
      </c>
      <c r="FJ192">
        <v>906</v>
      </c>
      <c r="FK192">
        <v>904</v>
      </c>
      <c r="FL192">
        <v>807</v>
      </c>
      <c r="FM192">
        <v>826</v>
      </c>
      <c r="FN192">
        <v>730</v>
      </c>
      <c r="FO192">
        <v>736</v>
      </c>
      <c r="FP192">
        <v>678</v>
      </c>
      <c r="FQ192">
        <v>717</v>
      </c>
      <c r="FR192">
        <v>670</v>
      </c>
      <c r="FS192">
        <v>686</v>
      </c>
      <c r="FT192">
        <v>685</v>
      </c>
      <c r="FU192">
        <v>673</v>
      </c>
      <c r="FV192">
        <v>718</v>
      </c>
      <c r="FW192">
        <v>756</v>
      </c>
      <c r="FX192">
        <v>744</v>
      </c>
      <c r="FY192">
        <v>879</v>
      </c>
      <c r="FZ192">
        <v>685</v>
      </c>
      <c r="GA192">
        <v>619</v>
      </c>
      <c r="GB192">
        <v>633</v>
      </c>
      <c r="GC192">
        <v>586</v>
      </c>
      <c r="GD192">
        <v>510</v>
      </c>
      <c r="GE192">
        <v>434</v>
      </c>
      <c r="GF192">
        <v>427</v>
      </c>
      <c r="GG192">
        <v>443</v>
      </c>
      <c r="GH192">
        <v>403</v>
      </c>
      <c r="GI192">
        <v>337</v>
      </c>
      <c r="GJ192">
        <v>302</v>
      </c>
      <c r="GK192">
        <v>267</v>
      </c>
      <c r="GL192">
        <v>1184</v>
      </c>
    </row>
    <row r="193" spans="1:194" s="1" customFormat="1" ht="14.4" x14ac:dyDescent="0.3">
      <c r="A193" s="30" t="s">
        <v>46</v>
      </c>
      <c r="B193" s="1" t="s">
        <v>232</v>
      </c>
      <c r="C193" s="29" t="str">
        <f t="shared" si="76"/>
        <v>LA England - Fenland</v>
      </c>
      <c r="D193" s="48">
        <f t="shared" si="67"/>
        <v>3621</v>
      </c>
      <c r="E193" s="48">
        <f t="shared" si="68"/>
        <v>3478</v>
      </c>
      <c r="F193" s="49">
        <f t="shared" si="69"/>
        <v>104896</v>
      </c>
      <c r="G193" s="49">
        <f t="shared" si="70"/>
        <v>51237</v>
      </c>
      <c r="H193" s="50">
        <f t="shared" si="71"/>
        <v>53659</v>
      </c>
      <c r="I193" s="50">
        <f t="shared" si="72"/>
        <v>40642</v>
      </c>
      <c r="J193" s="50">
        <f t="shared" si="73"/>
        <v>43534</v>
      </c>
      <c r="K193" s="47">
        <f t="shared" si="74"/>
        <v>10595</v>
      </c>
      <c r="L193" s="48">
        <f t="shared" si="75"/>
        <v>10125</v>
      </c>
      <c r="M193" s="184">
        <v>536</v>
      </c>
      <c r="N193" s="184">
        <v>542</v>
      </c>
      <c r="O193" s="184">
        <v>569</v>
      </c>
      <c r="P193" s="184">
        <v>524</v>
      </c>
      <c r="Q193" s="184">
        <v>594</v>
      </c>
      <c r="R193" s="184">
        <v>555</v>
      </c>
      <c r="S193" s="184">
        <v>616</v>
      </c>
      <c r="T193" s="184">
        <v>560</v>
      </c>
      <c r="U193" s="184">
        <v>653</v>
      </c>
      <c r="V193" s="184">
        <v>616</v>
      </c>
      <c r="W193" s="184">
        <v>633</v>
      </c>
      <c r="X193" s="184">
        <v>576</v>
      </c>
      <c r="Y193" s="184">
        <v>647</v>
      </c>
      <c r="Z193" s="184">
        <v>615</v>
      </c>
      <c r="AA193" s="184">
        <v>575</v>
      </c>
      <c r="AB193" s="184">
        <v>590</v>
      </c>
      <c r="AC193" s="184">
        <v>627</v>
      </c>
      <c r="AD193" s="184">
        <v>567</v>
      </c>
      <c r="AE193" s="184">
        <v>582</v>
      </c>
      <c r="AF193" s="184">
        <v>411</v>
      </c>
      <c r="AG193" s="184">
        <v>431</v>
      </c>
      <c r="AH193" s="184">
        <v>454</v>
      </c>
      <c r="AI193" s="184">
        <v>514</v>
      </c>
      <c r="AJ193" s="184">
        <v>535</v>
      </c>
      <c r="AK193" s="184">
        <v>493</v>
      </c>
      <c r="AL193" s="184">
        <v>545</v>
      </c>
      <c r="AM193" s="184">
        <v>593</v>
      </c>
      <c r="AN193" s="184">
        <v>555</v>
      </c>
      <c r="AO193" s="184">
        <v>613</v>
      </c>
      <c r="AP193" s="184">
        <v>617</v>
      </c>
      <c r="AQ193" s="184">
        <v>603</v>
      </c>
      <c r="AR193" s="184">
        <v>646</v>
      </c>
      <c r="AS193" s="184">
        <v>673</v>
      </c>
      <c r="AT193" s="184">
        <v>678</v>
      </c>
      <c r="AU193" s="184">
        <v>638</v>
      </c>
      <c r="AV193" s="184">
        <v>659</v>
      </c>
      <c r="AW193" s="184">
        <v>651</v>
      </c>
      <c r="AX193" s="184">
        <v>605</v>
      </c>
      <c r="AY193" s="184">
        <v>727</v>
      </c>
      <c r="AZ193" s="184">
        <v>609</v>
      </c>
      <c r="BA193" s="184">
        <v>614</v>
      </c>
      <c r="BB193" s="184">
        <v>575</v>
      </c>
      <c r="BC193" s="184">
        <v>552</v>
      </c>
      <c r="BD193" s="184">
        <v>648</v>
      </c>
      <c r="BE193" s="184">
        <v>541</v>
      </c>
      <c r="BF193" s="184">
        <v>637</v>
      </c>
      <c r="BG193" s="184">
        <v>562</v>
      </c>
      <c r="BH193" s="184">
        <v>515</v>
      </c>
      <c r="BI193" s="184">
        <v>585</v>
      </c>
      <c r="BJ193" s="184">
        <v>590</v>
      </c>
      <c r="BK193" s="184">
        <v>610</v>
      </c>
      <c r="BL193" s="184">
        <v>604</v>
      </c>
      <c r="BM193" s="184">
        <v>666</v>
      </c>
      <c r="BN193" s="184">
        <v>708</v>
      </c>
      <c r="BO193" s="184">
        <v>717</v>
      </c>
      <c r="BP193" s="184">
        <v>752</v>
      </c>
      <c r="BQ193" s="184">
        <v>749</v>
      </c>
      <c r="BR193" s="184">
        <v>702</v>
      </c>
      <c r="BS193" s="184">
        <v>757</v>
      </c>
      <c r="BT193" s="184">
        <v>766</v>
      </c>
      <c r="BU193" s="184">
        <v>754</v>
      </c>
      <c r="BV193" s="184">
        <v>766</v>
      </c>
      <c r="BW193" s="184">
        <v>714</v>
      </c>
      <c r="BX193" s="184">
        <v>692</v>
      </c>
      <c r="BY193" s="184">
        <v>667</v>
      </c>
      <c r="BZ193" s="184">
        <v>617</v>
      </c>
      <c r="CA193" s="184">
        <v>654</v>
      </c>
      <c r="CB193" s="184">
        <v>634</v>
      </c>
      <c r="CC193" s="184">
        <v>596</v>
      </c>
      <c r="CD193" s="184">
        <v>525</v>
      </c>
      <c r="CE193" s="184">
        <v>568</v>
      </c>
      <c r="CF193" s="184">
        <v>621</v>
      </c>
      <c r="CG193" s="184">
        <v>553</v>
      </c>
      <c r="CH193" s="184">
        <v>574</v>
      </c>
      <c r="CI193" s="184">
        <v>519</v>
      </c>
      <c r="CJ193" s="184">
        <v>563</v>
      </c>
      <c r="CK193" s="184">
        <v>595</v>
      </c>
      <c r="CL193" s="184">
        <v>616</v>
      </c>
      <c r="CM193" s="184">
        <v>481</v>
      </c>
      <c r="CN193" s="184">
        <v>432</v>
      </c>
      <c r="CO193" s="184">
        <v>411</v>
      </c>
      <c r="CP193" s="184">
        <v>376</v>
      </c>
      <c r="CQ193" s="184">
        <v>312</v>
      </c>
      <c r="CR193" s="184">
        <v>245</v>
      </c>
      <c r="CS193" s="184">
        <v>223</v>
      </c>
      <c r="CT193" s="184">
        <v>241</v>
      </c>
      <c r="CU193" s="184">
        <v>212</v>
      </c>
      <c r="CV193" s="184">
        <v>184</v>
      </c>
      <c r="CW193" s="184">
        <v>137</v>
      </c>
      <c r="CX193" s="184">
        <v>120</v>
      </c>
      <c r="CY193" s="184">
        <v>358</v>
      </c>
      <c r="CZ193">
        <v>453</v>
      </c>
      <c r="DA193">
        <v>531</v>
      </c>
      <c r="DB193">
        <v>527</v>
      </c>
      <c r="DC193">
        <v>536</v>
      </c>
      <c r="DD193">
        <v>572</v>
      </c>
      <c r="DE193">
        <v>542</v>
      </c>
      <c r="DF193">
        <v>547</v>
      </c>
      <c r="DG193">
        <v>534</v>
      </c>
      <c r="DH193">
        <v>617</v>
      </c>
      <c r="DI193">
        <v>566</v>
      </c>
      <c r="DJ193">
        <v>600</v>
      </c>
      <c r="DK193">
        <v>622</v>
      </c>
      <c r="DL193">
        <v>619</v>
      </c>
      <c r="DM193">
        <v>589</v>
      </c>
      <c r="DN193">
        <v>552</v>
      </c>
      <c r="DO193">
        <v>586</v>
      </c>
      <c r="DP193">
        <v>586</v>
      </c>
      <c r="DQ193">
        <v>546</v>
      </c>
      <c r="DR193">
        <v>485</v>
      </c>
      <c r="DS193">
        <v>363</v>
      </c>
      <c r="DT193">
        <v>380</v>
      </c>
      <c r="DU193">
        <v>342</v>
      </c>
      <c r="DV193">
        <v>444</v>
      </c>
      <c r="DW193">
        <v>460</v>
      </c>
      <c r="DX193">
        <v>499</v>
      </c>
      <c r="DY193">
        <v>603</v>
      </c>
      <c r="DZ193">
        <v>561</v>
      </c>
      <c r="EA193">
        <v>596</v>
      </c>
      <c r="EB193">
        <v>598</v>
      </c>
      <c r="EC193">
        <v>642</v>
      </c>
      <c r="ED193">
        <v>662</v>
      </c>
      <c r="EE193">
        <v>654</v>
      </c>
      <c r="EF193">
        <v>717</v>
      </c>
      <c r="EG193">
        <v>752</v>
      </c>
      <c r="EH193">
        <v>716</v>
      </c>
      <c r="EI193">
        <v>742</v>
      </c>
      <c r="EJ193">
        <v>694</v>
      </c>
      <c r="EK193">
        <v>684</v>
      </c>
      <c r="EL193">
        <v>678</v>
      </c>
      <c r="EM193">
        <v>692</v>
      </c>
      <c r="EN193">
        <v>663</v>
      </c>
      <c r="EO193">
        <v>670</v>
      </c>
      <c r="EP193">
        <v>683</v>
      </c>
      <c r="EQ193">
        <v>624</v>
      </c>
      <c r="ER193">
        <v>622</v>
      </c>
      <c r="ES193">
        <v>585</v>
      </c>
      <c r="ET193">
        <v>567</v>
      </c>
      <c r="EU193">
        <v>549</v>
      </c>
      <c r="EV193">
        <v>584</v>
      </c>
      <c r="EW193">
        <v>606</v>
      </c>
      <c r="EX193">
        <v>612</v>
      </c>
      <c r="EY193">
        <v>665</v>
      </c>
      <c r="EZ193">
        <v>737</v>
      </c>
      <c r="FA193">
        <v>754</v>
      </c>
      <c r="FB193">
        <v>754</v>
      </c>
      <c r="FC193">
        <v>742</v>
      </c>
      <c r="FD193">
        <v>784</v>
      </c>
      <c r="FE193">
        <v>843</v>
      </c>
      <c r="FF193">
        <v>770</v>
      </c>
      <c r="FG193">
        <v>794</v>
      </c>
      <c r="FH193">
        <v>794</v>
      </c>
      <c r="FI193">
        <v>817</v>
      </c>
      <c r="FJ193">
        <v>766</v>
      </c>
      <c r="FK193">
        <v>753</v>
      </c>
      <c r="FL193">
        <v>691</v>
      </c>
      <c r="FM193">
        <v>670</v>
      </c>
      <c r="FN193">
        <v>633</v>
      </c>
      <c r="FO193">
        <v>643</v>
      </c>
      <c r="FP193">
        <v>641</v>
      </c>
      <c r="FQ193">
        <v>623</v>
      </c>
      <c r="FR193">
        <v>655</v>
      </c>
      <c r="FS193">
        <v>600</v>
      </c>
      <c r="FT193">
        <v>627</v>
      </c>
      <c r="FU193">
        <v>565</v>
      </c>
      <c r="FV193">
        <v>621</v>
      </c>
      <c r="FW193">
        <v>607</v>
      </c>
      <c r="FX193">
        <v>665</v>
      </c>
      <c r="FY193">
        <v>667</v>
      </c>
      <c r="FZ193">
        <v>490</v>
      </c>
      <c r="GA193">
        <v>464</v>
      </c>
      <c r="GB193">
        <v>457</v>
      </c>
      <c r="GC193">
        <v>423</v>
      </c>
      <c r="GD193">
        <v>356</v>
      </c>
      <c r="GE193">
        <v>349</v>
      </c>
      <c r="GF193">
        <v>306</v>
      </c>
      <c r="GG193">
        <v>320</v>
      </c>
      <c r="GH193">
        <v>279</v>
      </c>
      <c r="GI193">
        <v>238</v>
      </c>
      <c r="GJ193">
        <v>208</v>
      </c>
      <c r="GK193">
        <v>198</v>
      </c>
      <c r="GL193">
        <v>836</v>
      </c>
    </row>
    <row r="194" spans="1:194" s="1" customFormat="1" ht="14.4" x14ac:dyDescent="0.3">
      <c r="A194" s="30" t="s">
        <v>46</v>
      </c>
      <c r="B194" s="1" t="s">
        <v>233</v>
      </c>
      <c r="C194" s="29" t="str">
        <f t="shared" si="76"/>
        <v>LA England - Folkestone and Hythe</v>
      </c>
      <c r="D194" s="48">
        <f t="shared" si="67"/>
        <v>4069</v>
      </c>
      <c r="E194" s="48">
        <f t="shared" si="68"/>
        <v>3760</v>
      </c>
      <c r="F194" s="49">
        <f t="shared" si="69"/>
        <v>112411</v>
      </c>
      <c r="G194" s="49">
        <f t="shared" si="70"/>
        <v>54528</v>
      </c>
      <c r="H194" s="50">
        <f t="shared" si="71"/>
        <v>57883</v>
      </c>
      <c r="I194" s="50">
        <f t="shared" si="72"/>
        <v>43727</v>
      </c>
      <c r="J194" s="50">
        <f t="shared" si="73"/>
        <v>47554</v>
      </c>
      <c r="K194" s="47">
        <f t="shared" si="74"/>
        <v>10801</v>
      </c>
      <c r="L194" s="48">
        <f t="shared" si="75"/>
        <v>10329</v>
      </c>
      <c r="M194" s="184">
        <v>458</v>
      </c>
      <c r="N194" s="184">
        <v>498</v>
      </c>
      <c r="O194" s="184">
        <v>518</v>
      </c>
      <c r="P194" s="184">
        <v>568</v>
      </c>
      <c r="Q194" s="184">
        <v>535</v>
      </c>
      <c r="R194" s="184">
        <v>585</v>
      </c>
      <c r="S194" s="184">
        <v>533</v>
      </c>
      <c r="T194" s="184">
        <v>632</v>
      </c>
      <c r="U194" s="184">
        <v>605</v>
      </c>
      <c r="V194" s="184">
        <v>561</v>
      </c>
      <c r="W194" s="184">
        <v>584</v>
      </c>
      <c r="X194" s="184">
        <v>655</v>
      </c>
      <c r="Y194" s="184">
        <v>635</v>
      </c>
      <c r="Z194" s="184">
        <v>691</v>
      </c>
      <c r="AA194" s="184">
        <v>665</v>
      </c>
      <c r="AB194" s="184">
        <v>680</v>
      </c>
      <c r="AC194" s="184">
        <v>688</v>
      </c>
      <c r="AD194" s="184">
        <v>710</v>
      </c>
      <c r="AE194" s="184">
        <v>708</v>
      </c>
      <c r="AF194" s="184">
        <v>467</v>
      </c>
      <c r="AG194" s="184">
        <v>475</v>
      </c>
      <c r="AH194" s="184">
        <v>418</v>
      </c>
      <c r="AI194" s="184">
        <v>525</v>
      </c>
      <c r="AJ194" s="184">
        <v>562</v>
      </c>
      <c r="AK194" s="184">
        <v>582</v>
      </c>
      <c r="AL194" s="184">
        <v>500</v>
      </c>
      <c r="AM194" s="184">
        <v>589</v>
      </c>
      <c r="AN194" s="184">
        <v>629</v>
      </c>
      <c r="AO194" s="184">
        <v>517</v>
      </c>
      <c r="AP194" s="184">
        <v>563</v>
      </c>
      <c r="AQ194" s="184">
        <v>583</v>
      </c>
      <c r="AR194" s="184">
        <v>568</v>
      </c>
      <c r="AS194" s="184">
        <v>654</v>
      </c>
      <c r="AT194" s="184">
        <v>606</v>
      </c>
      <c r="AU194" s="184">
        <v>580</v>
      </c>
      <c r="AV194" s="184">
        <v>642</v>
      </c>
      <c r="AW194" s="184">
        <v>644</v>
      </c>
      <c r="AX194" s="184">
        <v>653</v>
      </c>
      <c r="AY194" s="184">
        <v>588</v>
      </c>
      <c r="AZ194" s="184">
        <v>608</v>
      </c>
      <c r="BA194" s="184">
        <v>620</v>
      </c>
      <c r="BB194" s="184">
        <v>591</v>
      </c>
      <c r="BC194" s="184">
        <v>603</v>
      </c>
      <c r="BD194" s="184">
        <v>658</v>
      </c>
      <c r="BE194" s="184">
        <v>656</v>
      </c>
      <c r="BF194" s="184">
        <v>592</v>
      </c>
      <c r="BG194" s="184">
        <v>600</v>
      </c>
      <c r="BH194" s="184">
        <v>580</v>
      </c>
      <c r="BI194" s="184">
        <v>557</v>
      </c>
      <c r="BJ194" s="184">
        <v>614</v>
      </c>
      <c r="BK194" s="184">
        <v>668</v>
      </c>
      <c r="BL194" s="184">
        <v>619</v>
      </c>
      <c r="BM194" s="184">
        <v>708</v>
      </c>
      <c r="BN194" s="184">
        <v>822</v>
      </c>
      <c r="BO194" s="184">
        <v>708</v>
      </c>
      <c r="BP194" s="184">
        <v>836</v>
      </c>
      <c r="BQ194" s="184">
        <v>869</v>
      </c>
      <c r="BR194" s="184">
        <v>770</v>
      </c>
      <c r="BS194" s="184">
        <v>896</v>
      </c>
      <c r="BT194" s="184">
        <v>801</v>
      </c>
      <c r="BU194" s="184">
        <v>813</v>
      </c>
      <c r="BV194" s="184">
        <v>849</v>
      </c>
      <c r="BW194" s="184">
        <v>789</v>
      </c>
      <c r="BX194" s="184">
        <v>770</v>
      </c>
      <c r="BY194" s="184">
        <v>762</v>
      </c>
      <c r="BZ194" s="184">
        <v>746</v>
      </c>
      <c r="CA194" s="184">
        <v>694</v>
      </c>
      <c r="CB194" s="184">
        <v>685</v>
      </c>
      <c r="CC194" s="184">
        <v>639</v>
      </c>
      <c r="CD194" s="184">
        <v>635</v>
      </c>
      <c r="CE194" s="184">
        <v>659</v>
      </c>
      <c r="CF194" s="184">
        <v>647</v>
      </c>
      <c r="CG194" s="184">
        <v>606</v>
      </c>
      <c r="CH194" s="184">
        <v>680</v>
      </c>
      <c r="CI194" s="184">
        <v>624</v>
      </c>
      <c r="CJ194" s="184">
        <v>641</v>
      </c>
      <c r="CK194" s="184">
        <v>761</v>
      </c>
      <c r="CL194" s="184">
        <v>843</v>
      </c>
      <c r="CM194" s="184">
        <v>568</v>
      </c>
      <c r="CN194" s="184">
        <v>540</v>
      </c>
      <c r="CO194" s="184">
        <v>522</v>
      </c>
      <c r="CP194" s="184">
        <v>404</v>
      </c>
      <c r="CQ194" s="184">
        <v>367</v>
      </c>
      <c r="CR194" s="184">
        <v>301</v>
      </c>
      <c r="CS194" s="184">
        <v>293</v>
      </c>
      <c r="CT194" s="184">
        <v>262</v>
      </c>
      <c r="CU194" s="184">
        <v>225</v>
      </c>
      <c r="CV194" s="184">
        <v>212</v>
      </c>
      <c r="CW194" s="184">
        <v>173</v>
      </c>
      <c r="CX194" s="184">
        <v>154</v>
      </c>
      <c r="CY194" s="184">
        <v>434</v>
      </c>
      <c r="CZ194">
        <v>488</v>
      </c>
      <c r="DA194">
        <v>504</v>
      </c>
      <c r="DB194">
        <v>524</v>
      </c>
      <c r="DC194">
        <v>469</v>
      </c>
      <c r="DD194">
        <v>541</v>
      </c>
      <c r="DE194">
        <v>533</v>
      </c>
      <c r="DF194">
        <v>580</v>
      </c>
      <c r="DG194">
        <v>550</v>
      </c>
      <c r="DH194">
        <v>599</v>
      </c>
      <c r="DI194">
        <v>559</v>
      </c>
      <c r="DJ194">
        <v>636</v>
      </c>
      <c r="DK194">
        <v>586</v>
      </c>
      <c r="DL194">
        <v>589</v>
      </c>
      <c r="DM194">
        <v>657</v>
      </c>
      <c r="DN194">
        <v>641</v>
      </c>
      <c r="DO194">
        <v>611</v>
      </c>
      <c r="DP194">
        <v>659</v>
      </c>
      <c r="DQ194">
        <v>603</v>
      </c>
      <c r="DR194">
        <v>549</v>
      </c>
      <c r="DS194">
        <v>375</v>
      </c>
      <c r="DT194">
        <v>343</v>
      </c>
      <c r="DU194">
        <v>367</v>
      </c>
      <c r="DV194">
        <v>372</v>
      </c>
      <c r="DW194">
        <v>475</v>
      </c>
      <c r="DX194">
        <v>567</v>
      </c>
      <c r="DY194">
        <v>582</v>
      </c>
      <c r="DZ194">
        <v>589</v>
      </c>
      <c r="EA194">
        <v>600</v>
      </c>
      <c r="EB194">
        <v>608</v>
      </c>
      <c r="EC194">
        <v>611</v>
      </c>
      <c r="ED194">
        <v>642</v>
      </c>
      <c r="EE194">
        <v>705</v>
      </c>
      <c r="EF194">
        <v>706</v>
      </c>
      <c r="EG194">
        <v>685</v>
      </c>
      <c r="EH194">
        <v>767</v>
      </c>
      <c r="EI194">
        <v>722</v>
      </c>
      <c r="EJ194">
        <v>690</v>
      </c>
      <c r="EK194">
        <v>726</v>
      </c>
      <c r="EL194">
        <v>659</v>
      </c>
      <c r="EM194">
        <v>651</v>
      </c>
      <c r="EN194">
        <v>638</v>
      </c>
      <c r="EO194">
        <v>692</v>
      </c>
      <c r="EP194">
        <v>679</v>
      </c>
      <c r="EQ194">
        <v>723</v>
      </c>
      <c r="ER194">
        <v>719</v>
      </c>
      <c r="ES194">
        <v>684</v>
      </c>
      <c r="ET194">
        <v>639</v>
      </c>
      <c r="EU194">
        <v>618</v>
      </c>
      <c r="EV194">
        <v>692</v>
      </c>
      <c r="EW194">
        <v>656</v>
      </c>
      <c r="EX194">
        <v>687</v>
      </c>
      <c r="EY194">
        <v>756</v>
      </c>
      <c r="EZ194">
        <v>750</v>
      </c>
      <c r="FA194">
        <v>794</v>
      </c>
      <c r="FB194">
        <v>806</v>
      </c>
      <c r="FC194">
        <v>831</v>
      </c>
      <c r="FD194">
        <v>853</v>
      </c>
      <c r="FE194">
        <v>871</v>
      </c>
      <c r="FF194">
        <v>852</v>
      </c>
      <c r="FG194">
        <v>864</v>
      </c>
      <c r="FH194">
        <v>842</v>
      </c>
      <c r="FI194">
        <v>868</v>
      </c>
      <c r="FJ194">
        <v>842</v>
      </c>
      <c r="FK194">
        <v>860</v>
      </c>
      <c r="FL194">
        <v>759</v>
      </c>
      <c r="FM194">
        <v>759</v>
      </c>
      <c r="FN194">
        <v>757</v>
      </c>
      <c r="FO194">
        <v>799</v>
      </c>
      <c r="FP194">
        <v>686</v>
      </c>
      <c r="FQ194">
        <v>692</v>
      </c>
      <c r="FR194">
        <v>724</v>
      </c>
      <c r="FS194">
        <v>752</v>
      </c>
      <c r="FT194">
        <v>693</v>
      </c>
      <c r="FU194">
        <v>735</v>
      </c>
      <c r="FV194">
        <v>692</v>
      </c>
      <c r="FW194">
        <v>793</v>
      </c>
      <c r="FX194">
        <v>807</v>
      </c>
      <c r="FY194">
        <v>862</v>
      </c>
      <c r="FZ194">
        <v>694</v>
      </c>
      <c r="GA194">
        <v>532</v>
      </c>
      <c r="GB194">
        <v>580</v>
      </c>
      <c r="GC194">
        <v>527</v>
      </c>
      <c r="GD194">
        <v>459</v>
      </c>
      <c r="GE194">
        <v>342</v>
      </c>
      <c r="GF194">
        <v>381</v>
      </c>
      <c r="GG194">
        <v>359</v>
      </c>
      <c r="GH194">
        <v>292</v>
      </c>
      <c r="GI194">
        <v>309</v>
      </c>
      <c r="GJ194">
        <v>252</v>
      </c>
      <c r="GK194">
        <v>192</v>
      </c>
      <c r="GL194">
        <v>918</v>
      </c>
    </row>
    <row r="195" spans="1:194" s="1" customFormat="1" ht="14.4" x14ac:dyDescent="0.3">
      <c r="A195" s="30" t="s">
        <v>46</v>
      </c>
      <c r="B195" s="1" t="s">
        <v>234</v>
      </c>
      <c r="C195" s="29" t="str">
        <f t="shared" si="76"/>
        <v>LA England - Forest of Dean</v>
      </c>
      <c r="D195" s="48">
        <f t="shared" si="67"/>
        <v>3017</v>
      </c>
      <c r="E195" s="48">
        <f t="shared" si="68"/>
        <v>3058</v>
      </c>
      <c r="F195" s="49">
        <f t="shared" si="69"/>
        <v>89753</v>
      </c>
      <c r="G195" s="49">
        <f t="shared" si="70"/>
        <v>43965</v>
      </c>
      <c r="H195" s="50">
        <f t="shared" si="71"/>
        <v>45788</v>
      </c>
      <c r="I195" s="50">
        <f t="shared" si="72"/>
        <v>35611</v>
      </c>
      <c r="J195" s="50">
        <f t="shared" si="73"/>
        <v>37616</v>
      </c>
      <c r="K195" s="47">
        <f t="shared" si="74"/>
        <v>8354</v>
      </c>
      <c r="L195" s="48">
        <f t="shared" si="75"/>
        <v>8172</v>
      </c>
      <c r="M195" s="184">
        <v>398</v>
      </c>
      <c r="N195" s="184">
        <v>404</v>
      </c>
      <c r="O195" s="184">
        <v>445</v>
      </c>
      <c r="P195" s="184">
        <v>396</v>
      </c>
      <c r="Q195" s="184">
        <v>454</v>
      </c>
      <c r="R195" s="184">
        <v>499</v>
      </c>
      <c r="S195" s="184">
        <v>437</v>
      </c>
      <c r="T195" s="184">
        <v>472</v>
      </c>
      <c r="U195" s="184">
        <v>479</v>
      </c>
      <c r="V195" s="184">
        <v>418</v>
      </c>
      <c r="W195" s="184">
        <v>432</v>
      </c>
      <c r="X195" s="184">
        <v>503</v>
      </c>
      <c r="Y195" s="184">
        <v>525</v>
      </c>
      <c r="Z195" s="184">
        <v>506</v>
      </c>
      <c r="AA195" s="184">
        <v>492</v>
      </c>
      <c r="AB195" s="184">
        <v>483</v>
      </c>
      <c r="AC195" s="184">
        <v>450</v>
      </c>
      <c r="AD195" s="184">
        <v>561</v>
      </c>
      <c r="AE195" s="184">
        <v>489</v>
      </c>
      <c r="AF195" s="184">
        <v>513</v>
      </c>
      <c r="AG195" s="184">
        <v>466</v>
      </c>
      <c r="AH195" s="184">
        <v>414</v>
      </c>
      <c r="AI195" s="184">
        <v>352</v>
      </c>
      <c r="AJ195" s="184">
        <v>397</v>
      </c>
      <c r="AK195" s="184">
        <v>388</v>
      </c>
      <c r="AL195" s="184">
        <v>448</v>
      </c>
      <c r="AM195" s="184">
        <v>459</v>
      </c>
      <c r="AN195" s="184">
        <v>422</v>
      </c>
      <c r="AO195" s="184">
        <v>408</v>
      </c>
      <c r="AP195" s="184">
        <v>473</v>
      </c>
      <c r="AQ195" s="184">
        <v>513</v>
      </c>
      <c r="AR195" s="184">
        <v>436</v>
      </c>
      <c r="AS195" s="184">
        <v>466</v>
      </c>
      <c r="AT195" s="184">
        <v>508</v>
      </c>
      <c r="AU195" s="184">
        <v>521</v>
      </c>
      <c r="AV195" s="184">
        <v>501</v>
      </c>
      <c r="AW195" s="184">
        <v>541</v>
      </c>
      <c r="AX195" s="184">
        <v>539</v>
      </c>
      <c r="AY195" s="184">
        <v>482</v>
      </c>
      <c r="AZ195" s="184">
        <v>488</v>
      </c>
      <c r="BA195" s="184">
        <v>487</v>
      </c>
      <c r="BB195" s="184">
        <v>486</v>
      </c>
      <c r="BC195" s="184">
        <v>480</v>
      </c>
      <c r="BD195" s="184">
        <v>468</v>
      </c>
      <c r="BE195" s="184">
        <v>466</v>
      </c>
      <c r="BF195" s="184">
        <v>465</v>
      </c>
      <c r="BG195" s="184">
        <v>413</v>
      </c>
      <c r="BH195" s="184">
        <v>410</v>
      </c>
      <c r="BI195" s="184">
        <v>452</v>
      </c>
      <c r="BJ195" s="184">
        <v>486</v>
      </c>
      <c r="BK195" s="184">
        <v>508</v>
      </c>
      <c r="BL195" s="184">
        <v>518</v>
      </c>
      <c r="BM195" s="184">
        <v>592</v>
      </c>
      <c r="BN195" s="184">
        <v>635</v>
      </c>
      <c r="BO195" s="184">
        <v>614</v>
      </c>
      <c r="BP195" s="184">
        <v>673</v>
      </c>
      <c r="BQ195" s="184">
        <v>678</v>
      </c>
      <c r="BR195" s="184">
        <v>755</v>
      </c>
      <c r="BS195" s="184">
        <v>743</v>
      </c>
      <c r="BT195" s="184">
        <v>735</v>
      </c>
      <c r="BU195" s="184">
        <v>670</v>
      </c>
      <c r="BV195" s="184">
        <v>739</v>
      </c>
      <c r="BW195" s="184">
        <v>740</v>
      </c>
      <c r="BX195" s="184">
        <v>662</v>
      </c>
      <c r="BY195" s="184">
        <v>636</v>
      </c>
      <c r="BZ195" s="184">
        <v>623</v>
      </c>
      <c r="CA195" s="184">
        <v>575</v>
      </c>
      <c r="CB195" s="184">
        <v>599</v>
      </c>
      <c r="CC195" s="184">
        <v>565</v>
      </c>
      <c r="CD195" s="184">
        <v>549</v>
      </c>
      <c r="CE195" s="184">
        <v>564</v>
      </c>
      <c r="CF195" s="184">
        <v>567</v>
      </c>
      <c r="CG195" s="184">
        <v>514</v>
      </c>
      <c r="CH195" s="184">
        <v>514</v>
      </c>
      <c r="CI195" s="184">
        <v>535</v>
      </c>
      <c r="CJ195" s="184">
        <v>546</v>
      </c>
      <c r="CK195" s="184">
        <v>567</v>
      </c>
      <c r="CL195" s="184">
        <v>585</v>
      </c>
      <c r="CM195" s="184">
        <v>428</v>
      </c>
      <c r="CN195" s="184">
        <v>396</v>
      </c>
      <c r="CO195" s="184">
        <v>416</v>
      </c>
      <c r="CP195" s="184">
        <v>395</v>
      </c>
      <c r="CQ195" s="184">
        <v>305</v>
      </c>
      <c r="CR195" s="184">
        <v>245</v>
      </c>
      <c r="CS195" s="184">
        <v>262</v>
      </c>
      <c r="CT195" s="184">
        <v>212</v>
      </c>
      <c r="CU195" s="184">
        <v>177</v>
      </c>
      <c r="CV195" s="184">
        <v>172</v>
      </c>
      <c r="CW195" s="184">
        <v>109</v>
      </c>
      <c r="CX195" s="184">
        <v>112</v>
      </c>
      <c r="CY195" s="184">
        <v>344</v>
      </c>
      <c r="CZ195">
        <v>358</v>
      </c>
      <c r="DA195">
        <v>386</v>
      </c>
      <c r="DB195">
        <v>390</v>
      </c>
      <c r="DC195">
        <v>395</v>
      </c>
      <c r="DD195">
        <v>439</v>
      </c>
      <c r="DE195">
        <v>429</v>
      </c>
      <c r="DF195">
        <v>435</v>
      </c>
      <c r="DG195">
        <v>427</v>
      </c>
      <c r="DH195">
        <v>478</v>
      </c>
      <c r="DI195">
        <v>445</v>
      </c>
      <c r="DJ195">
        <v>482</v>
      </c>
      <c r="DK195">
        <v>450</v>
      </c>
      <c r="DL195">
        <v>476</v>
      </c>
      <c r="DM195">
        <v>524</v>
      </c>
      <c r="DN195">
        <v>496</v>
      </c>
      <c r="DO195">
        <v>471</v>
      </c>
      <c r="DP195">
        <v>529</v>
      </c>
      <c r="DQ195">
        <v>562</v>
      </c>
      <c r="DR195">
        <v>541</v>
      </c>
      <c r="DS195">
        <v>514</v>
      </c>
      <c r="DT195">
        <v>522</v>
      </c>
      <c r="DU195">
        <v>375</v>
      </c>
      <c r="DV195">
        <v>301</v>
      </c>
      <c r="DW195">
        <v>321</v>
      </c>
      <c r="DX195">
        <v>309</v>
      </c>
      <c r="DY195">
        <v>402</v>
      </c>
      <c r="DZ195">
        <v>391</v>
      </c>
      <c r="EA195">
        <v>472</v>
      </c>
      <c r="EB195">
        <v>469</v>
      </c>
      <c r="EC195">
        <v>443</v>
      </c>
      <c r="ED195">
        <v>477</v>
      </c>
      <c r="EE195">
        <v>472</v>
      </c>
      <c r="EF195">
        <v>543</v>
      </c>
      <c r="EG195">
        <v>536</v>
      </c>
      <c r="EH195">
        <v>542</v>
      </c>
      <c r="EI195">
        <v>555</v>
      </c>
      <c r="EJ195">
        <v>550</v>
      </c>
      <c r="EK195">
        <v>527</v>
      </c>
      <c r="EL195">
        <v>521</v>
      </c>
      <c r="EM195">
        <v>479</v>
      </c>
      <c r="EN195">
        <v>508</v>
      </c>
      <c r="EO195">
        <v>531</v>
      </c>
      <c r="EP195">
        <v>529</v>
      </c>
      <c r="EQ195">
        <v>535</v>
      </c>
      <c r="ER195">
        <v>470</v>
      </c>
      <c r="ES195">
        <v>502</v>
      </c>
      <c r="ET195">
        <v>425</v>
      </c>
      <c r="EU195">
        <v>433</v>
      </c>
      <c r="EV195">
        <v>490</v>
      </c>
      <c r="EW195">
        <v>475</v>
      </c>
      <c r="EX195">
        <v>570</v>
      </c>
      <c r="EY195">
        <v>562</v>
      </c>
      <c r="EZ195">
        <v>681</v>
      </c>
      <c r="FA195">
        <v>670</v>
      </c>
      <c r="FB195">
        <v>689</v>
      </c>
      <c r="FC195">
        <v>676</v>
      </c>
      <c r="FD195">
        <v>715</v>
      </c>
      <c r="FE195">
        <v>752</v>
      </c>
      <c r="FF195">
        <v>755</v>
      </c>
      <c r="FG195">
        <v>735</v>
      </c>
      <c r="FH195">
        <v>744</v>
      </c>
      <c r="FI195">
        <v>687</v>
      </c>
      <c r="FJ195">
        <v>724</v>
      </c>
      <c r="FK195">
        <v>726</v>
      </c>
      <c r="FL195">
        <v>677</v>
      </c>
      <c r="FM195">
        <v>654</v>
      </c>
      <c r="FN195">
        <v>626</v>
      </c>
      <c r="FO195">
        <v>603</v>
      </c>
      <c r="FP195">
        <v>594</v>
      </c>
      <c r="FQ195">
        <v>588</v>
      </c>
      <c r="FR195">
        <v>569</v>
      </c>
      <c r="FS195">
        <v>597</v>
      </c>
      <c r="FT195">
        <v>563</v>
      </c>
      <c r="FU195">
        <v>572</v>
      </c>
      <c r="FV195">
        <v>583</v>
      </c>
      <c r="FW195">
        <v>600</v>
      </c>
      <c r="FX195">
        <v>611</v>
      </c>
      <c r="FY195">
        <v>581</v>
      </c>
      <c r="FZ195">
        <v>471</v>
      </c>
      <c r="GA195">
        <v>457</v>
      </c>
      <c r="GB195">
        <v>479</v>
      </c>
      <c r="GC195">
        <v>397</v>
      </c>
      <c r="GD195">
        <v>330</v>
      </c>
      <c r="GE195">
        <v>284</v>
      </c>
      <c r="GF195">
        <v>278</v>
      </c>
      <c r="GG195">
        <v>249</v>
      </c>
      <c r="GH195">
        <v>244</v>
      </c>
      <c r="GI195">
        <v>218</v>
      </c>
      <c r="GJ195">
        <v>162</v>
      </c>
      <c r="GK195">
        <v>149</v>
      </c>
      <c r="GL195">
        <v>634</v>
      </c>
    </row>
    <row r="196" spans="1:194" s="1" customFormat="1" ht="14.4" x14ac:dyDescent="0.3">
      <c r="A196" s="30" t="s">
        <v>46</v>
      </c>
      <c r="B196" s="1" t="s">
        <v>235</v>
      </c>
      <c r="C196" s="29" t="str">
        <f t="shared" si="76"/>
        <v>LA England - Fylde</v>
      </c>
      <c r="D196" s="48">
        <f t="shared" si="67"/>
        <v>2681</v>
      </c>
      <c r="E196" s="48">
        <f t="shared" si="68"/>
        <v>2615</v>
      </c>
      <c r="F196" s="49">
        <f t="shared" si="69"/>
        <v>85447</v>
      </c>
      <c r="G196" s="49">
        <f t="shared" si="70"/>
        <v>41776</v>
      </c>
      <c r="H196" s="50">
        <f t="shared" si="71"/>
        <v>43671</v>
      </c>
      <c r="I196" s="50">
        <f t="shared" si="72"/>
        <v>34601</v>
      </c>
      <c r="J196" s="50">
        <f t="shared" si="73"/>
        <v>36657</v>
      </c>
      <c r="K196" s="47">
        <f t="shared" si="74"/>
        <v>7175</v>
      </c>
      <c r="L196" s="48">
        <f t="shared" si="75"/>
        <v>7014</v>
      </c>
      <c r="M196" s="184">
        <v>310</v>
      </c>
      <c r="N196" s="184">
        <v>298</v>
      </c>
      <c r="O196" s="184">
        <v>330</v>
      </c>
      <c r="P196" s="184">
        <v>371</v>
      </c>
      <c r="Q196" s="184">
        <v>367</v>
      </c>
      <c r="R196" s="184">
        <v>402</v>
      </c>
      <c r="S196" s="184">
        <v>391</v>
      </c>
      <c r="T196" s="184">
        <v>369</v>
      </c>
      <c r="U196" s="184">
        <v>402</v>
      </c>
      <c r="V196" s="184">
        <v>406</v>
      </c>
      <c r="W196" s="184">
        <v>406</v>
      </c>
      <c r="X196" s="184">
        <v>442</v>
      </c>
      <c r="Y196" s="184">
        <v>482</v>
      </c>
      <c r="Z196" s="184">
        <v>467</v>
      </c>
      <c r="AA196" s="184">
        <v>444</v>
      </c>
      <c r="AB196" s="184">
        <v>415</v>
      </c>
      <c r="AC196" s="184">
        <v>446</v>
      </c>
      <c r="AD196" s="184">
        <v>427</v>
      </c>
      <c r="AE196" s="184">
        <v>372</v>
      </c>
      <c r="AF196" s="184">
        <v>359</v>
      </c>
      <c r="AG196" s="184">
        <v>285</v>
      </c>
      <c r="AH196" s="184">
        <v>250</v>
      </c>
      <c r="AI196" s="184">
        <v>359</v>
      </c>
      <c r="AJ196" s="184">
        <v>357</v>
      </c>
      <c r="AK196" s="184">
        <v>414</v>
      </c>
      <c r="AL196" s="184">
        <v>429</v>
      </c>
      <c r="AM196" s="184">
        <v>391</v>
      </c>
      <c r="AN196" s="184">
        <v>401</v>
      </c>
      <c r="AO196" s="184">
        <v>343</v>
      </c>
      <c r="AP196" s="184">
        <v>424</v>
      </c>
      <c r="AQ196" s="184">
        <v>426</v>
      </c>
      <c r="AR196" s="184">
        <v>404</v>
      </c>
      <c r="AS196" s="184">
        <v>409</v>
      </c>
      <c r="AT196" s="184">
        <v>455</v>
      </c>
      <c r="AU196" s="184">
        <v>462</v>
      </c>
      <c r="AV196" s="184">
        <v>411</v>
      </c>
      <c r="AW196" s="184">
        <v>475</v>
      </c>
      <c r="AX196" s="184">
        <v>441</v>
      </c>
      <c r="AY196" s="184">
        <v>453</v>
      </c>
      <c r="AZ196" s="184">
        <v>472</v>
      </c>
      <c r="BA196" s="184">
        <v>481</v>
      </c>
      <c r="BB196" s="184">
        <v>528</v>
      </c>
      <c r="BC196" s="184">
        <v>497</v>
      </c>
      <c r="BD196" s="184">
        <v>454</v>
      </c>
      <c r="BE196" s="184">
        <v>456</v>
      </c>
      <c r="BF196" s="184">
        <v>467</v>
      </c>
      <c r="BG196" s="184">
        <v>449</v>
      </c>
      <c r="BH196" s="184">
        <v>398</v>
      </c>
      <c r="BI196" s="184">
        <v>418</v>
      </c>
      <c r="BJ196" s="184">
        <v>465</v>
      </c>
      <c r="BK196" s="184">
        <v>475</v>
      </c>
      <c r="BL196" s="184">
        <v>491</v>
      </c>
      <c r="BM196" s="184">
        <v>560</v>
      </c>
      <c r="BN196" s="184">
        <v>588</v>
      </c>
      <c r="BO196" s="184">
        <v>606</v>
      </c>
      <c r="BP196" s="184">
        <v>652</v>
      </c>
      <c r="BQ196" s="184">
        <v>624</v>
      </c>
      <c r="BR196" s="184">
        <v>686</v>
      </c>
      <c r="BS196" s="184">
        <v>688</v>
      </c>
      <c r="BT196" s="184">
        <v>655</v>
      </c>
      <c r="BU196" s="184">
        <v>689</v>
      </c>
      <c r="BV196" s="184">
        <v>705</v>
      </c>
      <c r="BW196" s="184">
        <v>753</v>
      </c>
      <c r="BX196" s="184">
        <v>687</v>
      </c>
      <c r="BY196" s="184">
        <v>723</v>
      </c>
      <c r="BZ196" s="184">
        <v>692</v>
      </c>
      <c r="CA196" s="184">
        <v>596</v>
      </c>
      <c r="CB196" s="184">
        <v>709</v>
      </c>
      <c r="CC196" s="184">
        <v>597</v>
      </c>
      <c r="CD196" s="184">
        <v>611</v>
      </c>
      <c r="CE196" s="184">
        <v>638</v>
      </c>
      <c r="CF196" s="184">
        <v>597</v>
      </c>
      <c r="CG196" s="184">
        <v>508</v>
      </c>
      <c r="CH196" s="184">
        <v>558</v>
      </c>
      <c r="CI196" s="184">
        <v>516</v>
      </c>
      <c r="CJ196" s="184">
        <v>532</v>
      </c>
      <c r="CK196" s="184">
        <v>587</v>
      </c>
      <c r="CL196" s="184">
        <v>605</v>
      </c>
      <c r="CM196" s="184">
        <v>503</v>
      </c>
      <c r="CN196" s="184">
        <v>457</v>
      </c>
      <c r="CO196" s="184">
        <v>435</v>
      </c>
      <c r="CP196" s="184">
        <v>370</v>
      </c>
      <c r="CQ196" s="184">
        <v>327</v>
      </c>
      <c r="CR196" s="184">
        <v>248</v>
      </c>
      <c r="CS196" s="184">
        <v>243</v>
      </c>
      <c r="CT196" s="184">
        <v>244</v>
      </c>
      <c r="CU196" s="184">
        <v>200</v>
      </c>
      <c r="CV196" s="184">
        <v>183</v>
      </c>
      <c r="CW196" s="184">
        <v>148</v>
      </c>
      <c r="CX196" s="184">
        <v>117</v>
      </c>
      <c r="CY196" s="184">
        <v>393</v>
      </c>
      <c r="CZ196">
        <v>311</v>
      </c>
      <c r="DA196">
        <v>306</v>
      </c>
      <c r="DB196">
        <v>344</v>
      </c>
      <c r="DC196">
        <v>341</v>
      </c>
      <c r="DD196">
        <v>337</v>
      </c>
      <c r="DE196">
        <v>358</v>
      </c>
      <c r="DF196">
        <v>364</v>
      </c>
      <c r="DG196">
        <v>389</v>
      </c>
      <c r="DH196">
        <v>408</v>
      </c>
      <c r="DI196">
        <v>368</v>
      </c>
      <c r="DJ196">
        <v>447</v>
      </c>
      <c r="DK196">
        <v>426</v>
      </c>
      <c r="DL196">
        <v>449</v>
      </c>
      <c r="DM196">
        <v>448</v>
      </c>
      <c r="DN196">
        <v>438</v>
      </c>
      <c r="DO196">
        <v>406</v>
      </c>
      <c r="DP196">
        <v>439</v>
      </c>
      <c r="DQ196">
        <v>435</v>
      </c>
      <c r="DR196">
        <v>368</v>
      </c>
      <c r="DS196">
        <v>295</v>
      </c>
      <c r="DT196">
        <v>211</v>
      </c>
      <c r="DU196">
        <v>220</v>
      </c>
      <c r="DV196">
        <v>300</v>
      </c>
      <c r="DW196">
        <v>357</v>
      </c>
      <c r="DX196">
        <v>393</v>
      </c>
      <c r="DY196">
        <v>346</v>
      </c>
      <c r="DZ196">
        <v>342</v>
      </c>
      <c r="EA196">
        <v>386</v>
      </c>
      <c r="EB196">
        <v>387</v>
      </c>
      <c r="EC196">
        <v>396</v>
      </c>
      <c r="ED196">
        <v>402</v>
      </c>
      <c r="EE196">
        <v>392</v>
      </c>
      <c r="EF196">
        <v>433</v>
      </c>
      <c r="EG196">
        <v>506</v>
      </c>
      <c r="EH196">
        <v>479</v>
      </c>
      <c r="EI196">
        <v>500</v>
      </c>
      <c r="EJ196">
        <v>429</v>
      </c>
      <c r="EK196">
        <v>446</v>
      </c>
      <c r="EL196">
        <v>484</v>
      </c>
      <c r="EM196">
        <v>469</v>
      </c>
      <c r="EN196">
        <v>491</v>
      </c>
      <c r="EO196">
        <v>486</v>
      </c>
      <c r="EP196">
        <v>454</v>
      </c>
      <c r="EQ196">
        <v>510</v>
      </c>
      <c r="ER196">
        <v>498</v>
      </c>
      <c r="ES196">
        <v>452</v>
      </c>
      <c r="ET196">
        <v>472</v>
      </c>
      <c r="EU196">
        <v>425</v>
      </c>
      <c r="EV196">
        <v>478</v>
      </c>
      <c r="EW196">
        <v>426</v>
      </c>
      <c r="EX196">
        <v>534</v>
      </c>
      <c r="EY196">
        <v>502</v>
      </c>
      <c r="EZ196">
        <v>633</v>
      </c>
      <c r="FA196">
        <v>638</v>
      </c>
      <c r="FB196">
        <v>633</v>
      </c>
      <c r="FC196">
        <v>644</v>
      </c>
      <c r="FD196">
        <v>657</v>
      </c>
      <c r="FE196">
        <v>699</v>
      </c>
      <c r="FF196">
        <v>709</v>
      </c>
      <c r="FG196">
        <v>763</v>
      </c>
      <c r="FH196">
        <v>679</v>
      </c>
      <c r="FI196">
        <v>810</v>
      </c>
      <c r="FJ196">
        <v>790</v>
      </c>
      <c r="FK196">
        <v>792</v>
      </c>
      <c r="FL196">
        <v>738</v>
      </c>
      <c r="FM196">
        <v>653</v>
      </c>
      <c r="FN196">
        <v>642</v>
      </c>
      <c r="FO196">
        <v>691</v>
      </c>
      <c r="FP196">
        <v>639</v>
      </c>
      <c r="FQ196">
        <v>576</v>
      </c>
      <c r="FR196">
        <v>604</v>
      </c>
      <c r="FS196">
        <v>595</v>
      </c>
      <c r="FT196">
        <v>546</v>
      </c>
      <c r="FU196">
        <v>547</v>
      </c>
      <c r="FV196">
        <v>634</v>
      </c>
      <c r="FW196">
        <v>603</v>
      </c>
      <c r="FX196">
        <v>624</v>
      </c>
      <c r="FY196">
        <v>702</v>
      </c>
      <c r="FZ196">
        <v>505</v>
      </c>
      <c r="GA196">
        <v>496</v>
      </c>
      <c r="GB196">
        <v>455</v>
      </c>
      <c r="GC196">
        <v>422</v>
      </c>
      <c r="GD196">
        <v>394</v>
      </c>
      <c r="GE196">
        <v>335</v>
      </c>
      <c r="GF196">
        <v>339</v>
      </c>
      <c r="GG196">
        <v>348</v>
      </c>
      <c r="GH196">
        <v>308</v>
      </c>
      <c r="GI196">
        <v>246</v>
      </c>
      <c r="GJ196">
        <v>240</v>
      </c>
      <c r="GK196">
        <v>210</v>
      </c>
      <c r="GL196">
        <v>849</v>
      </c>
    </row>
    <row r="197" spans="1:194" s="1" customFormat="1" ht="14.4" x14ac:dyDescent="0.3">
      <c r="A197" s="30" t="s">
        <v>46</v>
      </c>
      <c r="B197" s="1" t="s">
        <v>236</v>
      </c>
      <c r="C197" s="29" t="str">
        <f t="shared" si="76"/>
        <v>LA England - Gateshead</v>
      </c>
      <c r="D197" s="48">
        <f t="shared" si="67"/>
        <v>7339</v>
      </c>
      <c r="E197" s="48">
        <f t="shared" si="68"/>
        <v>7106</v>
      </c>
      <c r="F197" s="49">
        <f t="shared" si="69"/>
        <v>202760</v>
      </c>
      <c r="G197" s="49">
        <f t="shared" si="70"/>
        <v>100425</v>
      </c>
      <c r="H197" s="50">
        <f t="shared" si="71"/>
        <v>102335</v>
      </c>
      <c r="I197" s="50">
        <f t="shared" si="72"/>
        <v>79901</v>
      </c>
      <c r="J197" s="50">
        <f t="shared" si="73"/>
        <v>82445</v>
      </c>
      <c r="K197" s="47">
        <f t="shared" si="74"/>
        <v>20524</v>
      </c>
      <c r="L197" s="48">
        <f t="shared" si="75"/>
        <v>19890</v>
      </c>
      <c r="M197" s="184">
        <v>933</v>
      </c>
      <c r="N197" s="184">
        <v>986</v>
      </c>
      <c r="O197" s="184">
        <v>1011</v>
      </c>
      <c r="P197" s="184">
        <v>1023</v>
      </c>
      <c r="Q197" s="184">
        <v>1068</v>
      </c>
      <c r="R197" s="184">
        <v>1078</v>
      </c>
      <c r="S197" s="184">
        <v>1121</v>
      </c>
      <c r="T197" s="184">
        <v>1191</v>
      </c>
      <c r="U197" s="184">
        <v>1193</v>
      </c>
      <c r="V197" s="184">
        <v>1266</v>
      </c>
      <c r="W197" s="184">
        <v>1175</v>
      </c>
      <c r="X197" s="184">
        <v>1140</v>
      </c>
      <c r="Y197" s="184">
        <v>1230</v>
      </c>
      <c r="Z197" s="184">
        <v>1221</v>
      </c>
      <c r="AA197" s="184">
        <v>1255</v>
      </c>
      <c r="AB197" s="184">
        <v>1221</v>
      </c>
      <c r="AC197" s="184">
        <v>1170</v>
      </c>
      <c r="AD197" s="184">
        <v>1242</v>
      </c>
      <c r="AE197" s="184">
        <v>1243</v>
      </c>
      <c r="AF197" s="184">
        <v>1351</v>
      </c>
      <c r="AG197" s="184">
        <v>1151</v>
      </c>
      <c r="AH197" s="184">
        <v>1094</v>
      </c>
      <c r="AI197" s="184">
        <v>1047</v>
      </c>
      <c r="AJ197" s="184">
        <v>1144</v>
      </c>
      <c r="AK197" s="184">
        <v>1166</v>
      </c>
      <c r="AL197" s="184">
        <v>1279</v>
      </c>
      <c r="AM197" s="184">
        <v>1320</v>
      </c>
      <c r="AN197" s="184">
        <v>1384</v>
      </c>
      <c r="AO197" s="184">
        <v>1442</v>
      </c>
      <c r="AP197" s="184">
        <v>1402</v>
      </c>
      <c r="AQ197" s="184">
        <v>1398</v>
      </c>
      <c r="AR197" s="184">
        <v>1500</v>
      </c>
      <c r="AS197" s="184">
        <v>1473</v>
      </c>
      <c r="AT197" s="184">
        <v>1398</v>
      </c>
      <c r="AU197" s="184">
        <v>1375</v>
      </c>
      <c r="AV197" s="184">
        <v>1391</v>
      </c>
      <c r="AW197" s="184">
        <v>1419</v>
      </c>
      <c r="AX197" s="184">
        <v>1417</v>
      </c>
      <c r="AY197" s="184">
        <v>1408</v>
      </c>
      <c r="AZ197" s="184">
        <v>1358</v>
      </c>
      <c r="BA197" s="184">
        <v>1358</v>
      </c>
      <c r="BB197" s="184">
        <v>1361</v>
      </c>
      <c r="BC197" s="184">
        <v>1239</v>
      </c>
      <c r="BD197" s="184">
        <v>1261</v>
      </c>
      <c r="BE197" s="184">
        <v>1295</v>
      </c>
      <c r="BF197" s="184">
        <v>1245</v>
      </c>
      <c r="BG197" s="184">
        <v>1115</v>
      </c>
      <c r="BH197" s="184">
        <v>1105</v>
      </c>
      <c r="BI197" s="184">
        <v>1125</v>
      </c>
      <c r="BJ197" s="184">
        <v>1103</v>
      </c>
      <c r="BK197" s="184">
        <v>1112</v>
      </c>
      <c r="BL197" s="184">
        <v>1066</v>
      </c>
      <c r="BM197" s="184">
        <v>1359</v>
      </c>
      <c r="BN197" s="184">
        <v>1350</v>
      </c>
      <c r="BO197" s="184">
        <v>1331</v>
      </c>
      <c r="BP197" s="184">
        <v>1297</v>
      </c>
      <c r="BQ197" s="184">
        <v>1351</v>
      </c>
      <c r="BR197" s="184">
        <v>1363</v>
      </c>
      <c r="BS197" s="184">
        <v>1384</v>
      </c>
      <c r="BT197" s="184">
        <v>1349</v>
      </c>
      <c r="BU197" s="184">
        <v>1350</v>
      </c>
      <c r="BV197" s="184">
        <v>1338</v>
      </c>
      <c r="BW197" s="184">
        <v>1388</v>
      </c>
      <c r="BX197" s="184">
        <v>1255</v>
      </c>
      <c r="BY197" s="184">
        <v>1175</v>
      </c>
      <c r="BZ197" s="184">
        <v>1207</v>
      </c>
      <c r="CA197" s="184">
        <v>1210</v>
      </c>
      <c r="CB197" s="184">
        <v>1185</v>
      </c>
      <c r="CC197" s="184">
        <v>1040</v>
      </c>
      <c r="CD197" s="184">
        <v>1048</v>
      </c>
      <c r="CE197" s="184">
        <v>971</v>
      </c>
      <c r="CF197" s="184">
        <v>982</v>
      </c>
      <c r="CG197" s="184">
        <v>863</v>
      </c>
      <c r="CH197" s="184">
        <v>880</v>
      </c>
      <c r="CI197" s="184">
        <v>944</v>
      </c>
      <c r="CJ197" s="184">
        <v>906</v>
      </c>
      <c r="CK197" s="184">
        <v>962</v>
      </c>
      <c r="CL197" s="184">
        <v>1030</v>
      </c>
      <c r="CM197" s="184">
        <v>691</v>
      </c>
      <c r="CN197" s="184">
        <v>670</v>
      </c>
      <c r="CO197" s="184">
        <v>592</v>
      </c>
      <c r="CP197" s="184">
        <v>504</v>
      </c>
      <c r="CQ197" s="184">
        <v>447</v>
      </c>
      <c r="CR197" s="184">
        <v>422</v>
      </c>
      <c r="CS197" s="184">
        <v>410</v>
      </c>
      <c r="CT197" s="184">
        <v>402</v>
      </c>
      <c r="CU197" s="184">
        <v>333</v>
      </c>
      <c r="CV197" s="184">
        <v>323</v>
      </c>
      <c r="CW197" s="184">
        <v>220</v>
      </c>
      <c r="CX197" s="184">
        <v>201</v>
      </c>
      <c r="CY197" s="184">
        <v>623</v>
      </c>
      <c r="CZ197">
        <v>872</v>
      </c>
      <c r="DA197">
        <v>893</v>
      </c>
      <c r="DB197">
        <v>1072</v>
      </c>
      <c r="DC197">
        <v>1059</v>
      </c>
      <c r="DD197">
        <v>985</v>
      </c>
      <c r="DE197">
        <v>1129</v>
      </c>
      <c r="DF197">
        <v>1063</v>
      </c>
      <c r="DG197">
        <v>1152</v>
      </c>
      <c r="DH197">
        <v>1117</v>
      </c>
      <c r="DI197">
        <v>1141</v>
      </c>
      <c r="DJ197">
        <v>1137</v>
      </c>
      <c r="DK197">
        <v>1164</v>
      </c>
      <c r="DL197">
        <v>1155</v>
      </c>
      <c r="DM197">
        <v>1237</v>
      </c>
      <c r="DN197">
        <v>1128</v>
      </c>
      <c r="DO197">
        <v>1176</v>
      </c>
      <c r="DP197">
        <v>1094</v>
      </c>
      <c r="DQ197">
        <v>1316</v>
      </c>
      <c r="DR197">
        <v>1210</v>
      </c>
      <c r="DS197">
        <v>1116</v>
      </c>
      <c r="DT197">
        <v>860</v>
      </c>
      <c r="DU197">
        <v>812</v>
      </c>
      <c r="DV197">
        <v>868</v>
      </c>
      <c r="DW197">
        <v>1028</v>
      </c>
      <c r="DX197">
        <v>1084</v>
      </c>
      <c r="DY197">
        <v>1260</v>
      </c>
      <c r="DZ197">
        <v>1331</v>
      </c>
      <c r="EA197">
        <v>1317</v>
      </c>
      <c r="EB197">
        <v>1237</v>
      </c>
      <c r="EC197">
        <v>1433</v>
      </c>
      <c r="ED197">
        <v>1388</v>
      </c>
      <c r="EE197">
        <v>1382</v>
      </c>
      <c r="EF197">
        <v>1443</v>
      </c>
      <c r="EG197">
        <v>1404</v>
      </c>
      <c r="EH197">
        <v>1431</v>
      </c>
      <c r="EI197">
        <v>1398</v>
      </c>
      <c r="EJ197">
        <v>1374</v>
      </c>
      <c r="EK197">
        <v>1383</v>
      </c>
      <c r="EL197">
        <v>1422</v>
      </c>
      <c r="EM197">
        <v>1337</v>
      </c>
      <c r="EN197">
        <v>1355</v>
      </c>
      <c r="EO197">
        <v>1360</v>
      </c>
      <c r="EP197">
        <v>1249</v>
      </c>
      <c r="EQ197">
        <v>1334</v>
      </c>
      <c r="ER197">
        <v>1351</v>
      </c>
      <c r="ES197">
        <v>1230</v>
      </c>
      <c r="ET197">
        <v>1110</v>
      </c>
      <c r="EU197">
        <v>1056</v>
      </c>
      <c r="EV197">
        <v>1160</v>
      </c>
      <c r="EW197">
        <v>1151</v>
      </c>
      <c r="EX197">
        <v>1185</v>
      </c>
      <c r="EY197">
        <v>1252</v>
      </c>
      <c r="EZ197">
        <v>1363</v>
      </c>
      <c r="FA197">
        <v>1403</v>
      </c>
      <c r="FB197">
        <v>1337</v>
      </c>
      <c r="FC197">
        <v>1372</v>
      </c>
      <c r="FD197">
        <v>1357</v>
      </c>
      <c r="FE197">
        <v>1469</v>
      </c>
      <c r="FF197">
        <v>1452</v>
      </c>
      <c r="FG197">
        <v>1431</v>
      </c>
      <c r="FH197">
        <v>1377</v>
      </c>
      <c r="FI197">
        <v>1432</v>
      </c>
      <c r="FJ197">
        <v>1330</v>
      </c>
      <c r="FK197">
        <v>1296</v>
      </c>
      <c r="FL197">
        <v>1260</v>
      </c>
      <c r="FM197">
        <v>1218</v>
      </c>
      <c r="FN197">
        <v>1258</v>
      </c>
      <c r="FO197">
        <v>1170</v>
      </c>
      <c r="FP197">
        <v>1067</v>
      </c>
      <c r="FQ197">
        <v>1068</v>
      </c>
      <c r="FR197">
        <v>1030</v>
      </c>
      <c r="FS197">
        <v>1008</v>
      </c>
      <c r="FT197">
        <v>1008</v>
      </c>
      <c r="FU197">
        <v>957</v>
      </c>
      <c r="FV197">
        <v>1017</v>
      </c>
      <c r="FW197">
        <v>1044</v>
      </c>
      <c r="FX197">
        <v>1083</v>
      </c>
      <c r="FY197">
        <v>1110</v>
      </c>
      <c r="FZ197">
        <v>786</v>
      </c>
      <c r="GA197">
        <v>826</v>
      </c>
      <c r="GB197">
        <v>736</v>
      </c>
      <c r="GC197">
        <v>649</v>
      </c>
      <c r="GD197">
        <v>604</v>
      </c>
      <c r="GE197">
        <v>539</v>
      </c>
      <c r="GF197">
        <v>544</v>
      </c>
      <c r="GG197">
        <v>576</v>
      </c>
      <c r="GH197">
        <v>512</v>
      </c>
      <c r="GI197">
        <v>428</v>
      </c>
      <c r="GJ197">
        <v>343</v>
      </c>
      <c r="GK197">
        <v>346</v>
      </c>
      <c r="GL197">
        <v>1328</v>
      </c>
    </row>
    <row r="198" spans="1:194" s="1" customFormat="1" ht="14.4" x14ac:dyDescent="0.3">
      <c r="A198" s="30" t="s">
        <v>46</v>
      </c>
      <c r="B198" s="1" t="s">
        <v>237</v>
      </c>
      <c r="C198" s="29" t="str">
        <f t="shared" si="76"/>
        <v>LA England - Gedling</v>
      </c>
      <c r="D198" s="48">
        <f t="shared" si="67"/>
        <v>4452</v>
      </c>
      <c r="E198" s="48">
        <f t="shared" si="68"/>
        <v>4068</v>
      </c>
      <c r="F198" s="49">
        <f t="shared" si="69"/>
        <v>120179</v>
      </c>
      <c r="G198" s="49">
        <f t="shared" si="70"/>
        <v>58184</v>
      </c>
      <c r="H198" s="50">
        <f t="shared" si="71"/>
        <v>61995</v>
      </c>
      <c r="I198" s="50">
        <f t="shared" si="72"/>
        <v>46123</v>
      </c>
      <c r="J198" s="50">
        <f t="shared" si="73"/>
        <v>50206</v>
      </c>
      <c r="K198" s="47">
        <f t="shared" si="74"/>
        <v>12061</v>
      </c>
      <c r="L198" s="48">
        <f t="shared" si="75"/>
        <v>11789</v>
      </c>
      <c r="M198" s="184">
        <v>529</v>
      </c>
      <c r="N198" s="184">
        <v>536</v>
      </c>
      <c r="O198" s="184">
        <v>542</v>
      </c>
      <c r="P198" s="184">
        <v>607</v>
      </c>
      <c r="Q198" s="184">
        <v>598</v>
      </c>
      <c r="R198" s="184">
        <v>635</v>
      </c>
      <c r="S198" s="184">
        <v>662</v>
      </c>
      <c r="T198" s="184">
        <v>702</v>
      </c>
      <c r="U198" s="184">
        <v>721</v>
      </c>
      <c r="V198" s="184">
        <v>704</v>
      </c>
      <c r="W198" s="184">
        <v>679</v>
      </c>
      <c r="X198" s="184">
        <v>694</v>
      </c>
      <c r="Y198" s="184">
        <v>732</v>
      </c>
      <c r="Z198" s="184">
        <v>796</v>
      </c>
      <c r="AA198" s="184">
        <v>755</v>
      </c>
      <c r="AB198" s="184">
        <v>718</v>
      </c>
      <c r="AC198" s="184">
        <v>711</v>
      </c>
      <c r="AD198" s="184">
        <v>740</v>
      </c>
      <c r="AE198" s="184">
        <v>614</v>
      </c>
      <c r="AF198" s="184">
        <v>491</v>
      </c>
      <c r="AG198" s="184">
        <v>451</v>
      </c>
      <c r="AH198" s="184">
        <v>454</v>
      </c>
      <c r="AI198" s="184">
        <v>562</v>
      </c>
      <c r="AJ198" s="184">
        <v>542</v>
      </c>
      <c r="AK198" s="184">
        <v>621</v>
      </c>
      <c r="AL198" s="184">
        <v>608</v>
      </c>
      <c r="AM198" s="184">
        <v>630</v>
      </c>
      <c r="AN198" s="184">
        <v>601</v>
      </c>
      <c r="AO198" s="184">
        <v>669</v>
      </c>
      <c r="AP198" s="184">
        <v>690</v>
      </c>
      <c r="AQ198" s="184">
        <v>790</v>
      </c>
      <c r="AR198" s="184">
        <v>685</v>
      </c>
      <c r="AS198" s="184">
        <v>776</v>
      </c>
      <c r="AT198" s="184">
        <v>825</v>
      </c>
      <c r="AU198" s="184">
        <v>743</v>
      </c>
      <c r="AV198" s="184">
        <v>815</v>
      </c>
      <c r="AW198" s="184">
        <v>853</v>
      </c>
      <c r="AX198" s="184">
        <v>775</v>
      </c>
      <c r="AY198" s="184">
        <v>791</v>
      </c>
      <c r="AZ198" s="184">
        <v>780</v>
      </c>
      <c r="BA198" s="184">
        <v>796</v>
      </c>
      <c r="BB198" s="184">
        <v>744</v>
      </c>
      <c r="BC198" s="184">
        <v>741</v>
      </c>
      <c r="BD198" s="184">
        <v>731</v>
      </c>
      <c r="BE198" s="184">
        <v>832</v>
      </c>
      <c r="BF198" s="184">
        <v>764</v>
      </c>
      <c r="BG198" s="184">
        <v>692</v>
      </c>
      <c r="BH198" s="184">
        <v>700</v>
      </c>
      <c r="BI198" s="184">
        <v>647</v>
      </c>
      <c r="BJ198" s="184">
        <v>637</v>
      </c>
      <c r="BK198" s="184">
        <v>727</v>
      </c>
      <c r="BL198" s="184">
        <v>810</v>
      </c>
      <c r="BM198" s="184">
        <v>768</v>
      </c>
      <c r="BN198" s="184">
        <v>879</v>
      </c>
      <c r="BO198" s="184">
        <v>791</v>
      </c>
      <c r="BP198" s="184">
        <v>874</v>
      </c>
      <c r="BQ198" s="184">
        <v>873</v>
      </c>
      <c r="BR198" s="184">
        <v>826</v>
      </c>
      <c r="BS198" s="184">
        <v>829</v>
      </c>
      <c r="BT198" s="184">
        <v>834</v>
      </c>
      <c r="BU198" s="184">
        <v>803</v>
      </c>
      <c r="BV198" s="184">
        <v>778</v>
      </c>
      <c r="BW198" s="184">
        <v>785</v>
      </c>
      <c r="BX198" s="184">
        <v>805</v>
      </c>
      <c r="BY198" s="184">
        <v>690</v>
      </c>
      <c r="BZ198" s="184">
        <v>688</v>
      </c>
      <c r="CA198" s="184">
        <v>662</v>
      </c>
      <c r="CB198" s="184">
        <v>657</v>
      </c>
      <c r="CC198" s="184">
        <v>589</v>
      </c>
      <c r="CD198" s="184">
        <v>582</v>
      </c>
      <c r="CE198" s="184">
        <v>599</v>
      </c>
      <c r="CF198" s="184">
        <v>632</v>
      </c>
      <c r="CG198" s="184">
        <v>607</v>
      </c>
      <c r="CH198" s="184">
        <v>594</v>
      </c>
      <c r="CI198" s="184">
        <v>619</v>
      </c>
      <c r="CJ198" s="184">
        <v>593</v>
      </c>
      <c r="CK198" s="184">
        <v>628</v>
      </c>
      <c r="CL198" s="184">
        <v>666</v>
      </c>
      <c r="CM198" s="184">
        <v>438</v>
      </c>
      <c r="CN198" s="184">
        <v>435</v>
      </c>
      <c r="CO198" s="184">
        <v>412</v>
      </c>
      <c r="CP198" s="184">
        <v>370</v>
      </c>
      <c r="CQ198" s="184">
        <v>317</v>
      </c>
      <c r="CR198" s="184">
        <v>267</v>
      </c>
      <c r="CS198" s="184">
        <v>263</v>
      </c>
      <c r="CT198" s="184">
        <v>235</v>
      </c>
      <c r="CU198" s="184">
        <v>237</v>
      </c>
      <c r="CV198" s="184">
        <v>194</v>
      </c>
      <c r="CW198" s="184">
        <v>158</v>
      </c>
      <c r="CX198" s="184">
        <v>129</v>
      </c>
      <c r="CY198" s="184">
        <v>430</v>
      </c>
      <c r="CZ198">
        <v>526</v>
      </c>
      <c r="DA198">
        <v>564</v>
      </c>
      <c r="DB198">
        <v>552</v>
      </c>
      <c r="DC198">
        <v>614</v>
      </c>
      <c r="DD198">
        <v>617</v>
      </c>
      <c r="DE198">
        <v>677</v>
      </c>
      <c r="DF198">
        <v>656</v>
      </c>
      <c r="DG198">
        <v>690</v>
      </c>
      <c r="DH198">
        <v>654</v>
      </c>
      <c r="DI198">
        <v>700</v>
      </c>
      <c r="DJ198">
        <v>715</v>
      </c>
      <c r="DK198">
        <v>756</v>
      </c>
      <c r="DL198">
        <v>693</v>
      </c>
      <c r="DM198">
        <v>677</v>
      </c>
      <c r="DN198">
        <v>696</v>
      </c>
      <c r="DO198">
        <v>682</v>
      </c>
      <c r="DP198">
        <v>663</v>
      </c>
      <c r="DQ198">
        <v>657</v>
      </c>
      <c r="DR198">
        <v>625</v>
      </c>
      <c r="DS198">
        <v>456</v>
      </c>
      <c r="DT198">
        <v>386</v>
      </c>
      <c r="DU198">
        <v>330</v>
      </c>
      <c r="DV198">
        <v>497</v>
      </c>
      <c r="DW198">
        <v>556</v>
      </c>
      <c r="DX198">
        <v>601</v>
      </c>
      <c r="DY198">
        <v>649</v>
      </c>
      <c r="DZ198">
        <v>650</v>
      </c>
      <c r="EA198">
        <v>696</v>
      </c>
      <c r="EB198">
        <v>705</v>
      </c>
      <c r="EC198">
        <v>785</v>
      </c>
      <c r="ED198">
        <v>810</v>
      </c>
      <c r="EE198">
        <v>822</v>
      </c>
      <c r="EF198">
        <v>872</v>
      </c>
      <c r="EG198">
        <v>907</v>
      </c>
      <c r="EH198">
        <v>883</v>
      </c>
      <c r="EI198">
        <v>923</v>
      </c>
      <c r="EJ198">
        <v>901</v>
      </c>
      <c r="EK198">
        <v>870</v>
      </c>
      <c r="EL198">
        <v>786</v>
      </c>
      <c r="EM198">
        <v>850</v>
      </c>
      <c r="EN198">
        <v>835</v>
      </c>
      <c r="EO198">
        <v>798</v>
      </c>
      <c r="EP198">
        <v>802</v>
      </c>
      <c r="EQ198">
        <v>820</v>
      </c>
      <c r="ER198">
        <v>819</v>
      </c>
      <c r="ES198">
        <v>752</v>
      </c>
      <c r="ET198">
        <v>774</v>
      </c>
      <c r="EU198">
        <v>676</v>
      </c>
      <c r="EV198">
        <v>697</v>
      </c>
      <c r="EW198">
        <v>729</v>
      </c>
      <c r="EX198">
        <v>741</v>
      </c>
      <c r="EY198">
        <v>857</v>
      </c>
      <c r="EZ198">
        <v>839</v>
      </c>
      <c r="FA198">
        <v>900</v>
      </c>
      <c r="FB198">
        <v>830</v>
      </c>
      <c r="FC198">
        <v>916</v>
      </c>
      <c r="FD198">
        <v>876</v>
      </c>
      <c r="FE198">
        <v>910</v>
      </c>
      <c r="FF198">
        <v>814</v>
      </c>
      <c r="FG198">
        <v>864</v>
      </c>
      <c r="FH198">
        <v>956</v>
      </c>
      <c r="FI198">
        <v>855</v>
      </c>
      <c r="FJ198">
        <v>802</v>
      </c>
      <c r="FK198">
        <v>845</v>
      </c>
      <c r="FL198">
        <v>834</v>
      </c>
      <c r="FM198">
        <v>693</v>
      </c>
      <c r="FN198">
        <v>698</v>
      </c>
      <c r="FO198">
        <v>701</v>
      </c>
      <c r="FP198">
        <v>687</v>
      </c>
      <c r="FQ198">
        <v>660</v>
      </c>
      <c r="FR198">
        <v>662</v>
      </c>
      <c r="FS198">
        <v>630</v>
      </c>
      <c r="FT198">
        <v>667</v>
      </c>
      <c r="FU198">
        <v>587</v>
      </c>
      <c r="FV198">
        <v>669</v>
      </c>
      <c r="FW198">
        <v>679</v>
      </c>
      <c r="FX198">
        <v>692</v>
      </c>
      <c r="FY198">
        <v>747</v>
      </c>
      <c r="FZ198">
        <v>533</v>
      </c>
      <c r="GA198">
        <v>546</v>
      </c>
      <c r="GB198">
        <v>508</v>
      </c>
      <c r="GC198">
        <v>475</v>
      </c>
      <c r="GD198">
        <v>406</v>
      </c>
      <c r="GE198">
        <v>335</v>
      </c>
      <c r="GF198">
        <v>356</v>
      </c>
      <c r="GG198">
        <v>351</v>
      </c>
      <c r="GH198">
        <v>309</v>
      </c>
      <c r="GI198">
        <v>276</v>
      </c>
      <c r="GJ198">
        <v>281</v>
      </c>
      <c r="GK198">
        <v>200</v>
      </c>
      <c r="GL198">
        <v>757</v>
      </c>
    </row>
    <row r="199" spans="1:194" s="1" customFormat="1" ht="14.4" x14ac:dyDescent="0.3">
      <c r="A199" s="30" t="s">
        <v>46</v>
      </c>
      <c r="B199" s="1" t="s">
        <v>238</v>
      </c>
      <c r="C199" s="29" t="str">
        <f t="shared" si="76"/>
        <v>LA England - Gloucester</v>
      </c>
      <c r="D199" s="48">
        <f t="shared" si="67"/>
        <v>5359</v>
      </c>
      <c r="E199" s="48">
        <f t="shared" si="68"/>
        <v>5137</v>
      </c>
      <c r="F199" s="49">
        <f t="shared" si="69"/>
        <v>138598</v>
      </c>
      <c r="G199" s="49">
        <f t="shared" si="70"/>
        <v>68757</v>
      </c>
      <c r="H199" s="50">
        <f t="shared" si="71"/>
        <v>69841</v>
      </c>
      <c r="I199" s="50">
        <f t="shared" si="72"/>
        <v>53444</v>
      </c>
      <c r="J199" s="50">
        <f t="shared" si="73"/>
        <v>55263</v>
      </c>
      <c r="K199" s="47">
        <f t="shared" si="74"/>
        <v>15313</v>
      </c>
      <c r="L199" s="48">
        <f t="shared" si="75"/>
        <v>14578</v>
      </c>
      <c r="M199" s="184">
        <v>764</v>
      </c>
      <c r="N199" s="184">
        <v>750</v>
      </c>
      <c r="O199" s="184">
        <v>810</v>
      </c>
      <c r="P199" s="184">
        <v>754</v>
      </c>
      <c r="Q199" s="184">
        <v>747</v>
      </c>
      <c r="R199" s="184">
        <v>829</v>
      </c>
      <c r="S199" s="184">
        <v>867</v>
      </c>
      <c r="T199" s="184">
        <v>829</v>
      </c>
      <c r="U199" s="184">
        <v>905</v>
      </c>
      <c r="V199" s="184">
        <v>902</v>
      </c>
      <c r="W199" s="184">
        <v>877</v>
      </c>
      <c r="X199" s="184">
        <v>920</v>
      </c>
      <c r="Y199" s="184">
        <v>976</v>
      </c>
      <c r="Z199" s="184">
        <v>844</v>
      </c>
      <c r="AA199" s="184">
        <v>870</v>
      </c>
      <c r="AB199" s="184">
        <v>824</v>
      </c>
      <c r="AC199" s="184">
        <v>961</v>
      </c>
      <c r="AD199" s="184">
        <v>884</v>
      </c>
      <c r="AE199" s="184">
        <v>867</v>
      </c>
      <c r="AF199" s="184">
        <v>803</v>
      </c>
      <c r="AG199" s="184">
        <v>817</v>
      </c>
      <c r="AH199" s="184">
        <v>825</v>
      </c>
      <c r="AI199" s="184">
        <v>920</v>
      </c>
      <c r="AJ199" s="184">
        <v>970</v>
      </c>
      <c r="AK199" s="184">
        <v>952</v>
      </c>
      <c r="AL199" s="184">
        <v>1000</v>
      </c>
      <c r="AM199" s="184">
        <v>851</v>
      </c>
      <c r="AN199" s="184">
        <v>887</v>
      </c>
      <c r="AO199" s="184">
        <v>932</v>
      </c>
      <c r="AP199" s="184">
        <v>924</v>
      </c>
      <c r="AQ199" s="184">
        <v>1011</v>
      </c>
      <c r="AR199" s="184">
        <v>1007</v>
      </c>
      <c r="AS199" s="184">
        <v>986</v>
      </c>
      <c r="AT199" s="184">
        <v>1002</v>
      </c>
      <c r="AU199" s="184">
        <v>1074</v>
      </c>
      <c r="AV199" s="184">
        <v>1023</v>
      </c>
      <c r="AW199" s="184">
        <v>1046</v>
      </c>
      <c r="AX199" s="184">
        <v>1025</v>
      </c>
      <c r="AY199" s="184">
        <v>950</v>
      </c>
      <c r="AZ199" s="184">
        <v>981</v>
      </c>
      <c r="BA199" s="184">
        <v>981</v>
      </c>
      <c r="BB199" s="184">
        <v>955</v>
      </c>
      <c r="BC199" s="184">
        <v>978</v>
      </c>
      <c r="BD199" s="184">
        <v>915</v>
      </c>
      <c r="BE199" s="184">
        <v>1025</v>
      </c>
      <c r="BF199" s="184">
        <v>858</v>
      </c>
      <c r="BG199" s="184">
        <v>862</v>
      </c>
      <c r="BH199" s="184">
        <v>766</v>
      </c>
      <c r="BI199" s="184">
        <v>839</v>
      </c>
      <c r="BJ199" s="184">
        <v>801</v>
      </c>
      <c r="BK199" s="184">
        <v>822</v>
      </c>
      <c r="BL199" s="184">
        <v>851</v>
      </c>
      <c r="BM199" s="184">
        <v>853</v>
      </c>
      <c r="BN199" s="184">
        <v>863</v>
      </c>
      <c r="BO199" s="184">
        <v>862</v>
      </c>
      <c r="BP199" s="184">
        <v>885</v>
      </c>
      <c r="BQ199" s="184">
        <v>904</v>
      </c>
      <c r="BR199" s="184">
        <v>898</v>
      </c>
      <c r="BS199" s="184">
        <v>862</v>
      </c>
      <c r="BT199" s="184">
        <v>870</v>
      </c>
      <c r="BU199" s="184">
        <v>868</v>
      </c>
      <c r="BV199" s="184">
        <v>910</v>
      </c>
      <c r="BW199" s="184">
        <v>807</v>
      </c>
      <c r="BX199" s="184">
        <v>812</v>
      </c>
      <c r="BY199" s="184">
        <v>764</v>
      </c>
      <c r="BZ199" s="184">
        <v>766</v>
      </c>
      <c r="CA199" s="184">
        <v>676</v>
      </c>
      <c r="CB199" s="184">
        <v>657</v>
      </c>
      <c r="CC199" s="184">
        <v>598</v>
      </c>
      <c r="CD199" s="184">
        <v>577</v>
      </c>
      <c r="CE199" s="184">
        <v>553</v>
      </c>
      <c r="CF199" s="184">
        <v>489</v>
      </c>
      <c r="CG199" s="184">
        <v>492</v>
      </c>
      <c r="CH199" s="184">
        <v>461</v>
      </c>
      <c r="CI199" s="184">
        <v>527</v>
      </c>
      <c r="CJ199" s="184">
        <v>513</v>
      </c>
      <c r="CK199" s="184">
        <v>474</v>
      </c>
      <c r="CL199" s="184">
        <v>532</v>
      </c>
      <c r="CM199" s="184">
        <v>390</v>
      </c>
      <c r="CN199" s="184">
        <v>372</v>
      </c>
      <c r="CO199" s="184">
        <v>372</v>
      </c>
      <c r="CP199" s="184">
        <v>336</v>
      </c>
      <c r="CQ199" s="184">
        <v>323</v>
      </c>
      <c r="CR199" s="184">
        <v>256</v>
      </c>
      <c r="CS199" s="184">
        <v>210</v>
      </c>
      <c r="CT199" s="184">
        <v>215</v>
      </c>
      <c r="CU199" s="184">
        <v>195</v>
      </c>
      <c r="CV199" s="184">
        <v>156</v>
      </c>
      <c r="CW199" s="184">
        <v>169</v>
      </c>
      <c r="CX199" s="184">
        <v>118</v>
      </c>
      <c r="CY199" s="184">
        <v>353</v>
      </c>
      <c r="CZ199">
        <v>702</v>
      </c>
      <c r="DA199">
        <v>682</v>
      </c>
      <c r="DB199">
        <v>733</v>
      </c>
      <c r="DC199">
        <v>698</v>
      </c>
      <c r="DD199">
        <v>788</v>
      </c>
      <c r="DE199">
        <v>802</v>
      </c>
      <c r="DF199">
        <v>865</v>
      </c>
      <c r="DG199">
        <v>775</v>
      </c>
      <c r="DH199">
        <v>841</v>
      </c>
      <c r="DI199">
        <v>872</v>
      </c>
      <c r="DJ199">
        <v>840</v>
      </c>
      <c r="DK199">
        <v>843</v>
      </c>
      <c r="DL199">
        <v>874</v>
      </c>
      <c r="DM199">
        <v>908</v>
      </c>
      <c r="DN199">
        <v>916</v>
      </c>
      <c r="DO199">
        <v>852</v>
      </c>
      <c r="DP199">
        <v>839</v>
      </c>
      <c r="DQ199">
        <v>748</v>
      </c>
      <c r="DR199">
        <v>744</v>
      </c>
      <c r="DS199">
        <v>797</v>
      </c>
      <c r="DT199">
        <v>843</v>
      </c>
      <c r="DU199">
        <v>873</v>
      </c>
      <c r="DV199">
        <v>910</v>
      </c>
      <c r="DW199">
        <v>836</v>
      </c>
      <c r="DX199">
        <v>830</v>
      </c>
      <c r="DY199">
        <v>944</v>
      </c>
      <c r="DZ199">
        <v>892</v>
      </c>
      <c r="EA199">
        <v>936</v>
      </c>
      <c r="EB199">
        <v>948</v>
      </c>
      <c r="EC199">
        <v>989</v>
      </c>
      <c r="ED199">
        <v>1030</v>
      </c>
      <c r="EE199">
        <v>1004</v>
      </c>
      <c r="EF199">
        <v>1030</v>
      </c>
      <c r="EG199">
        <v>1078</v>
      </c>
      <c r="EH199">
        <v>1096</v>
      </c>
      <c r="EI199">
        <v>1087</v>
      </c>
      <c r="EJ199">
        <v>1106</v>
      </c>
      <c r="EK199">
        <v>1062</v>
      </c>
      <c r="EL199">
        <v>1022</v>
      </c>
      <c r="EM199">
        <v>964</v>
      </c>
      <c r="EN199">
        <v>950</v>
      </c>
      <c r="EO199">
        <v>997</v>
      </c>
      <c r="EP199">
        <v>939</v>
      </c>
      <c r="EQ199">
        <v>928</v>
      </c>
      <c r="ER199">
        <v>938</v>
      </c>
      <c r="ES199">
        <v>861</v>
      </c>
      <c r="ET199">
        <v>769</v>
      </c>
      <c r="EU199">
        <v>800</v>
      </c>
      <c r="EV199">
        <v>707</v>
      </c>
      <c r="EW199">
        <v>822</v>
      </c>
      <c r="EX199">
        <v>841</v>
      </c>
      <c r="EY199">
        <v>791</v>
      </c>
      <c r="EZ199">
        <v>828</v>
      </c>
      <c r="FA199">
        <v>833</v>
      </c>
      <c r="FB199">
        <v>877</v>
      </c>
      <c r="FC199">
        <v>957</v>
      </c>
      <c r="FD199">
        <v>878</v>
      </c>
      <c r="FE199">
        <v>925</v>
      </c>
      <c r="FF199">
        <v>964</v>
      </c>
      <c r="FG199">
        <v>901</v>
      </c>
      <c r="FH199">
        <v>922</v>
      </c>
      <c r="FI199">
        <v>835</v>
      </c>
      <c r="FJ199">
        <v>792</v>
      </c>
      <c r="FK199">
        <v>797</v>
      </c>
      <c r="FL199">
        <v>779</v>
      </c>
      <c r="FM199">
        <v>724</v>
      </c>
      <c r="FN199">
        <v>720</v>
      </c>
      <c r="FO199">
        <v>652</v>
      </c>
      <c r="FP199">
        <v>608</v>
      </c>
      <c r="FQ199">
        <v>577</v>
      </c>
      <c r="FR199">
        <v>604</v>
      </c>
      <c r="FS199">
        <v>582</v>
      </c>
      <c r="FT199">
        <v>549</v>
      </c>
      <c r="FU199">
        <v>590</v>
      </c>
      <c r="FV199">
        <v>525</v>
      </c>
      <c r="FW199">
        <v>556</v>
      </c>
      <c r="FX199">
        <v>586</v>
      </c>
      <c r="FY199">
        <v>589</v>
      </c>
      <c r="FZ199">
        <v>492</v>
      </c>
      <c r="GA199">
        <v>473</v>
      </c>
      <c r="GB199">
        <v>443</v>
      </c>
      <c r="GC199">
        <v>439</v>
      </c>
      <c r="GD199">
        <v>351</v>
      </c>
      <c r="GE199">
        <v>282</v>
      </c>
      <c r="GF199">
        <v>315</v>
      </c>
      <c r="GG199">
        <v>286</v>
      </c>
      <c r="GH199">
        <v>266</v>
      </c>
      <c r="GI199">
        <v>237</v>
      </c>
      <c r="GJ199">
        <v>190</v>
      </c>
      <c r="GK199">
        <v>203</v>
      </c>
      <c r="GL199">
        <v>772</v>
      </c>
    </row>
    <row r="200" spans="1:194" s="1" customFormat="1" ht="14.4" x14ac:dyDescent="0.3">
      <c r="A200" s="30" t="s">
        <v>46</v>
      </c>
      <c r="B200" s="1" t="s">
        <v>239</v>
      </c>
      <c r="C200" s="29" t="str">
        <f t="shared" si="76"/>
        <v>LA England - Gosport</v>
      </c>
      <c r="D200" s="48">
        <f t="shared" si="67"/>
        <v>3209</v>
      </c>
      <c r="E200" s="48">
        <f t="shared" si="68"/>
        <v>2855</v>
      </c>
      <c r="F200" s="49">
        <f t="shared" si="69"/>
        <v>82921</v>
      </c>
      <c r="G200" s="49">
        <f t="shared" si="70"/>
        <v>40589</v>
      </c>
      <c r="H200" s="50">
        <f t="shared" si="71"/>
        <v>42332</v>
      </c>
      <c r="I200" s="50">
        <f t="shared" si="72"/>
        <v>32038</v>
      </c>
      <c r="J200" s="50">
        <f t="shared" si="73"/>
        <v>34413</v>
      </c>
      <c r="K200" s="47">
        <f t="shared" si="74"/>
        <v>8551</v>
      </c>
      <c r="L200" s="48">
        <f t="shared" si="75"/>
        <v>7919</v>
      </c>
      <c r="M200" s="184">
        <v>395</v>
      </c>
      <c r="N200" s="184">
        <v>406</v>
      </c>
      <c r="O200" s="184">
        <v>386</v>
      </c>
      <c r="P200" s="184">
        <v>401</v>
      </c>
      <c r="Q200" s="184">
        <v>455</v>
      </c>
      <c r="R200" s="184">
        <v>439</v>
      </c>
      <c r="S200" s="184">
        <v>457</v>
      </c>
      <c r="T200" s="184">
        <v>448</v>
      </c>
      <c r="U200" s="184">
        <v>455</v>
      </c>
      <c r="V200" s="184">
        <v>515</v>
      </c>
      <c r="W200" s="184">
        <v>472</v>
      </c>
      <c r="X200" s="184">
        <v>513</v>
      </c>
      <c r="Y200" s="184">
        <v>544</v>
      </c>
      <c r="Z200" s="184">
        <v>532</v>
      </c>
      <c r="AA200" s="184">
        <v>538</v>
      </c>
      <c r="AB200" s="184">
        <v>506</v>
      </c>
      <c r="AC200" s="184">
        <v>526</v>
      </c>
      <c r="AD200" s="184">
        <v>563</v>
      </c>
      <c r="AE200" s="184">
        <v>528</v>
      </c>
      <c r="AF200" s="184">
        <v>486</v>
      </c>
      <c r="AG200" s="184">
        <v>438</v>
      </c>
      <c r="AH200" s="184">
        <v>475</v>
      </c>
      <c r="AI200" s="184">
        <v>408</v>
      </c>
      <c r="AJ200" s="184">
        <v>483</v>
      </c>
      <c r="AK200" s="184">
        <v>449</v>
      </c>
      <c r="AL200" s="184">
        <v>545</v>
      </c>
      <c r="AM200" s="184">
        <v>482</v>
      </c>
      <c r="AN200" s="184">
        <v>440</v>
      </c>
      <c r="AO200" s="184">
        <v>475</v>
      </c>
      <c r="AP200" s="184">
        <v>463</v>
      </c>
      <c r="AQ200" s="184">
        <v>431</v>
      </c>
      <c r="AR200" s="184">
        <v>489</v>
      </c>
      <c r="AS200" s="184">
        <v>505</v>
      </c>
      <c r="AT200" s="184">
        <v>488</v>
      </c>
      <c r="AU200" s="184">
        <v>496</v>
      </c>
      <c r="AV200" s="184">
        <v>473</v>
      </c>
      <c r="AW200" s="184">
        <v>522</v>
      </c>
      <c r="AX200" s="184">
        <v>468</v>
      </c>
      <c r="AY200" s="184">
        <v>506</v>
      </c>
      <c r="AZ200" s="184">
        <v>528</v>
      </c>
      <c r="BA200" s="184">
        <v>503</v>
      </c>
      <c r="BB200" s="184">
        <v>548</v>
      </c>
      <c r="BC200" s="184">
        <v>461</v>
      </c>
      <c r="BD200" s="184">
        <v>459</v>
      </c>
      <c r="BE200" s="184">
        <v>504</v>
      </c>
      <c r="BF200" s="184">
        <v>464</v>
      </c>
      <c r="BG200" s="184">
        <v>417</v>
      </c>
      <c r="BH200" s="184">
        <v>426</v>
      </c>
      <c r="BI200" s="184">
        <v>429</v>
      </c>
      <c r="BJ200" s="184">
        <v>430</v>
      </c>
      <c r="BK200" s="184">
        <v>473</v>
      </c>
      <c r="BL200" s="184">
        <v>486</v>
      </c>
      <c r="BM200" s="184">
        <v>532</v>
      </c>
      <c r="BN200" s="184">
        <v>573</v>
      </c>
      <c r="BO200" s="184">
        <v>513</v>
      </c>
      <c r="BP200" s="184">
        <v>531</v>
      </c>
      <c r="BQ200" s="184">
        <v>549</v>
      </c>
      <c r="BR200" s="184">
        <v>577</v>
      </c>
      <c r="BS200" s="184">
        <v>598</v>
      </c>
      <c r="BT200" s="184">
        <v>606</v>
      </c>
      <c r="BU200" s="184">
        <v>601</v>
      </c>
      <c r="BV200" s="184">
        <v>593</v>
      </c>
      <c r="BW200" s="184">
        <v>562</v>
      </c>
      <c r="BX200" s="184">
        <v>562</v>
      </c>
      <c r="BY200" s="184">
        <v>592</v>
      </c>
      <c r="BZ200" s="184">
        <v>532</v>
      </c>
      <c r="CA200" s="184">
        <v>499</v>
      </c>
      <c r="CB200" s="184">
        <v>468</v>
      </c>
      <c r="CC200" s="184">
        <v>478</v>
      </c>
      <c r="CD200" s="184">
        <v>442</v>
      </c>
      <c r="CE200" s="184">
        <v>433</v>
      </c>
      <c r="CF200" s="184">
        <v>379</v>
      </c>
      <c r="CG200" s="184">
        <v>383</v>
      </c>
      <c r="CH200" s="184">
        <v>428</v>
      </c>
      <c r="CI200" s="184">
        <v>380</v>
      </c>
      <c r="CJ200" s="184">
        <v>403</v>
      </c>
      <c r="CK200" s="184">
        <v>466</v>
      </c>
      <c r="CL200" s="184">
        <v>462</v>
      </c>
      <c r="CM200" s="184">
        <v>373</v>
      </c>
      <c r="CN200" s="184">
        <v>343</v>
      </c>
      <c r="CO200" s="184">
        <v>298</v>
      </c>
      <c r="CP200" s="184">
        <v>243</v>
      </c>
      <c r="CQ200" s="184">
        <v>194</v>
      </c>
      <c r="CR200" s="184">
        <v>166</v>
      </c>
      <c r="CS200" s="184">
        <v>189</v>
      </c>
      <c r="CT200" s="184">
        <v>169</v>
      </c>
      <c r="CU200" s="184">
        <v>148</v>
      </c>
      <c r="CV200" s="184">
        <v>143</v>
      </c>
      <c r="CW200" s="184">
        <v>100</v>
      </c>
      <c r="CX200" s="184">
        <v>79</v>
      </c>
      <c r="CY200" s="184">
        <v>273</v>
      </c>
      <c r="CZ200">
        <v>359</v>
      </c>
      <c r="DA200">
        <v>376</v>
      </c>
      <c r="DB200">
        <v>400</v>
      </c>
      <c r="DC200">
        <v>413</v>
      </c>
      <c r="DD200">
        <v>398</v>
      </c>
      <c r="DE200">
        <v>403</v>
      </c>
      <c r="DF200">
        <v>408</v>
      </c>
      <c r="DG200">
        <v>463</v>
      </c>
      <c r="DH200">
        <v>480</v>
      </c>
      <c r="DI200">
        <v>430</v>
      </c>
      <c r="DJ200">
        <v>484</v>
      </c>
      <c r="DK200">
        <v>450</v>
      </c>
      <c r="DL200">
        <v>432</v>
      </c>
      <c r="DM200">
        <v>473</v>
      </c>
      <c r="DN200">
        <v>495</v>
      </c>
      <c r="DO200">
        <v>475</v>
      </c>
      <c r="DP200">
        <v>495</v>
      </c>
      <c r="DQ200">
        <v>485</v>
      </c>
      <c r="DR200">
        <v>416</v>
      </c>
      <c r="DS200">
        <v>352</v>
      </c>
      <c r="DT200">
        <v>288</v>
      </c>
      <c r="DU200">
        <v>312</v>
      </c>
      <c r="DV200">
        <v>398</v>
      </c>
      <c r="DW200">
        <v>420</v>
      </c>
      <c r="DX200">
        <v>482</v>
      </c>
      <c r="DY200">
        <v>461</v>
      </c>
      <c r="DZ200">
        <v>421</v>
      </c>
      <c r="EA200">
        <v>508</v>
      </c>
      <c r="EB200">
        <v>470</v>
      </c>
      <c r="EC200">
        <v>512</v>
      </c>
      <c r="ED200">
        <v>519</v>
      </c>
      <c r="EE200">
        <v>531</v>
      </c>
      <c r="EF200">
        <v>556</v>
      </c>
      <c r="EG200">
        <v>547</v>
      </c>
      <c r="EH200">
        <v>550</v>
      </c>
      <c r="EI200">
        <v>561</v>
      </c>
      <c r="EJ200">
        <v>544</v>
      </c>
      <c r="EK200">
        <v>545</v>
      </c>
      <c r="EL200">
        <v>541</v>
      </c>
      <c r="EM200">
        <v>578</v>
      </c>
      <c r="EN200">
        <v>503</v>
      </c>
      <c r="EO200">
        <v>506</v>
      </c>
      <c r="EP200">
        <v>523</v>
      </c>
      <c r="EQ200">
        <v>531</v>
      </c>
      <c r="ER200">
        <v>522</v>
      </c>
      <c r="ES200">
        <v>482</v>
      </c>
      <c r="ET200">
        <v>469</v>
      </c>
      <c r="EU200">
        <v>421</v>
      </c>
      <c r="EV200">
        <v>444</v>
      </c>
      <c r="EW200">
        <v>469</v>
      </c>
      <c r="EX200">
        <v>511</v>
      </c>
      <c r="EY200">
        <v>558</v>
      </c>
      <c r="EZ200">
        <v>566</v>
      </c>
      <c r="FA200">
        <v>609</v>
      </c>
      <c r="FB200">
        <v>548</v>
      </c>
      <c r="FC200">
        <v>634</v>
      </c>
      <c r="FD200">
        <v>587</v>
      </c>
      <c r="FE200">
        <v>611</v>
      </c>
      <c r="FF200">
        <v>578</v>
      </c>
      <c r="FG200">
        <v>653</v>
      </c>
      <c r="FH200">
        <v>651</v>
      </c>
      <c r="FI200">
        <v>634</v>
      </c>
      <c r="FJ200">
        <v>617</v>
      </c>
      <c r="FK200">
        <v>589</v>
      </c>
      <c r="FL200">
        <v>559</v>
      </c>
      <c r="FM200">
        <v>582</v>
      </c>
      <c r="FN200">
        <v>570</v>
      </c>
      <c r="FO200">
        <v>515</v>
      </c>
      <c r="FP200">
        <v>475</v>
      </c>
      <c r="FQ200">
        <v>471</v>
      </c>
      <c r="FR200">
        <v>471</v>
      </c>
      <c r="FS200">
        <v>448</v>
      </c>
      <c r="FT200">
        <v>460</v>
      </c>
      <c r="FU200">
        <v>427</v>
      </c>
      <c r="FV200">
        <v>430</v>
      </c>
      <c r="FW200">
        <v>534</v>
      </c>
      <c r="FX200">
        <v>481</v>
      </c>
      <c r="FY200">
        <v>559</v>
      </c>
      <c r="FZ200">
        <v>396</v>
      </c>
      <c r="GA200">
        <v>422</v>
      </c>
      <c r="GB200">
        <v>349</v>
      </c>
      <c r="GC200">
        <v>314</v>
      </c>
      <c r="GD200">
        <v>289</v>
      </c>
      <c r="GE200">
        <v>210</v>
      </c>
      <c r="GF200">
        <v>226</v>
      </c>
      <c r="GG200">
        <v>215</v>
      </c>
      <c r="GH200">
        <v>209</v>
      </c>
      <c r="GI200">
        <v>180</v>
      </c>
      <c r="GJ200">
        <v>162</v>
      </c>
      <c r="GK200">
        <v>151</v>
      </c>
      <c r="GL200">
        <v>580</v>
      </c>
    </row>
    <row r="201" spans="1:194" s="1" customFormat="1" ht="14.4" x14ac:dyDescent="0.3">
      <c r="A201" s="30" t="s">
        <v>46</v>
      </c>
      <c r="B201" s="1" t="s">
        <v>240</v>
      </c>
      <c r="C201" s="29" t="str">
        <f t="shared" si="76"/>
        <v>LA England - Gravesham</v>
      </c>
      <c r="D201" s="48">
        <f t="shared" si="67"/>
        <v>4695</v>
      </c>
      <c r="E201" s="48">
        <f t="shared" si="68"/>
        <v>4523</v>
      </c>
      <c r="F201" s="49">
        <f t="shared" si="69"/>
        <v>110671</v>
      </c>
      <c r="G201" s="49">
        <f t="shared" si="70"/>
        <v>54047</v>
      </c>
      <c r="H201" s="50">
        <f t="shared" si="71"/>
        <v>56624</v>
      </c>
      <c r="I201" s="50">
        <f t="shared" si="72"/>
        <v>40500</v>
      </c>
      <c r="J201" s="50">
        <f t="shared" si="73"/>
        <v>43517</v>
      </c>
      <c r="K201" s="47">
        <f t="shared" si="74"/>
        <v>13547</v>
      </c>
      <c r="L201" s="48">
        <f t="shared" si="75"/>
        <v>13107</v>
      </c>
      <c r="M201" s="184">
        <v>671</v>
      </c>
      <c r="N201" s="184">
        <v>703</v>
      </c>
      <c r="O201" s="184">
        <v>704</v>
      </c>
      <c r="P201" s="184">
        <v>646</v>
      </c>
      <c r="Q201" s="184">
        <v>760</v>
      </c>
      <c r="R201" s="184">
        <v>687</v>
      </c>
      <c r="S201" s="184">
        <v>796</v>
      </c>
      <c r="T201" s="184">
        <v>737</v>
      </c>
      <c r="U201" s="184">
        <v>788</v>
      </c>
      <c r="V201" s="184">
        <v>786</v>
      </c>
      <c r="W201" s="184">
        <v>802</v>
      </c>
      <c r="X201" s="184">
        <v>772</v>
      </c>
      <c r="Y201" s="184">
        <v>827</v>
      </c>
      <c r="Z201" s="184">
        <v>796</v>
      </c>
      <c r="AA201" s="184">
        <v>812</v>
      </c>
      <c r="AB201" s="184">
        <v>741</v>
      </c>
      <c r="AC201" s="184">
        <v>754</v>
      </c>
      <c r="AD201" s="184">
        <v>765</v>
      </c>
      <c r="AE201" s="184">
        <v>724</v>
      </c>
      <c r="AF201" s="184">
        <v>490</v>
      </c>
      <c r="AG201" s="184">
        <v>538</v>
      </c>
      <c r="AH201" s="184">
        <v>491</v>
      </c>
      <c r="AI201" s="184">
        <v>582</v>
      </c>
      <c r="AJ201" s="184">
        <v>584</v>
      </c>
      <c r="AK201" s="184">
        <v>715</v>
      </c>
      <c r="AL201" s="184">
        <v>714</v>
      </c>
      <c r="AM201" s="184">
        <v>691</v>
      </c>
      <c r="AN201" s="184">
        <v>627</v>
      </c>
      <c r="AO201" s="184">
        <v>676</v>
      </c>
      <c r="AP201" s="184">
        <v>678</v>
      </c>
      <c r="AQ201" s="184">
        <v>717</v>
      </c>
      <c r="AR201" s="184">
        <v>705</v>
      </c>
      <c r="AS201" s="184">
        <v>762</v>
      </c>
      <c r="AT201" s="184">
        <v>749</v>
      </c>
      <c r="AU201" s="184">
        <v>795</v>
      </c>
      <c r="AV201" s="184">
        <v>740</v>
      </c>
      <c r="AW201" s="184">
        <v>775</v>
      </c>
      <c r="AX201" s="184">
        <v>791</v>
      </c>
      <c r="AY201" s="184">
        <v>785</v>
      </c>
      <c r="AZ201" s="184">
        <v>725</v>
      </c>
      <c r="BA201" s="184">
        <v>733</v>
      </c>
      <c r="BB201" s="184">
        <v>701</v>
      </c>
      <c r="BC201" s="184">
        <v>703</v>
      </c>
      <c r="BD201" s="184">
        <v>739</v>
      </c>
      <c r="BE201" s="184">
        <v>754</v>
      </c>
      <c r="BF201" s="184">
        <v>748</v>
      </c>
      <c r="BG201" s="184">
        <v>639</v>
      </c>
      <c r="BH201" s="184">
        <v>628</v>
      </c>
      <c r="BI201" s="184">
        <v>649</v>
      </c>
      <c r="BJ201" s="184">
        <v>662</v>
      </c>
      <c r="BK201" s="184">
        <v>662</v>
      </c>
      <c r="BL201" s="184">
        <v>651</v>
      </c>
      <c r="BM201" s="184">
        <v>659</v>
      </c>
      <c r="BN201" s="184">
        <v>712</v>
      </c>
      <c r="BO201" s="184">
        <v>716</v>
      </c>
      <c r="BP201" s="184">
        <v>709</v>
      </c>
      <c r="BQ201" s="184">
        <v>709</v>
      </c>
      <c r="BR201" s="184">
        <v>654</v>
      </c>
      <c r="BS201" s="184">
        <v>743</v>
      </c>
      <c r="BT201" s="184">
        <v>665</v>
      </c>
      <c r="BU201" s="184">
        <v>648</v>
      </c>
      <c r="BV201" s="184">
        <v>681</v>
      </c>
      <c r="BW201" s="184">
        <v>615</v>
      </c>
      <c r="BX201" s="184">
        <v>586</v>
      </c>
      <c r="BY201" s="184">
        <v>563</v>
      </c>
      <c r="BZ201" s="184">
        <v>582</v>
      </c>
      <c r="CA201" s="184">
        <v>503</v>
      </c>
      <c r="CB201" s="184">
        <v>485</v>
      </c>
      <c r="CC201" s="184">
        <v>493</v>
      </c>
      <c r="CD201" s="184">
        <v>444</v>
      </c>
      <c r="CE201" s="184">
        <v>431</v>
      </c>
      <c r="CF201" s="184">
        <v>405</v>
      </c>
      <c r="CG201" s="184">
        <v>353</v>
      </c>
      <c r="CH201" s="184">
        <v>423</v>
      </c>
      <c r="CI201" s="184">
        <v>341</v>
      </c>
      <c r="CJ201" s="184">
        <v>411</v>
      </c>
      <c r="CK201" s="184">
        <v>420</v>
      </c>
      <c r="CL201" s="184">
        <v>433</v>
      </c>
      <c r="CM201" s="184">
        <v>316</v>
      </c>
      <c r="CN201" s="184">
        <v>303</v>
      </c>
      <c r="CO201" s="184">
        <v>301</v>
      </c>
      <c r="CP201" s="184">
        <v>262</v>
      </c>
      <c r="CQ201" s="184">
        <v>238</v>
      </c>
      <c r="CR201" s="184">
        <v>199</v>
      </c>
      <c r="CS201" s="184">
        <v>192</v>
      </c>
      <c r="CT201" s="184">
        <v>170</v>
      </c>
      <c r="CU201" s="184">
        <v>149</v>
      </c>
      <c r="CV201" s="184">
        <v>110</v>
      </c>
      <c r="CW201" s="184">
        <v>110</v>
      </c>
      <c r="CX201" s="184">
        <v>99</v>
      </c>
      <c r="CY201" s="184">
        <v>344</v>
      </c>
      <c r="CZ201">
        <v>618</v>
      </c>
      <c r="DA201">
        <v>636</v>
      </c>
      <c r="DB201">
        <v>690</v>
      </c>
      <c r="DC201">
        <v>726</v>
      </c>
      <c r="DD201">
        <v>772</v>
      </c>
      <c r="DE201">
        <v>682</v>
      </c>
      <c r="DF201">
        <v>702</v>
      </c>
      <c r="DG201">
        <v>782</v>
      </c>
      <c r="DH201">
        <v>732</v>
      </c>
      <c r="DI201">
        <v>730</v>
      </c>
      <c r="DJ201">
        <v>786</v>
      </c>
      <c r="DK201">
        <v>728</v>
      </c>
      <c r="DL201">
        <v>785</v>
      </c>
      <c r="DM201">
        <v>758</v>
      </c>
      <c r="DN201">
        <v>790</v>
      </c>
      <c r="DO201">
        <v>772</v>
      </c>
      <c r="DP201">
        <v>678</v>
      </c>
      <c r="DQ201">
        <v>740</v>
      </c>
      <c r="DR201">
        <v>673</v>
      </c>
      <c r="DS201">
        <v>479</v>
      </c>
      <c r="DT201">
        <v>417</v>
      </c>
      <c r="DU201">
        <v>396</v>
      </c>
      <c r="DV201">
        <v>544</v>
      </c>
      <c r="DW201">
        <v>618</v>
      </c>
      <c r="DX201">
        <v>626</v>
      </c>
      <c r="DY201">
        <v>659</v>
      </c>
      <c r="DZ201">
        <v>639</v>
      </c>
      <c r="EA201">
        <v>746</v>
      </c>
      <c r="EB201">
        <v>643</v>
      </c>
      <c r="EC201">
        <v>699</v>
      </c>
      <c r="ED201">
        <v>763</v>
      </c>
      <c r="EE201">
        <v>807</v>
      </c>
      <c r="EF201">
        <v>836</v>
      </c>
      <c r="EG201">
        <v>815</v>
      </c>
      <c r="EH201">
        <v>849</v>
      </c>
      <c r="EI201">
        <v>855</v>
      </c>
      <c r="EJ201">
        <v>803</v>
      </c>
      <c r="EK201">
        <v>908</v>
      </c>
      <c r="EL201">
        <v>882</v>
      </c>
      <c r="EM201">
        <v>871</v>
      </c>
      <c r="EN201">
        <v>834</v>
      </c>
      <c r="EO201">
        <v>860</v>
      </c>
      <c r="EP201">
        <v>814</v>
      </c>
      <c r="EQ201">
        <v>801</v>
      </c>
      <c r="ER201">
        <v>782</v>
      </c>
      <c r="ES201">
        <v>747</v>
      </c>
      <c r="ET201">
        <v>697</v>
      </c>
      <c r="EU201">
        <v>637</v>
      </c>
      <c r="EV201">
        <v>656</v>
      </c>
      <c r="EW201">
        <v>650</v>
      </c>
      <c r="EX201">
        <v>685</v>
      </c>
      <c r="EY201">
        <v>665</v>
      </c>
      <c r="EZ201">
        <v>735</v>
      </c>
      <c r="FA201">
        <v>749</v>
      </c>
      <c r="FB201">
        <v>765</v>
      </c>
      <c r="FC201">
        <v>738</v>
      </c>
      <c r="FD201">
        <v>679</v>
      </c>
      <c r="FE201">
        <v>736</v>
      </c>
      <c r="FF201">
        <v>703</v>
      </c>
      <c r="FG201">
        <v>662</v>
      </c>
      <c r="FH201">
        <v>638</v>
      </c>
      <c r="FI201">
        <v>700</v>
      </c>
      <c r="FJ201">
        <v>651</v>
      </c>
      <c r="FK201">
        <v>644</v>
      </c>
      <c r="FL201">
        <v>558</v>
      </c>
      <c r="FM201">
        <v>547</v>
      </c>
      <c r="FN201">
        <v>568</v>
      </c>
      <c r="FO201">
        <v>472</v>
      </c>
      <c r="FP201">
        <v>508</v>
      </c>
      <c r="FQ201">
        <v>503</v>
      </c>
      <c r="FR201">
        <v>485</v>
      </c>
      <c r="FS201">
        <v>469</v>
      </c>
      <c r="FT201">
        <v>454</v>
      </c>
      <c r="FU201">
        <v>442</v>
      </c>
      <c r="FV201">
        <v>421</v>
      </c>
      <c r="FW201">
        <v>428</v>
      </c>
      <c r="FX201">
        <v>499</v>
      </c>
      <c r="FY201">
        <v>587</v>
      </c>
      <c r="FZ201">
        <v>408</v>
      </c>
      <c r="GA201">
        <v>373</v>
      </c>
      <c r="GB201">
        <v>331</v>
      </c>
      <c r="GC201">
        <v>326</v>
      </c>
      <c r="GD201">
        <v>308</v>
      </c>
      <c r="GE201">
        <v>254</v>
      </c>
      <c r="GF201">
        <v>241</v>
      </c>
      <c r="GG201">
        <v>245</v>
      </c>
      <c r="GH201">
        <v>233</v>
      </c>
      <c r="GI201">
        <v>195</v>
      </c>
      <c r="GJ201">
        <v>184</v>
      </c>
      <c r="GK201">
        <v>145</v>
      </c>
      <c r="GL201">
        <v>577</v>
      </c>
    </row>
    <row r="202" spans="1:194" s="1" customFormat="1" ht="14.4" x14ac:dyDescent="0.3">
      <c r="A202" s="30" t="s">
        <v>46</v>
      </c>
      <c r="B202" s="1" t="s">
        <v>241</v>
      </c>
      <c r="C202" s="29" t="str">
        <f t="shared" si="76"/>
        <v>LA England - Great Yarmouth</v>
      </c>
      <c r="D202" s="48">
        <f t="shared" si="67"/>
        <v>3587</v>
      </c>
      <c r="E202" s="48">
        <f t="shared" si="68"/>
        <v>3424</v>
      </c>
      <c r="F202" s="49">
        <f t="shared" si="69"/>
        <v>100529</v>
      </c>
      <c r="G202" s="49">
        <f t="shared" si="70"/>
        <v>48971</v>
      </c>
      <c r="H202" s="50">
        <f t="shared" si="71"/>
        <v>51558</v>
      </c>
      <c r="I202" s="50">
        <f t="shared" si="72"/>
        <v>38977</v>
      </c>
      <c r="J202" s="50">
        <f t="shared" si="73"/>
        <v>42049</v>
      </c>
      <c r="K202" s="47">
        <f t="shared" si="74"/>
        <v>9994</v>
      </c>
      <c r="L202" s="48">
        <f t="shared" si="75"/>
        <v>9509</v>
      </c>
      <c r="M202" s="184">
        <v>475</v>
      </c>
      <c r="N202" s="184">
        <v>473</v>
      </c>
      <c r="O202" s="184">
        <v>444</v>
      </c>
      <c r="P202" s="184">
        <v>518</v>
      </c>
      <c r="Q202" s="184">
        <v>536</v>
      </c>
      <c r="R202" s="184">
        <v>552</v>
      </c>
      <c r="S202" s="184">
        <v>569</v>
      </c>
      <c r="T202" s="184">
        <v>601</v>
      </c>
      <c r="U202" s="184">
        <v>536</v>
      </c>
      <c r="V202" s="184">
        <v>538</v>
      </c>
      <c r="W202" s="184">
        <v>577</v>
      </c>
      <c r="X202" s="184">
        <v>588</v>
      </c>
      <c r="Y202" s="184">
        <v>613</v>
      </c>
      <c r="Z202" s="184">
        <v>601</v>
      </c>
      <c r="AA202" s="184">
        <v>620</v>
      </c>
      <c r="AB202" s="184">
        <v>561</v>
      </c>
      <c r="AC202" s="184">
        <v>593</v>
      </c>
      <c r="AD202" s="184">
        <v>599</v>
      </c>
      <c r="AE202" s="184">
        <v>566</v>
      </c>
      <c r="AF202" s="184">
        <v>481</v>
      </c>
      <c r="AG202" s="184">
        <v>467</v>
      </c>
      <c r="AH202" s="184">
        <v>440</v>
      </c>
      <c r="AI202" s="184">
        <v>467</v>
      </c>
      <c r="AJ202" s="184">
        <v>486</v>
      </c>
      <c r="AK202" s="184">
        <v>493</v>
      </c>
      <c r="AL202" s="184">
        <v>485</v>
      </c>
      <c r="AM202" s="184">
        <v>492</v>
      </c>
      <c r="AN202" s="184">
        <v>553</v>
      </c>
      <c r="AO202" s="184">
        <v>545</v>
      </c>
      <c r="AP202" s="184">
        <v>554</v>
      </c>
      <c r="AQ202" s="184">
        <v>497</v>
      </c>
      <c r="AR202" s="184">
        <v>589</v>
      </c>
      <c r="AS202" s="184">
        <v>591</v>
      </c>
      <c r="AT202" s="184">
        <v>555</v>
      </c>
      <c r="AU202" s="184">
        <v>609</v>
      </c>
      <c r="AV202" s="184">
        <v>582</v>
      </c>
      <c r="AW202" s="184">
        <v>548</v>
      </c>
      <c r="AX202" s="184">
        <v>616</v>
      </c>
      <c r="AY202" s="184">
        <v>534</v>
      </c>
      <c r="AZ202" s="184">
        <v>544</v>
      </c>
      <c r="BA202" s="184">
        <v>554</v>
      </c>
      <c r="BB202" s="184">
        <v>536</v>
      </c>
      <c r="BC202" s="184">
        <v>512</v>
      </c>
      <c r="BD202" s="184">
        <v>528</v>
      </c>
      <c r="BE202" s="184">
        <v>604</v>
      </c>
      <c r="BF202" s="184">
        <v>597</v>
      </c>
      <c r="BG202" s="184">
        <v>494</v>
      </c>
      <c r="BH202" s="184">
        <v>485</v>
      </c>
      <c r="BI202" s="184">
        <v>503</v>
      </c>
      <c r="BJ202" s="184">
        <v>533</v>
      </c>
      <c r="BK202" s="184">
        <v>531</v>
      </c>
      <c r="BL202" s="184">
        <v>587</v>
      </c>
      <c r="BM202" s="184">
        <v>672</v>
      </c>
      <c r="BN202" s="184">
        <v>652</v>
      </c>
      <c r="BO202" s="184">
        <v>697</v>
      </c>
      <c r="BP202" s="184">
        <v>696</v>
      </c>
      <c r="BQ202" s="184">
        <v>689</v>
      </c>
      <c r="BR202" s="184">
        <v>730</v>
      </c>
      <c r="BS202" s="184">
        <v>684</v>
      </c>
      <c r="BT202" s="184">
        <v>753</v>
      </c>
      <c r="BU202" s="184">
        <v>753</v>
      </c>
      <c r="BV202" s="184">
        <v>726</v>
      </c>
      <c r="BW202" s="184">
        <v>706</v>
      </c>
      <c r="BX202" s="184">
        <v>655</v>
      </c>
      <c r="BY202" s="184">
        <v>685</v>
      </c>
      <c r="BZ202" s="184">
        <v>653</v>
      </c>
      <c r="CA202" s="184">
        <v>666</v>
      </c>
      <c r="CB202" s="184">
        <v>626</v>
      </c>
      <c r="CC202" s="184">
        <v>625</v>
      </c>
      <c r="CD202" s="184">
        <v>625</v>
      </c>
      <c r="CE202" s="184">
        <v>629</v>
      </c>
      <c r="CF202" s="184">
        <v>556</v>
      </c>
      <c r="CG202" s="184">
        <v>592</v>
      </c>
      <c r="CH202" s="184">
        <v>528</v>
      </c>
      <c r="CI202" s="184">
        <v>585</v>
      </c>
      <c r="CJ202" s="184">
        <v>573</v>
      </c>
      <c r="CK202" s="184">
        <v>642</v>
      </c>
      <c r="CL202" s="184">
        <v>666</v>
      </c>
      <c r="CM202" s="184">
        <v>506</v>
      </c>
      <c r="CN202" s="184">
        <v>444</v>
      </c>
      <c r="CO202" s="184">
        <v>408</v>
      </c>
      <c r="CP202" s="184">
        <v>388</v>
      </c>
      <c r="CQ202" s="184">
        <v>305</v>
      </c>
      <c r="CR202" s="184">
        <v>245</v>
      </c>
      <c r="CS202" s="184">
        <v>258</v>
      </c>
      <c r="CT202" s="184">
        <v>234</v>
      </c>
      <c r="CU202" s="184">
        <v>216</v>
      </c>
      <c r="CV202" s="184">
        <v>164</v>
      </c>
      <c r="CW202" s="184">
        <v>123</v>
      </c>
      <c r="CX202" s="184">
        <v>114</v>
      </c>
      <c r="CY202" s="184">
        <v>350</v>
      </c>
      <c r="CZ202">
        <v>419</v>
      </c>
      <c r="DA202">
        <v>463</v>
      </c>
      <c r="DB202">
        <v>476</v>
      </c>
      <c r="DC202">
        <v>472</v>
      </c>
      <c r="DD202">
        <v>497</v>
      </c>
      <c r="DE202">
        <v>486</v>
      </c>
      <c r="DF202">
        <v>505</v>
      </c>
      <c r="DG202">
        <v>558</v>
      </c>
      <c r="DH202">
        <v>585</v>
      </c>
      <c r="DI202">
        <v>544</v>
      </c>
      <c r="DJ202">
        <v>535</v>
      </c>
      <c r="DK202">
        <v>545</v>
      </c>
      <c r="DL202">
        <v>554</v>
      </c>
      <c r="DM202">
        <v>538</v>
      </c>
      <c r="DN202">
        <v>636</v>
      </c>
      <c r="DO202">
        <v>555</v>
      </c>
      <c r="DP202">
        <v>587</v>
      </c>
      <c r="DQ202">
        <v>554</v>
      </c>
      <c r="DR202">
        <v>497</v>
      </c>
      <c r="DS202">
        <v>433</v>
      </c>
      <c r="DT202">
        <v>402</v>
      </c>
      <c r="DU202">
        <v>423</v>
      </c>
      <c r="DV202">
        <v>445</v>
      </c>
      <c r="DW202">
        <v>483</v>
      </c>
      <c r="DX202">
        <v>489</v>
      </c>
      <c r="DY202">
        <v>587</v>
      </c>
      <c r="DZ202">
        <v>517</v>
      </c>
      <c r="EA202">
        <v>586</v>
      </c>
      <c r="EB202">
        <v>554</v>
      </c>
      <c r="EC202">
        <v>585</v>
      </c>
      <c r="ED202">
        <v>561</v>
      </c>
      <c r="EE202">
        <v>611</v>
      </c>
      <c r="EF202">
        <v>656</v>
      </c>
      <c r="EG202">
        <v>622</v>
      </c>
      <c r="EH202">
        <v>632</v>
      </c>
      <c r="EI202">
        <v>620</v>
      </c>
      <c r="EJ202">
        <v>661</v>
      </c>
      <c r="EK202">
        <v>628</v>
      </c>
      <c r="EL202">
        <v>589</v>
      </c>
      <c r="EM202">
        <v>587</v>
      </c>
      <c r="EN202">
        <v>562</v>
      </c>
      <c r="EO202">
        <v>583</v>
      </c>
      <c r="EP202">
        <v>596</v>
      </c>
      <c r="EQ202">
        <v>553</v>
      </c>
      <c r="ER202">
        <v>582</v>
      </c>
      <c r="ES202">
        <v>517</v>
      </c>
      <c r="ET202">
        <v>533</v>
      </c>
      <c r="EU202">
        <v>490</v>
      </c>
      <c r="EV202">
        <v>574</v>
      </c>
      <c r="EW202">
        <v>560</v>
      </c>
      <c r="EX202">
        <v>640</v>
      </c>
      <c r="EY202">
        <v>648</v>
      </c>
      <c r="EZ202">
        <v>686</v>
      </c>
      <c r="FA202">
        <v>714</v>
      </c>
      <c r="FB202">
        <v>709</v>
      </c>
      <c r="FC202">
        <v>769</v>
      </c>
      <c r="FD202">
        <v>757</v>
      </c>
      <c r="FE202">
        <v>798</v>
      </c>
      <c r="FF202">
        <v>782</v>
      </c>
      <c r="FG202">
        <v>814</v>
      </c>
      <c r="FH202">
        <v>844</v>
      </c>
      <c r="FI202">
        <v>786</v>
      </c>
      <c r="FJ202">
        <v>762</v>
      </c>
      <c r="FK202">
        <v>699</v>
      </c>
      <c r="FL202">
        <v>702</v>
      </c>
      <c r="FM202">
        <v>683</v>
      </c>
      <c r="FN202">
        <v>689</v>
      </c>
      <c r="FO202">
        <v>716</v>
      </c>
      <c r="FP202">
        <v>668</v>
      </c>
      <c r="FQ202">
        <v>641</v>
      </c>
      <c r="FR202">
        <v>606</v>
      </c>
      <c r="FS202">
        <v>633</v>
      </c>
      <c r="FT202">
        <v>577</v>
      </c>
      <c r="FU202">
        <v>617</v>
      </c>
      <c r="FV202">
        <v>588</v>
      </c>
      <c r="FW202">
        <v>612</v>
      </c>
      <c r="FX202">
        <v>626</v>
      </c>
      <c r="FY202">
        <v>733</v>
      </c>
      <c r="FZ202">
        <v>575</v>
      </c>
      <c r="GA202">
        <v>495</v>
      </c>
      <c r="GB202">
        <v>501</v>
      </c>
      <c r="GC202">
        <v>456</v>
      </c>
      <c r="GD202">
        <v>351</v>
      </c>
      <c r="GE202">
        <v>352</v>
      </c>
      <c r="GF202">
        <v>285</v>
      </c>
      <c r="GG202">
        <v>282</v>
      </c>
      <c r="GH202">
        <v>258</v>
      </c>
      <c r="GI202">
        <v>241</v>
      </c>
      <c r="GJ202">
        <v>190</v>
      </c>
      <c r="GK202">
        <v>168</v>
      </c>
      <c r="GL202">
        <v>678</v>
      </c>
    </row>
    <row r="203" spans="1:194" s="1" customFormat="1" ht="14.4" x14ac:dyDescent="0.3">
      <c r="A203" s="30" t="s">
        <v>46</v>
      </c>
      <c r="B203" s="1" t="s">
        <v>242</v>
      </c>
      <c r="C203" s="29" t="str">
        <f t="shared" si="76"/>
        <v>LA England - Greenwich</v>
      </c>
      <c r="D203" s="48">
        <f t="shared" si="67"/>
        <v>11100</v>
      </c>
      <c r="E203" s="48">
        <f t="shared" si="68"/>
        <v>10530</v>
      </c>
      <c r="F203" s="49">
        <f t="shared" si="69"/>
        <v>299528</v>
      </c>
      <c r="G203" s="49">
        <f t="shared" si="70"/>
        <v>146119</v>
      </c>
      <c r="H203" s="50">
        <f t="shared" si="71"/>
        <v>153409</v>
      </c>
      <c r="I203" s="50">
        <f t="shared" si="72"/>
        <v>112840</v>
      </c>
      <c r="J203" s="50">
        <f t="shared" si="73"/>
        <v>121363</v>
      </c>
      <c r="K203" s="47">
        <f t="shared" si="74"/>
        <v>33279</v>
      </c>
      <c r="L203" s="48">
        <f t="shared" si="75"/>
        <v>32046</v>
      </c>
      <c r="M203" s="184">
        <v>1815</v>
      </c>
      <c r="N203" s="184">
        <v>1903</v>
      </c>
      <c r="O203" s="184">
        <v>2055</v>
      </c>
      <c r="P203" s="184">
        <v>1743</v>
      </c>
      <c r="Q203" s="184">
        <v>1932</v>
      </c>
      <c r="R203" s="184">
        <v>1703</v>
      </c>
      <c r="S203" s="184">
        <v>1785</v>
      </c>
      <c r="T203" s="184">
        <v>1818</v>
      </c>
      <c r="U203" s="184">
        <v>1841</v>
      </c>
      <c r="V203" s="184">
        <v>1899</v>
      </c>
      <c r="W203" s="184">
        <v>1847</v>
      </c>
      <c r="X203" s="184">
        <v>1838</v>
      </c>
      <c r="Y203" s="184">
        <v>1814</v>
      </c>
      <c r="Z203" s="184">
        <v>1818</v>
      </c>
      <c r="AA203" s="184">
        <v>1847</v>
      </c>
      <c r="AB203" s="184">
        <v>1841</v>
      </c>
      <c r="AC203" s="184">
        <v>1929</v>
      </c>
      <c r="AD203" s="184">
        <v>1851</v>
      </c>
      <c r="AE203" s="184">
        <v>1718</v>
      </c>
      <c r="AF203" s="184">
        <v>1665</v>
      </c>
      <c r="AG203" s="184">
        <v>1684</v>
      </c>
      <c r="AH203" s="184">
        <v>1873</v>
      </c>
      <c r="AI203" s="184">
        <v>1886</v>
      </c>
      <c r="AJ203" s="184">
        <v>2186</v>
      </c>
      <c r="AK203" s="184">
        <v>2246</v>
      </c>
      <c r="AL203" s="184">
        <v>2530</v>
      </c>
      <c r="AM203" s="184">
        <v>2534</v>
      </c>
      <c r="AN203" s="184">
        <v>2636</v>
      </c>
      <c r="AO203" s="184">
        <v>2684</v>
      </c>
      <c r="AP203" s="184">
        <v>2589</v>
      </c>
      <c r="AQ203" s="184">
        <v>2706</v>
      </c>
      <c r="AR203" s="184">
        <v>2777</v>
      </c>
      <c r="AS203" s="184">
        <v>2893</v>
      </c>
      <c r="AT203" s="184">
        <v>2800</v>
      </c>
      <c r="AU203" s="184">
        <v>2760</v>
      </c>
      <c r="AV203" s="184">
        <v>2751</v>
      </c>
      <c r="AW203" s="184">
        <v>2789</v>
      </c>
      <c r="AX203" s="184">
        <v>2376</v>
      </c>
      <c r="AY203" s="184">
        <v>2478</v>
      </c>
      <c r="AZ203" s="184">
        <v>2476</v>
      </c>
      <c r="BA203" s="184">
        <v>2367</v>
      </c>
      <c r="BB203" s="184">
        <v>2531</v>
      </c>
      <c r="BC203" s="184">
        <v>2182</v>
      </c>
      <c r="BD203" s="184">
        <v>2186</v>
      </c>
      <c r="BE203" s="184">
        <v>2245</v>
      </c>
      <c r="BF203" s="184">
        <v>2077</v>
      </c>
      <c r="BG203" s="184">
        <v>2042</v>
      </c>
      <c r="BH203" s="184">
        <v>1848</v>
      </c>
      <c r="BI203" s="184">
        <v>1827</v>
      </c>
      <c r="BJ203" s="184">
        <v>1947</v>
      </c>
      <c r="BK203" s="184">
        <v>1667</v>
      </c>
      <c r="BL203" s="184">
        <v>1718</v>
      </c>
      <c r="BM203" s="184">
        <v>1726</v>
      </c>
      <c r="BN203" s="184">
        <v>1744</v>
      </c>
      <c r="BO203" s="184">
        <v>1783</v>
      </c>
      <c r="BP203" s="184">
        <v>1830</v>
      </c>
      <c r="BQ203" s="184">
        <v>1669</v>
      </c>
      <c r="BR203" s="184">
        <v>1752</v>
      </c>
      <c r="BS203" s="184">
        <v>1684</v>
      </c>
      <c r="BT203" s="184">
        <v>1499</v>
      </c>
      <c r="BU203" s="184">
        <v>1392</v>
      </c>
      <c r="BV203" s="184">
        <v>1466</v>
      </c>
      <c r="BW203" s="184">
        <v>1390</v>
      </c>
      <c r="BX203" s="184">
        <v>1384</v>
      </c>
      <c r="BY203" s="184">
        <v>1302</v>
      </c>
      <c r="BZ203" s="184">
        <v>1143</v>
      </c>
      <c r="CA203" s="184">
        <v>1030</v>
      </c>
      <c r="CB203" s="184">
        <v>937</v>
      </c>
      <c r="CC203" s="184">
        <v>950</v>
      </c>
      <c r="CD203" s="184">
        <v>890</v>
      </c>
      <c r="CE203" s="184">
        <v>792</v>
      </c>
      <c r="CF203" s="184">
        <v>741</v>
      </c>
      <c r="CG203" s="184">
        <v>653</v>
      </c>
      <c r="CH203" s="184">
        <v>702</v>
      </c>
      <c r="CI203" s="184">
        <v>675</v>
      </c>
      <c r="CJ203" s="184">
        <v>624</v>
      </c>
      <c r="CK203" s="184">
        <v>654</v>
      </c>
      <c r="CL203" s="184">
        <v>673</v>
      </c>
      <c r="CM203" s="184">
        <v>501</v>
      </c>
      <c r="CN203" s="184">
        <v>462</v>
      </c>
      <c r="CO203" s="184">
        <v>467</v>
      </c>
      <c r="CP203" s="184">
        <v>388</v>
      </c>
      <c r="CQ203" s="184">
        <v>324</v>
      </c>
      <c r="CR203" s="184">
        <v>314</v>
      </c>
      <c r="CS203" s="184">
        <v>270</v>
      </c>
      <c r="CT203" s="184">
        <v>254</v>
      </c>
      <c r="CU203" s="184">
        <v>214</v>
      </c>
      <c r="CV203" s="184">
        <v>204</v>
      </c>
      <c r="CW203" s="184">
        <v>152</v>
      </c>
      <c r="CX203" s="184">
        <v>139</v>
      </c>
      <c r="CY203" s="184">
        <v>392</v>
      </c>
      <c r="CZ203">
        <v>1702</v>
      </c>
      <c r="DA203">
        <v>1800</v>
      </c>
      <c r="DB203">
        <v>1962</v>
      </c>
      <c r="DC203">
        <v>1807</v>
      </c>
      <c r="DD203">
        <v>1740</v>
      </c>
      <c r="DE203">
        <v>1757</v>
      </c>
      <c r="DF203">
        <v>1838</v>
      </c>
      <c r="DG203">
        <v>1792</v>
      </c>
      <c r="DH203">
        <v>1819</v>
      </c>
      <c r="DI203">
        <v>1756</v>
      </c>
      <c r="DJ203">
        <v>1779</v>
      </c>
      <c r="DK203">
        <v>1764</v>
      </c>
      <c r="DL203">
        <v>1754</v>
      </c>
      <c r="DM203">
        <v>1728</v>
      </c>
      <c r="DN203">
        <v>1801</v>
      </c>
      <c r="DO203">
        <v>1780</v>
      </c>
      <c r="DP203">
        <v>1741</v>
      </c>
      <c r="DQ203">
        <v>1726</v>
      </c>
      <c r="DR203">
        <v>1757</v>
      </c>
      <c r="DS203">
        <v>1614</v>
      </c>
      <c r="DT203">
        <v>1599</v>
      </c>
      <c r="DU203">
        <v>1674</v>
      </c>
      <c r="DV203">
        <v>1855</v>
      </c>
      <c r="DW203">
        <v>2241</v>
      </c>
      <c r="DX203">
        <v>2323</v>
      </c>
      <c r="DY203">
        <v>2588</v>
      </c>
      <c r="DZ203">
        <v>2854</v>
      </c>
      <c r="EA203">
        <v>2809</v>
      </c>
      <c r="EB203">
        <v>2780</v>
      </c>
      <c r="EC203">
        <v>2817</v>
      </c>
      <c r="ED203">
        <v>2913</v>
      </c>
      <c r="EE203">
        <v>3051</v>
      </c>
      <c r="EF203">
        <v>3049</v>
      </c>
      <c r="EG203">
        <v>2854</v>
      </c>
      <c r="EH203">
        <v>3050</v>
      </c>
      <c r="EI203">
        <v>2952</v>
      </c>
      <c r="EJ203">
        <v>2937</v>
      </c>
      <c r="EK203">
        <v>2676</v>
      </c>
      <c r="EL203">
        <v>2759</v>
      </c>
      <c r="EM203">
        <v>2519</v>
      </c>
      <c r="EN203">
        <v>2543</v>
      </c>
      <c r="EO203">
        <v>2537</v>
      </c>
      <c r="EP203">
        <v>2416</v>
      </c>
      <c r="EQ203">
        <v>2472</v>
      </c>
      <c r="ER203">
        <v>2475</v>
      </c>
      <c r="ES203">
        <v>2308</v>
      </c>
      <c r="ET203">
        <v>2085</v>
      </c>
      <c r="EU203">
        <v>1969</v>
      </c>
      <c r="EV203">
        <v>2045</v>
      </c>
      <c r="EW203">
        <v>2016</v>
      </c>
      <c r="EX203">
        <v>1938</v>
      </c>
      <c r="EY203">
        <v>1867</v>
      </c>
      <c r="EZ203">
        <v>1829</v>
      </c>
      <c r="FA203">
        <v>1965</v>
      </c>
      <c r="FB203">
        <v>1876</v>
      </c>
      <c r="FC203">
        <v>1869</v>
      </c>
      <c r="FD203">
        <v>1678</v>
      </c>
      <c r="FE203">
        <v>1669</v>
      </c>
      <c r="FF203">
        <v>1584</v>
      </c>
      <c r="FG203">
        <v>1673</v>
      </c>
      <c r="FH203">
        <v>1599</v>
      </c>
      <c r="FI203">
        <v>1478</v>
      </c>
      <c r="FJ203">
        <v>1391</v>
      </c>
      <c r="FK203">
        <v>1389</v>
      </c>
      <c r="FL203">
        <v>1332</v>
      </c>
      <c r="FM203">
        <v>1240</v>
      </c>
      <c r="FN203">
        <v>1113</v>
      </c>
      <c r="FO203">
        <v>955</v>
      </c>
      <c r="FP203">
        <v>1041</v>
      </c>
      <c r="FQ203">
        <v>1012</v>
      </c>
      <c r="FR203">
        <v>914</v>
      </c>
      <c r="FS203">
        <v>841</v>
      </c>
      <c r="FT203">
        <v>834</v>
      </c>
      <c r="FU203">
        <v>793</v>
      </c>
      <c r="FV203">
        <v>737</v>
      </c>
      <c r="FW203">
        <v>727</v>
      </c>
      <c r="FX203">
        <v>784</v>
      </c>
      <c r="FY203">
        <v>803</v>
      </c>
      <c r="FZ203">
        <v>668</v>
      </c>
      <c r="GA203">
        <v>594</v>
      </c>
      <c r="GB203">
        <v>584</v>
      </c>
      <c r="GC203">
        <v>505</v>
      </c>
      <c r="GD203">
        <v>445</v>
      </c>
      <c r="GE203">
        <v>387</v>
      </c>
      <c r="GF203">
        <v>389</v>
      </c>
      <c r="GG203">
        <v>368</v>
      </c>
      <c r="GH203">
        <v>335</v>
      </c>
      <c r="GI203">
        <v>272</v>
      </c>
      <c r="GJ203">
        <v>242</v>
      </c>
      <c r="GK203">
        <v>224</v>
      </c>
      <c r="GL203">
        <v>882</v>
      </c>
    </row>
    <row r="204" spans="1:194" s="1" customFormat="1" ht="14.4" x14ac:dyDescent="0.3">
      <c r="A204" s="30" t="s">
        <v>46</v>
      </c>
      <c r="B204" s="1" t="s">
        <v>243</v>
      </c>
      <c r="C204" s="29" t="str">
        <f t="shared" si="76"/>
        <v>LA England - Guildford</v>
      </c>
      <c r="D204" s="48">
        <f t="shared" si="67"/>
        <v>5360</v>
      </c>
      <c r="E204" s="48">
        <f t="shared" si="68"/>
        <v>5186</v>
      </c>
      <c r="F204" s="49">
        <f t="shared" si="69"/>
        <v>151359</v>
      </c>
      <c r="G204" s="49">
        <f t="shared" si="70"/>
        <v>74332</v>
      </c>
      <c r="H204" s="50">
        <f t="shared" si="71"/>
        <v>77027</v>
      </c>
      <c r="I204" s="50">
        <f t="shared" si="72"/>
        <v>59523</v>
      </c>
      <c r="J204" s="50">
        <f t="shared" si="73"/>
        <v>62629</v>
      </c>
      <c r="K204" s="47">
        <f t="shared" si="74"/>
        <v>14809</v>
      </c>
      <c r="L204" s="48">
        <f t="shared" si="75"/>
        <v>14398</v>
      </c>
      <c r="M204" s="184">
        <v>664</v>
      </c>
      <c r="N204" s="184">
        <v>695</v>
      </c>
      <c r="O204" s="184">
        <v>704</v>
      </c>
      <c r="P204" s="184">
        <v>747</v>
      </c>
      <c r="Q204" s="184">
        <v>728</v>
      </c>
      <c r="R204" s="184">
        <v>782</v>
      </c>
      <c r="S204" s="184">
        <v>794</v>
      </c>
      <c r="T204" s="184">
        <v>835</v>
      </c>
      <c r="U204" s="184">
        <v>854</v>
      </c>
      <c r="V204" s="184">
        <v>867</v>
      </c>
      <c r="W204" s="184">
        <v>870</v>
      </c>
      <c r="X204" s="184">
        <v>909</v>
      </c>
      <c r="Y204" s="184">
        <v>937</v>
      </c>
      <c r="Z204" s="184">
        <v>976</v>
      </c>
      <c r="AA204" s="184">
        <v>851</v>
      </c>
      <c r="AB204" s="184">
        <v>877</v>
      </c>
      <c r="AC204" s="184">
        <v>869</v>
      </c>
      <c r="AD204" s="184">
        <v>850</v>
      </c>
      <c r="AE204" s="184">
        <v>1090</v>
      </c>
      <c r="AF204" s="184">
        <v>1804</v>
      </c>
      <c r="AG204" s="184">
        <v>1755</v>
      </c>
      <c r="AH204" s="184">
        <v>1529</v>
      </c>
      <c r="AI204" s="184">
        <v>1441</v>
      </c>
      <c r="AJ204" s="184">
        <v>1176</v>
      </c>
      <c r="AK204" s="184">
        <v>1124</v>
      </c>
      <c r="AL204" s="184">
        <v>1219</v>
      </c>
      <c r="AM204" s="184">
        <v>1069</v>
      </c>
      <c r="AN204" s="184">
        <v>968</v>
      </c>
      <c r="AO204" s="184">
        <v>965</v>
      </c>
      <c r="AP204" s="184">
        <v>974</v>
      </c>
      <c r="AQ204" s="184">
        <v>942</v>
      </c>
      <c r="AR204" s="184">
        <v>898</v>
      </c>
      <c r="AS204" s="184">
        <v>918</v>
      </c>
      <c r="AT204" s="184">
        <v>977</v>
      </c>
      <c r="AU204" s="184">
        <v>1000</v>
      </c>
      <c r="AV204" s="184">
        <v>1027</v>
      </c>
      <c r="AW204" s="184">
        <v>887</v>
      </c>
      <c r="AX204" s="184">
        <v>938</v>
      </c>
      <c r="AY204" s="184">
        <v>922</v>
      </c>
      <c r="AZ204" s="184">
        <v>918</v>
      </c>
      <c r="BA204" s="184">
        <v>900</v>
      </c>
      <c r="BB204" s="184">
        <v>904</v>
      </c>
      <c r="BC204" s="184">
        <v>893</v>
      </c>
      <c r="BD204" s="184">
        <v>965</v>
      </c>
      <c r="BE204" s="184">
        <v>991</v>
      </c>
      <c r="BF204" s="184">
        <v>952</v>
      </c>
      <c r="BG204" s="184">
        <v>883</v>
      </c>
      <c r="BH204" s="184">
        <v>910</v>
      </c>
      <c r="BI204" s="184">
        <v>883</v>
      </c>
      <c r="BJ204" s="184">
        <v>936</v>
      </c>
      <c r="BK204" s="184">
        <v>1001</v>
      </c>
      <c r="BL204" s="184">
        <v>979</v>
      </c>
      <c r="BM204" s="184">
        <v>958</v>
      </c>
      <c r="BN204" s="184">
        <v>1010</v>
      </c>
      <c r="BO204" s="184">
        <v>866</v>
      </c>
      <c r="BP204" s="184">
        <v>960</v>
      </c>
      <c r="BQ204" s="184">
        <v>963</v>
      </c>
      <c r="BR204" s="184">
        <v>950</v>
      </c>
      <c r="BS204" s="184">
        <v>909</v>
      </c>
      <c r="BT204" s="184">
        <v>938</v>
      </c>
      <c r="BU204" s="184">
        <v>969</v>
      </c>
      <c r="BV204" s="184">
        <v>862</v>
      </c>
      <c r="BW204" s="184">
        <v>857</v>
      </c>
      <c r="BX204" s="184">
        <v>836</v>
      </c>
      <c r="BY204" s="184">
        <v>738</v>
      </c>
      <c r="BZ204" s="184">
        <v>654</v>
      </c>
      <c r="CA204" s="184">
        <v>726</v>
      </c>
      <c r="CB204" s="184">
        <v>652</v>
      </c>
      <c r="CC204" s="184">
        <v>664</v>
      </c>
      <c r="CD204" s="184">
        <v>615</v>
      </c>
      <c r="CE204" s="184">
        <v>604</v>
      </c>
      <c r="CF204" s="184">
        <v>591</v>
      </c>
      <c r="CG204" s="184">
        <v>569</v>
      </c>
      <c r="CH204" s="184">
        <v>533</v>
      </c>
      <c r="CI204" s="184">
        <v>524</v>
      </c>
      <c r="CJ204" s="184">
        <v>544</v>
      </c>
      <c r="CK204" s="184">
        <v>571</v>
      </c>
      <c r="CL204" s="184">
        <v>652</v>
      </c>
      <c r="CM204" s="184">
        <v>495</v>
      </c>
      <c r="CN204" s="184">
        <v>429</v>
      </c>
      <c r="CO204" s="184">
        <v>418</v>
      </c>
      <c r="CP204" s="184">
        <v>392</v>
      </c>
      <c r="CQ204" s="184">
        <v>301</v>
      </c>
      <c r="CR204" s="184">
        <v>269</v>
      </c>
      <c r="CS204" s="184">
        <v>270</v>
      </c>
      <c r="CT204" s="184">
        <v>236</v>
      </c>
      <c r="CU204" s="184">
        <v>208</v>
      </c>
      <c r="CV204" s="184">
        <v>191</v>
      </c>
      <c r="CW204" s="184">
        <v>172</v>
      </c>
      <c r="CX204" s="184">
        <v>141</v>
      </c>
      <c r="CY204" s="184">
        <v>548</v>
      </c>
      <c r="CZ204">
        <v>655</v>
      </c>
      <c r="DA204">
        <v>644</v>
      </c>
      <c r="DB204">
        <v>724</v>
      </c>
      <c r="DC204">
        <v>736</v>
      </c>
      <c r="DD204">
        <v>755</v>
      </c>
      <c r="DE204">
        <v>749</v>
      </c>
      <c r="DF204">
        <v>747</v>
      </c>
      <c r="DG204">
        <v>834</v>
      </c>
      <c r="DH204">
        <v>803</v>
      </c>
      <c r="DI204">
        <v>840</v>
      </c>
      <c r="DJ204">
        <v>861</v>
      </c>
      <c r="DK204">
        <v>864</v>
      </c>
      <c r="DL204">
        <v>870</v>
      </c>
      <c r="DM204">
        <v>893</v>
      </c>
      <c r="DN204">
        <v>894</v>
      </c>
      <c r="DO204">
        <v>843</v>
      </c>
      <c r="DP204">
        <v>862</v>
      </c>
      <c r="DQ204">
        <v>824</v>
      </c>
      <c r="DR204">
        <v>1042</v>
      </c>
      <c r="DS204">
        <v>1827</v>
      </c>
      <c r="DT204">
        <v>1709</v>
      </c>
      <c r="DU204">
        <v>1645</v>
      </c>
      <c r="DV204">
        <v>1492</v>
      </c>
      <c r="DW204">
        <v>1043</v>
      </c>
      <c r="DX204">
        <v>880</v>
      </c>
      <c r="DY204">
        <v>1061</v>
      </c>
      <c r="DZ204">
        <v>986</v>
      </c>
      <c r="EA204">
        <v>997</v>
      </c>
      <c r="EB204">
        <v>884</v>
      </c>
      <c r="EC204">
        <v>867</v>
      </c>
      <c r="ED204">
        <v>889</v>
      </c>
      <c r="EE204">
        <v>950</v>
      </c>
      <c r="EF204">
        <v>970</v>
      </c>
      <c r="EG204">
        <v>1015</v>
      </c>
      <c r="EH204">
        <v>1041</v>
      </c>
      <c r="EI204">
        <v>1059</v>
      </c>
      <c r="EJ204">
        <v>1073</v>
      </c>
      <c r="EK204">
        <v>911</v>
      </c>
      <c r="EL204">
        <v>996</v>
      </c>
      <c r="EM204">
        <v>982</v>
      </c>
      <c r="EN204">
        <v>968</v>
      </c>
      <c r="EO204">
        <v>1024</v>
      </c>
      <c r="EP204">
        <v>984</v>
      </c>
      <c r="EQ204">
        <v>1041</v>
      </c>
      <c r="ER204">
        <v>1075</v>
      </c>
      <c r="ES204">
        <v>1008</v>
      </c>
      <c r="ET204">
        <v>1036</v>
      </c>
      <c r="EU204">
        <v>904</v>
      </c>
      <c r="EV204">
        <v>940</v>
      </c>
      <c r="EW204">
        <v>1046</v>
      </c>
      <c r="EX204">
        <v>938</v>
      </c>
      <c r="EY204">
        <v>1021</v>
      </c>
      <c r="EZ204">
        <v>1009</v>
      </c>
      <c r="FA204">
        <v>1035</v>
      </c>
      <c r="FB204">
        <v>939</v>
      </c>
      <c r="FC204">
        <v>978</v>
      </c>
      <c r="FD204">
        <v>987</v>
      </c>
      <c r="FE204">
        <v>950</v>
      </c>
      <c r="FF204">
        <v>979</v>
      </c>
      <c r="FG204">
        <v>999</v>
      </c>
      <c r="FH204">
        <v>938</v>
      </c>
      <c r="FI204">
        <v>866</v>
      </c>
      <c r="FJ204">
        <v>917</v>
      </c>
      <c r="FK204">
        <v>858</v>
      </c>
      <c r="FL204">
        <v>787</v>
      </c>
      <c r="FM204">
        <v>773</v>
      </c>
      <c r="FN204">
        <v>688</v>
      </c>
      <c r="FO204">
        <v>692</v>
      </c>
      <c r="FP204">
        <v>682</v>
      </c>
      <c r="FQ204">
        <v>643</v>
      </c>
      <c r="FR204">
        <v>638</v>
      </c>
      <c r="FS204">
        <v>638</v>
      </c>
      <c r="FT204">
        <v>576</v>
      </c>
      <c r="FU204">
        <v>607</v>
      </c>
      <c r="FV204">
        <v>637</v>
      </c>
      <c r="FW204">
        <v>679</v>
      </c>
      <c r="FX204">
        <v>653</v>
      </c>
      <c r="FY204">
        <v>730</v>
      </c>
      <c r="FZ204">
        <v>539</v>
      </c>
      <c r="GA204">
        <v>496</v>
      </c>
      <c r="GB204">
        <v>520</v>
      </c>
      <c r="GC204">
        <v>450</v>
      </c>
      <c r="GD204">
        <v>399</v>
      </c>
      <c r="GE204">
        <v>317</v>
      </c>
      <c r="GF204">
        <v>352</v>
      </c>
      <c r="GG204">
        <v>361</v>
      </c>
      <c r="GH204">
        <v>310</v>
      </c>
      <c r="GI204">
        <v>280</v>
      </c>
      <c r="GJ204">
        <v>251</v>
      </c>
      <c r="GK204">
        <v>224</v>
      </c>
      <c r="GL204">
        <v>948</v>
      </c>
    </row>
    <row r="205" spans="1:194" s="1" customFormat="1" ht="14.4" x14ac:dyDescent="0.3">
      <c r="A205" s="30" t="s">
        <v>46</v>
      </c>
      <c r="B205" s="1" t="s">
        <v>244</v>
      </c>
      <c r="C205" s="29" t="str">
        <f t="shared" si="76"/>
        <v>LA England - Hackney</v>
      </c>
      <c r="D205" s="48">
        <f t="shared" si="67"/>
        <v>9057</v>
      </c>
      <c r="E205" s="48">
        <f t="shared" si="68"/>
        <v>8927</v>
      </c>
      <c r="F205" s="49">
        <f t="shared" si="69"/>
        <v>266758</v>
      </c>
      <c r="G205" s="49">
        <f t="shared" si="70"/>
        <v>127155</v>
      </c>
      <c r="H205" s="50">
        <f t="shared" si="71"/>
        <v>139603</v>
      </c>
      <c r="I205" s="50">
        <f t="shared" si="72"/>
        <v>99501</v>
      </c>
      <c r="J205" s="50">
        <f t="shared" si="73"/>
        <v>113066</v>
      </c>
      <c r="K205" s="47">
        <f t="shared" si="74"/>
        <v>27654</v>
      </c>
      <c r="L205" s="48">
        <f t="shared" si="75"/>
        <v>26537</v>
      </c>
      <c r="M205" s="184">
        <v>1812</v>
      </c>
      <c r="N205" s="184">
        <v>1772</v>
      </c>
      <c r="O205" s="184">
        <v>1802</v>
      </c>
      <c r="P205" s="184">
        <v>1578</v>
      </c>
      <c r="Q205" s="184">
        <v>1441</v>
      </c>
      <c r="R205" s="184">
        <v>1458</v>
      </c>
      <c r="S205" s="184">
        <v>1394</v>
      </c>
      <c r="T205" s="184">
        <v>1436</v>
      </c>
      <c r="U205" s="184">
        <v>1481</v>
      </c>
      <c r="V205" s="184">
        <v>1528</v>
      </c>
      <c r="W205" s="184">
        <v>1425</v>
      </c>
      <c r="X205" s="184">
        <v>1470</v>
      </c>
      <c r="Y205" s="184">
        <v>1490</v>
      </c>
      <c r="Z205" s="184">
        <v>1508</v>
      </c>
      <c r="AA205" s="184">
        <v>1527</v>
      </c>
      <c r="AB205" s="184">
        <v>1503</v>
      </c>
      <c r="AC205" s="184">
        <v>1471</v>
      </c>
      <c r="AD205" s="184">
        <v>1558</v>
      </c>
      <c r="AE205" s="184">
        <v>1553</v>
      </c>
      <c r="AF205" s="184">
        <v>1492</v>
      </c>
      <c r="AG205" s="184">
        <v>1597</v>
      </c>
      <c r="AH205" s="184">
        <v>1563</v>
      </c>
      <c r="AI205" s="184">
        <v>1662</v>
      </c>
      <c r="AJ205" s="184">
        <v>2055</v>
      </c>
      <c r="AK205" s="184">
        <v>2302</v>
      </c>
      <c r="AL205" s="184">
        <v>2440</v>
      </c>
      <c r="AM205" s="184">
        <v>2985</v>
      </c>
      <c r="AN205" s="184">
        <v>3315</v>
      </c>
      <c r="AO205" s="184">
        <v>3416</v>
      </c>
      <c r="AP205" s="184">
        <v>3690</v>
      </c>
      <c r="AQ205" s="184">
        <v>3597</v>
      </c>
      <c r="AR205" s="184">
        <v>3302</v>
      </c>
      <c r="AS205" s="184">
        <v>3169</v>
      </c>
      <c r="AT205" s="184">
        <v>3016</v>
      </c>
      <c r="AU205" s="184">
        <v>3016</v>
      </c>
      <c r="AV205" s="184">
        <v>2690</v>
      </c>
      <c r="AW205" s="184">
        <v>2419</v>
      </c>
      <c r="AX205" s="184">
        <v>2262</v>
      </c>
      <c r="AY205" s="184">
        <v>2026</v>
      </c>
      <c r="AZ205" s="184">
        <v>1885</v>
      </c>
      <c r="BA205" s="184">
        <v>2024</v>
      </c>
      <c r="BB205" s="184">
        <v>1679</v>
      </c>
      <c r="BC205" s="184">
        <v>1689</v>
      </c>
      <c r="BD205" s="184">
        <v>1655</v>
      </c>
      <c r="BE205" s="184">
        <v>1631</v>
      </c>
      <c r="BF205" s="184">
        <v>1491</v>
      </c>
      <c r="BG205" s="184">
        <v>1432</v>
      </c>
      <c r="BH205" s="184">
        <v>1487</v>
      </c>
      <c r="BI205" s="184">
        <v>1395</v>
      </c>
      <c r="BJ205" s="184">
        <v>1381</v>
      </c>
      <c r="BK205" s="184">
        <v>1408</v>
      </c>
      <c r="BL205" s="184">
        <v>1221</v>
      </c>
      <c r="BM205" s="184">
        <v>1356</v>
      </c>
      <c r="BN205" s="184">
        <v>1322</v>
      </c>
      <c r="BO205" s="184">
        <v>1346</v>
      </c>
      <c r="BP205" s="184">
        <v>1304</v>
      </c>
      <c r="BQ205" s="184">
        <v>1203</v>
      </c>
      <c r="BR205" s="184">
        <v>1252</v>
      </c>
      <c r="BS205" s="184">
        <v>1184</v>
      </c>
      <c r="BT205" s="184">
        <v>1317</v>
      </c>
      <c r="BU205" s="184">
        <v>1229</v>
      </c>
      <c r="BV205" s="184">
        <v>1109</v>
      </c>
      <c r="BW205" s="184">
        <v>1003</v>
      </c>
      <c r="BX205" s="184">
        <v>975</v>
      </c>
      <c r="BY205" s="184">
        <v>958</v>
      </c>
      <c r="BZ205" s="184">
        <v>946</v>
      </c>
      <c r="CA205" s="184">
        <v>818</v>
      </c>
      <c r="CB205" s="184">
        <v>709</v>
      </c>
      <c r="CC205" s="184">
        <v>782</v>
      </c>
      <c r="CD205" s="184">
        <v>654</v>
      </c>
      <c r="CE205" s="184">
        <v>593</v>
      </c>
      <c r="CF205" s="184">
        <v>532</v>
      </c>
      <c r="CG205" s="184">
        <v>464</v>
      </c>
      <c r="CH205" s="184">
        <v>466</v>
      </c>
      <c r="CI205" s="184">
        <v>447</v>
      </c>
      <c r="CJ205" s="184">
        <v>382</v>
      </c>
      <c r="CK205" s="184">
        <v>415</v>
      </c>
      <c r="CL205" s="184">
        <v>383</v>
      </c>
      <c r="CM205" s="184">
        <v>296</v>
      </c>
      <c r="CN205" s="184">
        <v>252</v>
      </c>
      <c r="CO205" s="184">
        <v>229</v>
      </c>
      <c r="CP205" s="184">
        <v>227</v>
      </c>
      <c r="CQ205" s="184">
        <v>229</v>
      </c>
      <c r="CR205" s="184">
        <v>190</v>
      </c>
      <c r="CS205" s="184">
        <v>146</v>
      </c>
      <c r="CT205" s="184">
        <v>147</v>
      </c>
      <c r="CU205" s="184">
        <v>112</v>
      </c>
      <c r="CV205" s="184">
        <v>100</v>
      </c>
      <c r="CW205" s="184">
        <v>101</v>
      </c>
      <c r="CX205" s="184">
        <v>86</v>
      </c>
      <c r="CY205" s="184">
        <v>292</v>
      </c>
      <c r="CZ205">
        <v>1707</v>
      </c>
      <c r="DA205">
        <v>1557</v>
      </c>
      <c r="DB205">
        <v>1600</v>
      </c>
      <c r="DC205">
        <v>1547</v>
      </c>
      <c r="DD205">
        <v>1487</v>
      </c>
      <c r="DE205">
        <v>1427</v>
      </c>
      <c r="DF205">
        <v>1371</v>
      </c>
      <c r="DG205">
        <v>1443</v>
      </c>
      <c r="DH205">
        <v>1470</v>
      </c>
      <c r="DI205">
        <v>1319</v>
      </c>
      <c r="DJ205">
        <v>1297</v>
      </c>
      <c r="DK205">
        <v>1385</v>
      </c>
      <c r="DL205">
        <v>1440</v>
      </c>
      <c r="DM205">
        <v>1500</v>
      </c>
      <c r="DN205">
        <v>1469</v>
      </c>
      <c r="DO205">
        <v>1538</v>
      </c>
      <c r="DP205">
        <v>1541</v>
      </c>
      <c r="DQ205">
        <v>1439</v>
      </c>
      <c r="DR205">
        <v>1547</v>
      </c>
      <c r="DS205">
        <v>1403</v>
      </c>
      <c r="DT205">
        <v>1540</v>
      </c>
      <c r="DU205">
        <v>1684</v>
      </c>
      <c r="DV205">
        <v>2000</v>
      </c>
      <c r="DW205">
        <v>2477</v>
      </c>
      <c r="DX205">
        <v>2909</v>
      </c>
      <c r="DY205">
        <v>3212</v>
      </c>
      <c r="DZ205">
        <v>3817</v>
      </c>
      <c r="EA205">
        <v>4007</v>
      </c>
      <c r="EB205">
        <v>4282</v>
      </c>
      <c r="EC205">
        <v>4112</v>
      </c>
      <c r="ED205">
        <v>3828</v>
      </c>
      <c r="EE205">
        <v>3585</v>
      </c>
      <c r="EF205">
        <v>3471</v>
      </c>
      <c r="EG205">
        <v>3307</v>
      </c>
      <c r="EH205">
        <v>2904</v>
      </c>
      <c r="EI205">
        <v>2754</v>
      </c>
      <c r="EJ205">
        <v>2408</v>
      </c>
      <c r="EK205">
        <v>2338</v>
      </c>
      <c r="EL205">
        <v>2252</v>
      </c>
      <c r="EM205">
        <v>2119</v>
      </c>
      <c r="EN205">
        <v>1898</v>
      </c>
      <c r="EO205">
        <v>2078</v>
      </c>
      <c r="EP205">
        <v>1858</v>
      </c>
      <c r="EQ205">
        <v>1736</v>
      </c>
      <c r="ER205">
        <v>1827</v>
      </c>
      <c r="ES205">
        <v>1674</v>
      </c>
      <c r="ET205">
        <v>1658</v>
      </c>
      <c r="EU205">
        <v>1639</v>
      </c>
      <c r="EV205">
        <v>1675</v>
      </c>
      <c r="EW205">
        <v>1568</v>
      </c>
      <c r="EX205">
        <v>1473</v>
      </c>
      <c r="EY205">
        <v>1595</v>
      </c>
      <c r="EZ205">
        <v>1467</v>
      </c>
      <c r="FA205">
        <v>1381</v>
      </c>
      <c r="FB205">
        <v>1442</v>
      </c>
      <c r="FC205">
        <v>1438</v>
      </c>
      <c r="FD205">
        <v>1561</v>
      </c>
      <c r="FE205">
        <v>1408</v>
      </c>
      <c r="FF205">
        <v>1532</v>
      </c>
      <c r="FG205">
        <v>1500</v>
      </c>
      <c r="FH205">
        <v>1279</v>
      </c>
      <c r="FI205">
        <v>1276</v>
      </c>
      <c r="FJ205">
        <v>1236</v>
      </c>
      <c r="FK205">
        <v>1187</v>
      </c>
      <c r="FL205">
        <v>1122</v>
      </c>
      <c r="FM205">
        <v>1001</v>
      </c>
      <c r="FN205">
        <v>870</v>
      </c>
      <c r="FO205">
        <v>926</v>
      </c>
      <c r="FP205">
        <v>879</v>
      </c>
      <c r="FQ205">
        <v>735</v>
      </c>
      <c r="FR205">
        <v>688</v>
      </c>
      <c r="FS205">
        <v>668</v>
      </c>
      <c r="FT205">
        <v>547</v>
      </c>
      <c r="FU205">
        <v>566</v>
      </c>
      <c r="FV205">
        <v>576</v>
      </c>
      <c r="FW205">
        <v>597</v>
      </c>
      <c r="FX205">
        <v>511</v>
      </c>
      <c r="FY205">
        <v>482</v>
      </c>
      <c r="FZ205">
        <v>379</v>
      </c>
      <c r="GA205">
        <v>376</v>
      </c>
      <c r="GB205">
        <v>324</v>
      </c>
      <c r="GC205">
        <v>319</v>
      </c>
      <c r="GD205">
        <v>291</v>
      </c>
      <c r="GE205">
        <v>240</v>
      </c>
      <c r="GF205">
        <v>258</v>
      </c>
      <c r="GG205">
        <v>202</v>
      </c>
      <c r="GH205">
        <v>180</v>
      </c>
      <c r="GI205">
        <v>186</v>
      </c>
      <c r="GJ205">
        <v>176</v>
      </c>
      <c r="GK205">
        <v>147</v>
      </c>
      <c r="GL205">
        <v>478</v>
      </c>
    </row>
    <row r="206" spans="1:194" s="1" customFormat="1" ht="14.4" x14ac:dyDescent="0.3">
      <c r="A206" s="30" t="s">
        <v>46</v>
      </c>
      <c r="B206" s="1" t="s">
        <v>245</v>
      </c>
      <c r="C206" s="29" t="str">
        <f t="shared" si="76"/>
        <v>LA England - Halton</v>
      </c>
      <c r="D206" s="48">
        <f t="shared" si="67"/>
        <v>5141</v>
      </c>
      <c r="E206" s="48">
        <f t="shared" si="68"/>
        <v>4841</v>
      </c>
      <c r="F206" s="49">
        <f t="shared" si="69"/>
        <v>131543</v>
      </c>
      <c r="G206" s="49">
        <f t="shared" si="70"/>
        <v>64765</v>
      </c>
      <c r="H206" s="50">
        <f t="shared" si="71"/>
        <v>66778</v>
      </c>
      <c r="I206" s="50">
        <f t="shared" si="72"/>
        <v>50466</v>
      </c>
      <c r="J206" s="50">
        <f t="shared" si="73"/>
        <v>53338</v>
      </c>
      <c r="K206" s="47">
        <f t="shared" si="74"/>
        <v>14299</v>
      </c>
      <c r="L206" s="48">
        <f t="shared" si="75"/>
        <v>13440</v>
      </c>
      <c r="M206" s="184">
        <v>657</v>
      </c>
      <c r="N206" s="184">
        <v>643</v>
      </c>
      <c r="O206" s="184">
        <v>737</v>
      </c>
      <c r="P206" s="184">
        <v>746</v>
      </c>
      <c r="Q206" s="184">
        <v>771</v>
      </c>
      <c r="R206" s="184">
        <v>743</v>
      </c>
      <c r="S206" s="184">
        <v>774</v>
      </c>
      <c r="T206" s="184">
        <v>800</v>
      </c>
      <c r="U206" s="184">
        <v>821</v>
      </c>
      <c r="V206" s="184">
        <v>805</v>
      </c>
      <c r="W206" s="184">
        <v>825</v>
      </c>
      <c r="X206" s="184">
        <v>836</v>
      </c>
      <c r="Y206" s="184">
        <v>893</v>
      </c>
      <c r="Z206" s="184">
        <v>831</v>
      </c>
      <c r="AA206" s="184">
        <v>835</v>
      </c>
      <c r="AB206" s="184">
        <v>807</v>
      </c>
      <c r="AC206" s="184">
        <v>886</v>
      </c>
      <c r="AD206" s="184">
        <v>889</v>
      </c>
      <c r="AE206" s="184">
        <v>882</v>
      </c>
      <c r="AF206" s="184">
        <v>694</v>
      </c>
      <c r="AG206" s="184">
        <v>701</v>
      </c>
      <c r="AH206" s="184">
        <v>657</v>
      </c>
      <c r="AI206" s="184">
        <v>682</v>
      </c>
      <c r="AJ206" s="184">
        <v>759</v>
      </c>
      <c r="AK206" s="184">
        <v>832</v>
      </c>
      <c r="AL206" s="184">
        <v>848</v>
      </c>
      <c r="AM206" s="184">
        <v>799</v>
      </c>
      <c r="AN206" s="184">
        <v>770</v>
      </c>
      <c r="AO206" s="184">
        <v>742</v>
      </c>
      <c r="AP206" s="184">
        <v>822</v>
      </c>
      <c r="AQ206" s="184">
        <v>843</v>
      </c>
      <c r="AR206" s="184">
        <v>828</v>
      </c>
      <c r="AS206" s="184">
        <v>874</v>
      </c>
      <c r="AT206" s="184">
        <v>864</v>
      </c>
      <c r="AU206" s="184">
        <v>823</v>
      </c>
      <c r="AV206" s="184">
        <v>846</v>
      </c>
      <c r="AW206" s="184">
        <v>878</v>
      </c>
      <c r="AX206" s="184">
        <v>826</v>
      </c>
      <c r="AY206" s="184">
        <v>863</v>
      </c>
      <c r="AZ206" s="184">
        <v>882</v>
      </c>
      <c r="BA206" s="184">
        <v>854</v>
      </c>
      <c r="BB206" s="184">
        <v>847</v>
      </c>
      <c r="BC206" s="184">
        <v>859</v>
      </c>
      <c r="BD206" s="184">
        <v>815</v>
      </c>
      <c r="BE206" s="184">
        <v>805</v>
      </c>
      <c r="BF206" s="184">
        <v>877</v>
      </c>
      <c r="BG206" s="184">
        <v>711</v>
      </c>
      <c r="BH206" s="184">
        <v>783</v>
      </c>
      <c r="BI206" s="184">
        <v>855</v>
      </c>
      <c r="BJ206" s="184">
        <v>805</v>
      </c>
      <c r="BK206" s="184">
        <v>765</v>
      </c>
      <c r="BL206" s="184">
        <v>809</v>
      </c>
      <c r="BM206" s="184">
        <v>879</v>
      </c>
      <c r="BN206" s="184">
        <v>886</v>
      </c>
      <c r="BO206" s="184">
        <v>921</v>
      </c>
      <c r="BP206" s="184">
        <v>860</v>
      </c>
      <c r="BQ206" s="184">
        <v>810</v>
      </c>
      <c r="BR206" s="184">
        <v>879</v>
      </c>
      <c r="BS206" s="184">
        <v>856</v>
      </c>
      <c r="BT206" s="184">
        <v>893</v>
      </c>
      <c r="BU206" s="184">
        <v>882</v>
      </c>
      <c r="BV206" s="184">
        <v>853</v>
      </c>
      <c r="BW206" s="184">
        <v>882</v>
      </c>
      <c r="BX206" s="184">
        <v>824</v>
      </c>
      <c r="BY206" s="184">
        <v>737</v>
      </c>
      <c r="BZ206" s="184">
        <v>827</v>
      </c>
      <c r="CA206" s="184">
        <v>746</v>
      </c>
      <c r="CB206" s="184">
        <v>698</v>
      </c>
      <c r="CC206" s="184">
        <v>698</v>
      </c>
      <c r="CD206" s="184">
        <v>629</v>
      </c>
      <c r="CE206" s="184">
        <v>664</v>
      </c>
      <c r="CF206" s="184">
        <v>640</v>
      </c>
      <c r="CG206" s="184">
        <v>640</v>
      </c>
      <c r="CH206" s="184">
        <v>635</v>
      </c>
      <c r="CI206" s="184">
        <v>619</v>
      </c>
      <c r="CJ206" s="184">
        <v>622</v>
      </c>
      <c r="CK206" s="184">
        <v>601</v>
      </c>
      <c r="CL206" s="184">
        <v>600</v>
      </c>
      <c r="CM206" s="184">
        <v>417</v>
      </c>
      <c r="CN206" s="184">
        <v>354</v>
      </c>
      <c r="CO206" s="184">
        <v>380</v>
      </c>
      <c r="CP206" s="184">
        <v>320</v>
      </c>
      <c r="CQ206" s="184">
        <v>296</v>
      </c>
      <c r="CR206" s="184">
        <v>241</v>
      </c>
      <c r="CS206" s="184">
        <v>205</v>
      </c>
      <c r="CT206" s="184">
        <v>189</v>
      </c>
      <c r="CU206" s="184">
        <v>164</v>
      </c>
      <c r="CV206" s="184">
        <v>138</v>
      </c>
      <c r="CW206" s="184">
        <v>116</v>
      </c>
      <c r="CX206" s="184">
        <v>128</v>
      </c>
      <c r="CY206" s="184">
        <v>237</v>
      </c>
      <c r="CZ206">
        <v>561</v>
      </c>
      <c r="DA206">
        <v>654</v>
      </c>
      <c r="DB206">
        <v>690</v>
      </c>
      <c r="DC206">
        <v>682</v>
      </c>
      <c r="DD206">
        <v>688</v>
      </c>
      <c r="DE206">
        <v>681</v>
      </c>
      <c r="DF206">
        <v>734</v>
      </c>
      <c r="DG206">
        <v>754</v>
      </c>
      <c r="DH206">
        <v>735</v>
      </c>
      <c r="DI206">
        <v>816</v>
      </c>
      <c r="DJ206">
        <v>791</v>
      </c>
      <c r="DK206">
        <v>813</v>
      </c>
      <c r="DL206">
        <v>791</v>
      </c>
      <c r="DM206">
        <v>815</v>
      </c>
      <c r="DN206">
        <v>838</v>
      </c>
      <c r="DO206">
        <v>786</v>
      </c>
      <c r="DP206">
        <v>824</v>
      </c>
      <c r="DQ206">
        <v>787</v>
      </c>
      <c r="DR206">
        <v>774</v>
      </c>
      <c r="DS206">
        <v>556</v>
      </c>
      <c r="DT206">
        <v>534</v>
      </c>
      <c r="DU206">
        <v>516</v>
      </c>
      <c r="DV206">
        <v>642</v>
      </c>
      <c r="DW206">
        <v>749</v>
      </c>
      <c r="DX206">
        <v>718</v>
      </c>
      <c r="DY206">
        <v>759</v>
      </c>
      <c r="DZ206">
        <v>776</v>
      </c>
      <c r="EA206">
        <v>798</v>
      </c>
      <c r="EB206">
        <v>790</v>
      </c>
      <c r="EC206">
        <v>871</v>
      </c>
      <c r="ED206">
        <v>908</v>
      </c>
      <c r="EE206">
        <v>857</v>
      </c>
      <c r="EF206">
        <v>958</v>
      </c>
      <c r="EG206">
        <v>935</v>
      </c>
      <c r="EH206">
        <v>941</v>
      </c>
      <c r="EI206">
        <v>890</v>
      </c>
      <c r="EJ206">
        <v>1009</v>
      </c>
      <c r="EK206">
        <v>1016</v>
      </c>
      <c r="EL206">
        <v>907</v>
      </c>
      <c r="EM206">
        <v>903</v>
      </c>
      <c r="EN206">
        <v>950</v>
      </c>
      <c r="EO206">
        <v>897</v>
      </c>
      <c r="EP206">
        <v>860</v>
      </c>
      <c r="EQ206">
        <v>895</v>
      </c>
      <c r="ER206">
        <v>924</v>
      </c>
      <c r="ES206">
        <v>824</v>
      </c>
      <c r="ET206">
        <v>770</v>
      </c>
      <c r="EU206">
        <v>764</v>
      </c>
      <c r="EV206">
        <v>764</v>
      </c>
      <c r="EW206">
        <v>826</v>
      </c>
      <c r="EX206">
        <v>826</v>
      </c>
      <c r="EY206">
        <v>916</v>
      </c>
      <c r="EZ206">
        <v>884</v>
      </c>
      <c r="FA206">
        <v>956</v>
      </c>
      <c r="FB206">
        <v>858</v>
      </c>
      <c r="FC206">
        <v>868</v>
      </c>
      <c r="FD206">
        <v>940</v>
      </c>
      <c r="FE206">
        <v>932</v>
      </c>
      <c r="FF206">
        <v>906</v>
      </c>
      <c r="FG206">
        <v>912</v>
      </c>
      <c r="FH206">
        <v>891</v>
      </c>
      <c r="FI206">
        <v>901</v>
      </c>
      <c r="FJ206">
        <v>977</v>
      </c>
      <c r="FK206">
        <v>878</v>
      </c>
      <c r="FL206">
        <v>837</v>
      </c>
      <c r="FM206">
        <v>868</v>
      </c>
      <c r="FN206">
        <v>822</v>
      </c>
      <c r="FO206">
        <v>749</v>
      </c>
      <c r="FP206">
        <v>807</v>
      </c>
      <c r="FQ206">
        <v>771</v>
      </c>
      <c r="FR206">
        <v>702</v>
      </c>
      <c r="FS206">
        <v>708</v>
      </c>
      <c r="FT206">
        <v>653</v>
      </c>
      <c r="FU206">
        <v>687</v>
      </c>
      <c r="FV206">
        <v>671</v>
      </c>
      <c r="FW206">
        <v>654</v>
      </c>
      <c r="FX206">
        <v>703</v>
      </c>
      <c r="FY206">
        <v>723</v>
      </c>
      <c r="FZ206">
        <v>455</v>
      </c>
      <c r="GA206">
        <v>388</v>
      </c>
      <c r="GB206">
        <v>404</v>
      </c>
      <c r="GC206">
        <v>361</v>
      </c>
      <c r="GD206">
        <v>316</v>
      </c>
      <c r="GE206">
        <v>283</v>
      </c>
      <c r="GF206">
        <v>277</v>
      </c>
      <c r="GG206">
        <v>258</v>
      </c>
      <c r="GH206">
        <v>209</v>
      </c>
      <c r="GI206">
        <v>210</v>
      </c>
      <c r="GJ206">
        <v>169</v>
      </c>
      <c r="GK206">
        <v>149</v>
      </c>
      <c r="GL206">
        <v>578</v>
      </c>
    </row>
    <row r="207" spans="1:194" s="1" customFormat="1" ht="14.4" x14ac:dyDescent="0.3">
      <c r="A207" s="30" t="s">
        <v>46</v>
      </c>
      <c r="B207" s="1" t="s">
        <v>246</v>
      </c>
      <c r="C207" s="29" t="str">
        <f t="shared" si="76"/>
        <v>LA England - Hammersmith and Fulham</v>
      </c>
      <c r="D207" s="48">
        <f t="shared" si="67"/>
        <v>5198</v>
      </c>
      <c r="E207" s="48">
        <f t="shared" si="68"/>
        <v>5316</v>
      </c>
      <c r="F207" s="49">
        <f t="shared" si="69"/>
        <v>188687</v>
      </c>
      <c r="G207" s="49">
        <f t="shared" si="70"/>
        <v>87264</v>
      </c>
      <c r="H207" s="50">
        <f t="shared" si="71"/>
        <v>101423</v>
      </c>
      <c r="I207" s="50">
        <f t="shared" si="72"/>
        <v>71212</v>
      </c>
      <c r="J207" s="50">
        <f t="shared" si="73"/>
        <v>85520</v>
      </c>
      <c r="K207" s="47">
        <f t="shared" si="74"/>
        <v>16052</v>
      </c>
      <c r="L207" s="48">
        <f t="shared" si="75"/>
        <v>15903</v>
      </c>
      <c r="M207" s="184">
        <v>1077</v>
      </c>
      <c r="N207" s="184">
        <v>954</v>
      </c>
      <c r="O207" s="184">
        <v>1009</v>
      </c>
      <c r="P207" s="184">
        <v>903</v>
      </c>
      <c r="Q207" s="184">
        <v>822</v>
      </c>
      <c r="R207" s="184">
        <v>878</v>
      </c>
      <c r="S207" s="184">
        <v>839</v>
      </c>
      <c r="T207" s="184">
        <v>887</v>
      </c>
      <c r="U207" s="184">
        <v>866</v>
      </c>
      <c r="V207" s="184">
        <v>855</v>
      </c>
      <c r="W207" s="184">
        <v>871</v>
      </c>
      <c r="X207" s="184">
        <v>893</v>
      </c>
      <c r="Y207" s="184">
        <v>880</v>
      </c>
      <c r="Z207" s="184">
        <v>870</v>
      </c>
      <c r="AA207" s="184">
        <v>889</v>
      </c>
      <c r="AB207" s="184">
        <v>825</v>
      </c>
      <c r="AC207" s="184">
        <v>860</v>
      </c>
      <c r="AD207" s="184">
        <v>874</v>
      </c>
      <c r="AE207" s="184">
        <v>891</v>
      </c>
      <c r="AF207" s="184">
        <v>837</v>
      </c>
      <c r="AG207" s="184">
        <v>1170</v>
      </c>
      <c r="AH207" s="184">
        <v>1456</v>
      </c>
      <c r="AI207" s="184">
        <v>1662</v>
      </c>
      <c r="AJ207" s="184">
        <v>1989</v>
      </c>
      <c r="AK207" s="184">
        <v>2082</v>
      </c>
      <c r="AL207" s="184">
        <v>2031</v>
      </c>
      <c r="AM207" s="184">
        <v>2216</v>
      </c>
      <c r="AN207" s="184">
        <v>2392</v>
      </c>
      <c r="AO207" s="184">
        <v>2440</v>
      </c>
      <c r="AP207" s="184">
        <v>2114</v>
      </c>
      <c r="AQ207" s="184">
        <v>2031</v>
      </c>
      <c r="AR207" s="184">
        <v>1964</v>
      </c>
      <c r="AS207" s="184">
        <v>1843</v>
      </c>
      <c r="AT207" s="184">
        <v>1668</v>
      </c>
      <c r="AU207" s="184">
        <v>1576</v>
      </c>
      <c r="AV207" s="184">
        <v>1594</v>
      </c>
      <c r="AW207" s="184">
        <v>1412</v>
      </c>
      <c r="AX207" s="184">
        <v>1384</v>
      </c>
      <c r="AY207" s="184">
        <v>1347</v>
      </c>
      <c r="AZ207" s="184">
        <v>1307</v>
      </c>
      <c r="BA207" s="184">
        <v>1115</v>
      </c>
      <c r="BB207" s="184">
        <v>1124</v>
      </c>
      <c r="BC207" s="184">
        <v>1149</v>
      </c>
      <c r="BD207" s="184">
        <v>991</v>
      </c>
      <c r="BE207" s="184">
        <v>1050</v>
      </c>
      <c r="BF207" s="184">
        <v>1088</v>
      </c>
      <c r="BG207" s="184">
        <v>1005</v>
      </c>
      <c r="BH207" s="184">
        <v>967</v>
      </c>
      <c r="BI207" s="184">
        <v>1043</v>
      </c>
      <c r="BJ207" s="184">
        <v>1078</v>
      </c>
      <c r="BK207" s="184">
        <v>1035</v>
      </c>
      <c r="BL207" s="184">
        <v>1096</v>
      </c>
      <c r="BM207" s="184">
        <v>1033</v>
      </c>
      <c r="BN207" s="184">
        <v>1033</v>
      </c>
      <c r="BO207" s="184">
        <v>1045</v>
      </c>
      <c r="BP207" s="184">
        <v>1050</v>
      </c>
      <c r="BQ207" s="184">
        <v>1001</v>
      </c>
      <c r="BR207" s="184">
        <v>1036</v>
      </c>
      <c r="BS207" s="184">
        <v>980</v>
      </c>
      <c r="BT207" s="184">
        <v>999</v>
      </c>
      <c r="BU207" s="184">
        <v>879</v>
      </c>
      <c r="BV207" s="184">
        <v>875</v>
      </c>
      <c r="BW207" s="184">
        <v>860</v>
      </c>
      <c r="BX207" s="184">
        <v>723</v>
      </c>
      <c r="BY207" s="184">
        <v>695</v>
      </c>
      <c r="BZ207" s="184">
        <v>621</v>
      </c>
      <c r="CA207" s="184">
        <v>648</v>
      </c>
      <c r="CB207" s="184">
        <v>564</v>
      </c>
      <c r="CC207" s="184">
        <v>503</v>
      </c>
      <c r="CD207" s="184">
        <v>514</v>
      </c>
      <c r="CE207" s="184">
        <v>488</v>
      </c>
      <c r="CF207" s="184">
        <v>426</v>
      </c>
      <c r="CG207" s="184">
        <v>429</v>
      </c>
      <c r="CH207" s="184">
        <v>454</v>
      </c>
      <c r="CI207" s="184">
        <v>413</v>
      </c>
      <c r="CJ207" s="184">
        <v>419</v>
      </c>
      <c r="CK207" s="184">
        <v>412</v>
      </c>
      <c r="CL207" s="184">
        <v>417</v>
      </c>
      <c r="CM207" s="184">
        <v>321</v>
      </c>
      <c r="CN207" s="184">
        <v>289</v>
      </c>
      <c r="CO207" s="184">
        <v>268</v>
      </c>
      <c r="CP207" s="184">
        <v>232</v>
      </c>
      <c r="CQ207" s="184">
        <v>191</v>
      </c>
      <c r="CR207" s="184">
        <v>163</v>
      </c>
      <c r="CS207" s="184">
        <v>189</v>
      </c>
      <c r="CT207" s="184">
        <v>165</v>
      </c>
      <c r="CU207" s="184">
        <v>127</v>
      </c>
      <c r="CV207" s="184">
        <v>106</v>
      </c>
      <c r="CW207" s="184">
        <v>116</v>
      </c>
      <c r="CX207" s="184">
        <v>70</v>
      </c>
      <c r="CY207" s="184">
        <v>311</v>
      </c>
      <c r="CZ207">
        <v>962</v>
      </c>
      <c r="DA207">
        <v>925</v>
      </c>
      <c r="DB207">
        <v>990</v>
      </c>
      <c r="DC207">
        <v>880</v>
      </c>
      <c r="DD207">
        <v>891</v>
      </c>
      <c r="DE207">
        <v>816</v>
      </c>
      <c r="DF207">
        <v>811</v>
      </c>
      <c r="DG207">
        <v>894</v>
      </c>
      <c r="DH207">
        <v>846</v>
      </c>
      <c r="DI207">
        <v>888</v>
      </c>
      <c r="DJ207">
        <v>860</v>
      </c>
      <c r="DK207">
        <v>824</v>
      </c>
      <c r="DL207">
        <v>915</v>
      </c>
      <c r="DM207">
        <v>851</v>
      </c>
      <c r="DN207">
        <v>895</v>
      </c>
      <c r="DO207">
        <v>914</v>
      </c>
      <c r="DP207">
        <v>860</v>
      </c>
      <c r="DQ207">
        <v>881</v>
      </c>
      <c r="DR207">
        <v>879</v>
      </c>
      <c r="DS207">
        <v>840</v>
      </c>
      <c r="DT207">
        <v>1151</v>
      </c>
      <c r="DU207">
        <v>1461</v>
      </c>
      <c r="DV207">
        <v>1895</v>
      </c>
      <c r="DW207">
        <v>2531</v>
      </c>
      <c r="DX207">
        <v>2819</v>
      </c>
      <c r="DY207">
        <v>3030</v>
      </c>
      <c r="DZ207">
        <v>3215</v>
      </c>
      <c r="EA207">
        <v>3008</v>
      </c>
      <c r="EB207">
        <v>2683</v>
      </c>
      <c r="EC207">
        <v>2534</v>
      </c>
      <c r="ED207">
        <v>2429</v>
      </c>
      <c r="EE207">
        <v>2004</v>
      </c>
      <c r="EF207">
        <v>1971</v>
      </c>
      <c r="EG207">
        <v>1812</v>
      </c>
      <c r="EH207">
        <v>1767</v>
      </c>
      <c r="EI207">
        <v>1720</v>
      </c>
      <c r="EJ207">
        <v>1654</v>
      </c>
      <c r="EK207">
        <v>1551</v>
      </c>
      <c r="EL207">
        <v>1449</v>
      </c>
      <c r="EM207">
        <v>1396</v>
      </c>
      <c r="EN207">
        <v>1298</v>
      </c>
      <c r="EO207">
        <v>1325</v>
      </c>
      <c r="EP207">
        <v>1244</v>
      </c>
      <c r="EQ207">
        <v>1320</v>
      </c>
      <c r="ER207">
        <v>1322</v>
      </c>
      <c r="ES207">
        <v>1321</v>
      </c>
      <c r="ET207">
        <v>1204</v>
      </c>
      <c r="EU207">
        <v>1328</v>
      </c>
      <c r="EV207">
        <v>1209</v>
      </c>
      <c r="EW207">
        <v>1232</v>
      </c>
      <c r="EX207">
        <v>1326</v>
      </c>
      <c r="EY207">
        <v>1268</v>
      </c>
      <c r="EZ207">
        <v>1289</v>
      </c>
      <c r="FA207">
        <v>1280</v>
      </c>
      <c r="FB207">
        <v>1312</v>
      </c>
      <c r="FC207">
        <v>1255</v>
      </c>
      <c r="FD207">
        <v>1251</v>
      </c>
      <c r="FE207">
        <v>1208</v>
      </c>
      <c r="FF207">
        <v>1199</v>
      </c>
      <c r="FG207">
        <v>1129</v>
      </c>
      <c r="FH207">
        <v>1079</v>
      </c>
      <c r="FI207">
        <v>1048</v>
      </c>
      <c r="FJ207">
        <v>933</v>
      </c>
      <c r="FK207">
        <v>873</v>
      </c>
      <c r="FL207">
        <v>825</v>
      </c>
      <c r="FM207">
        <v>750</v>
      </c>
      <c r="FN207">
        <v>750</v>
      </c>
      <c r="FO207">
        <v>684</v>
      </c>
      <c r="FP207">
        <v>649</v>
      </c>
      <c r="FQ207">
        <v>610</v>
      </c>
      <c r="FR207">
        <v>688</v>
      </c>
      <c r="FS207">
        <v>543</v>
      </c>
      <c r="FT207">
        <v>545</v>
      </c>
      <c r="FU207">
        <v>538</v>
      </c>
      <c r="FV207">
        <v>504</v>
      </c>
      <c r="FW207">
        <v>480</v>
      </c>
      <c r="FX207">
        <v>498</v>
      </c>
      <c r="FY207">
        <v>493</v>
      </c>
      <c r="FZ207">
        <v>426</v>
      </c>
      <c r="GA207">
        <v>375</v>
      </c>
      <c r="GB207">
        <v>372</v>
      </c>
      <c r="GC207">
        <v>367</v>
      </c>
      <c r="GD207">
        <v>308</v>
      </c>
      <c r="GE207">
        <v>311</v>
      </c>
      <c r="GF207">
        <v>290</v>
      </c>
      <c r="GG207">
        <v>270</v>
      </c>
      <c r="GH207">
        <v>196</v>
      </c>
      <c r="GI207">
        <v>184</v>
      </c>
      <c r="GJ207">
        <v>158</v>
      </c>
      <c r="GK207">
        <v>136</v>
      </c>
      <c r="GL207">
        <v>518</v>
      </c>
    </row>
    <row r="208" spans="1:194" s="1" customFormat="1" ht="14.4" x14ac:dyDescent="0.3">
      <c r="A208" s="30" t="s">
        <v>46</v>
      </c>
      <c r="B208" s="1" t="s">
        <v>247</v>
      </c>
      <c r="C208" s="29" t="str">
        <f t="shared" si="76"/>
        <v>LA England - Harborough</v>
      </c>
      <c r="D208" s="48">
        <f t="shared" si="67"/>
        <v>3975</v>
      </c>
      <c r="E208" s="48">
        <f t="shared" si="68"/>
        <v>3660</v>
      </c>
      <c r="F208" s="49">
        <f t="shared" si="69"/>
        <v>104713</v>
      </c>
      <c r="G208" s="49">
        <f t="shared" si="70"/>
        <v>51410</v>
      </c>
      <c r="H208" s="50">
        <f t="shared" si="71"/>
        <v>53303</v>
      </c>
      <c r="I208" s="50">
        <f t="shared" si="72"/>
        <v>40647</v>
      </c>
      <c r="J208" s="50">
        <f t="shared" si="73"/>
        <v>43214</v>
      </c>
      <c r="K208" s="47">
        <f t="shared" si="74"/>
        <v>10763</v>
      </c>
      <c r="L208" s="48">
        <f t="shared" si="75"/>
        <v>10089</v>
      </c>
      <c r="M208" s="184">
        <v>479</v>
      </c>
      <c r="N208" s="184">
        <v>469</v>
      </c>
      <c r="O208" s="184">
        <v>492</v>
      </c>
      <c r="P208" s="184">
        <v>542</v>
      </c>
      <c r="Q208" s="184">
        <v>560</v>
      </c>
      <c r="R208" s="184">
        <v>600</v>
      </c>
      <c r="S208" s="184">
        <v>614</v>
      </c>
      <c r="T208" s="184">
        <v>571</v>
      </c>
      <c r="U208" s="184">
        <v>576</v>
      </c>
      <c r="V208" s="184">
        <v>647</v>
      </c>
      <c r="W208" s="184">
        <v>615</v>
      </c>
      <c r="X208" s="184">
        <v>623</v>
      </c>
      <c r="Y208" s="184">
        <v>589</v>
      </c>
      <c r="Z208" s="184">
        <v>646</v>
      </c>
      <c r="AA208" s="184">
        <v>673</v>
      </c>
      <c r="AB208" s="184">
        <v>701</v>
      </c>
      <c r="AC208" s="184">
        <v>698</v>
      </c>
      <c r="AD208" s="184">
        <v>668</v>
      </c>
      <c r="AE208" s="184">
        <v>657</v>
      </c>
      <c r="AF208" s="184">
        <v>432</v>
      </c>
      <c r="AG208" s="184">
        <v>357</v>
      </c>
      <c r="AH208" s="184">
        <v>389</v>
      </c>
      <c r="AI208" s="184">
        <v>427</v>
      </c>
      <c r="AJ208" s="184">
        <v>496</v>
      </c>
      <c r="AK208" s="184">
        <v>547</v>
      </c>
      <c r="AL208" s="184">
        <v>533</v>
      </c>
      <c r="AM208" s="184">
        <v>525</v>
      </c>
      <c r="AN208" s="184">
        <v>500</v>
      </c>
      <c r="AO208" s="184">
        <v>567</v>
      </c>
      <c r="AP208" s="184">
        <v>553</v>
      </c>
      <c r="AQ208" s="184">
        <v>501</v>
      </c>
      <c r="AR208" s="184">
        <v>547</v>
      </c>
      <c r="AS208" s="184">
        <v>592</v>
      </c>
      <c r="AT208" s="184">
        <v>637</v>
      </c>
      <c r="AU208" s="184">
        <v>602</v>
      </c>
      <c r="AV208" s="184">
        <v>675</v>
      </c>
      <c r="AW208" s="184">
        <v>668</v>
      </c>
      <c r="AX208" s="184">
        <v>636</v>
      </c>
      <c r="AY208" s="184">
        <v>622</v>
      </c>
      <c r="AZ208" s="184">
        <v>630</v>
      </c>
      <c r="BA208" s="184">
        <v>636</v>
      </c>
      <c r="BB208" s="184">
        <v>605</v>
      </c>
      <c r="BC208" s="184">
        <v>613</v>
      </c>
      <c r="BD208" s="184">
        <v>658</v>
      </c>
      <c r="BE208" s="184">
        <v>689</v>
      </c>
      <c r="BF208" s="184">
        <v>675</v>
      </c>
      <c r="BG208" s="184">
        <v>621</v>
      </c>
      <c r="BH208" s="184">
        <v>601</v>
      </c>
      <c r="BI208" s="184">
        <v>649</v>
      </c>
      <c r="BJ208" s="184">
        <v>614</v>
      </c>
      <c r="BK208" s="184">
        <v>590</v>
      </c>
      <c r="BL208" s="184">
        <v>732</v>
      </c>
      <c r="BM208" s="184">
        <v>786</v>
      </c>
      <c r="BN208" s="184">
        <v>762</v>
      </c>
      <c r="BO208" s="184">
        <v>690</v>
      </c>
      <c r="BP208" s="184">
        <v>772</v>
      </c>
      <c r="BQ208" s="184">
        <v>786</v>
      </c>
      <c r="BR208" s="184">
        <v>803</v>
      </c>
      <c r="BS208" s="184">
        <v>744</v>
      </c>
      <c r="BT208" s="184">
        <v>821</v>
      </c>
      <c r="BU208" s="184">
        <v>732</v>
      </c>
      <c r="BV208" s="184">
        <v>726</v>
      </c>
      <c r="BW208" s="184">
        <v>738</v>
      </c>
      <c r="BX208" s="184">
        <v>748</v>
      </c>
      <c r="BY208" s="184">
        <v>690</v>
      </c>
      <c r="BZ208" s="184">
        <v>633</v>
      </c>
      <c r="CA208" s="184">
        <v>648</v>
      </c>
      <c r="CB208" s="184">
        <v>573</v>
      </c>
      <c r="CC208" s="184">
        <v>604</v>
      </c>
      <c r="CD208" s="184">
        <v>554</v>
      </c>
      <c r="CE208" s="184">
        <v>538</v>
      </c>
      <c r="CF208" s="184">
        <v>491</v>
      </c>
      <c r="CG208" s="184">
        <v>513</v>
      </c>
      <c r="CH208" s="184">
        <v>533</v>
      </c>
      <c r="CI208" s="184">
        <v>490</v>
      </c>
      <c r="CJ208" s="184">
        <v>524</v>
      </c>
      <c r="CK208" s="184">
        <v>540</v>
      </c>
      <c r="CL208" s="184">
        <v>625</v>
      </c>
      <c r="CM208" s="184">
        <v>459</v>
      </c>
      <c r="CN208" s="184">
        <v>433</v>
      </c>
      <c r="CO208" s="184">
        <v>416</v>
      </c>
      <c r="CP208" s="184">
        <v>412</v>
      </c>
      <c r="CQ208" s="184">
        <v>315</v>
      </c>
      <c r="CR208" s="184">
        <v>245</v>
      </c>
      <c r="CS208" s="184">
        <v>245</v>
      </c>
      <c r="CT208" s="184">
        <v>238</v>
      </c>
      <c r="CU208" s="184">
        <v>206</v>
      </c>
      <c r="CV208" s="184">
        <v>179</v>
      </c>
      <c r="CW208" s="184">
        <v>152</v>
      </c>
      <c r="CX208" s="184">
        <v>110</v>
      </c>
      <c r="CY208" s="184">
        <v>397</v>
      </c>
      <c r="CZ208">
        <v>449</v>
      </c>
      <c r="DA208">
        <v>481</v>
      </c>
      <c r="DB208">
        <v>515</v>
      </c>
      <c r="DC208">
        <v>497</v>
      </c>
      <c r="DD208">
        <v>514</v>
      </c>
      <c r="DE208">
        <v>539</v>
      </c>
      <c r="DF208">
        <v>578</v>
      </c>
      <c r="DG208">
        <v>524</v>
      </c>
      <c r="DH208">
        <v>570</v>
      </c>
      <c r="DI208">
        <v>582</v>
      </c>
      <c r="DJ208">
        <v>590</v>
      </c>
      <c r="DK208">
        <v>590</v>
      </c>
      <c r="DL208">
        <v>618</v>
      </c>
      <c r="DM208">
        <v>622</v>
      </c>
      <c r="DN208">
        <v>607</v>
      </c>
      <c r="DO208">
        <v>574</v>
      </c>
      <c r="DP208">
        <v>621</v>
      </c>
      <c r="DQ208">
        <v>618</v>
      </c>
      <c r="DR208">
        <v>555</v>
      </c>
      <c r="DS208">
        <v>373</v>
      </c>
      <c r="DT208">
        <v>327</v>
      </c>
      <c r="DU208">
        <v>292</v>
      </c>
      <c r="DV208">
        <v>377</v>
      </c>
      <c r="DW208">
        <v>536</v>
      </c>
      <c r="DX208">
        <v>487</v>
      </c>
      <c r="DY208">
        <v>529</v>
      </c>
      <c r="DZ208">
        <v>523</v>
      </c>
      <c r="EA208">
        <v>574</v>
      </c>
      <c r="EB208">
        <v>577</v>
      </c>
      <c r="EC208">
        <v>598</v>
      </c>
      <c r="ED208">
        <v>587</v>
      </c>
      <c r="EE208">
        <v>658</v>
      </c>
      <c r="EF208">
        <v>645</v>
      </c>
      <c r="EG208">
        <v>723</v>
      </c>
      <c r="EH208">
        <v>667</v>
      </c>
      <c r="EI208">
        <v>688</v>
      </c>
      <c r="EJ208">
        <v>703</v>
      </c>
      <c r="EK208">
        <v>681</v>
      </c>
      <c r="EL208">
        <v>701</v>
      </c>
      <c r="EM208">
        <v>627</v>
      </c>
      <c r="EN208">
        <v>682</v>
      </c>
      <c r="EO208">
        <v>675</v>
      </c>
      <c r="EP208">
        <v>681</v>
      </c>
      <c r="EQ208">
        <v>654</v>
      </c>
      <c r="ER208">
        <v>711</v>
      </c>
      <c r="ES208">
        <v>688</v>
      </c>
      <c r="ET208">
        <v>599</v>
      </c>
      <c r="EU208">
        <v>637</v>
      </c>
      <c r="EV208">
        <v>620</v>
      </c>
      <c r="EW208">
        <v>676</v>
      </c>
      <c r="EX208">
        <v>727</v>
      </c>
      <c r="EY208">
        <v>745</v>
      </c>
      <c r="EZ208">
        <v>760</v>
      </c>
      <c r="FA208">
        <v>815</v>
      </c>
      <c r="FB208">
        <v>721</v>
      </c>
      <c r="FC208">
        <v>888</v>
      </c>
      <c r="FD208">
        <v>798</v>
      </c>
      <c r="FE208">
        <v>790</v>
      </c>
      <c r="FF208">
        <v>777</v>
      </c>
      <c r="FG208">
        <v>827</v>
      </c>
      <c r="FH208">
        <v>788</v>
      </c>
      <c r="FI208">
        <v>779</v>
      </c>
      <c r="FJ208">
        <v>744</v>
      </c>
      <c r="FK208">
        <v>703</v>
      </c>
      <c r="FL208">
        <v>650</v>
      </c>
      <c r="FM208">
        <v>702</v>
      </c>
      <c r="FN208">
        <v>649</v>
      </c>
      <c r="FO208">
        <v>632</v>
      </c>
      <c r="FP208">
        <v>631</v>
      </c>
      <c r="FQ208">
        <v>582</v>
      </c>
      <c r="FR208">
        <v>606</v>
      </c>
      <c r="FS208">
        <v>578</v>
      </c>
      <c r="FT208">
        <v>526</v>
      </c>
      <c r="FU208">
        <v>568</v>
      </c>
      <c r="FV208">
        <v>586</v>
      </c>
      <c r="FW208">
        <v>601</v>
      </c>
      <c r="FX208">
        <v>598</v>
      </c>
      <c r="FY208">
        <v>656</v>
      </c>
      <c r="FZ208">
        <v>470</v>
      </c>
      <c r="GA208">
        <v>473</v>
      </c>
      <c r="GB208">
        <v>484</v>
      </c>
      <c r="GC208">
        <v>428</v>
      </c>
      <c r="GD208">
        <v>312</v>
      </c>
      <c r="GE208">
        <v>279</v>
      </c>
      <c r="GF208">
        <v>319</v>
      </c>
      <c r="GG208">
        <v>271</v>
      </c>
      <c r="GH208">
        <v>295</v>
      </c>
      <c r="GI208">
        <v>269</v>
      </c>
      <c r="GJ208">
        <v>229</v>
      </c>
      <c r="GK208">
        <v>189</v>
      </c>
      <c r="GL208">
        <v>718</v>
      </c>
    </row>
    <row r="209" spans="1:194" s="1" customFormat="1" ht="14.4" x14ac:dyDescent="0.3">
      <c r="A209" s="30" t="s">
        <v>46</v>
      </c>
      <c r="B209" s="1" t="s">
        <v>248</v>
      </c>
      <c r="C209" s="29" t="str">
        <f t="shared" si="76"/>
        <v>LA England - Haringey</v>
      </c>
      <c r="D209" s="48">
        <f t="shared" si="67"/>
        <v>9432</v>
      </c>
      <c r="E209" s="48">
        <f t="shared" si="68"/>
        <v>9112</v>
      </c>
      <c r="F209" s="49">
        <f t="shared" si="69"/>
        <v>263850</v>
      </c>
      <c r="G209" s="49">
        <f t="shared" si="70"/>
        <v>126310</v>
      </c>
      <c r="H209" s="50">
        <f t="shared" si="71"/>
        <v>137540</v>
      </c>
      <c r="I209" s="50">
        <f t="shared" si="72"/>
        <v>98783</v>
      </c>
      <c r="J209" s="50">
        <f t="shared" si="73"/>
        <v>111419</v>
      </c>
      <c r="K209" s="47">
        <f t="shared" si="74"/>
        <v>27527</v>
      </c>
      <c r="L209" s="48">
        <f t="shared" si="75"/>
        <v>26121</v>
      </c>
      <c r="M209" s="184">
        <v>1579</v>
      </c>
      <c r="N209" s="184">
        <v>1578</v>
      </c>
      <c r="O209" s="184">
        <v>1543</v>
      </c>
      <c r="P209" s="184">
        <v>1565</v>
      </c>
      <c r="Q209" s="184">
        <v>1536</v>
      </c>
      <c r="R209" s="184">
        <v>1423</v>
      </c>
      <c r="S209" s="184">
        <v>1518</v>
      </c>
      <c r="T209" s="184">
        <v>1390</v>
      </c>
      <c r="U209" s="184">
        <v>1457</v>
      </c>
      <c r="V209" s="184">
        <v>1544</v>
      </c>
      <c r="W209" s="184">
        <v>1463</v>
      </c>
      <c r="X209" s="184">
        <v>1499</v>
      </c>
      <c r="Y209" s="184">
        <v>1506</v>
      </c>
      <c r="Z209" s="184">
        <v>1584</v>
      </c>
      <c r="AA209" s="184">
        <v>1601</v>
      </c>
      <c r="AB209" s="184">
        <v>1544</v>
      </c>
      <c r="AC209" s="184">
        <v>1600</v>
      </c>
      <c r="AD209" s="184">
        <v>1597</v>
      </c>
      <c r="AE209" s="184">
        <v>1474</v>
      </c>
      <c r="AF209" s="184">
        <v>1266</v>
      </c>
      <c r="AG209" s="184">
        <v>1381</v>
      </c>
      <c r="AH209" s="184">
        <v>1465</v>
      </c>
      <c r="AI209" s="184">
        <v>1540</v>
      </c>
      <c r="AJ209" s="184">
        <v>1954</v>
      </c>
      <c r="AK209" s="184">
        <v>1948</v>
      </c>
      <c r="AL209" s="184">
        <v>2268</v>
      </c>
      <c r="AM209" s="184">
        <v>2243</v>
      </c>
      <c r="AN209" s="184">
        <v>2352</v>
      </c>
      <c r="AO209" s="184">
        <v>2278</v>
      </c>
      <c r="AP209" s="184">
        <v>2224</v>
      </c>
      <c r="AQ209" s="184">
        <v>2517</v>
      </c>
      <c r="AR209" s="184">
        <v>2261</v>
      </c>
      <c r="AS209" s="184">
        <v>2429</v>
      </c>
      <c r="AT209" s="184">
        <v>2406</v>
      </c>
      <c r="AU209" s="184">
        <v>2437</v>
      </c>
      <c r="AV209" s="184">
        <v>2194</v>
      </c>
      <c r="AW209" s="184">
        <v>2202</v>
      </c>
      <c r="AX209" s="184">
        <v>2129</v>
      </c>
      <c r="AY209" s="184">
        <v>2079</v>
      </c>
      <c r="AZ209" s="184">
        <v>2098</v>
      </c>
      <c r="BA209" s="184">
        <v>1833</v>
      </c>
      <c r="BB209" s="184">
        <v>1928</v>
      </c>
      <c r="BC209" s="184">
        <v>1919</v>
      </c>
      <c r="BD209" s="184">
        <v>1906</v>
      </c>
      <c r="BE209" s="184">
        <v>1931</v>
      </c>
      <c r="BF209" s="184">
        <v>1872</v>
      </c>
      <c r="BG209" s="184">
        <v>1682</v>
      </c>
      <c r="BH209" s="184">
        <v>1671</v>
      </c>
      <c r="BI209" s="184">
        <v>1625</v>
      </c>
      <c r="BJ209" s="184">
        <v>1697</v>
      </c>
      <c r="BK209" s="184">
        <v>1670</v>
      </c>
      <c r="BL209" s="184">
        <v>1589</v>
      </c>
      <c r="BM209" s="184">
        <v>1658</v>
      </c>
      <c r="BN209" s="184">
        <v>1778</v>
      </c>
      <c r="BO209" s="184">
        <v>1529</v>
      </c>
      <c r="BP209" s="184">
        <v>1680</v>
      </c>
      <c r="BQ209" s="184">
        <v>1623</v>
      </c>
      <c r="BR209" s="184">
        <v>1528</v>
      </c>
      <c r="BS209" s="184">
        <v>1551</v>
      </c>
      <c r="BT209" s="184">
        <v>1506</v>
      </c>
      <c r="BU209" s="184">
        <v>1448</v>
      </c>
      <c r="BV209" s="184">
        <v>1355</v>
      </c>
      <c r="BW209" s="184">
        <v>1330</v>
      </c>
      <c r="BX209" s="184">
        <v>1188</v>
      </c>
      <c r="BY209" s="184">
        <v>1131</v>
      </c>
      <c r="BZ209" s="184">
        <v>1008</v>
      </c>
      <c r="CA209" s="184">
        <v>963</v>
      </c>
      <c r="CB209" s="184">
        <v>906</v>
      </c>
      <c r="CC209" s="184">
        <v>825</v>
      </c>
      <c r="CD209" s="184">
        <v>778</v>
      </c>
      <c r="CE209" s="184">
        <v>752</v>
      </c>
      <c r="CF209" s="184">
        <v>703</v>
      </c>
      <c r="CG209" s="184">
        <v>647</v>
      </c>
      <c r="CH209" s="184">
        <v>613</v>
      </c>
      <c r="CI209" s="184">
        <v>562</v>
      </c>
      <c r="CJ209" s="184">
        <v>580</v>
      </c>
      <c r="CK209" s="184">
        <v>547</v>
      </c>
      <c r="CL209" s="184">
        <v>530</v>
      </c>
      <c r="CM209" s="184">
        <v>378</v>
      </c>
      <c r="CN209" s="184">
        <v>416</v>
      </c>
      <c r="CO209" s="184">
        <v>398</v>
      </c>
      <c r="CP209" s="184">
        <v>340</v>
      </c>
      <c r="CQ209" s="184">
        <v>279</v>
      </c>
      <c r="CR209" s="184">
        <v>247</v>
      </c>
      <c r="CS209" s="184">
        <v>246</v>
      </c>
      <c r="CT209" s="184">
        <v>243</v>
      </c>
      <c r="CU209" s="184">
        <v>211</v>
      </c>
      <c r="CV209" s="184">
        <v>186</v>
      </c>
      <c r="CW209" s="184">
        <v>147</v>
      </c>
      <c r="CX209" s="184">
        <v>126</v>
      </c>
      <c r="CY209" s="184">
        <v>379</v>
      </c>
      <c r="CZ209">
        <v>1490</v>
      </c>
      <c r="DA209">
        <v>1401</v>
      </c>
      <c r="DB209">
        <v>1454</v>
      </c>
      <c r="DC209">
        <v>1448</v>
      </c>
      <c r="DD209">
        <v>1366</v>
      </c>
      <c r="DE209">
        <v>1441</v>
      </c>
      <c r="DF209">
        <v>1352</v>
      </c>
      <c r="DG209">
        <v>1450</v>
      </c>
      <c r="DH209">
        <v>1488</v>
      </c>
      <c r="DI209">
        <v>1383</v>
      </c>
      <c r="DJ209">
        <v>1357</v>
      </c>
      <c r="DK209">
        <v>1379</v>
      </c>
      <c r="DL209">
        <v>1440</v>
      </c>
      <c r="DM209">
        <v>1533</v>
      </c>
      <c r="DN209">
        <v>1479</v>
      </c>
      <c r="DO209">
        <v>1580</v>
      </c>
      <c r="DP209">
        <v>1574</v>
      </c>
      <c r="DQ209">
        <v>1506</v>
      </c>
      <c r="DR209">
        <v>1473</v>
      </c>
      <c r="DS209">
        <v>1280</v>
      </c>
      <c r="DT209">
        <v>1325</v>
      </c>
      <c r="DU209">
        <v>1341</v>
      </c>
      <c r="DV209">
        <v>1768</v>
      </c>
      <c r="DW209">
        <v>2004</v>
      </c>
      <c r="DX209">
        <v>2341</v>
      </c>
      <c r="DY209">
        <v>2466</v>
      </c>
      <c r="DZ209">
        <v>2704</v>
      </c>
      <c r="EA209">
        <v>2575</v>
      </c>
      <c r="EB209">
        <v>2509</v>
      </c>
      <c r="EC209">
        <v>2691</v>
      </c>
      <c r="ED209">
        <v>2736</v>
      </c>
      <c r="EE209">
        <v>2706</v>
      </c>
      <c r="EF209">
        <v>2480</v>
      </c>
      <c r="EG209">
        <v>2489</v>
      </c>
      <c r="EH209">
        <v>2390</v>
      </c>
      <c r="EI209">
        <v>2458</v>
      </c>
      <c r="EJ209">
        <v>2438</v>
      </c>
      <c r="EK209">
        <v>2338</v>
      </c>
      <c r="EL209">
        <v>2330</v>
      </c>
      <c r="EM209">
        <v>2285</v>
      </c>
      <c r="EN209">
        <v>2162</v>
      </c>
      <c r="EO209">
        <v>2099</v>
      </c>
      <c r="EP209">
        <v>2092</v>
      </c>
      <c r="EQ209">
        <v>2061</v>
      </c>
      <c r="ER209">
        <v>2141</v>
      </c>
      <c r="ES209">
        <v>2050</v>
      </c>
      <c r="ET209">
        <v>1981</v>
      </c>
      <c r="EU209">
        <v>1865</v>
      </c>
      <c r="EV209">
        <v>1790</v>
      </c>
      <c r="EW209">
        <v>1929</v>
      </c>
      <c r="EX209">
        <v>1800</v>
      </c>
      <c r="EY209">
        <v>1814</v>
      </c>
      <c r="EZ209">
        <v>1849</v>
      </c>
      <c r="FA209">
        <v>1927</v>
      </c>
      <c r="FB209">
        <v>1860</v>
      </c>
      <c r="FC209">
        <v>1810</v>
      </c>
      <c r="FD209">
        <v>1812</v>
      </c>
      <c r="FE209">
        <v>1763</v>
      </c>
      <c r="FF209">
        <v>1797</v>
      </c>
      <c r="FG209">
        <v>1700</v>
      </c>
      <c r="FH209">
        <v>1632</v>
      </c>
      <c r="FI209">
        <v>1554</v>
      </c>
      <c r="FJ209">
        <v>1442</v>
      </c>
      <c r="FK209">
        <v>1294</v>
      </c>
      <c r="FL209">
        <v>1327</v>
      </c>
      <c r="FM209">
        <v>1137</v>
      </c>
      <c r="FN209">
        <v>1076</v>
      </c>
      <c r="FO209">
        <v>1036</v>
      </c>
      <c r="FP209">
        <v>998</v>
      </c>
      <c r="FQ209">
        <v>963</v>
      </c>
      <c r="FR209">
        <v>837</v>
      </c>
      <c r="FS209">
        <v>853</v>
      </c>
      <c r="FT209">
        <v>826</v>
      </c>
      <c r="FU209">
        <v>779</v>
      </c>
      <c r="FV209">
        <v>777</v>
      </c>
      <c r="FW209">
        <v>760</v>
      </c>
      <c r="FX209">
        <v>641</v>
      </c>
      <c r="FY209">
        <v>682</v>
      </c>
      <c r="FZ209">
        <v>565</v>
      </c>
      <c r="GA209">
        <v>546</v>
      </c>
      <c r="GB209">
        <v>527</v>
      </c>
      <c r="GC209">
        <v>454</v>
      </c>
      <c r="GD209">
        <v>412</v>
      </c>
      <c r="GE209">
        <v>370</v>
      </c>
      <c r="GF209">
        <v>352</v>
      </c>
      <c r="GG209">
        <v>346</v>
      </c>
      <c r="GH209">
        <v>326</v>
      </c>
      <c r="GI209">
        <v>256</v>
      </c>
      <c r="GJ209">
        <v>269</v>
      </c>
      <c r="GK209">
        <v>205</v>
      </c>
      <c r="GL209">
        <v>748</v>
      </c>
    </row>
    <row r="210" spans="1:194" s="1" customFormat="1" ht="14.4" x14ac:dyDescent="0.3">
      <c r="A210" s="30" t="s">
        <v>46</v>
      </c>
      <c r="B210" s="1" t="s">
        <v>249</v>
      </c>
      <c r="C210" s="29" t="str">
        <f t="shared" si="76"/>
        <v>LA England - Harlow</v>
      </c>
      <c r="D210" s="48">
        <f t="shared" si="67"/>
        <v>4102</v>
      </c>
      <c r="E210" s="48">
        <f t="shared" si="68"/>
        <v>3911</v>
      </c>
      <c r="F210" s="49">
        <f t="shared" si="69"/>
        <v>98235</v>
      </c>
      <c r="G210" s="49">
        <f t="shared" si="70"/>
        <v>47584</v>
      </c>
      <c r="H210" s="50">
        <f t="shared" si="71"/>
        <v>50651</v>
      </c>
      <c r="I210" s="50">
        <f t="shared" si="72"/>
        <v>35043</v>
      </c>
      <c r="J210" s="50">
        <f t="shared" si="73"/>
        <v>38714</v>
      </c>
      <c r="K210" s="47">
        <f t="shared" si="74"/>
        <v>12541</v>
      </c>
      <c r="L210" s="48">
        <f t="shared" si="75"/>
        <v>11937</v>
      </c>
      <c r="M210" s="184">
        <v>648</v>
      </c>
      <c r="N210" s="184">
        <v>692</v>
      </c>
      <c r="O210" s="184">
        <v>702</v>
      </c>
      <c r="P210" s="184">
        <v>669</v>
      </c>
      <c r="Q210" s="184">
        <v>665</v>
      </c>
      <c r="R210" s="184">
        <v>722</v>
      </c>
      <c r="S210" s="184">
        <v>723</v>
      </c>
      <c r="T210" s="184">
        <v>748</v>
      </c>
      <c r="U210" s="184">
        <v>704</v>
      </c>
      <c r="V210" s="184">
        <v>716</v>
      </c>
      <c r="W210" s="184">
        <v>733</v>
      </c>
      <c r="X210" s="184">
        <v>717</v>
      </c>
      <c r="Y210" s="184">
        <v>676</v>
      </c>
      <c r="Z210" s="184">
        <v>651</v>
      </c>
      <c r="AA210" s="184">
        <v>716</v>
      </c>
      <c r="AB210" s="184">
        <v>706</v>
      </c>
      <c r="AC210" s="184">
        <v>676</v>
      </c>
      <c r="AD210" s="184">
        <v>677</v>
      </c>
      <c r="AE210" s="184">
        <v>629</v>
      </c>
      <c r="AF210" s="184">
        <v>504</v>
      </c>
      <c r="AG210" s="184">
        <v>460</v>
      </c>
      <c r="AH210" s="184">
        <v>430</v>
      </c>
      <c r="AI210" s="184">
        <v>505</v>
      </c>
      <c r="AJ210" s="184">
        <v>503</v>
      </c>
      <c r="AK210" s="184">
        <v>516</v>
      </c>
      <c r="AL210" s="184">
        <v>554</v>
      </c>
      <c r="AM210" s="184">
        <v>514</v>
      </c>
      <c r="AN210" s="184">
        <v>536</v>
      </c>
      <c r="AO210" s="184">
        <v>629</v>
      </c>
      <c r="AP210" s="184">
        <v>609</v>
      </c>
      <c r="AQ210" s="184">
        <v>709</v>
      </c>
      <c r="AR210" s="184">
        <v>745</v>
      </c>
      <c r="AS210" s="184">
        <v>715</v>
      </c>
      <c r="AT210" s="184">
        <v>743</v>
      </c>
      <c r="AU210" s="184">
        <v>802</v>
      </c>
      <c r="AV210" s="184">
        <v>748</v>
      </c>
      <c r="AW210" s="184">
        <v>748</v>
      </c>
      <c r="AX210" s="184">
        <v>828</v>
      </c>
      <c r="AY210" s="184">
        <v>770</v>
      </c>
      <c r="AZ210" s="184">
        <v>796</v>
      </c>
      <c r="BA210" s="184">
        <v>722</v>
      </c>
      <c r="BB210" s="184">
        <v>745</v>
      </c>
      <c r="BC210" s="184">
        <v>756</v>
      </c>
      <c r="BD210" s="184">
        <v>736</v>
      </c>
      <c r="BE210" s="184">
        <v>680</v>
      </c>
      <c r="BF210" s="184">
        <v>651</v>
      </c>
      <c r="BG210" s="184">
        <v>617</v>
      </c>
      <c r="BH210" s="184">
        <v>575</v>
      </c>
      <c r="BI210" s="184">
        <v>539</v>
      </c>
      <c r="BJ210" s="184">
        <v>552</v>
      </c>
      <c r="BK210" s="184">
        <v>521</v>
      </c>
      <c r="BL210" s="184">
        <v>560</v>
      </c>
      <c r="BM210" s="184">
        <v>526</v>
      </c>
      <c r="BN210" s="184">
        <v>585</v>
      </c>
      <c r="BO210" s="184">
        <v>547</v>
      </c>
      <c r="BP210" s="184">
        <v>515</v>
      </c>
      <c r="BQ210" s="184">
        <v>547</v>
      </c>
      <c r="BR210" s="184">
        <v>603</v>
      </c>
      <c r="BS210" s="184">
        <v>566</v>
      </c>
      <c r="BT210" s="184">
        <v>549</v>
      </c>
      <c r="BU210" s="184">
        <v>569</v>
      </c>
      <c r="BV210" s="184">
        <v>534</v>
      </c>
      <c r="BW210" s="184">
        <v>565</v>
      </c>
      <c r="BX210" s="184">
        <v>483</v>
      </c>
      <c r="BY210" s="184">
        <v>505</v>
      </c>
      <c r="BZ210" s="184">
        <v>430</v>
      </c>
      <c r="CA210" s="184">
        <v>458</v>
      </c>
      <c r="CB210" s="184">
        <v>414</v>
      </c>
      <c r="CC210" s="184">
        <v>430</v>
      </c>
      <c r="CD210" s="184">
        <v>390</v>
      </c>
      <c r="CE210" s="184">
        <v>336</v>
      </c>
      <c r="CF210" s="184">
        <v>330</v>
      </c>
      <c r="CG210" s="184">
        <v>313</v>
      </c>
      <c r="CH210" s="184">
        <v>314</v>
      </c>
      <c r="CI210" s="184">
        <v>253</v>
      </c>
      <c r="CJ210" s="184">
        <v>271</v>
      </c>
      <c r="CK210" s="184">
        <v>289</v>
      </c>
      <c r="CL210" s="184">
        <v>303</v>
      </c>
      <c r="CM210" s="184">
        <v>195</v>
      </c>
      <c r="CN210" s="184">
        <v>198</v>
      </c>
      <c r="CO210" s="184">
        <v>184</v>
      </c>
      <c r="CP210" s="184">
        <v>168</v>
      </c>
      <c r="CQ210" s="184">
        <v>155</v>
      </c>
      <c r="CR210" s="184">
        <v>117</v>
      </c>
      <c r="CS210" s="184">
        <v>111</v>
      </c>
      <c r="CT210" s="184">
        <v>111</v>
      </c>
      <c r="CU210" s="184">
        <v>88</v>
      </c>
      <c r="CV210" s="184">
        <v>85</v>
      </c>
      <c r="CW210" s="184">
        <v>78</v>
      </c>
      <c r="CX210" s="184">
        <v>45</v>
      </c>
      <c r="CY210" s="184">
        <v>236</v>
      </c>
      <c r="CZ210">
        <v>648</v>
      </c>
      <c r="DA210">
        <v>608</v>
      </c>
      <c r="DB210">
        <v>659</v>
      </c>
      <c r="DC210">
        <v>705</v>
      </c>
      <c r="DD210">
        <v>675</v>
      </c>
      <c r="DE210">
        <v>680</v>
      </c>
      <c r="DF210">
        <v>669</v>
      </c>
      <c r="DG210">
        <v>661</v>
      </c>
      <c r="DH210">
        <v>650</v>
      </c>
      <c r="DI210">
        <v>670</v>
      </c>
      <c r="DJ210">
        <v>696</v>
      </c>
      <c r="DK210">
        <v>705</v>
      </c>
      <c r="DL210">
        <v>666</v>
      </c>
      <c r="DM210">
        <v>650</v>
      </c>
      <c r="DN210">
        <v>685</v>
      </c>
      <c r="DO210">
        <v>643</v>
      </c>
      <c r="DP210">
        <v>667</v>
      </c>
      <c r="DQ210">
        <v>600</v>
      </c>
      <c r="DR210">
        <v>476</v>
      </c>
      <c r="DS210">
        <v>440</v>
      </c>
      <c r="DT210">
        <v>387</v>
      </c>
      <c r="DU210">
        <v>386</v>
      </c>
      <c r="DV210">
        <v>526</v>
      </c>
      <c r="DW210">
        <v>483</v>
      </c>
      <c r="DX210">
        <v>531</v>
      </c>
      <c r="DY210">
        <v>576</v>
      </c>
      <c r="DZ210">
        <v>632</v>
      </c>
      <c r="EA210">
        <v>669</v>
      </c>
      <c r="EB210">
        <v>751</v>
      </c>
      <c r="EC210">
        <v>765</v>
      </c>
      <c r="ED210">
        <v>854</v>
      </c>
      <c r="EE210">
        <v>822</v>
      </c>
      <c r="EF210">
        <v>829</v>
      </c>
      <c r="EG210">
        <v>941</v>
      </c>
      <c r="EH210">
        <v>944</v>
      </c>
      <c r="EI210">
        <v>890</v>
      </c>
      <c r="EJ210">
        <v>938</v>
      </c>
      <c r="EK210">
        <v>960</v>
      </c>
      <c r="EL210">
        <v>794</v>
      </c>
      <c r="EM210">
        <v>833</v>
      </c>
      <c r="EN210">
        <v>852</v>
      </c>
      <c r="EO210">
        <v>807</v>
      </c>
      <c r="EP210">
        <v>788</v>
      </c>
      <c r="EQ210">
        <v>773</v>
      </c>
      <c r="ER210">
        <v>684</v>
      </c>
      <c r="ES210">
        <v>724</v>
      </c>
      <c r="ET210">
        <v>647</v>
      </c>
      <c r="EU210">
        <v>578</v>
      </c>
      <c r="EV210">
        <v>595</v>
      </c>
      <c r="EW210">
        <v>606</v>
      </c>
      <c r="EX210">
        <v>531</v>
      </c>
      <c r="EY210">
        <v>551</v>
      </c>
      <c r="EZ210">
        <v>610</v>
      </c>
      <c r="FA210">
        <v>587</v>
      </c>
      <c r="FB210">
        <v>601</v>
      </c>
      <c r="FC210">
        <v>587</v>
      </c>
      <c r="FD210">
        <v>570</v>
      </c>
      <c r="FE210">
        <v>563</v>
      </c>
      <c r="FF210">
        <v>595</v>
      </c>
      <c r="FG210">
        <v>565</v>
      </c>
      <c r="FH210">
        <v>557</v>
      </c>
      <c r="FI210">
        <v>553</v>
      </c>
      <c r="FJ210">
        <v>535</v>
      </c>
      <c r="FK210">
        <v>513</v>
      </c>
      <c r="FL210">
        <v>510</v>
      </c>
      <c r="FM210">
        <v>494</v>
      </c>
      <c r="FN210">
        <v>460</v>
      </c>
      <c r="FO210">
        <v>437</v>
      </c>
      <c r="FP210">
        <v>434</v>
      </c>
      <c r="FQ210">
        <v>410</v>
      </c>
      <c r="FR210">
        <v>389</v>
      </c>
      <c r="FS210">
        <v>365</v>
      </c>
      <c r="FT210">
        <v>368</v>
      </c>
      <c r="FU210">
        <v>315</v>
      </c>
      <c r="FV210">
        <v>346</v>
      </c>
      <c r="FW210">
        <v>273</v>
      </c>
      <c r="FX210">
        <v>356</v>
      </c>
      <c r="FY210">
        <v>328</v>
      </c>
      <c r="FZ210">
        <v>265</v>
      </c>
      <c r="GA210">
        <v>264</v>
      </c>
      <c r="GB210">
        <v>248</v>
      </c>
      <c r="GC210">
        <v>251</v>
      </c>
      <c r="GD210">
        <v>203</v>
      </c>
      <c r="GE210">
        <v>158</v>
      </c>
      <c r="GF210">
        <v>174</v>
      </c>
      <c r="GG210">
        <v>188</v>
      </c>
      <c r="GH210">
        <v>167</v>
      </c>
      <c r="GI210">
        <v>138</v>
      </c>
      <c r="GJ210">
        <v>133</v>
      </c>
      <c r="GK210">
        <v>129</v>
      </c>
      <c r="GL210">
        <v>512</v>
      </c>
    </row>
    <row r="211" spans="1:194" s="1" customFormat="1" ht="14.4" x14ac:dyDescent="0.3">
      <c r="A211" s="30" t="s">
        <v>46</v>
      </c>
      <c r="B211" s="1" t="s">
        <v>250</v>
      </c>
      <c r="C211" s="29" t="str">
        <f t="shared" si="76"/>
        <v>LA England - Harrow</v>
      </c>
      <c r="D211" s="48">
        <f t="shared" si="67"/>
        <v>11039</v>
      </c>
      <c r="E211" s="48">
        <f t="shared" si="68"/>
        <v>9677</v>
      </c>
      <c r="F211" s="49">
        <f t="shared" si="69"/>
        <v>270724</v>
      </c>
      <c r="G211" s="49">
        <f t="shared" si="70"/>
        <v>134128</v>
      </c>
      <c r="H211" s="50">
        <f t="shared" si="71"/>
        <v>136596</v>
      </c>
      <c r="I211" s="50">
        <f t="shared" si="72"/>
        <v>102943</v>
      </c>
      <c r="J211" s="50">
        <f t="shared" si="73"/>
        <v>107329</v>
      </c>
      <c r="K211" s="47">
        <f t="shared" si="74"/>
        <v>31185</v>
      </c>
      <c r="L211" s="48">
        <f t="shared" si="75"/>
        <v>29267</v>
      </c>
      <c r="M211" s="184">
        <v>1605</v>
      </c>
      <c r="N211" s="184">
        <v>1671</v>
      </c>
      <c r="O211" s="184">
        <v>1797</v>
      </c>
      <c r="P211" s="184">
        <v>1571</v>
      </c>
      <c r="Q211" s="184">
        <v>1688</v>
      </c>
      <c r="R211" s="184">
        <v>1651</v>
      </c>
      <c r="S211" s="184">
        <v>1768</v>
      </c>
      <c r="T211" s="184">
        <v>1680</v>
      </c>
      <c r="U211" s="184">
        <v>1668</v>
      </c>
      <c r="V211" s="184">
        <v>1716</v>
      </c>
      <c r="W211" s="184">
        <v>1602</v>
      </c>
      <c r="X211" s="184">
        <v>1729</v>
      </c>
      <c r="Y211" s="184">
        <v>1696</v>
      </c>
      <c r="Z211" s="184">
        <v>1777</v>
      </c>
      <c r="AA211" s="184">
        <v>1898</v>
      </c>
      <c r="AB211" s="184">
        <v>1932</v>
      </c>
      <c r="AC211" s="184">
        <v>1863</v>
      </c>
      <c r="AD211" s="184">
        <v>1873</v>
      </c>
      <c r="AE211" s="184">
        <v>1742</v>
      </c>
      <c r="AF211" s="184">
        <v>1407</v>
      </c>
      <c r="AG211" s="184">
        <v>1343</v>
      </c>
      <c r="AH211" s="184">
        <v>1486</v>
      </c>
      <c r="AI211" s="184">
        <v>1719</v>
      </c>
      <c r="AJ211" s="184">
        <v>1960</v>
      </c>
      <c r="AK211" s="184">
        <v>2147</v>
      </c>
      <c r="AL211" s="184">
        <v>2240</v>
      </c>
      <c r="AM211" s="184">
        <v>2383</v>
      </c>
      <c r="AN211" s="184">
        <v>2234</v>
      </c>
      <c r="AO211" s="184">
        <v>2170</v>
      </c>
      <c r="AP211" s="184">
        <v>2155</v>
      </c>
      <c r="AQ211" s="184">
        <v>2097</v>
      </c>
      <c r="AR211" s="184">
        <v>2099</v>
      </c>
      <c r="AS211" s="184">
        <v>2025</v>
      </c>
      <c r="AT211" s="184">
        <v>1996</v>
      </c>
      <c r="AU211" s="184">
        <v>2029</v>
      </c>
      <c r="AV211" s="184">
        <v>2030</v>
      </c>
      <c r="AW211" s="184">
        <v>2055</v>
      </c>
      <c r="AX211" s="184">
        <v>1900</v>
      </c>
      <c r="AY211" s="184">
        <v>1924</v>
      </c>
      <c r="AZ211" s="184">
        <v>2001</v>
      </c>
      <c r="BA211" s="184">
        <v>1823</v>
      </c>
      <c r="BB211" s="184">
        <v>1991</v>
      </c>
      <c r="BC211" s="184">
        <v>2020</v>
      </c>
      <c r="BD211" s="184">
        <v>1999</v>
      </c>
      <c r="BE211" s="184">
        <v>1915</v>
      </c>
      <c r="BF211" s="184">
        <v>1856</v>
      </c>
      <c r="BG211" s="184">
        <v>1830</v>
      </c>
      <c r="BH211" s="184">
        <v>1778</v>
      </c>
      <c r="BI211" s="184">
        <v>1674</v>
      </c>
      <c r="BJ211" s="184">
        <v>1720</v>
      </c>
      <c r="BK211" s="184">
        <v>1578</v>
      </c>
      <c r="BL211" s="184">
        <v>1697</v>
      </c>
      <c r="BM211" s="184">
        <v>1469</v>
      </c>
      <c r="BN211" s="184">
        <v>1469</v>
      </c>
      <c r="BO211" s="184">
        <v>1602</v>
      </c>
      <c r="BP211" s="184">
        <v>1649</v>
      </c>
      <c r="BQ211" s="184">
        <v>1469</v>
      </c>
      <c r="BR211" s="184">
        <v>1379</v>
      </c>
      <c r="BS211" s="184">
        <v>1397</v>
      </c>
      <c r="BT211" s="184">
        <v>1467</v>
      </c>
      <c r="BU211" s="184">
        <v>1409</v>
      </c>
      <c r="BV211" s="184">
        <v>1362</v>
      </c>
      <c r="BW211" s="184">
        <v>1323</v>
      </c>
      <c r="BX211" s="184">
        <v>1387</v>
      </c>
      <c r="BY211" s="184">
        <v>1387</v>
      </c>
      <c r="BZ211" s="184">
        <v>1253</v>
      </c>
      <c r="CA211" s="184">
        <v>1117</v>
      </c>
      <c r="CB211" s="184">
        <v>1187</v>
      </c>
      <c r="CC211" s="184">
        <v>1151</v>
      </c>
      <c r="CD211" s="184">
        <v>1117</v>
      </c>
      <c r="CE211" s="184">
        <v>1028</v>
      </c>
      <c r="CF211" s="184">
        <v>1019</v>
      </c>
      <c r="CG211" s="184">
        <v>943</v>
      </c>
      <c r="CH211" s="184">
        <v>883</v>
      </c>
      <c r="CI211" s="184">
        <v>828</v>
      </c>
      <c r="CJ211" s="184">
        <v>814</v>
      </c>
      <c r="CK211" s="184">
        <v>828</v>
      </c>
      <c r="CL211" s="184">
        <v>797</v>
      </c>
      <c r="CM211" s="184">
        <v>705</v>
      </c>
      <c r="CN211" s="184">
        <v>620</v>
      </c>
      <c r="CO211" s="184">
        <v>586</v>
      </c>
      <c r="CP211" s="184">
        <v>552</v>
      </c>
      <c r="CQ211" s="184">
        <v>508</v>
      </c>
      <c r="CR211" s="184">
        <v>360</v>
      </c>
      <c r="CS211" s="184">
        <v>438</v>
      </c>
      <c r="CT211" s="184">
        <v>434</v>
      </c>
      <c r="CU211" s="184">
        <v>354</v>
      </c>
      <c r="CV211" s="184">
        <v>318</v>
      </c>
      <c r="CW211" s="184">
        <v>282</v>
      </c>
      <c r="CX211" s="184">
        <v>229</v>
      </c>
      <c r="CY211" s="184">
        <v>800</v>
      </c>
      <c r="CZ211">
        <v>1513</v>
      </c>
      <c r="DA211">
        <v>1566</v>
      </c>
      <c r="DB211">
        <v>1690</v>
      </c>
      <c r="DC211">
        <v>1583</v>
      </c>
      <c r="DD211">
        <v>1735</v>
      </c>
      <c r="DE211">
        <v>1602</v>
      </c>
      <c r="DF211">
        <v>1594</v>
      </c>
      <c r="DG211">
        <v>1669</v>
      </c>
      <c r="DH211">
        <v>1677</v>
      </c>
      <c r="DI211">
        <v>1633</v>
      </c>
      <c r="DJ211">
        <v>1661</v>
      </c>
      <c r="DK211">
        <v>1667</v>
      </c>
      <c r="DL211">
        <v>1599</v>
      </c>
      <c r="DM211">
        <v>1609</v>
      </c>
      <c r="DN211">
        <v>1602</v>
      </c>
      <c r="DO211">
        <v>1600</v>
      </c>
      <c r="DP211">
        <v>1692</v>
      </c>
      <c r="DQ211">
        <v>1575</v>
      </c>
      <c r="DR211">
        <v>1450</v>
      </c>
      <c r="DS211">
        <v>1074</v>
      </c>
      <c r="DT211">
        <v>1050</v>
      </c>
      <c r="DU211">
        <v>1140</v>
      </c>
      <c r="DV211">
        <v>1481</v>
      </c>
      <c r="DW211">
        <v>1594</v>
      </c>
      <c r="DX211">
        <v>1956</v>
      </c>
      <c r="DY211">
        <v>2067</v>
      </c>
      <c r="DZ211">
        <v>2227</v>
      </c>
      <c r="EA211">
        <v>2202</v>
      </c>
      <c r="EB211">
        <v>2217</v>
      </c>
      <c r="EC211">
        <v>2068</v>
      </c>
      <c r="ED211">
        <v>2048</v>
      </c>
      <c r="EE211">
        <v>1872</v>
      </c>
      <c r="EF211">
        <v>1894</v>
      </c>
      <c r="EG211">
        <v>1861</v>
      </c>
      <c r="EH211">
        <v>2018</v>
      </c>
      <c r="EI211">
        <v>2101</v>
      </c>
      <c r="EJ211">
        <v>2143</v>
      </c>
      <c r="EK211">
        <v>2122</v>
      </c>
      <c r="EL211">
        <v>2239</v>
      </c>
      <c r="EM211">
        <v>2309</v>
      </c>
      <c r="EN211">
        <v>2063</v>
      </c>
      <c r="EO211">
        <v>2077</v>
      </c>
      <c r="EP211">
        <v>2106</v>
      </c>
      <c r="EQ211">
        <v>2056</v>
      </c>
      <c r="ER211">
        <v>1990</v>
      </c>
      <c r="ES211">
        <v>2098</v>
      </c>
      <c r="ET211">
        <v>1838</v>
      </c>
      <c r="EU211">
        <v>1784</v>
      </c>
      <c r="EV211">
        <v>1736</v>
      </c>
      <c r="EW211">
        <v>1707</v>
      </c>
      <c r="EX211">
        <v>1594</v>
      </c>
      <c r="EY211">
        <v>1569</v>
      </c>
      <c r="EZ211">
        <v>1662</v>
      </c>
      <c r="FA211">
        <v>1615</v>
      </c>
      <c r="FB211">
        <v>1689</v>
      </c>
      <c r="FC211">
        <v>1661</v>
      </c>
      <c r="FD211">
        <v>1566</v>
      </c>
      <c r="FE211">
        <v>1534</v>
      </c>
      <c r="FF211">
        <v>1559</v>
      </c>
      <c r="FG211">
        <v>1430</v>
      </c>
      <c r="FH211">
        <v>1490</v>
      </c>
      <c r="FI211">
        <v>1478</v>
      </c>
      <c r="FJ211">
        <v>1548</v>
      </c>
      <c r="FK211">
        <v>1481</v>
      </c>
      <c r="FL211">
        <v>1429</v>
      </c>
      <c r="FM211">
        <v>1424</v>
      </c>
      <c r="FN211">
        <v>1314</v>
      </c>
      <c r="FO211">
        <v>1236</v>
      </c>
      <c r="FP211">
        <v>1299</v>
      </c>
      <c r="FQ211">
        <v>1270</v>
      </c>
      <c r="FR211">
        <v>1128</v>
      </c>
      <c r="FS211">
        <v>1109</v>
      </c>
      <c r="FT211">
        <v>1079</v>
      </c>
      <c r="FU211">
        <v>1009</v>
      </c>
      <c r="FV211">
        <v>1047</v>
      </c>
      <c r="FW211">
        <v>994</v>
      </c>
      <c r="FX211">
        <v>957</v>
      </c>
      <c r="FY211">
        <v>992</v>
      </c>
      <c r="FZ211">
        <v>849</v>
      </c>
      <c r="GA211">
        <v>797</v>
      </c>
      <c r="GB211">
        <v>785</v>
      </c>
      <c r="GC211">
        <v>687</v>
      </c>
      <c r="GD211">
        <v>583</v>
      </c>
      <c r="GE211">
        <v>535</v>
      </c>
      <c r="GF211">
        <v>617</v>
      </c>
      <c r="GG211">
        <v>582</v>
      </c>
      <c r="GH211">
        <v>493</v>
      </c>
      <c r="GI211">
        <v>461</v>
      </c>
      <c r="GJ211">
        <v>382</v>
      </c>
      <c r="GK211">
        <v>399</v>
      </c>
      <c r="GL211">
        <v>1408</v>
      </c>
    </row>
    <row r="212" spans="1:194" s="1" customFormat="1" ht="14.4" x14ac:dyDescent="0.3">
      <c r="A212" s="30" t="s">
        <v>46</v>
      </c>
      <c r="B212" s="1" t="s">
        <v>251</v>
      </c>
      <c r="C212" s="29" t="str">
        <f t="shared" si="76"/>
        <v>LA England - Hart</v>
      </c>
      <c r="D212" s="48">
        <f t="shared" si="67"/>
        <v>4086</v>
      </c>
      <c r="E212" s="48">
        <f t="shared" si="68"/>
        <v>3897</v>
      </c>
      <c r="F212" s="49">
        <f t="shared" si="69"/>
        <v>103162</v>
      </c>
      <c r="G212" s="49">
        <f t="shared" si="70"/>
        <v>50964</v>
      </c>
      <c r="H212" s="50">
        <f t="shared" si="71"/>
        <v>52198</v>
      </c>
      <c r="I212" s="50">
        <f t="shared" si="72"/>
        <v>39814</v>
      </c>
      <c r="J212" s="50">
        <f t="shared" si="73"/>
        <v>41623</v>
      </c>
      <c r="K212" s="47">
        <f t="shared" si="74"/>
        <v>11150</v>
      </c>
      <c r="L212" s="48">
        <f t="shared" si="75"/>
        <v>10575</v>
      </c>
      <c r="M212" s="184">
        <v>464</v>
      </c>
      <c r="N212" s="184">
        <v>466</v>
      </c>
      <c r="O212" s="184">
        <v>502</v>
      </c>
      <c r="P212" s="184">
        <v>549</v>
      </c>
      <c r="Q212" s="184">
        <v>570</v>
      </c>
      <c r="R212" s="184">
        <v>638</v>
      </c>
      <c r="S212" s="184">
        <v>568</v>
      </c>
      <c r="T212" s="184">
        <v>644</v>
      </c>
      <c r="U212" s="184">
        <v>680</v>
      </c>
      <c r="V212" s="184">
        <v>681</v>
      </c>
      <c r="W212" s="184">
        <v>637</v>
      </c>
      <c r="X212" s="184">
        <v>665</v>
      </c>
      <c r="Y212" s="184">
        <v>712</v>
      </c>
      <c r="Z212" s="184">
        <v>729</v>
      </c>
      <c r="AA212" s="184">
        <v>684</v>
      </c>
      <c r="AB212" s="184">
        <v>664</v>
      </c>
      <c r="AC212" s="184">
        <v>664</v>
      </c>
      <c r="AD212" s="184">
        <v>633</v>
      </c>
      <c r="AE212" s="184">
        <v>628</v>
      </c>
      <c r="AF212" s="184">
        <v>479</v>
      </c>
      <c r="AG212" s="184">
        <v>493</v>
      </c>
      <c r="AH212" s="184">
        <v>499</v>
      </c>
      <c r="AI212" s="184">
        <v>634</v>
      </c>
      <c r="AJ212" s="184">
        <v>611</v>
      </c>
      <c r="AK212" s="184">
        <v>579</v>
      </c>
      <c r="AL212" s="184">
        <v>617</v>
      </c>
      <c r="AM212" s="184">
        <v>595</v>
      </c>
      <c r="AN212" s="184">
        <v>535</v>
      </c>
      <c r="AO212" s="184">
        <v>569</v>
      </c>
      <c r="AP212" s="184">
        <v>558</v>
      </c>
      <c r="AQ212" s="184">
        <v>600</v>
      </c>
      <c r="AR212" s="184">
        <v>546</v>
      </c>
      <c r="AS212" s="184">
        <v>584</v>
      </c>
      <c r="AT212" s="184">
        <v>588</v>
      </c>
      <c r="AU212" s="184">
        <v>546</v>
      </c>
      <c r="AV212" s="184">
        <v>638</v>
      </c>
      <c r="AW212" s="184">
        <v>593</v>
      </c>
      <c r="AX212" s="184">
        <v>626</v>
      </c>
      <c r="AY212" s="184">
        <v>690</v>
      </c>
      <c r="AZ212" s="184">
        <v>659</v>
      </c>
      <c r="BA212" s="184">
        <v>648</v>
      </c>
      <c r="BB212" s="184">
        <v>674</v>
      </c>
      <c r="BC212" s="184">
        <v>656</v>
      </c>
      <c r="BD212" s="184">
        <v>689</v>
      </c>
      <c r="BE212" s="184">
        <v>691</v>
      </c>
      <c r="BF212" s="184">
        <v>675</v>
      </c>
      <c r="BG212" s="184">
        <v>614</v>
      </c>
      <c r="BH212" s="184">
        <v>655</v>
      </c>
      <c r="BI212" s="184">
        <v>653</v>
      </c>
      <c r="BJ212" s="184">
        <v>740</v>
      </c>
      <c r="BK212" s="184">
        <v>759</v>
      </c>
      <c r="BL212" s="184">
        <v>795</v>
      </c>
      <c r="BM212" s="184">
        <v>804</v>
      </c>
      <c r="BN212" s="184">
        <v>784</v>
      </c>
      <c r="BO212" s="184">
        <v>685</v>
      </c>
      <c r="BP212" s="184">
        <v>723</v>
      </c>
      <c r="BQ212" s="184">
        <v>697</v>
      </c>
      <c r="BR212" s="184">
        <v>705</v>
      </c>
      <c r="BS212" s="184">
        <v>696</v>
      </c>
      <c r="BT212" s="184">
        <v>712</v>
      </c>
      <c r="BU212" s="184">
        <v>679</v>
      </c>
      <c r="BV212" s="184">
        <v>703</v>
      </c>
      <c r="BW212" s="184">
        <v>668</v>
      </c>
      <c r="BX212" s="184">
        <v>626</v>
      </c>
      <c r="BY212" s="184">
        <v>570</v>
      </c>
      <c r="BZ212" s="184">
        <v>555</v>
      </c>
      <c r="CA212" s="184">
        <v>527</v>
      </c>
      <c r="CB212" s="184">
        <v>493</v>
      </c>
      <c r="CC212" s="184">
        <v>481</v>
      </c>
      <c r="CD212" s="184">
        <v>422</v>
      </c>
      <c r="CE212" s="184">
        <v>443</v>
      </c>
      <c r="CF212" s="184">
        <v>431</v>
      </c>
      <c r="CG212" s="184">
        <v>436</v>
      </c>
      <c r="CH212" s="184">
        <v>404</v>
      </c>
      <c r="CI212" s="184">
        <v>466</v>
      </c>
      <c r="CJ212" s="184">
        <v>431</v>
      </c>
      <c r="CK212" s="184">
        <v>490</v>
      </c>
      <c r="CL212" s="184">
        <v>530</v>
      </c>
      <c r="CM212" s="184">
        <v>408</v>
      </c>
      <c r="CN212" s="184">
        <v>348</v>
      </c>
      <c r="CO212" s="184">
        <v>353</v>
      </c>
      <c r="CP212" s="184">
        <v>324</v>
      </c>
      <c r="CQ212" s="184">
        <v>274</v>
      </c>
      <c r="CR212" s="184">
        <v>248</v>
      </c>
      <c r="CS212" s="184">
        <v>264</v>
      </c>
      <c r="CT212" s="184">
        <v>229</v>
      </c>
      <c r="CU212" s="184">
        <v>200</v>
      </c>
      <c r="CV212" s="184">
        <v>185</v>
      </c>
      <c r="CW212" s="184">
        <v>138</v>
      </c>
      <c r="CX212" s="184">
        <v>128</v>
      </c>
      <c r="CY212" s="184">
        <v>438</v>
      </c>
      <c r="CZ212">
        <v>405</v>
      </c>
      <c r="DA212">
        <v>447</v>
      </c>
      <c r="DB212">
        <v>500</v>
      </c>
      <c r="DC212">
        <v>532</v>
      </c>
      <c r="DD212">
        <v>509</v>
      </c>
      <c r="DE212">
        <v>565</v>
      </c>
      <c r="DF212">
        <v>559</v>
      </c>
      <c r="DG212">
        <v>602</v>
      </c>
      <c r="DH212">
        <v>623</v>
      </c>
      <c r="DI212">
        <v>646</v>
      </c>
      <c r="DJ212">
        <v>619</v>
      </c>
      <c r="DK212">
        <v>671</v>
      </c>
      <c r="DL212">
        <v>725</v>
      </c>
      <c r="DM212">
        <v>651</v>
      </c>
      <c r="DN212">
        <v>657</v>
      </c>
      <c r="DO212">
        <v>624</v>
      </c>
      <c r="DP212">
        <v>622</v>
      </c>
      <c r="DQ212">
        <v>618</v>
      </c>
      <c r="DR212">
        <v>545</v>
      </c>
      <c r="DS212">
        <v>305</v>
      </c>
      <c r="DT212">
        <v>306</v>
      </c>
      <c r="DU212">
        <v>270</v>
      </c>
      <c r="DV212">
        <v>403</v>
      </c>
      <c r="DW212">
        <v>489</v>
      </c>
      <c r="DX212">
        <v>454</v>
      </c>
      <c r="DY212">
        <v>511</v>
      </c>
      <c r="DZ212">
        <v>505</v>
      </c>
      <c r="EA212">
        <v>532</v>
      </c>
      <c r="EB212">
        <v>491</v>
      </c>
      <c r="EC212">
        <v>538</v>
      </c>
      <c r="ED212">
        <v>550</v>
      </c>
      <c r="EE212">
        <v>601</v>
      </c>
      <c r="EF212">
        <v>593</v>
      </c>
      <c r="EG212">
        <v>698</v>
      </c>
      <c r="EH212">
        <v>729</v>
      </c>
      <c r="EI212">
        <v>631</v>
      </c>
      <c r="EJ212">
        <v>690</v>
      </c>
      <c r="EK212">
        <v>679</v>
      </c>
      <c r="EL212">
        <v>691</v>
      </c>
      <c r="EM212">
        <v>773</v>
      </c>
      <c r="EN212">
        <v>706</v>
      </c>
      <c r="EO212">
        <v>719</v>
      </c>
      <c r="EP212">
        <v>743</v>
      </c>
      <c r="EQ212">
        <v>739</v>
      </c>
      <c r="ER212">
        <v>768</v>
      </c>
      <c r="ES212">
        <v>742</v>
      </c>
      <c r="ET212">
        <v>721</v>
      </c>
      <c r="EU212">
        <v>693</v>
      </c>
      <c r="EV212">
        <v>722</v>
      </c>
      <c r="EW212">
        <v>672</v>
      </c>
      <c r="EX212">
        <v>741</v>
      </c>
      <c r="EY212">
        <v>784</v>
      </c>
      <c r="EZ212">
        <v>790</v>
      </c>
      <c r="FA212">
        <v>811</v>
      </c>
      <c r="FB212">
        <v>735</v>
      </c>
      <c r="FC212">
        <v>683</v>
      </c>
      <c r="FD212">
        <v>788</v>
      </c>
      <c r="FE212">
        <v>726</v>
      </c>
      <c r="FF212">
        <v>707</v>
      </c>
      <c r="FG212">
        <v>756</v>
      </c>
      <c r="FH212">
        <v>743</v>
      </c>
      <c r="FI212">
        <v>706</v>
      </c>
      <c r="FJ212">
        <v>615</v>
      </c>
      <c r="FK212">
        <v>613</v>
      </c>
      <c r="FL212">
        <v>601</v>
      </c>
      <c r="FM212">
        <v>601</v>
      </c>
      <c r="FN212">
        <v>573</v>
      </c>
      <c r="FO212">
        <v>530</v>
      </c>
      <c r="FP212">
        <v>469</v>
      </c>
      <c r="FQ212">
        <v>502</v>
      </c>
      <c r="FR212">
        <v>486</v>
      </c>
      <c r="FS212">
        <v>517</v>
      </c>
      <c r="FT212">
        <v>461</v>
      </c>
      <c r="FU212">
        <v>540</v>
      </c>
      <c r="FV212">
        <v>507</v>
      </c>
      <c r="FW212">
        <v>531</v>
      </c>
      <c r="FX212">
        <v>545</v>
      </c>
      <c r="FY212">
        <v>640</v>
      </c>
      <c r="FZ212">
        <v>486</v>
      </c>
      <c r="GA212">
        <v>488</v>
      </c>
      <c r="GB212">
        <v>485</v>
      </c>
      <c r="GC212">
        <v>407</v>
      </c>
      <c r="GD212">
        <v>352</v>
      </c>
      <c r="GE212">
        <v>315</v>
      </c>
      <c r="GF212">
        <v>298</v>
      </c>
      <c r="GG212">
        <v>300</v>
      </c>
      <c r="GH212">
        <v>279</v>
      </c>
      <c r="GI212">
        <v>226</v>
      </c>
      <c r="GJ212">
        <v>218</v>
      </c>
      <c r="GK212">
        <v>149</v>
      </c>
      <c r="GL212">
        <v>710</v>
      </c>
    </row>
    <row r="213" spans="1:194" s="1" customFormat="1" ht="14.4" x14ac:dyDescent="0.3">
      <c r="A213" s="30" t="s">
        <v>46</v>
      </c>
      <c r="B213" s="1" t="s">
        <v>252</v>
      </c>
      <c r="C213" s="29" t="str">
        <f t="shared" si="76"/>
        <v>LA England - Hartlepool</v>
      </c>
      <c r="D213" s="48">
        <f t="shared" si="67"/>
        <v>3951</v>
      </c>
      <c r="E213" s="48">
        <f t="shared" si="68"/>
        <v>3670</v>
      </c>
      <c r="F213" s="49">
        <f t="shared" si="69"/>
        <v>98180</v>
      </c>
      <c r="G213" s="49">
        <f t="shared" si="70"/>
        <v>47994</v>
      </c>
      <c r="H213" s="50">
        <f t="shared" si="71"/>
        <v>50186</v>
      </c>
      <c r="I213" s="50">
        <f t="shared" si="72"/>
        <v>37050</v>
      </c>
      <c r="J213" s="50">
        <f t="shared" si="73"/>
        <v>40040</v>
      </c>
      <c r="K213" s="47">
        <f t="shared" si="74"/>
        <v>10944</v>
      </c>
      <c r="L213" s="48">
        <f t="shared" si="75"/>
        <v>10146</v>
      </c>
      <c r="M213" s="184">
        <v>501</v>
      </c>
      <c r="N213" s="184">
        <v>530</v>
      </c>
      <c r="O213" s="184">
        <v>562</v>
      </c>
      <c r="P213" s="184">
        <v>525</v>
      </c>
      <c r="Q213" s="184">
        <v>570</v>
      </c>
      <c r="R213" s="184">
        <v>577</v>
      </c>
      <c r="S213" s="184">
        <v>595</v>
      </c>
      <c r="T213" s="184">
        <v>603</v>
      </c>
      <c r="U213" s="184">
        <v>646</v>
      </c>
      <c r="V213" s="184">
        <v>572</v>
      </c>
      <c r="W213" s="184">
        <v>650</v>
      </c>
      <c r="X213" s="184">
        <v>662</v>
      </c>
      <c r="Y213" s="184">
        <v>642</v>
      </c>
      <c r="Z213" s="184">
        <v>662</v>
      </c>
      <c r="AA213" s="184">
        <v>650</v>
      </c>
      <c r="AB213" s="184">
        <v>662</v>
      </c>
      <c r="AC213" s="184">
        <v>688</v>
      </c>
      <c r="AD213" s="184">
        <v>647</v>
      </c>
      <c r="AE213" s="184">
        <v>611</v>
      </c>
      <c r="AF213" s="184">
        <v>520</v>
      </c>
      <c r="AG213" s="184">
        <v>563</v>
      </c>
      <c r="AH213" s="184">
        <v>502</v>
      </c>
      <c r="AI213" s="184">
        <v>518</v>
      </c>
      <c r="AJ213" s="184">
        <v>603</v>
      </c>
      <c r="AK213" s="184">
        <v>606</v>
      </c>
      <c r="AL213" s="184">
        <v>616</v>
      </c>
      <c r="AM213" s="184">
        <v>566</v>
      </c>
      <c r="AN213" s="184">
        <v>607</v>
      </c>
      <c r="AO213" s="184">
        <v>548</v>
      </c>
      <c r="AP213" s="184">
        <v>668</v>
      </c>
      <c r="AQ213" s="184">
        <v>569</v>
      </c>
      <c r="AR213" s="184">
        <v>587</v>
      </c>
      <c r="AS213" s="184">
        <v>654</v>
      </c>
      <c r="AT213" s="184">
        <v>633</v>
      </c>
      <c r="AU213" s="184">
        <v>575</v>
      </c>
      <c r="AV213" s="184">
        <v>614</v>
      </c>
      <c r="AW213" s="184">
        <v>618</v>
      </c>
      <c r="AX213" s="184">
        <v>613</v>
      </c>
      <c r="AY213" s="184">
        <v>565</v>
      </c>
      <c r="AZ213" s="184">
        <v>622</v>
      </c>
      <c r="BA213" s="184">
        <v>579</v>
      </c>
      <c r="BB213" s="184">
        <v>530</v>
      </c>
      <c r="BC213" s="184">
        <v>570</v>
      </c>
      <c r="BD213" s="184">
        <v>547</v>
      </c>
      <c r="BE213" s="184">
        <v>580</v>
      </c>
      <c r="BF213" s="184">
        <v>536</v>
      </c>
      <c r="BG213" s="184">
        <v>469</v>
      </c>
      <c r="BH213" s="184">
        <v>475</v>
      </c>
      <c r="BI213" s="184">
        <v>529</v>
      </c>
      <c r="BJ213" s="184">
        <v>517</v>
      </c>
      <c r="BK213" s="184">
        <v>494</v>
      </c>
      <c r="BL213" s="184">
        <v>592</v>
      </c>
      <c r="BM213" s="184">
        <v>628</v>
      </c>
      <c r="BN213" s="184">
        <v>650</v>
      </c>
      <c r="BO213" s="184">
        <v>616</v>
      </c>
      <c r="BP213" s="184">
        <v>591</v>
      </c>
      <c r="BQ213" s="184">
        <v>645</v>
      </c>
      <c r="BR213" s="184">
        <v>666</v>
      </c>
      <c r="BS213" s="184">
        <v>665</v>
      </c>
      <c r="BT213" s="184">
        <v>737</v>
      </c>
      <c r="BU213" s="184">
        <v>672</v>
      </c>
      <c r="BV213" s="184">
        <v>695</v>
      </c>
      <c r="BW213" s="184">
        <v>662</v>
      </c>
      <c r="BX213" s="184">
        <v>686</v>
      </c>
      <c r="BY213" s="184">
        <v>649</v>
      </c>
      <c r="BZ213" s="184">
        <v>647</v>
      </c>
      <c r="CA213" s="184">
        <v>569</v>
      </c>
      <c r="CB213" s="184">
        <v>620</v>
      </c>
      <c r="CC213" s="184">
        <v>546</v>
      </c>
      <c r="CD213" s="184">
        <v>505</v>
      </c>
      <c r="CE213" s="184">
        <v>493</v>
      </c>
      <c r="CF213" s="184">
        <v>473</v>
      </c>
      <c r="CG213" s="184">
        <v>487</v>
      </c>
      <c r="CH213" s="184">
        <v>449</v>
      </c>
      <c r="CI213" s="184">
        <v>448</v>
      </c>
      <c r="CJ213" s="184">
        <v>419</v>
      </c>
      <c r="CK213" s="184">
        <v>443</v>
      </c>
      <c r="CL213" s="184">
        <v>501</v>
      </c>
      <c r="CM213" s="184">
        <v>335</v>
      </c>
      <c r="CN213" s="184">
        <v>286</v>
      </c>
      <c r="CO213" s="184">
        <v>253</v>
      </c>
      <c r="CP213" s="184">
        <v>176</v>
      </c>
      <c r="CQ213" s="184">
        <v>184</v>
      </c>
      <c r="CR213" s="184">
        <v>177</v>
      </c>
      <c r="CS213" s="184">
        <v>171</v>
      </c>
      <c r="CT213" s="184">
        <v>166</v>
      </c>
      <c r="CU213" s="184">
        <v>146</v>
      </c>
      <c r="CV213" s="184">
        <v>124</v>
      </c>
      <c r="CW213" s="184">
        <v>93</v>
      </c>
      <c r="CX213" s="184">
        <v>95</v>
      </c>
      <c r="CY213" s="184">
        <v>286</v>
      </c>
      <c r="CZ213">
        <v>446</v>
      </c>
      <c r="DA213">
        <v>458</v>
      </c>
      <c r="DB213">
        <v>484</v>
      </c>
      <c r="DC213">
        <v>520</v>
      </c>
      <c r="DD213">
        <v>547</v>
      </c>
      <c r="DE213">
        <v>577</v>
      </c>
      <c r="DF213">
        <v>509</v>
      </c>
      <c r="DG213">
        <v>591</v>
      </c>
      <c r="DH213">
        <v>581</v>
      </c>
      <c r="DI213">
        <v>576</v>
      </c>
      <c r="DJ213">
        <v>604</v>
      </c>
      <c r="DK213">
        <v>583</v>
      </c>
      <c r="DL213">
        <v>616</v>
      </c>
      <c r="DM213">
        <v>620</v>
      </c>
      <c r="DN213">
        <v>619</v>
      </c>
      <c r="DO213">
        <v>604</v>
      </c>
      <c r="DP213">
        <v>639</v>
      </c>
      <c r="DQ213">
        <v>572</v>
      </c>
      <c r="DR213">
        <v>596</v>
      </c>
      <c r="DS213">
        <v>519</v>
      </c>
      <c r="DT213">
        <v>505</v>
      </c>
      <c r="DU213">
        <v>419</v>
      </c>
      <c r="DV213">
        <v>471</v>
      </c>
      <c r="DW213">
        <v>551</v>
      </c>
      <c r="DX213">
        <v>588</v>
      </c>
      <c r="DY213">
        <v>642</v>
      </c>
      <c r="DZ213">
        <v>523</v>
      </c>
      <c r="EA213">
        <v>616</v>
      </c>
      <c r="EB213">
        <v>591</v>
      </c>
      <c r="EC213">
        <v>619</v>
      </c>
      <c r="ED213">
        <v>672</v>
      </c>
      <c r="EE213">
        <v>629</v>
      </c>
      <c r="EF213">
        <v>706</v>
      </c>
      <c r="EG213">
        <v>700</v>
      </c>
      <c r="EH213">
        <v>672</v>
      </c>
      <c r="EI213">
        <v>657</v>
      </c>
      <c r="EJ213">
        <v>714</v>
      </c>
      <c r="EK213">
        <v>712</v>
      </c>
      <c r="EL213">
        <v>694</v>
      </c>
      <c r="EM213">
        <v>642</v>
      </c>
      <c r="EN213">
        <v>642</v>
      </c>
      <c r="EO213">
        <v>591</v>
      </c>
      <c r="EP213">
        <v>621</v>
      </c>
      <c r="EQ213">
        <v>600</v>
      </c>
      <c r="ER213">
        <v>554</v>
      </c>
      <c r="ES213">
        <v>556</v>
      </c>
      <c r="ET213">
        <v>564</v>
      </c>
      <c r="EU213">
        <v>525</v>
      </c>
      <c r="EV213">
        <v>528</v>
      </c>
      <c r="EW213">
        <v>500</v>
      </c>
      <c r="EX213">
        <v>549</v>
      </c>
      <c r="EY213">
        <v>592</v>
      </c>
      <c r="EZ213">
        <v>638</v>
      </c>
      <c r="FA213">
        <v>710</v>
      </c>
      <c r="FB213">
        <v>673</v>
      </c>
      <c r="FC213">
        <v>695</v>
      </c>
      <c r="FD213">
        <v>725</v>
      </c>
      <c r="FE213">
        <v>756</v>
      </c>
      <c r="FF213">
        <v>762</v>
      </c>
      <c r="FG213">
        <v>714</v>
      </c>
      <c r="FH213">
        <v>724</v>
      </c>
      <c r="FI213">
        <v>758</v>
      </c>
      <c r="FJ213">
        <v>761</v>
      </c>
      <c r="FK213">
        <v>720</v>
      </c>
      <c r="FL213">
        <v>588</v>
      </c>
      <c r="FM213">
        <v>682</v>
      </c>
      <c r="FN213">
        <v>573</v>
      </c>
      <c r="FO213">
        <v>574</v>
      </c>
      <c r="FP213">
        <v>544</v>
      </c>
      <c r="FQ213">
        <v>552</v>
      </c>
      <c r="FR213">
        <v>454</v>
      </c>
      <c r="FS213">
        <v>524</v>
      </c>
      <c r="FT213">
        <v>509</v>
      </c>
      <c r="FU213">
        <v>450</v>
      </c>
      <c r="FV213">
        <v>523</v>
      </c>
      <c r="FW213">
        <v>529</v>
      </c>
      <c r="FX213">
        <v>506</v>
      </c>
      <c r="FY213">
        <v>487</v>
      </c>
      <c r="FZ213">
        <v>355</v>
      </c>
      <c r="GA213">
        <v>349</v>
      </c>
      <c r="GB213">
        <v>321</v>
      </c>
      <c r="GC213">
        <v>282</v>
      </c>
      <c r="GD213">
        <v>293</v>
      </c>
      <c r="GE213">
        <v>237</v>
      </c>
      <c r="GF213">
        <v>263</v>
      </c>
      <c r="GG213">
        <v>222</v>
      </c>
      <c r="GH213">
        <v>243</v>
      </c>
      <c r="GI213">
        <v>208</v>
      </c>
      <c r="GJ213">
        <v>146</v>
      </c>
      <c r="GK213">
        <v>167</v>
      </c>
      <c r="GL213">
        <v>563</v>
      </c>
    </row>
    <row r="214" spans="1:194" s="1" customFormat="1" ht="14.4" x14ac:dyDescent="0.3">
      <c r="A214" s="30" t="s">
        <v>46</v>
      </c>
      <c r="B214" s="1" t="s">
        <v>253</v>
      </c>
      <c r="C214" s="29" t="str">
        <f t="shared" si="76"/>
        <v>LA England - Hastings</v>
      </c>
      <c r="D214" s="48">
        <f t="shared" si="67"/>
        <v>3278</v>
      </c>
      <c r="E214" s="48">
        <f t="shared" si="68"/>
        <v>3145</v>
      </c>
      <c r="F214" s="49">
        <f t="shared" si="69"/>
        <v>91219</v>
      </c>
      <c r="G214" s="49">
        <f t="shared" si="70"/>
        <v>44261</v>
      </c>
      <c r="H214" s="50">
        <f t="shared" si="71"/>
        <v>46958</v>
      </c>
      <c r="I214" s="50">
        <f t="shared" si="72"/>
        <v>35026</v>
      </c>
      <c r="J214" s="50">
        <f t="shared" si="73"/>
        <v>38156</v>
      </c>
      <c r="K214" s="47">
        <f t="shared" si="74"/>
        <v>9235</v>
      </c>
      <c r="L214" s="48">
        <f t="shared" si="75"/>
        <v>8802</v>
      </c>
      <c r="M214" s="184">
        <v>427</v>
      </c>
      <c r="N214" s="184">
        <v>438</v>
      </c>
      <c r="O214" s="184">
        <v>462</v>
      </c>
      <c r="P214" s="184">
        <v>459</v>
      </c>
      <c r="Q214" s="184">
        <v>487</v>
      </c>
      <c r="R214" s="184">
        <v>509</v>
      </c>
      <c r="S214" s="184">
        <v>528</v>
      </c>
      <c r="T214" s="184">
        <v>512</v>
      </c>
      <c r="U214" s="184">
        <v>540</v>
      </c>
      <c r="V214" s="184">
        <v>530</v>
      </c>
      <c r="W214" s="184">
        <v>528</v>
      </c>
      <c r="X214" s="184">
        <v>537</v>
      </c>
      <c r="Y214" s="184">
        <v>523</v>
      </c>
      <c r="Z214" s="184">
        <v>536</v>
      </c>
      <c r="AA214" s="184">
        <v>511</v>
      </c>
      <c r="AB214" s="184">
        <v>568</v>
      </c>
      <c r="AC214" s="184">
        <v>564</v>
      </c>
      <c r="AD214" s="184">
        <v>576</v>
      </c>
      <c r="AE214" s="184">
        <v>530</v>
      </c>
      <c r="AF214" s="184">
        <v>470</v>
      </c>
      <c r="AG214" s="184">
        <v>432</v>
      </c>
      <c r="AH214" s="184">
        <v>379</v>
      </c>
      <c r="AI214" s="184">
        <v>416</v>
      </c>
      <c r="AJ214" s="184">
        <v>455</v>
      </c>
      <c r="AK214" s="184">
        <v>462</v>
      </c>
      <c r="AL214" s="184">
        <v>499</v>
      </c>
      <c r="AM214" s="184">
        <v>520</v>
      </c>
      <c r="AN214" s="184">
        <v>527</v>
      </c>
      <c r="AO214" s="184">
        <v>515</v>
      </c>
      <c r="AP214" s="184">
        <v>519</v>
      </c>
      <c r="AQ214" s="184">
        <v>502</v>
      </c>
      <c r="AR214" s="184">
        <v>494</v>
      </c>
      <c r="AS214" s="184">
        <v>563</v>
      </c>
      <c r="AT214" s="184">
        <v>521</v>
      </c>
      <c r="AU214" s="184">
        <v>574</v>
      </c>
      <c r="AV214" s="184">
        <v>580</v>
      </c>
      <c r="AW214" s="184">
        <v>592</v>
      </c>
      <c r="AX214" s="184">
        <v>617</v>
      </c>
      <c r="AY214" s="184">
        <v>589</v>
      </c>
      <c r="AZ214" s="184">
        <v>552</v>
      </c>
      <c r="BA214" s="184">
        <v>562</v>
      </c>
      <c r="BB214" s="184">
        <v>542</v>
      </c>
      <c r="BC214" s="184">
        <v>562</v>
      </c>
      <c r="BD214" s="184">
        <v>601</v>
      </c>
      <c r="BE214" s="184">
        <v>558</v>
      </c>
      <c r="BF214" s="184">
        <v>561</v>
      </c>
      <c r="BG214" s="184">
        <v>451</v>
      </c>
      <c r="BH214" s="184">
        <v>494</v>
      </c>
      <c r="BI214" s="184">
        <v>547</v>
      </c>
      <c r="BJ214" s="184">
        <v>526</v>
      </c>
      <c r="BK214" s="184">
        <v>526</v>
      </c>
      <c r="BL214" s="184">
        <v>607</v>
      </c>
      <c r="BM214" s="184">
        <v>621</v>
      </c>
      <c r="BN214" s="184">
        <v>652</v>
      </c>
      <c r="BO214" s="184">
        <v>609</v>
      </c>
      <c r="BP214" s="184">
        <v>607</v>
      </c>
      <c r="BQ214" s="184">
        <v>689</v>
      </c>
      <c r="BR214" s="184">
        <v>673</v>
      </c>
      <c r="BS214" s="184">
        <v>684</v>
      </c>
      <c r="BT214" s="184">
        <v>655</v>
      </c>
      <c r="BU214" s="184">
        <v>689</v>
      </c>
      <c r="BV214" s="184">
        <v>663</v>
      </c>
      <c r="BW214" s="184">
        <v>636</v>
      </c>
      <c r="BX214" s="184">
        <v>611</v>
      </c>
      <c r="BY214" s="184">
        <v>598</v>
      </c>
      <c r="BZ214" s="184">
        <v>567</v>
      </c>
      <c r="CA214" s="184">
        <v>498</v>
      </c>
      <c r="CB214" s="184">
        <v>516</v>
      </c>
      <c r="CC214" s="184">
        <v>504</v>
      </c>
      <c r="CD214" s="184">
        <v>463</v>
      </c>
      <c r="CE214" s="184">
        <v>487</v>
      </c>
      <c r="CF214" s="184">
        <v>459</v>
      </c>
      <c r="CG214" s="184">
        <v>429</v>
      </c>
      <c r="CH214" s="184">
        <v>449</v>
      </c>
      <c r="CI214" s="184">
        <v>420</v>
      </c>
      <c r="CJ214" s="184">
        <v>428</v>
      </c>
      <c r="CK214" s="184">
        <v>458</v>
      </c>
      <c r="CL214" s="184">
        <v>441</v>
      </c>
      <c r="CM214" s="184">
        <v>337</v>
      </c>
      <c r="CN214" s="184">
        <v>333</v>
      </c>
      <c r="CO214" s="184">
        <v>330</v>
      </c>
      <c r="CP214" s="184">
        <v>237</v>
      </c>
      <c r="CQ214" s="184">
        <v>201</v>
      </c>
      <c r="CR214" s="184">
        <v>170</v>
      </c>
      <c r="CS214" s="184">
        <v>165</v>
      </c>
      <c r="CT214" s="184">
        <v>150</v>
      </c>
      <c r="CU214" s="184">
        <v>136</v>
      </c>
      <c r="CV214" s="184">
        <v>127</v>
      </c>
      <c r="CW214" s="184">
        <v>93</v>
      </c>
      <c r="CX214" s="184">
        <v>92</v>
      </c>
      <c r="CY214" s="184">
        <v>304</v>
      </c>
      <c r="CZ214">
        <v>372</v>
      </c>
      <c r="DA214">
        <v>420</v>
      </c>
      <c r="DB214">
        <v>488</v>
      </c>
      <c r="DC214">
        <v>459</v>
      </c>
      <c r="DD214">
        <v>448</v>
      </c>
      <c r="DE214">
        <v>499</v>
      </c>
      <c r="DF214">
        <v>459</v>
      </c>
      <c r="DG214">
        <v>495</v>
      </c>
      <c r="DH214">
        <v>507</v>
      </c>
      <c r="DI214">
        <v>456</v>
      </c>
      <c r="DJ214">
        <v>534</v>
      </c>
      <c r="DK214">
        <v>520</v>
      </c>
      <c r="DL214">
        <v>533</v>
      </c>
      <c r="DM214">
        <v>533</v>
      </c>
      <c r="DN214">
        <v>532</v>
      </c>
      <c r="DO214">
        <v>505</v>
      </c>
      <c r="DP214">
        <v>548</v>
      </c>
      <c r="DQ214">
        <v>494</v>
      </c>
      <c r="DR214">
        <v>482</v>
      </c>
      <c r="DS214">
        <v>354</v>
      </c>
      <c r="DT214">
        <v>321</v>
      </c>
      <c r="DU214">
        <v>350</v>
      </c>
      <c r="DV214">
        <v>298</v>
      </c>
      <c r="DW214">
        <v>469</v>
      </c>
      <c r="DX214">
        <v>433</v>
      </c>
      <c r="DY214">
        <v>468</v>
      </c>
      <c r="DZ214">
        <v>465</v>
      </c>
      <c r="EA214">
        <v>501</v>
      </c>
      <c r="EB214">
        <v>538</v>
      </c>
      <c r="EC214">
        <v>507</v>
      </c>
      <c r="ED214">
        <v>587</v>
      </c>
      <c r="EE214">
        <v>607</v>
      </c>
      <c r="EF214">
        <v>637</v>
      </c>
      <c r="EG214">
        <v>607</v>
      </c>
      <c r="EH214">
        <v>650</v>
      </c>
      <c r="EI214">
        <v>670</v>
      </c>
      <c r="EJ214">
        <v>720</v>
      </c>
      <c r="EK214">
        <v>716</v>
      </c>
      <c r="EL214">
        <v>650</v>
      </c>
      <c r="EM214">
        <v>617</v>
      </c>
      <c r="EN214">
        <v>629</v>
      </c>
      <c r="EO214">
        <v>653</v>
      </c>
      <c r="EP214">
        <v>671</v>
      </c>
      <c r="EQ214">
        <v>600</v>
      </c>
      <c r="ER214">
        <v>603</v>
      </c>
      <c r="ES214">
        <v>576</v>
      </c>
      <c r="ET214">
        <v>536</v>
      </c>
      <c r="EU214">
        <v>508</v>
      </c>
      <c r="EV214">
        <v>554</v>
      </c>
      <c r="EW214">
        <v>631</v>
      </c>
      <c r="EX214">
        <v>554</v>
      </c>
      <c r="EY214">
        <v>657</v>
      </c>
      <c r="EZ214">
        <v>658</v>
      </c>
      <c r="FA214">
        <v>694</v>
      </c>
      <c r="FB214">
        <v>689</v>
      </c>
      <c r="FC214">
        <v>705</v>
      </c>
      <c r="FD214">
        <v>733</v>
      </c>
      <c r="FE214">
        <v>743</v>
      </c>
      <c r="FF214">
        <v>741</v>
      </c>
      <c r="FG214">
        <v>701</v>
      </c>
      <c r="FH214">
        <v>710</v>
      </c>
      <c r="FI214">
        <v>689</v>
      </c>
      <c r="FJ214">
        <v>629</v>
      </c>
      <c r="FK214">
        <v>609</v>
      </c>
      <c r="FL214">
        <v>611</v>
      </c>
      <c r="FM214">
        <v>549</v>
      </c>
      <c r="FN214">
        <v>550</v>
      </c>
      <c r="FO214">
        <v>577</v>
      </c>
      <c r="FP214">
        <v>535</v>
      </c>
      <c r="FQ214">
        <v>498</v>
      </c>
      <c r="FR214">
        <v>519</v>
      </c>
      <c r="FS214">
        <v>517</v>
      </c>
      <c r="FT214">
        <v>486</v>
      </c>
      <c r="FU214">
        <v>459</v>
      </c>
      <c r="FV214">
        <v>439</v>
      </c>
      <c r="FW214">
        <v>474</v>
      </c>
      <c r="FX214">
        <v>526</v>
      </c>
      <c r="FY214">
        <v>584</v>
      </c>
      <c r="FZ214">
        <v>378</v>
      </c>
      <c r="GA214">
        <v>375</v>
      </c>
      <c r="GB214">
        <v>339</v>
      </c>
      <c r="GC214">
        <v>308</v>
      </c>
      <c r="GD214">
        <v>267</v>
      </c>
      <c r="GE214">
        <v>238</v>
      </c>
      <c r="GF214">
        <v>223</v>
      </c>
      <c r="GG214">
        <v>233</v>
      </c>
      <c r="GH214">
        <v>185</v>
      </c>
      <c r="GI214">
        <v>172</v>
      </c>
      <c r="GJ214">
        <v>161</v>
      </c>
      <c r="GK214">
        <v>143</v>
      </c>
      <c r="GL214">
        <v>690</v>
      </c>
    </row>
    <row r="215" spans="1:194" s="1" customFormat="1" ht="14.4" x14ac:dyDescent="0.3">
      <c r="A215" s="30" t="s">
        <v>46</v>
      </c>
      <c r="B215" s="1" t="s">
        <v>254</v>
      </c>
      <c r="C215" s="29" t="str">
        <f t="shared" si="76"/>
        <v>LA England - Havant</v>
      </c>
      <c r="D215" s="48">
        <f t="shared" si="67"/>
        <v>4483</v>
      </c>
      <c r="E215" s="48">
        <f t="shared" si="68"/>
        <v>4303</v>
      </c>
      <c r="F215" s="49">
        <f t="shared" si="69"/>
        <v>126985</v>
      </c>
      <c r="G215" s="49">
        <f t="shared" si="70"/>
        <v>61223</v>
      </c>
      <c r="H215" s="50">
        <f t="shared" si="71"/>
        <v>65762</v>
      </c>
      <c r="I215" s="50">
        <f t="shared" si="72"/>
        <v>48621</v>
      </c>
      <c r="J215" s="50">
        <f t="shared" si="73"/>
        <v>53725</v>
      </c>
      <c r="K215" s="47">
        <f t="shared" si="74"/>
        <v>12602</v>
      </c>
      <c r="L215" s="48">
        <f t="shared" si="75"/>
        <v>12037</v>
      </c>
      <c r="M215" s="184">
        <v>544</v>
      </c>
      <c r="N215" s="184">
        <v>604</v>
      </c>
      <c r="O215" s="184">
        <v>667</v>
      </c>
      <c r="P215" s="184">
        <v>621</v>
      </c>
      <c r="Q215" s="184">
        <v>655</v>
      </c>
      <c r="R215" s="184">
        <v>705</v>
      </c>
      <c r="S215" s="184">
        <v>683</v>
      </c>
      <c r="T215" s="184">
        <v>731</v>
      </c>
      <c r="U215" s="184">
        <v>733</v>
      </c>
      <c r="V215" s="184">
        <v>718</v>
      </c>
      <c r="W215" s="184">
        <v>715</v>
      </c>
      <c r="X215" s="184">
        <v>743</v>
      </c>
      <c r="Y215" s="184">
        <v>784</v>
      </c>
      <c r="Z215" s="184">
        <v>792</v>
      </c>
      <c r="AA215" s="184">
        <v>734</v>
      </c>
      <c r="AB215" s="184">
        <v>773</v>
      </c>
      <c r="AC215" s="184">
        <v>713</v>
      </c>
      <c r="AD215" s="184">
        <v>687</v>
      </c>
      <c r="AE215" s="184">
        <v>704</v>
      </c>
      <c r="AF215" s="184">
        <v>614</v>
      </c>
      <c r="AG215" s="184">
        <v>543</v>
      </c>
      <c r="AH215" s="184">
        <v>545</v>
      </c>
      <c r="AI215" s="184">
        <v>567</v>
      </c>
      <c r="AJ215" s="184">
        <v>567</v>
      </c>
      <c r="AK215" s="184">
        <v>571</v>
      </c>
      <c r="AL215" s="184">
        <v>659</v>
      </c>
      <c r="AM215" s="184">
        <v>619</v>
      </c>
      <c r="AN215" s="184">
        <v>643</v>
      </c>
      <c r="AO215" s="184">
        <v>630</v>
      </c>
      <c r="AP215" s="184">
        <v>681</v>
      </c>
      <c r="AQ215" s="184">
        <v>673</v>
      </c>
      <c r="AR215" s="184">
        <v>684</v>
      </c>
      <c r="AS215" s="184">
        <v>736</v>
      </c>
      <c r="AT215" s="184">
        <v>751</v>
      </c>
      <c r="AU215" s="184">
        <v>805</v>
      </c>
      <c r="AV215" s="184">
        <v>701</v>
      </c>
      <c r="AW215" s="184">
        <v>744</v>
      </c>
      <c r="AX215" s="184">
        <v>777</v>
      </c>
      <c r="AY215" s="184">
        <v>709</v>
      </c>
      <c r="AZ215" s="184">
        <v>769</v>
      </c>
      <c r="BA215" s="184">
        <v>744</v>
      </c>
      <c r="BB215" s="184">
        <v>700</v>
      </c>
      <c r="BC215" s="184">
        <v>673</v>
      </c>
      <c r="BD215" s="184">
        <v>722</v>
      </c>
      <c r="BE215" s="184">
        <v>650</v>
      </c>
      <c r="BF215" s="184">
        <v>709</v>
      </c>
      <c r="BG215" s="184">
        <v>593</v>
      </c>
      <c r="BH215" s="184">
        <v>596</v>
      </c>
      <c r="BI215" s="184">
        <v>607</v>
      </c>
      <c r="BJ215" s="184">
        <v>642</v>
      </c>
      <c r="BK215" s="184">
        <v>659</v>
      </c>
      <c r="BL215" s="184">
        <v>741</v>
      </c>
      <c r="BM215" s="184">
        <v>769</v>
      </c>
      <c r="BN215" s="184">
        <v>814</v>
      </c>
      <c r="BO215" s="184">
        <v>855</v>
      </c>
      <c r="BP215" s="184">
        <v>879</v>
      </c>
      <c r="BQ215" s="184">
        <v>873</v>
      </c>
      <c r="BR215" s="184">
        <v>909</v>
      </c>
      <c r="BS215" s="184">
        <v>918</v>
      </c>
      <c r="BT215" s="184">
        <v>917</v>
      </c>
      <c r="BU215" s="184">
        <v>945</v>
      </c>
      <c r="BV215" s="184">
        <v>900</v>
      </c>
      <c r="BW215" s="184">
        <v>910</v>
      </c>
      <c r="BX215" s="184">
        <v>907</v>
      </c>
      <c r="BY215" s="184">
        <v>818</v>
      </c>
      <c r="BZ215" s="184">
        <v>861</v>
      </c>
      <c r="CA215" s="184">
        <v>815</v>
      </c>
      <c r="CB215" s="184">
        <v>808</v>
      </c>
      <c r="CC215" s="184">
        <v>786</v>
      </c>
      <c r="CD215" s="184">
        <v>753</v>
      </c>
      <c r="CE215" s="184">
        <v>713</v>
      </c>
      <c r="CF215" s="184">
        <v>705</v>
      </c>
      <c r="CG215" s="184">
        <v>666</v>
      </c>
      <c r="CH215" s="184">
        <v>622</v>
      </c>
      <c r="CI215" s="184">
        <v>646</v>
      </c>
      <c r="CJ215" s="184">
        <v>659</v>
      </c>
      <c r="CK215" s="184">
        <v>722</v>
      </c>
      <c r="CL215" s="184">
        <v>774</v>
      </c>
      <c r="CM215" s="184">
        <v>585</v>
      </c>
      <c r="CN215" s="184">
        <v>574</v>
      </c>
      <c r="CO215" s="184">
        <v>491</v>
      </c>
      <c r="CP215" s="184">
        <v>494</v>
      </c>
      <c r="CQ215" s="184">
        <v>371</v>
      </c>
      <c r="CR215" s="184">
        <v>325</v>
      </c>
      <c r="CS215" s="184">
        <v>325</v>
      </c>
      <c r="CT215" s="184">
        <v>309</v>
      </c>
      <c r="CU215" s="184">
        <v>251</v>
      </c>
      <c r="CV215" s="184">
        <v>223</v>
      </c>
      <c r="CW215" s="184">
        <v>191</v>
      </c>
      <c r="CX215" s="184">
        <v>200</v>
      </c>
      <c r="CY215" s="184">
        <v>610</v>
      </c>
      <c r="CZ215">
        <v>532</v>
      </c>
      <c r="DA215">
        <v>584</v>
      </c>
      <c r="DB215">
        <v>610</v>
      </c>
      <c r="DC215">
        <v>657</v>
      </c>
      <c r="DD215">
        <v>593</v>
      </c>
      <c r="DE215">
        <v>633</v>
      </c>
      <c r="DF215">
        <v>629</v>
      </c>
      <c r="DG215">
        <v>674</v>
      </c>
      <c r="DH215">
        <v>692</v>
      </c>
      <c r="DI215">
        <v>728</v>
      </c>
      <c r="DJ215">
        <v>667</v>
      </c>
      <c r="DK215">
        <v>735</v>
      </c>
      <c r="DL215">
        <v>739</v>
      </c>
      <c r="DM215">
        <v>721</v>
      </c>
      <c r="DN215">
        <v>731</v>
      </c>
      <c r="DO215">
        <v>691</v>
      </c>
      <c r="DP215">
        <v>707</v>
      </c>
      <c r="DQ215">
        <v>714</v>
      </c>
      <c r="DR215">
        <v>668</v>
      </c>
      <c r="DS215">
        <v>576</v>
      </c>
      <c r="DT215">
        <v>499</v>
      </c>
      <c r="DU215">
        <v>460</v>
      </c>
      <c r="DV215">
        <v>543</v>
      </c>
      <c r="DW215">
        <v>597</v>
      </c>
      <c r="DX215">
        <v>605</v>
      </c>
      <c r="DY215">
        <v>628</v>
      </c>
      <c r="DZ215">
        <v>706</v>
      </c>
      <c r="EA215">
        <v>674</v>
      </c>
      <c r="EB215">
        <v>692</v>
      </c>
      <c r="EC215">
        <v>743</v>
      </c>
      <c r="ED215">
        <v>767</v>
      </c>
      <c r="EE215">
        <v>747</v>
      </c>
      <c r="EF215">
        <v>808</v>
      </c>
      <c r="EG215">
        <v>825</v>
      </c>
      <c r="EH215">
        <v>839</v>
      </c>
      <c r="EI215">
        <v>832</v>
      </c>
      <c r="EJ215">
        <v>837</v>
      </c>
      <c r="EK215">
        <v>836</v>
      </c>
      <c r="EL215">
        <v>814</v>
      </c>
      <c r="EM215">
        <v>786</v>
      </c>
      <c r="EN215">
        <v>829</v>
      </c>
      <c r="EO215">
        <v>715</v>
      </c>
      <c r="EP215">
        <v>717</v>
      </c>
      <c r="EQ215">
        <v>779</v>
      </c>
      <c r="ER215">
        <v>772</v>
      </c>
      <c r="ES215">
        <v>713</v>
      </c>
      <c r="ET215">
        <v>658</v>
      </c>
      <c r="EU215">
        <v>667</v>
      </c>
      <c r="EV215">
        <v>654</v>
      </c>
      <c r="EW215">
        <v>730</v>
      </c>
      <c r="EX215">
        <v>706</v>
      </c>
      <c r="EY215">
        <v>756</v>
      </c>
      <c r="EZ215">
        <v>844</v>
      </c>
      <c r="FA215">
        <v>911</v>
      </c>
      <c r="FB215">
        <v>887</v>
      </c>
      <c r="FC215">
        <v>909</v>
      </c>
      <c r="FD215">
        <v>948</v>
      </c>
      <c r="FE215">
        <v>976</v>
      </c>
      <c r="FF215">
        <v>958</v>
      </c>
      <c r="FG215">
        <v>992</v>
      </c>
      <c r="FH215">
        <v>967</v>
      </c>
      <c r="FI215">
        <v>1008</v>
      </c>
      <c r="FJ215">
        <v>951</v>
      </c>
      <c r="FK215">
        <v>973</v>
      </c>
      <c r="FL215">
        <v>938</v>
      </c>
      <c r="FM215">
        <v>911</v>
      </c>
      <c r="FN215">
        <v>872</v>
      </c>
      <c r="FO215">
        <v>837</v>
      </c>
      <c r="FP215">
        <v>768</v>
      </c>
      <c r="FQ215">
        <v>803</v>
      </c>
      <c r="FR215">
        <v>762</v>
      </c>
      <c r="FS215">
        <v>722</v>
      </c>
      <c r="FT215">
        <v>688</v>
      </c>
      <c r="FU215">
        <v>702</v>
      </c>
      <c r="FV215">
        <v>792</v>
      </c>
      <c r="FW215">
        <v>786</v>
      </c>
      <c r="FX215">
        <v>840</v>
      </c>
      <c r="FY215">
        <v>893</v>
      </c>
      <c r="FZ215">
        <v>764</v>
      </c>
      <c r="GA215">
        <v>700</v>
      </c>
      <c r="GB215">
        <v>622</v>
      </c>
      <c r="GC215">
        <v>577</v>
      </c>
      <c r="GD215">
        <v>454</v>
      </c>
      <c r="GE215">
        <v>460</v>
      </c>
      <c r="GF215">
        <v>443</v>
      </c>
      <c r="GG215">
        <v>436</v>
      </c>
      <c r="GH215">
        <v>397</v>
      </c>
      <c r="GI215">
        <v>361</v>
      </c>
      <c r="GJ215">
        <v>286</v>
      </c>
      <c r="GK215">
        <v>284</v>
      </c>
      <c r="GL215">
        <v>1125</v>
      </c>
    </row>
    <row r="216" spans="1:194" s="1" customFormat="1" ht="14.4" x14ac:dyDescent="0.3">
      <c r="A216" s="30" t="s">
        <v>46</v>
      </c>
      <c r="B216" s="1" t="s">
        <v>255</v>
      </c>
      <c r="C216" s="29" t="str">
        <f t="shared" si="76"/>
        <v>LA England - Havering</v>
      </c>
      <c r="D216" s="48">
        <f t="shared" si="67"/>
        <v>10744</v>
      </c>
      <c r="E216" s="48">
        <f t="shared" si="68"/>
        <v>9961</v>
      </c>
      <c r="F216" s="49">
        <f t="shared" si="69"/>
        <v>276274</v>
      </c>
      <c r="G216" s="49">
        <f t="shared" si="70"/>
        <v>134098</v>
      </c>
      <c r="H216" s="50">
        <f t="shared" si="71"/>
        <v>142176</v>
      </c>
      <c r="I216" s="50">
        <f t="shared" si="72"/>
        <v>101303</v>
      </c>
      <c r="J216" s="50">
        <f t="shared" si="73"/>
        <v>111194</v>
      </c>
      <c r="K216" s="47">
        <f t="shared" si="74"/>
        <v>32795</v>
      </c>
      <c r="L216" s="48">
        <f t="shared" si="75"/>
        <v>30982</v>
      </c>
      <c r="M216" s="184">
        <v>1723</v>
      </c>
      <c r="N216" s="184">
        <v>1714</v>
      </c>
      <c r="O216" s="184">
        <v>1802</v>
      </c>
      <c r="P216" s="184">
        <v>1790</v>
      </c>
      <c r="Q216" s="184">
        <v>1912</v>
      </c>
      <c r="R216" s="184">
        <v>1901</v>
      </c>
      <c r="S216" s="184">
        <v>1925</v>
      </c>
      <c r="T216" s="184">
        <v>1889</v>
      </c>
      <c r="U216" s="184">
        <v>1982</v>
      </c>
      <c r="V216" s="184">
        <v>1778</v>
      </c>
      <c r="W216" s="184">
        <v>1803</v>
      </c>
      <c r="X216" s="184">
        <v>1832</v>
      </c>
      <c r="Y216" s="184">
        <v>1859</v>
      </c>
      <c r="Z216" s="184">
        <v>1859</v>
      </c>
      <c r="AA216" s="184">
        <v>1706</v>
      </c>
      <c r="AB216" s="184">
        <v>1764</v>
      </c>
      <c r="AC216" s="184">
        <v>1799</v>
      </c>
      <c r="AD216" s="184">
        <v>1757</v>
      </c>
      <c r="AE216" s="184">
        <v>1527</v>
      </c>
      <c r="AF216" s="184">
        <v>1390</v>
      </c>
      <c r="AG216" s="184">
        <v>1269</v>
      </c>
      <c r="AH216" s="184">
        <v>1370</v>
      </c>
      <c r="AI216" s="184">
        <v>1513</v>
      </c>
      <c r="AJ216" s="184">
        <v>1617</v>
      </c>
      <c r="AK216" s="184">
        <v>1644</v>
      </c>
      <c r="AL216" s="184">
        <v>1695</v>
      </c>
      <c r="AM216" s="184">
        <v>1764</v>
      </c>
      <c r="AN216" s="184">
        <v>1682</v>
      </c>
      <c r="AO216" s="184">
        <v>1782</v>
      </c>
      <c r="AP216" s="184">
        <v>1807</v>
      </c>
      <c r="AQ216" s="184">
        <v>1790</v>
      </c>
      <c r="AR216" s="184">
        <v>1722</v>
      </c>
      <c r="AS216" s="184">
        <v>1824</v>
      </c>
      <c r="AT216" s="184">
        <v>1864</v>
      </c>
      <c r="AU216" s="184">
        <v>2042</v>
      </c>
      <c r="AV216" s="184">
        <v>1968</v>
      </c>
      <c r="AW216" s="184">
        <v>2046</v>
      </c>
      <c r="AX216" s="184">
        <v>1996</v>
      </c>
      <c r="AY216" s="184">
        <v>1974</v>
      </c>
      <c r="AZ216" s="184">
        <v>2000</v>
      </c>
      <c r="BA216" s="184">
        <v>2053</v>
      </c>
      <c r="BB216" s="184">
        <v>2039</v>
      </c>
      <c r="BC216" s="184">
        <v>1798</v>
      </c>
      <c r="BD216" s="184">
        <v>1942</v>
      </c>
      <c r="BE216" s="184">
        <v>1939</v>
      </c>
      <c r="BF216" s="184">
        <v>1731</v>
      </c>
      <c r="BG216" s="184">
        <v>1668</v>
      </c>
      <c r="BH216" s="184">
        <v>1594</v>
      </c>
      <c r="BI216" s="184">
        <v>1630</v>
      </c>
      <c r="BJ216" s="184">
        <v>1627</v>
      </c>
      <c r="BK216" s="184">
        <v>1564</v>
      </c>
      <c r="BL216" s="184">
        <v>1571</v>
      </c>
      <c r="BM216" s="184">
        <v>1640</v>
      </c>
      <c r="BN216" s="184">
        <v>1654</v>
      </c>
      <c r="BO216" s="184">
        <v>1601</v>
      </c>
      <c r="BP216" s="184">
        <v>1652</v>
      </c>
      <c r="BQ216" s="184">
        <v>1688</v>
      </c>
      <c r="BR216" s="184">
        <v>1594</v>
      </c>
      <c r="BS216" s="184">
        <v>1583</v>
      </c>
      <c r="BT216" s="184">
        <v>1618</v>
      </c>
      <c r="BU216" s="184">
        <v>1601</v>
      </c>
      <c r="BV216" s="184">
        <v>1537</v>
      </c>
      <c r="BW216" s="184">
        <v>1574</v>
      </c>
      <c r="BX216" s="184">
        <v>1387</v>
      </c>
      <c r="BY216" s="184">
        <v>1409</v>
      </c>
      <c r="BZ216" s="184">
        <v>1433</v>
      </c>
      <c r="CA216" s="184">
        <v>1337</v>
      </c>
      <c r="CB216" s="184">
        <v>1188</v>
      </c>
      <c r="CC216" s="184">
        <v>1134</v>
      </c>
      <c r="CD216" s="184">
        <v>1117</v>
      </c>
      <c r="CE216" s="184">
        <v>1091</v>
      </c>
      <c r="CF216" s="184">
        <v>985</v>
      </c>
      <c r="CG216" s="184">
        <v>967</v>
      </c>
      <c r="CH216" s="184">
        <v>1012</v>
      </c>
      <c r="CI216" s="184">
        <v>990</v>
      </c>
      <c r="CJ216" s="184">
        <v>966</v>
      </c>
      <c r="CK216" s="184">
        <v>983</v>
      </c>
      <c r="CL216" s="184">
        <v>1157</v>
      </c>
      <c r="CM216" s="184">
        <v>846</v>
      </c>
      <c r="CN216" s="184">
        <v>728</v>
      </c>
      <c r="CO216" s="184">
        <v>717</v>
      </c>
      <c r="CP216" s="184">
        <v>594</v>
      </c>
      <c r="CQ216" s="184">
        <v>539</v>
      </c>
      <c r="CR216" s="184">
        <v>465</v>
      </c>
      <c r="CS216" s="184">
        <v>445</v>
      </c>
      <c r="CT216" s="184">
        <v>416</v>
      </c>
      <c r="CU216" s="184">
        <v>407</v>
      </c>
      <c r="CV216" s="184">
        <v>352</v>
      </c>
      <c r="CW216" s="184">
        <v>300</v>
      </c>
      <c r="CX216" s="184">
        <v>243</v>
      </c>
      <c r="CY216" s="184">
        <v>911</v>
      </c>
      <c r="CZ216">
        <v>1578</v>
      </c>
      <c r="DA216">
        <v>1614</v>
      </c>
      <c r="DB216">
        <v>1644</v>
      </c>
      <c r="DC216">
        <v>1726</v>
      </c>
      <c r="DD216">
        <v>1743</v>
      </c>
      <c r="DE216">
        <v>1821</v>
      </c>
      <c r="DF216">
        <v>1818</v>
      </c>
      <c r="DG216">
        <v>1834</v>
      </c>
      <c r="DH216">
        <v>1918</v>
      </c>
      <c r="DI216">
        <v>1801</v>
      </c>
      <c r="DJ216">
        <v>1777</v>
      </c>
      <c r="DK216">
        <v>1747</v>
      </c>
      <c r="DL216">
        <v>1698</v>
      </c>
      <c r="DM216">
        <v>1636</v>
      </c>
      <c r="DN216">
        <v>1698</v>
      </c>
      <c r="DO216">
        <v>1603</v>
      </c>
      <c r="DP216">
        <v>1697</v>
      </c>
      <c r="DQ216">
        <v>1629</v>
      </c>
      <c r="DR216">
        <v>1542</v>
      </c>
      <c r="DS216">
        <v>1169</v>
      </c>
      <c r="DT216">
        <v>1091</v>
      </c>
      <c r="DU216">
        <v>1196</v>
      </c>
      <c r="DV216">
        <v>1368</v>
      </c>
      <c r="DW216">
        <v>1491</v>
      </c>
      <c r="DX216">
        <v>1700</v>
      </c>
      <c r="DY216">
        <v>1794</v>
      </c>
      <c r="DZ216">
        <v>1752</v>
      </c>
      <c r="EA216">
        <v>1826</v>
      </c>
      <c r="EB216">
        <v>1885</v>
      </c>
      <c r="EC216">
        <v>1866</v>
      </c>
      <c r="ED216">
        <v>1947</v>
      </c>
      <c r="EE216">
        <v>2062</v>
      </c>
      <c r="EF216">
        <v>2111</v>
      </c>
      <c r="EG216">
        <v>2218</v>
      </c>
      <c r="EH216">
        <v>2240</v>
      </c>
      <c r="EI216">
        <v>2273</v>
      </c>
      <c r="EJ216">
        <v>2380</v>
      </c>
      <c r="EK216">
        <v>2301</v>
      </c>
      <c r="EL216">
        <v>2275</v>
      </c>
      <c r="EM216">
        <v>2260</v>
      </c>
      <c r="EN216">
        <v>2116</v>
      </c>
      <c r="EO216">
        <v>2079</v>
      </c>
      <c r="EP216">
        <v>2053</v>
      </c>
      <c r="EQ216">
        <v>2082</v>
      </c>
      <c r="ER216">
        <v>2000</v>
      </c>
      <c r="ES216">
        <v>1876</v>
      </c>
      <c r="ET216">
        <v>1715</v>
      </c>
      <c r="EU216">
        <v>1712</v>
      </c>
      <c r="EV216">
        <v>1746</v>
      </c>
      <c r="EW216">
        <v>1724</v>
      </c>
      <c r="EX216">
        <v>1620</v>
      </c>
      <c r="EY216">
        <v>1576</v>
      </c>
      <c r="EZ216">
        <v>1673</v>
      </c>
      <c r="FA216">
        <v>1771</v>
      </c>
      <c r="FB216">
        <v>1738</v>
      </c>
      <c r="FC216">
        <v>1757</v>
      </c>
      <c r="FD216">
        <v>1691</v>
      </c>
      <c r="FE216">
        <v>1777</v>
      </c>
      <c r="FF216">
        <v>1793</v>
      </c>
      <c r="FG216">
        <v>1698</v>
      </c>
      <c r="FH216">
        <v>1740</v>
      </c>
      <c r="FI216">
        <v>1640</v>
      </c>
      <c r="FJ216">
        <v>1448</v>
      </c>
      <c r="FK216">
        <v>1612</v>
      </c>
      <c r="FL216">
        <v>1424</v>
      </c>
      <c r="FM216">
        <v>1412</v>
      </c>
      <c r="FN216">
        <v>1428</v>
      </c>
      <c r="FO216">
        <v>1328</v>
      </c>
      <c r="FP216">
        <v>1183</v>
      </c>
      <c r="FQ216">
        <v>1153</v>
      </c>
      <c r="FR216">
        <v>1224</v>
      </c>
      <c r="FS216">
        <v>1087</v>
      </c>
      <c r="FT216">
        <v>1171</v>
      </c>
      <c r="FU216">
        <v>1115</v>
      </c>
      <c r="FV216">
        <v>1097</v>
      </c>
      <c r="FW216">
        <v>1149</v>
      </c>
      <c r="FX216">
        <v>1238</v>
      </c>
      <c r="FY216">
        <v>1351</v>
      </c>
      <c r="FZ216">
        <v>1004</v>
      </c>
      <c r="GA216">
        <v>949</v>
      </c>
      <c r="GB216">
        <v>901</v>
      </c>
      <c r="GC216">
        <v>899</v>
      </c>
      <c r="GD216">
        <v>761</v>
      </c>
      <c r="GE216">
        <v>617</v>
      </c>
      <c r="GF216">
        <v>669</v>
      </c>
      <c r="GG216">
        <v>615</v>
      </c>
      <c r="GH216">
        <v>615</v>
      </c>
      <c r="GI216">
        <v>588</v>
      </c>
      <c r="GJ216">
        <v>493</v>
      </c>
      <c r="GK216">
        <v>482</v>
      </c>
      <c r="GL216">
        <v>1857</v>
      </c>
    </row>
    <row r="217" spans="1:194" s="1" customFormat="1" ht="14.4" x14ac:dyDescent="0.3">
      <c r="A217" s="30" t="s">
        <v>46</v>
      </c>
      <c r="B217" s="1" t="s">
        <v>256</v>
      </c>
      <c r="C217" s="29" t="str">
        <f t="shared" si="76"/>
        <v>LA England - Herefordshire, County of</v>
      </c>
      <c r="D217" s="48">
        <f t="shared" si="67"/>
        <v>6499</v>
      </c>
      <c r="E217" s="48">
        <f t="shared" si="68"/>
        <v>6031</v>
      </c>
      <c r="F217" s="49">
        <f t="shared" si="69"/>
        <v>191047</v>
      </c>
      <c r="G217" s="49">
        <f t="shared" si="70"/>
        <v>93847</v>
      </c>
      <c r="H217" s="50">
        <f t="shared" si="71"/>
        <v>97200</v>
      </c>
      <c r="I217" s="50">
        <f t="shared" si="72"/>
        <v>75991</v>
      </c>
      <c r="J217" s="50">
        <f t="shared" si="73"/>
        <v>80617</v>
      </c>
      <c r="K217" s="47">
        <f t="shared" si="74"/>
        <v>17856</v>
      </c>
      <c r="L217" s="48">
        <f t="shared" si="75"/>
        <v>16583</v>
      </c>
      <c r="M217" s="184">
        <v>808</v>
      </c>
      <c r="N217" s="184">
        <v>850</v>
      </c>
      <c r="O217" s="184">
        <v>864</v>
      </c>
      <c r="P217" s="184">
        <v>848</v>
      </c>
      <c r="Q217" s="184">
        <v>887</v>
      </c>
      <c r="R217" s="184">
        <v>940</v>
      </c>
      <c r="S217" s="184">
        <v>984</v>
      </c>
      <c r="T217" s="184">
        <v>979</v>
      </c>
      <c r="U217" s="184">
        <v>1032</v>
      </c>
      <c r="V217" s="184">
        <v>1042</v>
      </c>
      <c r="W217" s="184">
        <v>1055</v>
      </c>
      <c r="X217" s="184">
        <v>1068</v>
      </c>
      <c r="Y217" s="184">
        <v>1082</v>
      </c>
      <c r="Z217" s="184">
        <v>1119</v>
      </c>
      <c r="AA217" s="184">
        <v>1089</v>
      </c>
      <c r="AB217" s="184">
        <v>1065</v>
      </c>
      <c r="AC217" s="184">
        <v>1100</v>
      </c>
      <c r="AD217" s="184">
        <v>1044</v>
      </c>
      <c r="AE217" s="184">
        <v>980</v>
      </c>
      <c r="AF217" s="184">
        <v>860</v>
      </c>
      <c r="AG217" s="184">
        <v>726</v>
      </c>
      <c r="AH217" s="184">
        <v>732</v>
      </c>
      <c r="AI217" s="184">
        <v>842</v>
      </c>
      <c r="AJ217" s="184">
        <v>870</v>
      </c>
      <c r="AK217" s="184">
        <v>878</v>
      </c>
      <c r="AL217" s="184">
        <v>1000</v>
      </c>
      <c r="AM217" s="184">
        <v>961</v>
      </c>
      <c r="AN217" s="184">
        <v>928</v>
      </c>
      <c r="AO217" s="184">
        <v>984</v>
      </c>
      <c r="AP217" s="184">
        <v>1036</v>
      </c>
      <c r="AQ217" s="184">
        <v>970</v>
      </c>
      <c r="AR217" s="184">
        <v>998</v>
      </c>
      <c r="AS217" s="184">
        <v>1051</v>
      </c>
      <c r="AT217" s="184">
        <v>1159</v>
      </c>
      <c r="AU217" s="184">
        <v>1065</v>
      </c>
      <c r="AV217" s="184">
        <v>1064</v>
      </c>
      <c r="AW217" s="184">
        <v>1127</v>
      </c>
      <c r="AX217" s="184">
        <v>1088</v>
      </c>
      <c r="AY217" s="184">
        <v>1028</v>
      </c>
      <c r="AZ217" s="184">
        <v>1067</v>
      </c>
      <c r="BA217" s="184">
        <v>1006</v>
      </c>
      <c r="BB217" s="184">
        <v>1070</v>
      </c>
      <c r="BC217" s="184">
        <v>1038</v>
      </c>
      <c r="BD217" s="184">
        <v>1126</v>
      </c>
      <c r="BE217" s="184">
        <v>1047</v>
      </c>
      <c r="BF217" s="184">
        <v>950</v>
      </c>
      <c r="BG217" s="184">
        <v>911</v>
      </c>
      <c r="BH217" s="184">
        <v>950</v>
      </c>
      <c r="BI217" s="184">
        <v>997</v>
      </c>
      <c r="BJ217" s="184">
        <v>1098</v>
      </c>
      <c r="BK217" s="184">
        <v>1093</v>
      </c>
      <c r="BL217" s="184">
        <v>1178</v>
      </c>
      <c r="BM217" s="184">
        <v>1179</v>
      </c>
      <c r="BN217" s="184">
        <v>1248</v>
      </c>
      <c r="BO217" s="184">
        <v>1254</v>
      </c>
      <c r="BP217" s="184">
        <v>1372</v>
      </c>
      <c r="BQ217" s="184">
        <v>1349</v>
      </c>
      <c r="BR217" s="184">
        <v>1413</v>
      </c>
      <c r="BS217" s="184">
        <v>1450</v>
      </c>
      <c r="BT217" s="184">
        <v>1477</v>
      </c>
      <c r="BU217" s="184">
        <v>1416</v>
      </c>
      <c r="BV217" s="184">
        <v>1457</v>
      </c>
      <c r="BW217" s="184">
        <v>1498</v>
      </c>
      <c r="BX217" s="184">
        <v>1487</v>
      </c>
      <c r="BY217" s="184">
        <v>1417</v>
      </c>
      <c r="BZ217" s="184">
        <v>1344</v>
      </c>
      <c r="CA217" s="184">
        <v>1357</v>
      </c>
      <c r="CB217" s="184">
        <v>1256</v>
      </c>
      <c r="CC217" s="184">
        <v>1295</v>
      </c>
      <c r="CD217" s="184">
        <v>1165</v>
      </c>
      <c r="CE217" s="184">
        <v>1202</v>
      </c>
      <c r="CF217" s="184">
        <v>1219</v>
      </c>
      <c r="CG217" s="184">
        <v>1164</v>
      </c>
      <c r="CH217" s="184">
        <v>1137</v>
      </c>
      <c r="CI217" s="184">
        <v>1155</v>
      </c>
      <c r="CJ217" s="184">
        <v>1208</v>
      </c>
      <c r="CK217" s="184">
        <v>1261</v>
      </c>
      <c r="CL217" s="184">
        <v>1249</v>
      </c>
      <c r="CM217" s="184">
        <v>952</v>
      </c>
      <c r="CN217" s="184">
        <v>892</v>
      </c>
      <c r="CO217" s="184">
        <v>932</v>
      </c>
      <c r="CP217" s="184">
        <v>746</v>
      </c>
      <c r="CQ217" s="184">
        <v>678</v>
      </c>
      <c r="CR217" s="184">
        <v>576</v>
      </c>
      <c r="CS217" s="184">
        <v>515</v>
      </c>
      <c r="CT217" s="184">
        <v>517</v>
      </c>
      <c r="CU217" s="184">
        <v>382</v>
      </c>
      <c r="CV217" s="184">
        <v>404</v>
      </c>
      <c r="CW217" s="184">
        <v>307</v>
      </c>
      <c r="CX217" s="184">
        <v>275</v>
      </c>
      <c r="CY217" s="184">
        <v>908</v>
      </c>
      <c r="CZ217">
        <v>781</v>
      </c>
      <c r="DA217">
        <v>752</v>
      </c>
      <c r="DB217">
        <v>822</v>
      </c>
      <c r="DC217">
        <v>815</v>
      </c>
      <c r="DD217">
        <v>856</v>
      </c>
      <c r="DE217">
        <v>897</v>
      </c>
      <c r="DF217">
        <v>942</v>
      </c>
      <c r="DG217">
        <v>912</v>
      </c>
      <c r="DH217">
        <v>897</v>
      </c>
      <c r="DI217">
        <v>890</v>
      </c>
      <c r="DJ217">
        <v>934</v>
      </c>
      <c r="DK217">
        <v>1054</v>
      </c>
      <c r="DL217">
        <v>1033</v>
      </c>
      <c r="DM217">
        <v>1056</v>
      </c>
      <c r="DN217">
        <v>1025</v>
      </c>
      <c r="DO217">
        <v>959</v>
      </c>
      <c r="DP217">
        <v>1024</v>
      </c>
      <c r="DQ217">
        <v>934</v>
      </c>
      <c r="DR217">
        <v>868</v>
      </c>
      <c r="DS217">
        <v>721</v>
      </c>
      <c r="DT217">
        <v>632</v>
      </c>
      <c r="DU217">
        <v>615</v>
      </c>
      <c r="DV217">
        <v>683</v>
      </c>
      <c r="DW217">
        <v>800</v>
      </c>
      <c r="DX217">
        <v>810</v>
      </c>
      <c r="DY217">
        <v>843</v>
      </c>
      <c r="DZ217">
        <v>877</v>
      </c>
      <c r="EA217">
        <v>896</v>
      </c>
      <c r="EB217">
        <v>904</v>
      </c>
      <c r="EC217">
        <v>935</v>
      </c>
      <c r="ED217">
        <v>990</v>
      </c>
      <c r="EE217">
        <v>1020</v>
      </c>
      <c r="EF217">
        <v>1153</v>
      </c>
      <c r="EG217">
        <v>1177</v>
      </c>
      <c r="EH217">
        <v>1151</v>
      </c>
      <c r="EI217">
        <v>1200</v>
      </c>
      <c r="EJ217">
        <v>1199</v>
      </c>
      <c r="EK217">
        <v>1107</v>
      </c>
      <c r="EL217">
        <v>1152</v>
      </c>
      <c r="EM217">
        <v>1112</v>
      </c>
      <c r="EN217">
        <v>1071</v>
      </c>
      <c r="EO217">
        <v>1149</v>
      </c>
      <c r="EP217">
        <v>1120</v>
      </c>
      <c r="EQ217">
        <v>1081</v>
      </c>
      <c r="ER217">
        <v>1113</v>
      </c>
      <c r="ES217">
        <v>1051</v>
      </c>
      <c r="ET217">
        <v>974</v>
      </c>
      <c r="EU217">
        <v>989</v>
      </c>
      <c r="EV217">
        <v>1019</v>
      </c>
      <c r="EW217">
        <v>1093</v>
      </c>
      <c r="EX217">
        <v>1091</v>
      </c>
      <c r="EY217">
        <v>1176</v>
      </c>
      <c r="EZ217">
        <v>1344</v>
      </c>
      <c r="FA217">
        <v>1387</v>
      </c>
      <c r="FB217">
        <v>1390</v>
      </c>
      <c r="FC217">
        <v>1524</v>
      </c>
      <c r="FD217">
        <v>1490</v>
      </c>
      <c r="FE217">
        <v>1524</v>
      </c>
      <c r="FF217">
        <v>1598</v>
      </c>
      <c r="FG217">
        <v>1609</v>
      </c>
      <c r="FH217">
        <v>1592</v>
      </c>
      <c r="FI217">
        <v>1507</v>
      </c>
      <c r="FJ217">
        <v>1560</v>
      </c>
      <c r="FK217">
        <v>1563</v>
      </c>
      <c r="FL217">
        <v>1337</v>
      </c>
      <c r="FM217">
        <v>1403</v>
      </c>
      <c r="FN217">
        <v>1440</v>
      </c>
      <c r="FO217">
        <v>1417</v>
      </c>
      <c r="FP217">
        <v>1368</v>
      </c>
      <c r="FQ217">
        <v>1268</v>
      </c>
      <c r="FR217">
        <v>1312</v>
      </c>
      <c r="FS217">
        <v>1283</v>
      </c>
      <c r="FT217">
        <v>1263</v>
      </c>
      <c r="FU217">
        <v>1209</v>
      </c>
      <c r="FV217">
        <v>1172</v>
      </c>
      <c r="FW217">
        <v>1327</v>
      </c>
      <c r="FX217">
        <v>1242</v>
      </c>
      <c r="FY217">
        <v>1384</v>
      </c>
      <c r="FZ217">
        <v>1081</v>
      </c>
      <c r="GA217">
        <v>1058</v>
      </c>
      <c r="GB217">
        <v>988</v>
      </c>
      <c r="GC217">
        <v>878</v>
      </c>
      <c r="GD217">
        <v>765</v>
      </c>
      <c r="GE217">
        <v>657</v>
      </c>
      <c r="GF217">
        <v>682</v>
      </c>
      <c r="GG217">
        <v>626</v>
      </c>
      <c r="GH217">
        <v>587</v>
      </c>
      <c r="GI217">
        <v>547</v>
      </c>
      <c r="GJ217">
        <v>443</v>
      </c>
      <c r="GK217">
        <v>396</v>
      </c>
      <c r="GL217">
        <v>1624</v>
      </c>
    </row>
    <row r="218" spans="1:194" s="1" customFormat="1" ht="14.4" x14ac:dyDescent="0.3">
      <c r="A218" s="30" t="s">
        <v>46</v>
      </c>
      <c r="B218" s="1" t="s">
        <v>257</v>
      </c>
      <c r="C218" s="29" t="str">
        <f t="shared" si="76"/>
        <v>LA England - Hertsmere</v>
      </c>
      <c r="D218" s="48">
        <f t="shared" si="67"/>
        <v>4547</v>
      </c>
      <c r="E218" s="48">
        <f t="shared" si="68"/>
        <v>4252</v>
      </c>
      <c r="F218" s="49">
        <f t="shared" si="69"/>
        <v>110212</v>
      </c>
      <c r="G218" s="49">
        <f t="shared" si="70"/>
        <v>52774</v>
      </c>
      <c r="H218" s="50">
        <f t="shared" si="71"/>
        <v>57438</v>
      </c>
      <c r="I218" s="50">
        <f t="shared" si="72"/>
        <v>40166</v>
      </c>
      <c r="J218" s="50">
        <f t="shared" si="73"/>
        <v>45417</v>
      </c>
      <c r="K218" s="47">
        <f t="shared" si="74"/>
        <v>12608</v>
      </c>
      <c r="L218" s="48">
        <f t="shared" si="75"/>
        <v>12021</v>
      </c>
      <c r="M218" s="184">
        <v>570</v>
      </c>
      <c r="N218" s="184">
        <v>555</v>
      </c>
      <c r="O218" s="184">
        <v>580</v>
      </c>
      <c r="P218" s="184">
        <v>644</v>
      </c>
      <c r="Q218" s="184">
        <v>702</v>
      </c>
      <c r="R218" s="184">
        <v>702</v>
      </c>
      <c r="S218" s="184">
        <v>687</v>
      </c>
      <c r="T218" s="184">
        <v>692</v>
      </c>
      <c r="U218" s="184">
        <v>740</v>
      </c>
      <c r="V218" s="184">
        <v>720</v>
      </c>
      <c r="W218" s="184">
        <v>740</v>
      </c>
      <c r="X218" s="184">
        <v>729</v>
      </c>
      <c r="Y218" s="184">
        <v>747</v>
      </c>
      <c r="Z218" s="184">
        <v>786</v>
      </c>
      <c r="AA218" s="184">
        <v>726</v>
      </c>
      <c r="AB218" s="184">
        <v>794</v>
      </c>
      <c r="AC218" s="184">
        <v>788</v>
      </c>
      <c r="AD218" s="184">
        <v>706</v>
      </c>
      <c r="AE218" s="184">
        <v>631</v>
      </c>
      <c r="AF218" s="184">
        <v>462</v>
      </c>
      <c r="AG218" s="184">
        <v>421</v>
      </c>
      <c r="AH218" s="184">
        <v>406</v>
      </c>
      <c r="AI218" s="184">
        <v>523</v>
      </c>
      <c r="AJ218" s="184">
        <v>629</v>
      </c>
      <c r="AK218" s="184">
        <v>609</v>
      </c>
      <c r="AL218" s="184">
        <v>650</v>
      </c>
      <c r="AM218" s="184">
        <v>648</v>
      </c>
      <c r="AN218" s="184">
        <v>543</v>
      </c>
      <c r="AO218" s="184">
        <v>595</v>
      </c>
      <c r="AP218" s="184">
        <v>619</v>
      </c>
      <c r="AQ218" s="184">
        <v>626</v>
      </c>
      <c r="AR218" s="184">
        <v>522</v>
      </c>
      <c r="AS218" s="184">
        <v>615</v>
      </c>
      <c r="AT218" s="184">
        <v>656</v>
      </c>
      <c r="AU218" s="184">
        <v>662</v>
      </c>
      <c r="AV218" s="184">
        <v>691</v>
      </c>
      <c r="AW218" s="184">
        <v>647</v>
      </c>
      <c r="AX218" s="184">
        <v>709</v>
      </c>
      <c r="AY218" s="184">
        <v>715</v>
      </c>
      <c r="AZ218" s="184">
        <v>738</v>
      </c>
      <c r="BA218" s="184">
        <v>760</v>
      </c>
      <c r="BB218" s="184">
        <v>753</v>
      </c>
      <c r="BC218" s="184">
        <v>727</v>
      </c>
      <c r="BD218" s="184">
        <v>804</v>
      </c>
      <c r="BE218" s="184">
        <v>735</v>
      </c>
      <c r="BF218" s="184">
        <v>809</v>
      </c>
      <c r="BG218" s="184">
        <v>772</v>
      </c>
      <c r="BH218" s="184">
        <v>743</v>
      </c>
      <c r="BI218" s="184">
        <v>755</v>
      </c>
      <c r="BJ218" s="184">
        <v>707</v>
      </c>
      <c r="BK218" s="184">
        <v>717</v>
      </c>
      <c r="BL218" s="184">
        <v>701</v>
      </c>
      <c r="BM218" s="184">
        <v>747</v>
      </c>
      <c r="BN218" s="184">
        <v>689</v>
      </c>
      <c r="BO218" s="184">
        <v>644</v>
      </c>
      <c r="BP218" s="184">
        <v>669</v>
      </c>
      <c r="BQ218" s="184">
        <v>703</v>
      </c>
      <c r="BR218" s="184">
        <v>636</v>
      </c>
      <c r="BS218" s="184">
        <v>739</v>
      </c>
      <c r="BT218" s="184">
        <v>731</v>
      </c>
      <c r="BU218" s="184">
        <v>645</v>
      </c>
      <c r="BV218" s="184">
        <v>693</v>
      </c>
      <c r="BW218" s="184">
        <v>636</v>
      </c>
      <c r="BX218" s="184">
        <v>632</v>
      </c>
      <c r="BY218" s="184">
        <v>567</v>
      </c>
      <c r="BZ218" s="184">
        <v>591</v>
      </c>
      <c r="CA218" s="184">
        <v>508</v>
      </c>
      <c r="CB218" s="184">
        <v>541</v>
      </c>
      <c r="CC218" s="184">
        <v>468</v>
      </c>
      <c r="CD218" s="184">
        <v>499</v>
      </c>
      <c r="CE218" s="184">
        <v>454</v>
      </c>
      <c r="CF218" s="184">
        <v>446</v>
      </c>
      <c r="CG218" s="184">
        <v>419</v>
      </c>
      <c r="CH218" s="184">
        <v>381</v>
      </c>
      <c r="CI218" s="184">
        <v>377</v>
      </c>
      <c r="CJ218" s="184">
        <v>434</v>
      </c>
      <c r="CK218" s="184">
        <v>411</v>
      </c>
      <c r="CL218" s="184">
        <v>460</v>
      </c>
      <c r="CM218" s="184">
        <v>377</v>
      </c>
      <c r="CN218" s="184">
        <v>329</v>
      </c>
      <c r="CO218" s="184">
        <v>341</v>
      </c>
      <c r="CP218" s="184">
        <v>306</v>
      </c>
      <c r="CQ218" s="184">
        <v>222</v>
      </c>
      <c r="CR218" s="184">
        <v>167</v>
      </c>
      <c r="CS218" s="184">
        <v>180</v>
      </c>
      <c r="CT218" s="184">
        <v>190</v>
      </c>
      <c r="CU218" s="184">
        <v>203</v>
      </c>
      <c r="CV218" s="184">
        <v>170</v>
      </c>
      <c r="CW218" s="184">
        <v>138</v>
      </c>
      <c r="CX218" s="184">
        <v>113</v>
      </c>
      <c r="CY218" s="184">
        <v>410</v>
      </c>
      <c r="CZ218">
        <v>516</v>
      </c>
      <c r="DA218">
        <v>547</v>
      </c>
      <c r="DB218">
        <v>618</v>
      </c>
      <c r="DC218">
        <v>644</v>
      </c>
      <c r="DD218">
        <v>636</v>
      </c>
      <c r="DE218">
        <v>642</v>
      </c>
      <c r="DF218">
        <v>674</v>
      </c>
      <c r="DG218">
        <v>707</v>
      </c>
      <c r="DH218">
        <v>697</v>
      </c>
      <c r="DI218">
        <v>699</v>
      </c>
      <c r="DJ218">
        <v>692</v>
      </c>
      <c r="DK218">
        <v>697</v>
      </c>
      <c r="DL218">
        <v>713</v>
      </c>
      <c r="DM218">
        <v>676</v>
      </c>
      <c r="DN218">
        <v>757</v>
      </c>
      <c r="DO218">
        <v>686</v>
      </c>
      <c r="DP218">
        <v>723</v>
      </c>
      <c r="DQ218">
        <v>697</v>
      </c>
      <c r="DR218">
        <v>693</v>
      </c>
      <c r="DS218">
        <v>344</v>
      </c>
      <c r="DT218">
        <v>382</v>
      </c>
      <c r="DU218">
        <v>436</v>
      </c>
      <c r="DV218">
        <v>557</v>
      </c>
      <c r="DW218">
        <v>660</v>
      </c>
      <c r="DX218">
        <v>672</v>
      </c>
      <c r="DY218">
        <v>712</v>
      </c>
      <c r="DZ218">
        <v>710</v>
      </c>
      <c r="EA218">
        <v>612</v>
      </c>
      <c r="EB218">
        <v>582</v>
      </c>
      <c r="EC218">
        <v>695</v>
      </c>
      <c r="ED218">
        <v>670</v>
      </c>
      <c r="EE218">
        <v>693</v>
      </c>
      <c r="EF218">
        <v>675</v>
      </c>
      <c r="EG218">
        <v>725</v>
      </c>
      <c r="EH218">
        <v>779</v>
      </c>
      <c r="EI218">
        <v>680</v>
      </c>
      <c r="EJ218">
        <v>794</v>
      </c>
      <c r="EK218">
        <v>801</v>
      </c>
      <c r="EL218">
        <v>789</v>
      </c>
      <c r="EM218">
        <v>862</v>
      </c>
      <c r="EN218">
        <v>893</v>
      </c>
      <c r="EO218">
        <v>838</v>
      </c>
      <c r="EP218">
        <v>882</v>
      </c>
      <c r="EQ218">
        <v>878</v>
      </c>
      <c r="ER218">
        <v>893</v>
      </c>
      <c r="ES218">
        <v>868</v>
      </c>
      <c r="ET218">
        <v>830</v>
      </c>
      <c r="EU218">
        <v>777</v>
      </c>
      <c r="EV218">
        <v>784</v>
      </c>
      <c r="EW218">
        <v>780</v>
      </c>
      <c r="EX218">
        <v>760</v>
      </c>
      <c r="EY218">
        <v>735</v>
      </c>
      <c r="EZ218">
        <v>756</v>
      </c>
      <c r="FA218">
        <v>783</v>
      </c>
      <c r="FB218">
        <v>800</v>
      </c>
      <c r="FC218">
        <v>753</v>
      </c>
      <c r="FD218">
        <v>827</v>
      </c>
      <c r="FE218">
        <v>747</v>
      </c>
      <c r="FF218">
        <v>810</v>
      </c>
      <c r="FG218">
        <v>766</v>
      </c>
      <c r="FH218">
        <v>759</v>
      </c>
      <c r="FI218">
        <v>694</v>
      </c>
      <c r="FJ218">
        <v>674</v>
      </c>
      <c r="FK218">
        <v>684</v>
      </c>
      <c r="FL218">
        <v>606</v>
      </c>
      <c r="FM218">
        <v>601</v>
      </c>
      <c r="FN218">
        <v>542</v>
      </c>
      <c r="FO218">
        <v>507</v>
      </c>
      <c r="FP218">
        <v>498</v>
      </c>
      <c r="FQ218">
        <v>552</v>
      </c>
      <c r="FR218">
        <v>515</v>
      </c>
      <c r="FS218">
        <v>431</v>
      </c>
      <c r="FT218">
        <v>468</v>
      </c>
      <c r="FU218">
        <v>471</v>
      </c>
      <c r="FV218">
        <v>516</v>
      </c>
      <c r="FW218">
        <v>528</v>
      </c>
      <c r="FX218">
        <v>506</v>
      </c>
      <c r="FY218">
        <v>592</v>
      </c>
      <c r="FZ218">
        <v>460</v>
      </c>
      <c r="GA218">
        <v>374</v>
      </c>
      <c r="GB218">
        <v>425</v>
      </c>
      <c r="GC218">
        <v>388</v>
      </c>
      <c r="GD218">
        <v>318</v>
      </c>
      <c r="GE218">
        <v>276</v>
      </c>
      <c r="GF218">
        <v>296</v>
      </c>
      <c r="GG218">
        <v>287</v>
      </c>
      <c r="GH218">
        <v>278</v>
      </c>
      <c r="GI218">
        <v>234</v>
      </c>
      <c r="GJ218">
        <v>205</v>
      </c>
      <c r="GK218">
        <v>171</v>
      </c>
      <c r="GL218">
        <v>878</v>
      </c>
    </row>
    <row r="219" spans="1:194" s="1" customFormat="1" ht="14.4" x14ac:dyDescent="0.3">
      <c r="A219" s="30" t="s">
        <v>46</v>
      </c>
      <c r="B219" s="1" t="s">
        <v>258</v>
      </c>
      <c r="C219" s="29" t="str">
        <f t="shared" si="76"/>
        <v>LA England - High Peak</v>
      </c>
      <c r="D219" s="48">
        <f t="shared" si="67"/>
        <v>3312</v>
      </c>
      <c r="E219" s="48">
        <f t="shared" si="68"/>
        <v>3149</v>
      </c>
      <c r="F219" s="49">
        <f t="shared" si="69"/>
        <v>91959</v>
      </c>
      <c r="G219" s="49">
        <f t="shared" si="70"/>
        <v>45160</v>
      </c>
      <c r="H219" s="50">
        <f t="shared" si="71"/>
        <v>46799</v>
      </c>
      <c r="I219" s="50">
        <f t="shared" si="72"/>
        <v>36462</v>
      </c>
      <c r="J219" s="50">
        <f t="shared" si="73"/>
        <v>38360</v>
      </c>
      <c r="K219" s="47">
        <f t="shared" si="74"/>
        <v>8698</v>
      </c>
      <c r="L219" s="48">
        <f t="shared" si="75"/>
        <v>8439</v>
      </c>
      <c r="M219" s="184">
        <v>382</v>
      </c>
      <c r="N219" s="184">
        <v>381</v>
      </c>
      <c r="O219" s="184">
        <v>399</v>
      </c>
      <c r="P219" s="184">
        <v>420</v>
      </c>
      <c r="Q219" s="184">
        <v>459</v>
      </c>
      <c r="R219" s="184">
        <v>445</v>
      </c>
      <c r="S219" s="184">
        <v>483</v>
      </c>
      <c r="T219" s="184">
        <v>456</v>
      </c>
      <c r="U219" s="184">
        <v>497</v>
      </c>
      <c r="V219" s="184">
        <v>504</v>
      </c>
      <c r="W219" s="184">
        <v>474</v>
      </c>
      <c r="X219" s="184">
        <v>486</v>
      </c>
      <c r="Y219" s="184">
        <v>538</v>
      </c>
      <c r="Z219" s="184">
        <v>560</v>
      </c>
      <c r="AA219" s="184">
        <v>545</v>
      </c>
      <c r="AB219" s="184">
        <v>549</v>
      </c>
      <c r="AC219" s="184">
        <v>581</v>
      </c>
      <c r="AD219" s="184">
        <v>539</v>
      </c>
      <c r="AE219" s="184">
        <v>473</v>
      </c>
      <c r="AF219" s="184">
        <v>390</v>
      </c>
      <c r="AG219" s="184">
        <v>344</v>
      </c>
      <c r="AH219" s="184">
        <v>328</v>
      </c>
      <c r="AI219" s="184">
        <v>373</v>
      </c>
      <c r="AJ219" s="184">
        <v>388</v>
      </c>
      <c r="AK219" s="184">
        <v>477</v>
      </c>
      <c r="AL219" s="184">
        <v>481</v>
      </c>
      <c r="AM219" s="184">
        <v>506</v>
      </c>
      <c r="AN219" s="184">
        <v>525</v>
      </c>
      <c r="AO219" s="184">
        <v>411</v>
      </c>
      <c r="AP219" s="184">
        <v>460</v>
      </c>
      <c r="AQ219" s="184">
        <v>529</v>
      </c>
      <c r="AR219" s="184">
        <v>471</v>
      </c>
      <c r="AS219" s="184">
        <v>557</v>
      </c>
      <c r="AT219" s="184">
        <v>603</v>
      </c>
      <c r="AU219" s="184">
        <v>548</v>
      </c>
      <c r="AV219" s="184">
        <v>482</v>
      </c>
      <c r="AW219" s="184">
        <v>599</v>
      </c>
      <c r="AX219" s="184">
        <v>533</v>
      </c>
      <c r="AY219" s="184">
        <v>567</v>
      </c>
      <c r="AZ219" s="184">
        <v>547</v>
      </c>
      <c r="BA219" s="184">
        <v>551</v>
      </c>
      <c r="BB219" s="184">
        <v>507</v>
      </c>
      <c r="BC219" s="184">
        <v>536</v>
      </c>
      <c r="BD219" s="184">
        <v>541</v>
      </c>
      <c r="BE219" s="184">
        <v>543</v>
      </c>
      <c r="BF219" s="184">
        <v>507</v>
      </c>
      <c r="BG219" s="184">
        <v>491</v>
      </c>
      <c r="BH219" s="184">
        <v>489</v>
      </c>
      <c r="BI219" s="184">
        <v>485</v>
      </c>
      <c r="BJ219" s="184">
        <v>548</v>
      </c>
      <c r="BK219" s="184">
        <v>546</v>
      </c>
      <c r="BL219" s="184">
        <v>608</v>
      </c>
      <c r="BM219" s="184">
        <v>676</v>
      </c>
      <c r="BN219" s="184">
        <v>715</v>
      </c>
      <c r="BO219" s="184">
        <v>700</v>
      </c>
      <c r="BP219" s="184">
        <v>696</v>
      </c>
      <c r="BQ219" s="184">
        <v>750</v>
      </c>
      <c r="BR219" s="184">
        <v>812</v>
      </c>
      <c r="BS219" s="184">
        <v>736</v>
      </c>
      <c r="BT219" s="184">
        <v>717</v>
      </c>
      <c r="BU219" s="184">
        <v>798</v>
      </c>
      <c r="BV219" s="184">
        <v>713</v>
      </c>
      <c r="BW219" s="184">
        <v>765</v>
      </c>
      <c r="BX219" s="184">
        <v>699</v>
      </c>
      <c r="BY219" s="184">
        <v>646</v>
      </c>
      <c r="BZ219" s="184">
        <v>669</v>
      </c>
      <c r="CA219" s="184">
        <v>656</v>
      </c>
      <c r="CB219" s="184">
        <v>594</v>
      </c>
      <c r="CC219" s="184">
        <v>549</v>
      </c>
      <c r="CD219" s="184">
        <v>489</v>
      </c>
      <c r="CE219" s="184">
        <v>533</v>
      </c>
      <c r="CF219" s="184">
        <v>519</v>
      </c>
      <c r="CG219" s="184">
        <v>512</v>
      </c>
      <c r="CH219" s="184">
        <v>500</v>
      </c>
      <c r="CI219" s="184">
        <v>515</v>
      </c>
      <c r="CJ219" s="184">
        <v>469</v>
      </c>
      <c r="CK219" s="184">
        <v>522</v>
      </c>
      <c r="CL219" s="184">
        <v>546</v>
      </c>
      <c r="CM219" s="184">
        <v>396</v>
      </c>
      <c r="CN219" s="184">
        <v>373</v>
      </c>
      <c r="CO219" s="184">
        <v>347</v>
      </c>
      <c r="CP219" s="184">
        <v>280</v>
      </c>
      <c r="CQ219" s="184">
        <v>247</v>
      </c>
      <c r="CR219" s="184">
        <v>206</v>
      </c>
      <c r="CS219" s="184">
        <v>195</v>
      </c>
      <c r="CT219" s="184">
        <v>193</v>
      </c>
      <c r="CU219" s="184">
        <v>173</v>
      </c>
      <c r="CV219" s="184">
        <v>132</v>
      </c>
      <c r="CW219" s="184">
        <v>109</v>
      </c>
      <c r="CX219" s="184">
        <v>107</v>
      </c>
      <c r="CY219" s="184">
        <v>264</v>
      </c>
      <c r="CZ219">
        <v>360</v>
      </c>
      <c r="DA219">
        <v>382</v>
      </c>
      <c r="DB219">
        <v>401</v>
      </c>
      <c r="DC219">
        <v>443</v>
      </c>
      <c r="DD219">
        <v>408</v>
      </c>
      <c r="DE219">
        <v>435</v>
      </c>
      <c r="DF219">
        <v>464</v>
      </c>
      <c r="DG219">
        <v>502</v>
      </c>
      <c r="DH219">
        <v>485</v>
      </c>
      <c r="DI219">
        <v>461</v>
      </c>
      <c r="DJ219">
        <v>458</v>
      </c>
      <c r="DK219">
        <v>491</v>
      </c>
      <c r="DL219">
        <v>554</v>
      </c>
      <c r="DM219">
        <v>508</v>
      </c>
      <c r="DN219">
        <v>537</v>
      </c>
      <c r="DO219">
        <v>506</v>
      </c>
      <c r="DP219">
        <v>499</v>
      </c>
      <c r="DQ219">
        <v>545</v>
      </c>
      <c r="DR219">
        <v>478</v>
      </c>
      <c r="DS219">
        <v>300</v>
      </c>
      <c r="DT219">
        <v>246</v>
      </c>
      <c r="DU219">
        <v>271</v>
      </c>
      <c r="DV219">
        <v>338</v>
      </c>
      <c r="DW219">
        <v>408</v>
      </c>
      <c r="DX219">
        <v>464</v>
      </c>
      <c r="DY219">
        <v>506</v>
      </c>
      <c r="DZ219">
        <v>392</v>
      </c>
      <c r="EA219">
        <v>481</v>
      </c>
      <c r="EB219">
        <v>482</v>
      </c>
      <c r="EC219">
        <v>505</v>
      </c>
      <c r="ED219">
        <v>480</v>
      </c>
      <c r="EE219">
        <v>517</v>
      </c>
      <c r="EF219">
        <v>659</v>
      </c>
      <c r="EG219">
        <v>610</v>
      </c>
      <c r="EH219">
        <v>558</v>
      </c>
      <c r="EI219">
        <v>595</v>
      </c>
      <c r="EJ219">
        <v>591</v>
      </c>
      <c r="EK219">
        <v>613</v>
      </c>
      <c r="EL219">
        <v>563</v>
      </c>
      <c r="EM219">
        <v>610</v>
      </c>
      <c r="EN219">
        <v>589</v>
      </c>
      <c r="EO219">
        <v>532</v>
      </c>
      <c r="EP219">
        <v>586</v>
      </c>
      <c r="EQ219">
        <v>607</v>
      </c>
      <c r="ER219">
        <v>562</v>
      </c>
      <c r="ES219">
        <v>552</v>
      </c>
      <c r="ET219">
        <v>547</v>
      </c>
      <c r="EU219">
        <v>475</v>
      </c>
      <c r="EV219">
        <v>539</v>
      </c>
      <c r="EW219">
        <v>556</v>
      </c>
      <c r="EX219">
        <v>587</v>
      </c>
      <c r="EY219">
        <v>667</v>
      </c>
      <c r="EZ219">
        <v>676</v>
      </c>
      <c r="FA219">
        <v>712</v>
      </c>
      <c r="FB219">
        <v>703</v>
      </c>
      <c r="FC219">
        <v>768</v>
      </c>
      <c r="FD219">
        <v>767</v>
      </c>
      <c r="FE219">
        <v>775</v>
      </c>
      <c r="FF219">
        <v>795</v>
      </c>
      <c r="FG219">
        <v>772</v>
      </c>
      <c r="FH219">
        <v>825</v>
      </c>
      <c r="FI219">
        <v>755</v>
      </c>
      <c r="FJ219">
        <v>705</v>
      </c>
      <c r="FK219">
        <v>748</v>
      </c>
      <c r="FL219">
        <v>692</v>
      </c>
      <c r="FM219">
        <v>703</v>
      </c>
      <c r="FN219">
        <v>609</v>
      </c>
      <c r="FO219">
        <v>613</v>
      </c>
      <c r="FP219">
        <v>537</v>
      </c>
      <c r="FQ219">
        <v>520</v>
      </c>
      <c r="FR219">
        <v>537</v>
      </c>
      <c r="FS219">
        <v>510</v>
      </c>
      <c r="FT219">
        <v>541</v>
      </c>
      <c r="FU219">
        <v>512</v>
      </c>
      <c r="FV219">
        <v>523</v>
      </c>
      <c r="FW219">
        <v>531</v>
      </c>
      <c r="FX219">
        <v>549</v>
      </c>
      <c r="FY219">
        <v>599</v>
      </c>
      <c r="FZ219">
        <v>431</v>
      </c>
      <c r="GA219">
        <v>384</v>
      </c>
      <c r="GB219">
        <v>419</v>
      </c>
      <c r="GC219">
        <v>373</v>
      </c>
      <c r="GD219">
        <v>338</v>
      </c>
      <c r="GE219">
        <v>263</v>
      </c>
      <c r="GF219">
        <v>266</v>
      </c>
      <c r="GG219">
        <v>239</v>
      </c>
      <c r="GH219">
        <v>201</v>
      </c>
      <c r="GI219">
        <v>179</v>
      </c>
      <c r="GJ219">
        <v>184</v>
      </c>
      <c r="GK219">
        <v>150</v>
      </c>
      <c r="GL219">
        <v>490</v>
      </c>
    </row>
    <row r="220" spans="1:194" s="1" customFormat="1" ht="14.4" x14ac:dyDescent="0.3">
      <c r="A220" s="30" t="s">
        <v>46</v>
      </c>
      <c r="B220" s="1" t="s">
        <v>259</v>
      </c>
      <c r="C220" s="29" t="str">
        <f t="shared" si="76"/>
        <v>LA England - Hillingdon</v>
      </c>
      <c r="D220" s="48">
        <f t="shared" si="67"/>
        <v>12762</v>
      </c>
      <c r="E220" s="48">
        <f t="shared" si="68"/>
        <v>12216</v>
      </c>
      <c r="F220" s="49">
        <f t="shared" si="69"/>
        <v>329185</v>
      </c>
      <c r="G220" s="49">
        <f t="shared" si="70"/>
        <v>164291</v>
      </c>
      <c r="H220" s="50">
        <f t="shared" si="71"/>
        <v>164894</v>
      </c>
      <c r="I220" s="50">
        <f t="shared" si="72"/>
        <v>125676</v>
      </c>
      <c r="J220" s="50">
        <f t="shared" si="73"/>
        <v>127985</v>
      </c>
      <c r="K220" s="47">
        <f t="shared" si="74"/>
        <v>38615</v>
      </c>
      <c r="L220" s="48">
        <f t="shared" si="75"/>
        <v>36909</v>
      </c>
      <c r="M220" s="184">
        <v>2151</v>
      </c>
      <c r="N220" s="184">
        <v>2203</v>
      </c>
      <c r="O220" s="184">
        <v>2255</v>
      </c>
      <c r="P220" s="184">
        <v>2052</v>
      </c>
      <c r="Q220" s="184">
        <v>2090</v>
      </c>
      <c r="R220" s="184">
        <v>2179</v>
      </c>
      <c r="S220" s="184">
        <v>2140</v>
      </c>
      <c r="T220" s="184">
        <v>2223</v>
      </c>
      <c r="U220" s="184">
        <v>2187</v>
      </c>
      <c r="V220" s="184">
        <v>2212</v>
      </c>
      <c r="W220" s="184">
        <v>2077</v>
      </c>
      <c r="X220" s="184">
        <v>2084</v>
      </c>
      <c r="Y220" s="184">
        <v>2165</v>
      </c>
      <c r="Z220" s="184">
        <v>2149</v>
      </c>
      <c r="AA220" s="184">
        <v>2062</v>
      </c>
      <c r="AB220" s="184">
        <v>2088</v>
      </c>
      <c r="AC220" s="184">
        <v>2207</v>
      </c>
      <c r="AD220" s="184">
        <v>2091</v>
      </c>
      <c r="AE220" s="184">
        <v>2212</v>
      </c>
      <c r="AF220" s="184">
        <v>2192</v>
      </c>
      <c r="AG220" s="184">
        <v>2362</v>
      </c>
      <c r="AH220" s="184">
        <v>2520</v>
      </c>
      <c r="AI220" s="184">
        <v>2670</v>
      </c>
      <c r="AJ220" s="184">
        <v>2790</v>
      </c>
      <c r="AK220" s="184">
        <v>2752</v>
      </c>
      <c r="AL220" s="184">
        <v>2643</v>
      </c>
      <c r="AM220" s="184">
        <v>2746</v>
      </c>
      <c r="AN220" s="184">
        <v>2589</v>
      </c>
      <c r="AO220" s="184">
        <v>2511</v>
      </c>
      <c r="AP220" s="184">
        <v>2656</v>
      </c>
      <c r="AQ220" s="184">
        <v>2419</v>
      </c>
      <c r="AR220" s="184">
        <v>2543</v>
      </c>
      <c r="AS220" s="184">
        <v>2568</v>
      </c>
      <c r="AT220" s="184">
        <v>2461</v>
      </c>
      <c r="AU220" s="184">
        <v>2621</v>
      </c>
      <c r="AV220" s="184">
        <v>2520</v>
      </c>
      <c r="AW220" s="184">
        <v>2433</v>
      </c>
      <c r="AX220" s="184">
        <v>2531</v>
      </c>
      <c r="AY220" s="184">
        <v>2487</v>
      </c>
      <c r="AZ220" s="184">
        <v>2480</v>
      </c>
      <c r="BA220" s="184">
        <v>2510</v>
      </c>
      <c r="BB220" s="184">
        <v>2493</v>
      </c>
      <c r="BC220" s="184">
        <v>2383</v>
      </c>
      <c r="BD220" s="184">
        <v>2504</v>
      </c>
      <c r="BE220" s="184">
        <v>2457</v>
      </c>
      <c r="BF220" s="184">
        <v>2351</v>
      </c>
      <c r="BG220" s="184">
        <v>2119</v>
      </c>
      <c r="BH220" s="184">
        <v>2064</v>
      </c>
      <c r="BI220" s="184">
        <v>2128</v>
      </c>
      <c r="BJ220" s="184">
        <v>1944</v>
      </c>
      <c r="BK220" s="184">
        <v>2071</v>
      </c>
      <c r="BL220" s="184">
        <v>1975</v>
      </c>
      <c r="BM220" s="184">
        <v>1916</v>
      </c>
      <c r="BN220" s="184">
        <v>2053</v>
      </c>
      <c r="BO220" s="184">
        <v>2029</v>
      </c>
      <c r="BP220" s="184">
        <v>1788</v>
      </c>
      <c r="BQ220" s="184">
        <v>1850</v>
      </c>
      <c r="BR220" s="184">
        <v>2000</v>
      </c>
      <c r="BS220" s="184">
        <v>1919</v>
      </c>
      <c r="BT220" s="184">
        <v>1754</v>
      </c>
      <c r="BU220" s="184">
        <v>1705</v>
      </c>
      <c r="BV220" s="184">
        <v>1682</v>
      </c>
      <c r="BW220" s="184">
        <v>1565</v>
      </c>
      <c r="BX220" s="184">
        <v>1578</v>
      </c>
      <c r="BY220" s="184">
        <v>1556</v>
      </c>
      <c r="BZ220" s="184">
        <v>1397</v>
      </c>
      <c r="CA220" s="184">
        <v>1231</v>
      </c>
      <c r="CB220" s="184">
        <v>1208</v>
      </c>
      <c r="CC220" s="184">
        <v>1194</v>
      </c>
      <c r="CD220" s="184">
        <v>1137</v>
      </c>
      <c r="CE220" s="184">
        <v>1038</v>
      </c>
      <c r="CF220" s="184">
        <v>1061</v>
      </c>
      <c r="CG220" s="184">
        <v>926</v>
      </c>
      <c r="CH220" s="184">
        <v>840</v>
      </c>
      <c r="CI220" s="184">
        <v>873</v>
      </c>
      <c r="CJ220" s="184">
        <v>862</v>
      </c>
      <c r="CK220" s="184">
        <v>865</v>
      </c>
      <c r="CL220" s="184">
        <v>921</v>
      </c>
      <c r="CM220" s="184">
        <v>689</v>
      </c>
      <c r="CN220" s="184">
        <v>599</v>
      </c>
      <c r="CO220" s="184">
        <v>634</v>
      </c>
      <c r="CP220" s="184">
        <v>522</v>
      </c>
      <c r="CQ220" s="184">
        <v>491</v>
      </c>
      <c r="CR220" s="184">
        <v>398</v>
      </c>
      <c r="CS220" s="184">
        <v>424</v>
      </c>
      <c r="CT220" s="184">
        <v>388</v>
      </c>
      <c r="CU220" s="184">
        <v>359</v>
      </c>
      <c r="CV220" s="184">
        <v>264</v>
      </c>
      <c r="CW220" s="184">
        <v>260</v>
      </c>
      <c r="CX220" s="184">
        <v>212</v>
      </c>
      <c r="CY220" s="184">
        <v>783</v>
      </c>
      <c r="CZ220">
        <v>2000</v>
      </c>
      <c r="DA220">
        <v>2060</v>
      </c>
      <c r="DB220">
        <v>2185</v>
      </c>
      <c r="DC220">
        <v>2128</v>
      </c>
      <c r="DD220">
        <v>2008</v>
      </c>
      <c r="DE220">
        <v>2059</v>
      </c>
      <c r="DF220">
        <v>2053</v>
      </c>
      <c r="DG220">
        <v>2053</v>
      </c>
      <c r="DH220">
        <v>2123</v>
      </c>
      <c r="DI220">
        <v>2015</v>
      </c>
      <c r="DJ220">
        <v>2026</v>
      </c>
      <c r="DK220">
        <v>1983</v>
      </c>
      <c r="DL220">
        <v>2004</v>
      </c>
      <c r="DM220">
        <v>1986</v>
      </c>
      <c r="DN220">
        <v>2040</v>
      </c>
      <c r="DO220">
        <v>2100</v>
      </c>
      <c r="DP220">
        <v>2124</v>
      </c>
      <c r="DQ220">
        <v>1962</v>
      </c>
      <c r="DR220">
        <v>1929</v>
      </c>
      <c r="DS220">
        <v>1562</v>
      </c>
      <c r="DT220">
        <v>1765</v>
      </c>
      <c r="DU220">
        <v>1920</v>
      </c>
      <c r="DV220">
        <v>2166</v>
      </c>
      <c r="DW220">
        <v>2186</v>
      </c>
      <c r="DX220">
        <v>2334</v>
      </c>
      <c r="DY220">
        <v>2484</v>
      </c>
      <c r="DZ220">
        <v>2442</v>
      </c>
      <c r="EA220">
        <v>2505</v>
      </c>
      <c r="EB220">
        <v>2422</v>
      </c>
      <c r="EC220">
        <v>2465</v>
      </c>
      <c r="ED220">
        <v>2517</v>
      </c>
      <c r="EE220">
        <v>2571</v>
      </c>
      <c r="EF220">
        <v>2649</v>
      </c>
      <c r="EG220">
        <v>2656</v>
      </c>
      <c r="EH220">
        <v>2676</v>
      </c>
      <c r="EI220">
        <v>2630</v>
      </c>
      <c r="EJ220">
        <v>2767</v>
      </c>
      <c r="EK220">
        <v>2778</v>
      </c>
      <c r="EL220">
        <v>2708</v>
      </c>
      <c r="EM220">
        <v>2776</v>
      </c>
      <c r="EN220">
        <v>2695</v>
      </c>
      <c r="EO220">
        <v>2652</v>
      </c>
      <c r="EP220">
        <v>2555</v>
      </c>
      <c r="EQ220">
        <v>2557</v>
      </c>
      <c r="ER220">
        <v>2606</v>
      </c>
      <c r="ES220">
        <v>2511</v>
      </c>
      <c r="ET220">
        <v>2245</v>
      </c>
      <c r="EU220">
        <v>2117</v>
      </c>
      <c r="EV220">
        <v>2105</v>
      </c>
      <c r="EW220">
        <v>1996</v>
      </c>
      <c r="EX220">
        <v>2057</v>
      </c>
      <c r="EY220">
        <v>1966</v>
      </c>
      <c r="EZ220">
        <v>1857</v>
      </c>
      <c r="FA220">
        <v>2004</v>
      </c>
      <c r="FB220">
        <v>1993</v>
      </c>
      <c r="FC220">
        <v>1809</v>
      </c>
      <c r="FD220">
        <v>2006</v>
      </c>
      <c r="FE220">
        <v>1935</v>
      </c>
      <c r="FF220">
        <v>1841</v>
      </c>
      <c r="FG220">
        <v>1717</v>
      </c>
      <c r="FH220">
        <v>1823</v>
      </c>
      <c r="FI220">
        <v>1712</v>
      </c>
      <c r="FJ220">
        <v>1708</v>
      </c>
      <c r="FK220">
        <v>1518</v>
      </c>
      <c r="FL220">
        <v>1470</v>
      </c>
      <c r="FM220">
        <v>1475</v>
      </c>
      <c r="FN220">
        <v>1292</v>
      </c>
      <c r="FO220">
        <v>1262</v>
      </c>
      <c r="FP220">
        <v>1267</v>
      </c>
      <c r="FQ220">
        <v>1214</v>
      </c>
      <c r="FR220">
        <v>1171</v>
      </c>
      <c r="FS220">
        <v>1012</v>
      </c>
      <c r="FT220">
        <v>1017</v>
      </c>
      <c r="FU220">
        <v>922</v>
      </c>
      <c r="FV220">
        <v>1049</v>
      </c>
      <c r="FW220">
        <v>1010</v>
      </c>
      <c r="FX220">
        <v>1047</v>
      </c>
      <c r="FY220">
        <v>1116</v>
      </c>
      <c r="FZ220">
        <v>853</v>
      </c>
      <c r="GA220">
        <v>769</v>
      </c>
      <c r="GB220">
        <v>734</v>
      </c>
      <c r="GC220">
        <v>704</v>
      </c>
      <c r="GD220">
        <v>623</v>
      </c>
      <c r="GE220">
        <v>589</v>
      </c>
      <c r="GF220">
        <v>586</v>
      </c>
      <c r="GG220">
        <v>528</v>
      </c>
      <c r="GH220">
        <v>550</v>
      </c>
      <c r="GI220">
        <v>474</v>
      </c>
      <c r="GJ220">
        <v>436</v>
      </c>
      <c r="GK220">
        <v>398</v>
      </c>
      <c r="GL220">
        <v>1524</v>
      </c>
    </row>
    <row r="221" spans="1:194" s="1" customFormat="1" ht="14.4" x14ac:dyDescent="0.3">
      <c r="A221" s="30" t="s">
        <v>46</v>
      </c>
      <c r="B221" s="1" t="s">
        <v>260</v>
      </c>
      <c r="C221" s="29" t="str">
        <f t="shared" si="76"/>
        <v>LA England - Hinckley and Bosworth</v>
      </c>
      <c r="D221" s="48">
        <f t="shared" si="67"/>
        <v>4184</v>
      </c>
      <c r="E221" s="48">
        <f t="shared" si="68"/>
        <v>3916</v>
      </c>
      <c r="F221" s="49">
        <f t="shared" si="69"/>
        <v>116682</v>
      </c>
      <c r="G221" s="49">
        <f t="shared" si="70"/>
        <v>57542</v>
      </c>
      <c r="H221" s="50">
        <f t="shared" si="71"/>
        <v>59140</v>
      </c>
      <c r="I221" s="50">
        <f t="shared" si="72"/>
        <v>45813</v>
      </c>
      <c r="J221" s="50">
        <f t="shared" si="73"/>
        <v>48169</v>
      </c>
      <c r="K221" s="47">
        <f t="shared" si="74"/>
        <v>11729</v>
      </c>
      <c r="L221" s="48">
        <f t="shared" si="75"/>
        <v>10971</v>
      </c>
      <c r="M221" s="184">
        <v>514</v>
      </c>
      <c r="N221" s="184">
        <v>581</v>
      </c>
      <c r="O221" s="184">
        <v>613</v>
      </c>
      <c r="P221" s="184">
        <v>519</v>
      </c>
      <c r="Q221" s="184">
        <v>614</v>
      </c>
      <c r="R221" s="184">
        <v>656</v>
      </c>
      <c r="S221" s="184">
        <v>645</v>
      </c>
      <c r="T221" s="184">
        <v>662</v>
      </c>
      <c r="U221" s="184">
        <v>691</v>
      </c>
      <c r="V221" s="184">
        <v>681</v>
      </c>
      <c r="W221" s="184">
        <v>661</v>
      </c>
      <c r="X221" s="184">
        <v>708</v>
      </c>
      <c r="Y221" s="184">
        <v>729</v>
      </c>
      <c r="Z221" s="184">
        <v>698</v>
      </c>
      <c r="AA221" s="184">
        <v>675</v>
      </c>
      <c r="AB221" s="184">
        <v>699</v>
      </c>
      <c r="AC221" s="184">
        <v>688</v>
      </c>
      <c r="AD221" s="184">
        <v>695</v>
      </c>
      <c r="AE221" s="184">
        <v>613</v>
      </c>
      <c r="AF221" s="184">
        <v>514</v>
      </c>
      <c r="AG221" s="184">
        <v>429</v>
      </c>
      <c r="AH221" s="184">
        <v>474</v>
      </c>
      <c r="AI221" s="184">
        <v>493</v>
      </c>
      <c r="AJ221" s="184">
        <v>566</v>
      </c>
      <c r="AK221" s="184">
        <v>550</v>
      </c>
      <c r="AL221" s="184">
        <v>644</v>
      </c>
      <c r="AM221" s="184">
        <v>583</v>
      </c>
      <c r="AN221" s="184">
        <v>609</v>
      </c>
      <c r="AO221" s="184">
        <v>658</v>
      </c>
      <c r="AP221" s="184">
        <v>679</v>
      </c>
      <c r="AQ221" s="184">
        <v>683</v>
      </c>
      <c r="AR221" s="184">
        <v>719</v>
      </c>
      <c r="AS221" s="184">
        <v>703</v>
      </c>
      <c r="AT221" s="184">
        <v>787</v>
      </c>
      <c r="AU221" s="184">
        <v>788</v>
      </c>
      <c r="AV221" s="184">
        <v>775</v>
      </c>
      <c r="AW221" s="184">
        <v>771</v>
      </c>
      <c r="AX221" s="184">
        <v>715</v>
      </c>
      <c r="AY221" s="184">
        <v>786</v>
      </c>
      <c r="AZ221" s="184">
        <v>760</v>
      </c>
      <c r="BA221" s="184">
        <v>699</v>
      </c>
      <c r="BB221" s="184">
        <v>713</v>
      </c>
      <c r="BC221" s="184">
        <v>747</v>
      </c>
      <c r="BD221" s="184">
        <v>747</v>
      </c>
      <c r="BE221" s="184">
        <v>682</v>
      </c>
      <c r="BF221" s="184">
        <v>723</v>
      </c>
      <c r="BG221" s="184">
        <v>620</v>
      </c>
      <c r="BH221" s="184">
        <v>648</v>
      </c>
      <c r="BI221" s="184">
        <v>660</v>
      </c>
      <c r="BJ221" s="184">
        <v>687</v>
      </c>
      <c r="BK221" s="184">
        <v>735</v>
      </c>
      <c r="BL221" s="184">
        <v>722</v>
      </c>
      <c r="BM221" s="184">
        <v>775</v>
      </c>
      <c r="BN221" s="184">
        <v>869</v>
      </c>
      <c r="BO221" s="184">
        <v>791</v>
      </c>
      <c r="BP221" s="184">
        <v>845</v>
      </c>
      <c r="BQ221" s="184">
        <v>891</v>
      </c>
      <c r="BR221" s="184">
        <v>884</v>
      </c>
      <c r="BS221" s="184">
        <v>893</v>
      </c>
      <c r="BT221" s="184">
        <v>792</v>
      </c>
      <c r="BU221" s="184">
        <v>841</v>
      </c>
      <c r="BV221" s="184">
        <v>790</v>
      </c>
      <c r="BW221" s="184">
        <v>798</v>
      </c>
      <c r="BX221" s="184">
        <v>793</v>
      </c>
      <c r="BY221" s="184">
        <v>762</v>
      </c>
      <c r="BZ221" s="184">
        <v>702</v>
      </c>
      <c r="CA221" s="184">
        <v>658</v>
      </c>
      <c r="CB221" s="184">
        <v>655</v>
      </c>
      <c r="CC221" s="184">
        <v>635</v>
      </c>
      <c r="CD221" s="184">
        <v>619</v>
      </c>
      <c r="CE221" s="184">
        <v>625</v>
      </c>
      <c r="CF221" s="184">
        <v>640</v>
      </c>
      <c r="CG221" s="184">
        <v>610</v>
      </c>
      <c r="CH221" s="184">
        <v>614</v>
      </c>
      <c r="CI221" s="184">
        <v>620</v>
      </c>
      <c r="CJ221" s="184">
        <v>670</v>
      </c>
      <c r="CK221" s="184">
        <v>654</v>
      </c>
      <c r="CL221" s="184">
        <v>680</v>
      </c>
      <c r="CM221" s="184">
        <v>498</v>
      </c>
      <c r="CN221" s="184">
        <v>514</v>
      </c>
      <c r="CO221" s="184">
        <v>467</v>
      </c>
      <c r="CP221" s="184">
        <v>396</v>
      </c>
      <c r="CQ221" s="184">
        <v>316</v>
      </c>
      <c r="CR221" s="184">
        <v>278</v>
      </c>
      <c r="CS221" s="184">
        <v>270</v>
      </c>
      <c r="CT221" s="184">
        <v>241</v>
      </c>
      <c r="CU221" s="184">
        <v>235</v>
      </c>
      <c r="CV221" s="184">
        <v>154</v>
      </c>
      <c r="CW221" s="184">
        <v>142</v>
      </c>
      <c r="CX221" s="184">
        <v>131</v>
      </c>
      <c r="CY221" s="184">
        <v>383</v>
      </c>
      <c r="CZ221">
        <v>474</v>
      </c>
      <c r="DA221">
        <v>513</v>
      </c>
      <c r="DB221">
        <v>585</v>
      </c>
      <c r="DC221">
        <v>546</v>
      </c>
      <c r="DD221">
        <v>572</v>
      </c>
      <c r="DE221">
        <v>574</v>
      </c>
      <c r="DF221">
        <v>549</v>
      </c>
      <c r="DG221">
        <v>613</v>
      </c>
      <c r="DH221">
        <v>621</v>
      </c>
      <c r="DI221">
        <v>675</v>
      </c>
      <c r="DJ221">
        <v>670</v>
      </c>
      <c r="DK221">
        <v>663</v>
      </c>
      <c r="DL221">
        <v>670</v>
      </c>
      <c r="DM221">
        <v>741</v>
      </c>
      <c r="DN221">
        <v>619</v>
      </c>
      <c r="DO221">
        <v>599</v>
      </c>
      <c r="DP221">
        <v>674</v>
      </c>
      <c r="DQ221">
        <v>613</v>
      </c>
      <c r="DR221">
        <v>595</v>
      </c>
      <c r="DS221">
        <v>414</v>
      </c>
      <c r="DT221">
        <v>368</v>
      </c>
      <c r="DU221">
        <v>323</v>
      </c>
      <c r="DV221">
        <v>428</v>
      </c>
      <c r="DW221">
        <v>529</v>
      </c>
      <c r="DX221">
        <v>601</v>
      </c>
      <c r="DY221">
        <v>590</v>
      </c>
      <c r="DZ221">
        <v>640</v>
      </c>
      <c r="EA221">
        <v>624</v>
      </c>
      <c r="EB221">
        <v>678</v>
      </c>
      <c r="EC221">
        <v>729</v>
      </c>
      <c r="ED221">
        <v>729</v>
      </c>
      <c r="EE221">
        <v>747</v>
      </c>
      <c r="EF221">
        <v>828</v>
      </c>
      <c r="EG221">
        <v>819</v>
      </c>
      <c r="EH221">
        <v>797</v>
      </c>
      <c r="EI221">
        <v>835</v>
      </c>
      <c r="EJ221">
        <v>753</v>
      </c>
      <c r="EK221">
        <v>796</v>
      </c>
      <c r="EL221">
        <v>778</v>
      </c>
      <c r="EM221">
        <v>790</v>
      </c>
      <c r="EN221">
        <v>742</v>
      </c>
      <c r="EO221">
        <v>761</v>
      </c>
      <c r="EP221">
        <v>786</v>
      </c>
      <c r="EQ221">
        <v>741</v>
      </c>
      <c r="ER221">
        <v>746</v>
      </c>
      <c r="ES221">
        <v>758</v>
      </c>
      <c r="ET221">
        <v>688</v>
      </c>
      <c r="EU221">
        <v>631</v>
      </c>
      <c r="EV221">
        <v>678</v>
      </c>
      <c r="EW221">
        <v>718</v>
      </c>
      <c r="EX221">
        <v>717</v>
      </c>
      <c r="EY221">
        <v>782</v>
      </c>
      <c r="EZ221">
        <v>867</v>
      </c>
      <c r="FA221">
        <v>878</v>
      </c>
      <c r="FB221">
        <v>875</v>
      </c>
      <c r="FC221">
        <v>837</v>
      </c>
      <c r="FD221">
        <v>865</v>
      </c>
      <c r="FE221">
        <v>800</v>
      </c>
      <c r="FF221">
        <v>886</v>
      </c>
      <c r="FG221">
        <v>807</v>
      </c>
      <c r="FH221">
        <v>828</v>
      </c>
      <c r="FI221">
        <v>803</v>
      </c>
      <c r="FJ221">
        <v>852</v>
      </c>
      <c r="FK221">
        <v>770</v>
      </c>
      <c r="FL221">
        <v>748</v>
      </c>
      <c r="FM221">
        <v>717</v>
      </c>
      <c r="FN221">
        <v>741</v>
      </c>
      <c r="FO221">
        <v>681</v>
      </c>
      <c r="FP221">
        <v>688</v>
      </c>
      <c r="FQ221">
        <v>625</v>
      </c>
      <c r="FR221">
        <v>653</v>
      </c>
      <c r="FS221">
        <v>715</v>
      </c>
      <c r="FT221">
        <v>670</v>
      </c>
      <c r="FU221">
        <v>651</v>
      </c>
      <c r="FV221">
        <v>711</v>
      </c>
      <c r="FW221">
        <v>715</v>
      </c>
      <c r="FX221">
        <v>732</v>
      </c>
      <c r="FY221">
        <v>706</v>
      </c>
      <c r="FZ221">
        <v>555</v>
      </c>
      <c r="GA221">
        <v>550</v>
      </c>
      <c r="GB221">
        <v>555</v>
      </c>
      <c r="GC221">
        <v>490</v>
      </c>
      <c r="GD221">
        <v>413</v>
      </c>
      <c r="GE221">
        <v>332</v>
      </c>
      <c r="GF221">
        <v>317</v>
      </c>
      <c r="GG221">
        <v>344</v>
      </c>
      <c r="GH221">
        <v>267</v>
      </c>
      <c r="GI221">
        <v>214</v>
      </c>
      <c r="GJ221">
        <v>229</v>
      </c>
      <c r="GK221">
        <v>191</v>
      </c>
      <c r="GL221">
        <v>752</v>
      </c>
    </row>
    <row r="222" spans="1:194" s="1" customFormat="1" ht="14.4" x14ac:dyDescent="0.3">
      <c r="A222" s="30" t="s">
        <v>46</v>
      </c>
      <c r="B222" s="1" t="s">
        <v>261</v>
      </c>
      <c r="C222" s="29" t="str">
        <f t="shared" si="76"/>
        <v>LA England - Horsham</v>
      </c>
      <c r="D222" s="48">
        <f t="shared" si="67"/>
        <v>5960</v>
      </c>
      <c r="E222" s="48">
        <f t="shared" si="68"/>
        <v>5700</v>
      </c>
      <c r="F222" s="49">
        <f t="shared" si="69"/>
        <v>151521</v>
      </c>
      <c r="G222" s="49">
        <f t="shared" si="70"/>
        <v>74024</v>
      </c>
      <c r="H222" s="50">
        <f t="shared" si="71"/>
        <v>77497</v>
      </c>
      <c r="I222" s="50">
        <f t="shared" si="72"/>
        <v>58088</v>
      </c>
      <c r="J222" s="50">
        <f t="shared" si="73"/>
        <v>62530</v>
      </c>
      <c r="K222" s="47">
        <f t="shared" si="74"/>
        <v>15936</v>
      </c>
      <c r="L222" s="48">
        <f t="shared" si="75"/>
        <v>14967</v>
      </c>
      <c r="M222" s="184">
        <v>666</v>
      </c>
      <c r="N222" s="184">
        <v>712</v>
      </c>
      <c r="O222" s="184">
        <v>784</v>
      </c>
      <c r="P222" s="184">
        <v>815</v>
      </c>
      <c r="Q222" s="184">
        <v>776</v>
      </c>
      <c r="R222" s="184">
        <v>829</v>
      </c>
      <c r="S222" s="184">
        <v>848</v>
      </c>
      <c r="T222" s="184">
        <v>902</v>
      </c>
      <c r="U222" s="184">
        <v>912</v>
      </c>
      <c r="V222" s="184">
        <v>860</v>
      </c>
      <c r="W222" s="184">
        <v>898</v>
      </c>
      <c r="X222" s="184">
        <v>974</v>
      </c>
      <c r="Y222" s="184">
        <v>996</v>
      </c>
      <c r="Z222" s="184">
        <v>988</v>
      </c>
      <c r="AA222" s="184">
        <v>1046</v>
      </c>
      <c r="AB222" s="184">
        <v>1020</v>
      </c>
      <c r="AC222" s="184">
        <v>934</v>
      </c>
      <c r="AD222" s="184">
        <v>976</v>
      </c>
      <c r="AE222" s="184">
        <v>904</v>
      </c>
      <c r="AF222" s="184">
        <v>603</v>
      </c>
      <c r="AG222" s="184">
        <v>493</v>
      </c>
      <c r="AH222" s="184">
        <v>482</v>
      </c>
      <c r="AI222" s="184">
        <v>570</v>
      </c>
      <c r="AJ222" s="184">
        <v>642</v>
      </c>
      <c r="AK222" s="184">
        <v>690</v>
      </c>
      <c r="AL222" s="184">
        <v>768</v>
      </c>
      <c r="AM222" s="184">
        <v>732</v>
      </c>
      <c r="AN222" s="184">
        <v>763</v>
      </c>
      <c r="AO222" s="184">
        <v>729</v>
      </c>
      <c r="AP222" s="184">
        <v>783</v>
      </c>
      <c r="AQ222" s="184">
        <v>775</v>
      </c>
      <c r="AR222" s="184">
        <v>849</v>
      </c>
      <c r="AS222" s="184">
        <v>820</v>
      </c>
      <c r="AT222" s="184">
        <v>888</v>
      </c>
      <c r="AU222" s="184">
        <v>861</v>
      </c>
      <c r="AV222" s="184">
        <v>878</v>
      </c>
      <c r="AW222" s="184">
        <v>969</v>
      </c>
      <c r="AX222" s="184">
        <v>953</v>
      </c>
      <c r="AY222" s="184">
        <v>892</v>
      </c>
      <c r="AZ222" s="184">
        <v>917</v>
      </c>
      <c r="BA222" s="184">
        <v>887</v>
      </c>
      <c r="BB222" s="184">
        <v>910</v>
      </c>
      <c r="BC222" s="184">
        <v>936</v>
      </c>
      <c r="BD222" s="184">
        <v>1004</v>
      </c>
      <c r="BE222" s="184">
        <v>936</v>
      </c>
      <c r="BF222" s="184">
        <v>979</v>
      </c>
      <c r="BG222" s="184">
        <v>910</v>
      </c>
      <c r="BH222" s="184">
        <v>834</v>
      </c>
      <c r="BI222" s="184">
        <v>878</v>
      </c>
      <c r="BJ222" s="184">
        <v>855</v>
      </c>
      <c r="BK222" s="184">
        <v>1004</v>
      </c>
      <c r="BL222" s="184">
        <v>934</v>
      </c>
      <c r="BM222" s="184">
        <v>1062</v>
      </c>
      <c r="BN222" s="184">
        <v>1036</v>
      </c>
      <c r="BO222" s="184">
        <v>984</v>
      </c>
      <c r="BP222" s="184">
        <v>1065</v>
      </c>
      <c r="BQ222" s="184">
        <v>1058</v>
      </c>
      <c r="BR222" s="184">
        <v>1069</v>
      </c>
      <c r="BS222" s="184">
        <v>1162</v>
      </c>
      <c r="BT222" s="184">
        <v>1109</v>
      </c>
      <c r="BU222" s="184">
        <v>1064</v>
      </c>
      <c r="BV222" s="184">
        <v>1077</v>
      </c>
      <c r="BW222" s="184">
        <v>1069</v>
      </c>
      <c r="BX222" s="184">
        <v>1053</v>
      </c>
      <c r="BY222" s="184">
        <v>966</v>
      </c>
      <c r="BZ222" s="184">
        <v>948</v>
      </c>
      <c r="CA222" s="184">
        <v>934</v>
      </c>
      <c r="CB222" s="184">
        <v>810</v>
      </c>
      <c r="CC222" s="184">
        <v>857</v>
      </c>
      <c r="CD222" s="184">
        <v>782</v>
      </c>
      <c r="CE222" s="184">
        <v>795</v>
      </c>
      <c r="CF222" s="184">
        <v>792</v>
      </c>
      <c r="CG222" s="184">
        <v>742</v>
      </c>
      <c r="CH222" s="184">
        <v>748</v>
      </c>
      <c r="CI222" s="184">
        <v>771</v>
      </c>
      <c r="CJ222" s="184">
        <v>785</v>
      </c>
      <c r="CK222" s="184">
        <v>775</v>
      </c>
      <c r="CL222" s="184">
        <v>883</v>
      </c>
      <c r="CM222" s="184">
        <v>670</v>
      </c>
      <c r="CN222" s="184">
        <v>620</v>
      </c>
      <c r="CO222" s="184">
        <v>589</v>
      </c>
      <c r="CP222" s="184">
        <v>533</v>
      </c>
      <c r="CQ222" s="184">
        <v>458</v>
      </c>
      <c r="CR222" s="184">
        <v>385</v>
      </c>
      <c r="CS222" s="184">
        <v>367</v>
      </c>
      <c r="CT222" s="184">
        <v>322</v>
      </c>
      <c r="CU222" s="184">
        <v>344</v>
      </c>
      <c r="CV222" s="184">
        <v>276</v>
      </c>
      <c r="CW222" s="184">
        <v>231</v>
      </c>
      <c r="CX222" s="184">
        <v>199</v>
      </c>
      <c r="CY222" s="184">
        <v>670</v>
      </c>
      <c r="CZ222">
        <v>625</v>
      </c>
      <c r="DA222">
        <v>647</v>
      </c>
      <c r="DB222">
        <v>759</v>
      </c>
      <c r="DC222">
        <v>696</v>
      </c>
      <c r="DD222">
        <v>765</v>
      </c>
      <c r="DE222">
        <v>818</v>
      </c>
      <c r="DF222">
        <v>813</v>
      </c>
      <c r="DG222">
        <v>843</v>
      </c>
      <c r="DH222">
        <v>820</v>
      </c>
      <c r="DI222">
        <v>814</v>
      </c>
      <c r="DJ222">
        <v>828</v>
      </c>
      <c r="DK222">
        <v>839</v>
      </c>
      <c r="DL222">
        <v>1009</v>
      </c>
      <c r="DM222">
        <v>973</v>
      </c>
      <c r="DN222">
        <v>942</v>
      </c>
      <c r="DO222">
        <v>912</v>
      </c>
      <c r="DP222">
        <v>939</v>
      </c>
      <c r="DQ222">
        <v>925</v>
      </c>
      <c r="DR222">
        <v>827</v>
      </c>
      <c r="DS222">
        <v>495</v>
      </c>
      <c r="DT222">
        <v>368</v>
      </c>
      <c r="DU222">
        <v>383</v>
      </c>
      <c r="DV222">
        <v>478</v>
      </c>
      <c r="DW222">
        <v>605</v>
      </c>
      <c r="DX222">
        <v>739</v>
      </c>
      <c r="DY222">
        <v>702</v>
      </c>
      <c r="DZ222">
        <v>727</v>
      </c>
      <c r="EA222">
        <v>720</v>
      </c>
      <c r="EB222">
        <v>784</v>
      </c>
      <c r="EC222">
        <v>826</v>
      </c>
      <c r="ED222">
        <v>817</v>
      </c>
      <c r="EE222">
        <v>872</v>
      </c>
      <c r="EF222">
        <v>833</v>
      </c>
      <c r="EG222">
        <v>935</v>
      </c>
      <c r="EH222">
        <v>919</v>
      </c>
      <c r="EI222">
        <v>947</v>
      </c>
      <c r="EJ222">
        <v>1029</v>
      </c>
      <c r="EK222">
        <v>955</v>
      </c>
      <c r="EL222">
        <v>1024</v>
      </c>
      <c r="EM222">
        <v>966</v>
      </c>
      <c r="EN222">
        <v>966</v>
      </c>
      <c r="EO222">
        <v>976</v>
      </c>
      <c r="EP222">
        <v>928</v>
      </c>
      <c r="EQ222">
        <v>998</v>
      </c>
      <c r="ER222">
        <v>1072</v>
      </c>
      <c r="ES222">
        <v>1055</v>
      </c>
      <c r="ET222">
        <v>921</v>
      </c>
      <c r="EU222">
        <v>865</v>
      </c>
      <c r="EV222">
        <v>895</v>
      </c>
      <c r="EW222">
        <v>985</v>
      </c>
      <c r="EX222">
        <v>970</v>
      </c>
      <c r="EY222">
        <v>989</v>
      </c>
      <c r="EZ222">
        <v>1101</v>
      </c>
      <c r="FA222">
        <v>1127</v>
      </c>
      <c r="FB222">
        <v>1057</v>
      </c>
      <c r="FC222">
        <v>1136</v>
      </c>
      <c r="FD222">
        <v>1114</v>
      </c>
      <c r="FE222">
        <v>1202</v>
      </c>
      <c r="FF222">
        <v>1196</v>
      </c>
      <c r="FG222">
        <v>1191</v>
      </c>
      <c r="FH222">
        <v>1168</v>
      </c>
      <c r="FI222">
        <v>1116</v>
      </c>
      <c r="FJ222">
        <v>1092</v>
      </c>
      <c r="FK222">
        <v>1063</v>
      </c>
      <c r="FL222">
        <v>961</v>
      </c>
      <c r="FM222">
        <v>977</v>
      </c>
      <c r="FN222">
        <v>977</v>
      </c>
      <c r="FO222">
        <v>934</v>
      </c>
      <c r="FP222">
        <v>856</v>
      </c>
      <c r="FQ222">
        <v>871</v>
      </c>
      <c r="FR222">
        <v>841</v>
      </c>
      <c r="FS222">
        <v>820</v>
      </c>
      <c r="FT222">
        <v>877</v>
      </c>
      <c r="FU222">
        <v>848</v>
      </c>
      <c r="FV222">
        <v>864</v>
      </c>
      <c r="FW222">
        <v>867</v>
      </c>
      <c r="FX222">
        <v>941</v>
      </c>
      <c r="FY222">
        <v>1023</v>
      </c>
      <c r="FZ222">
        <v>799</v>
      </c>
      <c r="GA222">
        <v>740</v>
      </c>
      <c r="GB222">
        <v>739</v>
      </c>
      <c r="GC222">
        <v>723</v>
      </c>
      <c r="GD222">
        <v>515</v>
      </c>
      <c r="GE222">
        <v>475</v>
      </c>
      <c r="GF222">
        <v>495</v>
      </c>
      <c r="GG222">
        <v>463</v>
      </c>
      <c r="GH222">
        <v>403</v>
      </c>
      <c r="GI222">
        <v>345</v>
      </c>
      <c r="GJ222">
        <v>370</v>
      </c>
      <c r="GK222">
        <v>326</v>
      </c>
      <c r="GL222">
        <v>1346</v>
      </c>
    </row>
    <row r="223" spans="1:194" s="1" customFormat="1" ht="14.4" x14ac:dyDescent="0.3">
      <c r="A223" s="30" t="s">
        <v>46</v>
      </c>
      <c r="B223" s="1" t="s">
        <v>262</v>
      </c>
      <c r="C223" s="29" t="str">
        <f t="shared" si="76"/>
        <v>LA England - Hounslow</v>
      </c>
      <c r="D223" s="48">
        <f t="shared" si="67"/>
        <v>12125</v>
      </c>
      <c r="E223" s="48">
        <f t="shared" si="68"/>
        <v>11186</v>
      </c>
      <c r="F223" s="49">
        <f t="shared" si="69"/>
        <v>299424</v>
      </c>
      <c r="G223" s="49">
        <f t="shared" si="70"/>
        <v>149457</v>
      </c>
      <c r="H223" s="50">
        <f t="shared" si="71"/>
        <v>149967</v>
      </c>
      <c r="I223" s="50">
        <f t="shared" si="72"/>
        <v>114595</v>
      </c>
      <c r="J223" s="50">
        <f t="shared" si="73"/>
        <v>117275</v>
      </c>
      <c r="K223" s="47">
        <f t="shared" si="74"/>
        <v>34862</v>
      </c>
      <c r="L223" s="48">
        <f t="shared" si="75"/>
        <v>32692</v>
      </c>
      <c r="M223" s="184">
        <v>1900</v>
      </c>
      <c r="N223" s="184">
        <v>1840</v>
      </c>
      <c r="O223" s="184">
        <v>1833</v>
      </c>
      <c r="P223" s="184">
        <v>1857</v>
      </c>
      <c r="Q223" s="184">
        <v>1895</v>
      </c>
      <c r="R223" s="184">
        <v>1922</v>
      </c>
      <c r="S223" s="184">
        <v>1874</v>
      </c>
      <c r="T223" s="184">
        <v>1885</v>
      </c>
      <c r="U223" s="184">
        <v>1991</v>
      </c>
      <c r="V223" s="184">
        <v>1899</v>
      </c>
      <c r="W223" s="184">
        <v>1971</v>
      </c>
      <c r="X223" s="184">
        <v>1870</v>
      </c>
      <c r="Y223" s="184">
        <v>2038</v>
      </c>
      <c r="Z223" s="184">
        <v>2068</v>
      </c>
      <c r="AA223" s="184">
        <v>1998</v>
      </c>
      <c r="AB223" s="184">
        <v>1944</v>
      </c>
      <c r="AC223" s="184">
        <v>2072</v>
      </c>
      <c r="AD223" s="184">
        <v>2005</v>
      </c>
      <c r="AE223" s="184">
        <v>1931</v>
      </c>
      <c r="AF223" s="184">
        <v>1617</v>
      </c>
      <c r="AG223" s="184">
        <v>1713</v>
      </c>
      <c r="AH223" s="184">
        <v>1937</v>
      </c>
      <c r="AI223" s="184">
        <v>2044</v>
      </c>
      <c r="AJ223" s="184">
        <v>2130</v>
      </c>
      <c r="AK223" s="184">
        <v>2288</v>
      </c>
      <c r="AL223" s="184">
        <v>2533</v>
      </c>
      <c r="AM223" s="184">
        <v>2503</v>
      </c>
      <c r="AN223" s="184">
        <v>2721</v>
      </c>
      <c r="AO223" s="184">
        <v>2413</v>
      </c>
      <c r="AP223" s="184">
        <v>2313</v>
      </c>
      <c r="AQ223" s="184">
        <v>2311</v>
      </c>
      <c r="AR223" s="184">
        <v>2356</v>
      </c>
      <c r="AS223" s="184">
        <v>2259</v>
      </c>
      <c r="AT223" s="184">
        <v>2291</v>
      </c>
      <c r="AU223" s="184">
        <v>2294</v>
      </c>
      <c r="AV223" s="184">
        <v>2408</v>
      </c>
      <c r="AW223" s="184">
        <v>2354</v>
      </c>
      <c r="AX223" s="184">
        <v>2370</v>
      </c>
      <c r="AY223" s="184">
        <v>2489</v>
      </c>
      <c r="AZ223" s="184">
        <v>2333</v>
      </c>
      <c r="BA223" s="184">
        <v>2283</v>
      </c>
      <c r="BB223" s="184">
        <v>2246</v>
      </c>
      <c r="BC223" s="184">
        <v>2362</v>
      </c>
      <c r="BD223" s="184">
        <v>2201</v>
      </c>
      <c r="BE223" s="184">
        <v>2359</v>
      </c>
      <c r="BF223" s="184">
        <v>2271</v>
      </c>
      <c r="BG223" s="184">
        <v>2149</v>
      </c>
      <c r="BH223" s="184">
        <v>2223</v>
      </c>
      <c r="BI223" s="184">
        <v>2147</v>
      </c>
      <c r="BJ223" s="184">
        <v>1986</v>
      </c>
      <c r="BK223" s="184">
        <v>2034</v>
      </c>
      <c r="BL223" s="184">
        <v>2002</v>
      </c>
      <c r="BM223" s="184">
        <v>2039</v>
      </c>
      <c r="BN223" s="184">
        <v>1891</v>
      </c>
      <c r="BO223" s="184">
        <v>1967</v>
      </c>
      <c r="BP223" s="184">
        <v>1815</v>
      </c>
      <c r="BQ223" s="184">
        <v>1857</v>
      </c>
      <c r="BR223" s="184">
        <v>1736</v>
      </c>
      <c r="BS223" s="184">
        <v>1774</v>
      </c>
      <c r="BT223" s="184">
        <v>1637</v>
      </c>
      <c r="BU223" s="184">
        <v>1582</v>
      </c>
      <c r="BV223" s="184">
        <v>1495</v>
      </c>
      <c r="BW223" s="184">
        <v>1408</v>
      </c>
      <c r="BX223" s="184">
        <v>1422</v>
      </c>
      <c r="BY223" s="184">
        <v>1301</v>
      </c>
      <c r="BZ223" s="184">
        <v>1223</v>
      </c>
      <c r="CA223" s="184">
        <v>1098</v>
      </c>
      <c r="CB223" s="184">
        <v>1099</v>
      </c>
      <c r="CC223" s="184">
        <v>1011</v>
      </c>
      <c r="CD223" s="184">
        <v>986</v>
      </c>
      <c r="CE223" s="184">
        <v>881</v>
      </c>
      <c r="CF223" s="184">
        <v>915</v>
      </c>
      <c r="CG223" s="184">
        <v>919</v>
      </c>
      <c r="CH223" s="184">
        <v>797</v>
      </c>
      <c r="CI223" s="184">
        <v>806</v>
      </c>
      <c r="CJ223" s="184">
        <v>765</v>
      </c>
      <c r="CK223" s="184">
        <v>720</v>
      </c>
      <c r="CL223" s="184">
        <v>714</v>
      </c>
      <c r="CM223" s="184">
        <v>514</v>
      </c>
      <c r="CN223" s="184">
        <v>559</v>
      </c>
      <c r="CO223" s="184">
        <v>505</v>
      </c>
      <c r="CP223" s="184">
        <v>404</v>
      </c>
      <c r="CQ223" s="184">
        <v>392</v>
      </c>
      <c r="CR223" s="184">
        <v>320</v>
      </c>
      <c r="CS223" s="184">
        <v>352</v>
      </c>
      <c r="CT223" s="184">
        <v>319</v>
      </c>
      <c r="CU223" s="184">
        <v>256</v>
      </c>
      <c r="CV223" s="184">
        <v>240</v>
      </c>
      <c r="CW223" s="184">
        <v>220</v>
      </c>
      <c r="CX223" s="184">
        <v>168</v>
      </c>
      <c r="CY223" s="184">
        <v>617</v>
      </c>
      <c r="CZ223">
        <v>1775</v>
      </c>
      <c r="DA223">
        <v>1674</v>
      </c>
      <c r="DB223">
        <v>1769</v>
      </c>
      <c r="DC223">
        <v>1701</v>
      </c>
      <c r="DD223">
        <v>1865</v>
      </c>
      <c r="DE223">
        <v>1714</v>
      </c>
      <c r="DF223">
        <v>1812</v>
      </c>
      <c r="DG223">
        <v>1796</v>
      </c>
      <c r="DH223">
        <v>1895</v>
      </c>
      <c r="DI223">
        <v>1860</v>
      </c>
      <c r="DJ223">
        <v>1775</v>
      </c>
      <c r="DK223">
        <v>1870</v>
      </c>
      <c r="DL223">
        <v>1915</v>
      </c>
      <c r="DM223">
        <v>1941</v>
      </c>
      <c r="DN223">
        <v>1761</v>
      </c>
      <c r="DO223">
        <v>1920</v>
      </c>
      <c r="DP223">
        <v>1871</v>
      </c>
      <c r="DQ223">
        <v>1778</v>
      </c>
      <c r="DR223">
        <v>1796</v>
      </c>
      <c r="DS223">
        <v>1330</v>
      </c>
      <c r="DT223">
        <v>1409</v>
      </c>
      <c r="DU223">
        <v>1468</v>
      </c>
      <c r="DV223">
        <v>1644</v>
      </c>
      <c r="DW223">
        <v>1908</v>
      </c>
      <c r="DX223">
        <v>2005</v>
      </c>
      <c r="DY223">
        <v>2160</v>
      </c>
      <c r="DZ223">
        <v>2474</v>
      </c>
      <c r="EA223">
        <v>2365</v>
      </c>
      <c r="EB223">
        <v>2329</v>
      </c>
      <c r="EC223">
        <v>2263</v>
      </c>
      <c r="ED223">
        <v>2323</v>
      </c>
      <c r="EE223">
        <v>2280</v>
      </c>
      <c r="EF223">
        <v>2332</v>
      </c>
      <c r="EG223">
        <v>2236</v>
      </c>
      <c r="EH223">
        <v>2485</v>
      </c>
      <c r="EI223">
        <v>2542</v>
      </c>
      <c r="EJ223">
        <v>2796</v>
      </c>
      <c r="EK223">
        <v>2568</v>
      </c>
      <c r="EL223">
        <v>2558</v>
      </c>
      <c r="EM223">
        <v>2608</v>
      </c>
      <c r="EN223">
        <v>2475</v>
      </c>
      <c r="EO223">
        <v>2655</v>
      </c>
      <c r="EP223">
        <v>2550</v>
      </c>
      <c r="EQ223">
        <v>2510</v>
      </c>
      <c r="ER223">
        <v>2548</v>
      </c>
      <c r="ES223">
        <v>2383</v>
      </c>
      <c r="ET223">
        <v>2342</v>
      </c>
      <c r="EU223">
        <v>2143</v>
      </c>
      <c r="EV223">
        <v>1982</v>
      </c>
      <c r="EW223">
        <v>2118</v>
      </c>
      <c r="EX223">
        <v>2036</v>
      </c>
      <c r="EY223">
        <v>2008</v>
      </c>
      <c r="EZ223">
        <v>1898</v>
      </c>
      <c r="FA223">
        <v>2003</v>
      </c>
      <c r="FB223">
        <v>1916</v>
      </c>
      <c r="FC223">
        <v>1766</v>
      </c>
      <c r="FD223">
        <v>1808</v>
      </c>
      <c r="FE223">
        <v>1671</v>
      </c>
      <c r="FF223">
        <v>1669</v>
      </c>
      <c r="FG223">
        <v>1710</v>
      </c>
      <c r="FH223">
        <v>1562</v>
      </c>
      <c r="FI223">
        <v>1562</v>
      </c>
      <c r="FJ223">
        <v>1460</v>
      </c>
      <c r="FK223">
        <v>1379</v>
      </c>
      <c r="FL223">
        <v>1418</v>
      </c>
      <c r="FM223">
        <v>1328</v>
      </c>
      <c r="FN223">
        <v>1224</v>
      </c>
      <c r="FO223">
        <v>1107</v>
      </c>
      <c r="FP223">
        <v>1101</v>
      </c>
      <c r="FQ223">
        <v>1108</v>
      </c>
      <c r="FR223">
        <v>980</v>
      </c>
      <c r="FS223">
        <v>1081</v>
      </c>
      <c r="FT223">
        <v>922</v>
      </c>
      <c r="FU223">
        <v>925</v>
      </c>
      <c r="FV223">
        <v>900</v>
      </c>
      <c r="FW223">
        <v>854</v>
      </c>
      <c r="FX223">
        <v>892</v>
      </c>
      <c r="FY223">
        <v>837</v>
      </c>
      <c r="FZ223">
        <v>688</v>
      </c>
      <c r="GA223">
        <v>647</v>
      </c>
      <c r="GB223">
        <v>593</v>
      </c>
      <c r="GC223">
        <v>535</v>
      </c>
      <c r="GD223">
        <v>552</v>
      </c>
      <c r="GE223">
        <v>460</v>
      </c>
      <c r="GF223">
        <v>457</v>
      </c>
      <c r="GG223">
        <v>401</v>
      </c>
      <c r="GH223">
        <v>407</v>
      </c>
      <c r="GI223">
        <v>315</v>
      </c>
      <c r="GJ223">
        <v>285</v>
      </c>
      <c r="GK223">
        <v>243</v>
      </c>
      <c r="GL223">
        <v>982</v>
      </c>
    </row>
    <row r="224" spans="1:194" s="1" customFormat="1" ht="14.4" x14ac:dyDescent="0.3">
      <c r="A224" s="30" t="s">
        <v>46</v>
      </c>
      <c r="B224" s="1" t="s">
        <v>263</v>
      </c>
      <c r="C224" s="29" t="str">
        <f t="shared" si="76"/>
        <v>LA England - Huntingdonshire</v>
      </c>
      <c r="D224" s="48">
        <f t="shared" si="67"/>
        <v>6852</v>
      </c>
      <c r="E224" s="48">
        <f t="shared" si="68"/>
        <v>6491</v>
      </c>
      <c r="F224" s="49">
        <f t="shared" si="69"/>
        <v>190619</v>
      </c>
      <c r="G224" s="49">
        <f t="shared" si="70"/>
        <v>94252</v>
      </c>
      <c r="H224" s="50">
        <f t="shared" si="71"/>
        <v>96367</v>
      </c>
      <c r="I224" s="50">
        <f t="shared" si="72"/>
        <v>74244</v>
      </c>
      <c r="J224" s="50">
        <f t="shared" si="73"/>
        <v>77361</v>
      </c>
      <c r="K224" s="47">
        <f t="shared" si="74"/>
        <v>20008</v>
      </c>
      <c r="L224" s="48">
        <f t="shared" si="75"/>
        <v>19006</v>
      </c>
      <c r="M224" s="184">
        <v>908</v>
      </c>
      <c r="N224" s="184">
        <v>936</v>
      </c>
      <c r="O224" s="184">
        <v>1062</v>
      </c>
      <c r="P224" s="184">
        <v>1067</v>
      </c>
      <c r="Q224" s="184">
        <v>1093</v>
      </c>
      <c r="R224" s="184">
        <v>1148</v>
      </c>
      <c r="S224" s="184">
        <v>1156</v>
      </c>
      <c r="T224" s="184">
        <v>1072</v>
      </c>
      <c r="U224" s="184">
        <v>1201</v>
      </c>
      <c r="V224" s="184">
        <v>1118</v>
      </c>
      <c r="W224" s="184">
        <v>1175</v>
      </c>
      <c r="X224" s="184">
        <v>1220</v>
      </c>
      <c r="Y224" s="184">
        <v>1236</v>
      </c>
      <c r="Z224" s="184">
        <v>1153</v>
      </c>
      <c r="AA224" s="184">
        <v>1197</v>
      </c>
      <c r="AB224" s="184">
        <v>1079</v>
      </c>
      <c r="AC224" s="184">
        <v>1120</v>
      </c>
      <c r="AD224" s="184">
        <v>1067</v>
      </c>
      <c r="AE224" s="184">
        <v>1016</v>
      </c>
      <c r="AF224" s="184">
        <v>849</v>
      </c>
      <c r="AG224" s="184">
        <v>742</v>
      </c>
      <c r="AH224" s="184">
        <v>684</v>
      </c>
      <c r="AI224" s="184">
        <v>764</v>
      </c>
      <c r="AJ224" s="184">
        <v>928</v>
      </c>
      <c r="AK224" s="184">
        <v>1035</v>
      </c>
      <c r="AL224" s="184">
        <v>1061</v>
      </c>
      <c r="AM224" s="184">
        <v>1121</v>
      </c>
      <c r="AN224" s="184">
        <v>1197</v>
      </c>
      <c r="AO224" s="184">
        <v>1109</v>
      </c>
      <c r="AP224" s="184">
        <v>1113</v>
      </c>
      <c r="AQ224" s="184">
        <v>1148</v>
      </c>
      <c r="AR224" s="184">
        <v>1209</v>
      </c>
      <c r="AS224" s="184">
        <v>1249</v>
      </c>
      <c r="AT224" s="184">
        <v>1293</v>
      </c>
      <c r="AU224" s="184">
        <v>1271</v>
      </c>
      <c r="AV224" s="184">
        <v>1450</v>
      </c>
      <c r="AW224" s="184">
        <v>1404</v>
      </c>
      <c r="AX224" s="184">
        <v>1372</v>
      </c>
      <c r="AY224" s="184">
        <v>1300</v>
      </c>
      <c r="AZ224" s="184">
        <v>1374</v>
      </c>
      <c r="BA224" s="184">
        <v>1236</v>
      </c>
      <c r="BB224" s="184">
        <v>1296</v>
      </c>
      <c r="BC224" s="184">
        <v>1262</v>
      </c>
      <c r="BD224" s="184">
        <v>1272</v>
      </c>
      <c r="BE224" s="184">
        <v>1207</v>
      </c>
      <c r="BF224" s="184">
        <v>1193</v>
      </c>
      <c r="BG224" s="184">
        <v>1141</v>
      </c>
      <c r="BH224" s="184">
        <v>1130</v>
      </c>
      <c r="BI224" s="184">
        <v>1134</v>
      </c>
      <c r="BJ224" s="184">
        <v>1209</v>
      </c>
      <c r="BK224" s="184">
        <v>1181</v>
      </c>
      <c r="BL224" s="184">
        <v>1306</v>
      </c>
      <c r="BM224" s="184">
        <v>1268</v>
      </c>
      <c r="BN224" s="184">
        <v>1340</v>
      </c>
      <c r="BO224" s="184">
        <v>1350</v>
      </c>
      <c r="BP224" s="184">
        <v>1358</v>
      </c>
      <c r="BQ224" s="184">
        <v>1324</v>
      </c>
      <c r="BR224" s="184">
        <v>1291</v>
      </c>
      <c r="BS224" s="184">
        <v>1397</v>
      </c>
      <c r="BT224" s="184">
        <v>1316</v>
      </c>
      <c r="BU224" s="184">
        <v>1302</v>
      </c>
      <c r="BV224" s="184">
        <v>1304</v>
      </c>
      <c r="BW224" s="184">
        <v>1200</v>
      </c>
      <c r="BX224" s="184">
        <v>1169</v>
      </c>
      <c r="BY224" s="184">
        <v>1154</v>
      </c>
      <c r="BZ224" s="184">
        <v>1124</v>
      </c>
      <c r="CA224" s="184">
        <v>1053</v>
      </c>
      <c r="CB224" s="184">
        <v>973</v>
      </c>
      <c r="CC224" s="184">
        <v>956</v>
      </c>
      <c r="CD224" s="184">
        <v>925</v>
      </c>
      <c r="CE224" s="184">
        <v>878</v>
      </c>
      <c r="CF224" s="184">
        <v>826</v>
      </c>
      <c r="CG224" s="184">
        <v>832</v>
      </c>
      <c r="CH224" s="184">
        <v>855</v>
      </c>
      <c r="CI224" s="184">
        <v>849</v>
      </c>
      <c r="CJ224" s="184">
        <v>894</v>
      </c>
      <c r="CK224" s="184">
        <v>955</v>
      </c>
      <c r="CL224" s="184">
        <v>976</v>
      </c>
      <c r="CM224" s="184">
        <v>792</v>
      </c>
      <c r="CN224" s="184">
        <v>706</v>
      </c>
      <c r="CO224" s="184">
        <v>700</v>
      </c>
      <c r="CP224" s="184">
        <v>635</v>
      </c>
      <c r="CQ224" s="184">
        <v>503</v>
      </c>
      <c r="CR224" s="184">
        <v>425</v>
      </c>
      <c r="CS224" s="184">
        <v>366</v>
      </c>
      <c r="CT224" s="184">
        <v>359</v>
      </c>
      <c r="CU224" s="184">
        <v>320</v>
      </c>
      <c r="CV224" s="184">
        <v>279</v>
      </c>
      <c r="CW224" s="184">
        <v>220</v>
      </c>
      <c r="CX224" s="184">
        <v>192</v>
      </c>
      <c r="CY224" s="184">
        <v>622</v>
      </c>
      <c r="CZ224">
        <v>840</v>
      </c>
      <c r="DA224">
        <v>894</v>
      </c>
      <c r="DB224">
        <v>1005</v>
      </c>
      <c r="DC224">
        <v>1024</v>
      </c>
      <c r="DD224">
        <v>1054</v>
      </c>
      <c r="DE224">
        <v>1061</v>
      </c>
      <c r="DF224">
        <v>1073</v>
      </c>
      <c r="DG224">
        <v>1092</v>
      </c>
      <c r="DH224">
        <v>1127</v>
      </c>
      <c r="DI224">
        <v>1122</v>
      </c>
      <c r="DJ224">
        <v>1079</v>
      </c>
      <c r="DK224">
        <v>1144</v>
      </c>
      <c r="DL224">
        <v>1140</v>
      </c>
      <c r="DM224">
        <v>1058</v>
      </c>
      <c r="DN224">
        <v>1040</v>
      </c>
      <c r="DO224">
        <v>1169</v>
      </c>
      <c r="DP224">
        <v>1084</v>
      </c>
      <c r="DQ224">
        <v>1000</v>
      </c>
      <c r="DR224">
        <v>826</v>
      </c>
      <c r="DS224">
        <v>653</v>
      </c>
      <c r="DT224">
        <v>544</v>
      </c>
      <c r="DU224">
        <v>621</v>
      </c>
      <c r="DV224">
        <v>869</v>
      </c>
      <c r="DW224">
        <v>957</v>
      </c>
      <c r="DX224">
        <v>948</v>
      </c>
      <c r="DY224">
        <v>1070</v>
      </c>
      <c r="DZ224">
        <v>1032</v>
      </c>
      <c r="EA224">
        <v>1116</v>
      </c>
      <c r="EB224">
        <v>1110</v>
      </c>
      <c r="EC224">
        <v>1177</v>
      </c>
      <c r="ED224">
        <v>1259</v>
      </c>
      <c r="EE224">
        <v>1343</v>
      </c>
      <c r="EF224">
        <v>1437</v>
      </c>
      <c r="EG224">
        <v>1395</v>
      </c>
      <c r="EH224">
        <v>1358</v>
      </c>
      <c r="EI224">
        <v>1405</v>
      </c>
      <c r="EJ224">
        <v>1404</v>
      </c>
      <c r="EK224">
        <v>1373</v>
      </c>
      <c r="EL224">
        <v>1325</v>
      </c>
      <c r="EM224">
        <v>1388</v>
      </c>
      <c r="EN224">
        <v>1326</v>
      </c>
      <c r="EO224">
        <v>1318</v>
      </c>
      <c r="EP224">
        <v>1247</v>
      </c>
      <c r="EQ224">
        <v>1276</v>
      </c>
      <c r="ER224">
        <v>1324</v>
      </c>
      <c r="ES224">
        <v>1233</v>
      </c>
      <c r="ET224">
        <v>1156</v>
      </c>
      <c r="EU224">
        <v>1106</v>
      </c>
      <c r="EV224">
        <v>1199</v>
      </c>
      <c r="EW224">
        <v>1254</v>
      </c>
      <c r="EX224">
        <v>1215</v>
      </c>
      <c r="EY224">
        <v>1288</v>
      </c>
      <c r="EZ224">
        <v>1349</v>
      </c>
      <c r="FA224">
        <v>1357</v>
      </c>
      <c r="FB224">
        <v>1357</v>
      </c>
      <c r="FC224">
        <v>1318</v>
      </c>
      <c r="FD224">
        <v>1273</v>
      </c>
      <c r="FE224">
        <v>1341</v>
      </c>
      <c r="FF224">
        <v>1364</v>
      </c>
      <c r="FG224">
        <v>1366</v>
      </c>
      <c r="FH224">
        <v>1359</v>
      </c>
      <c r="FI224">
        <v>1281</v>
      </c>
      <c r="FJ224">
        <v>1226</v>
      </c>
      <c r="FK224">
        <v>1194</v>
      </c>
      <c r="FL224">
        <v>1174</v>
      </c>
      <c r="FM224">
        <v>1119</v>
      </c>
      <c r="FN224">
        <v>1082</v>
      </c>
      <c r="FO224">
        <v>1032</v>
      </c>
      <c r="FP224">
        <v>994</v>
      </c>
      <c r="FQ224">
        <v>985</v>
      </c>
      <c r="FR224">
        <v>972</v>
      </c>
      <c r="FS224">
        <v>948</v>
      </c>
      <c r="FT224">
        <v>947</v>
      </c>
      <c r="FU224">
        <v>989</v>
      </c>
      <c r="FV224">
        <v>925</v>
      </c>
      <c r="FW224">
        <v>1009</v>
      </c>
      <c r="FX224">
        <v>1019</v>
      </c>
      <c r="FY224">
        <v>1142</v>
      </c>
      <c r="FZ224">
        <v>802</v>
      </c>
      <c r="GA224">
        <v>825</v>
      </c>
      <c r="GB224">
        <v>778</v>
      </c>
      <c r="GC224">
        <v>673</v>
      </c>
      <c r="GD224">
        <v>613</v>
      </c>
      <c r="GE224">
        <v>508</v>
      </c>
      <c r="GF224">
        <v>536</v>
      </c>
      <c r="GG224">
        <v>483</v>
      </c>
      <c r="GH224">
        <v>443</v>
      </c>
      <c r="GI224">
        <v>361</v>
      </c>
      <c r="GJ224">
        <v>315</v>
      </c>
      <c r="GK224">
        <v>259</v>
      </c>
      <c r="GL224">
        <v>1091</v>
      </c>
    </row>
    <row r="225" spans="1:194" s="1" customFormat="1" ht="14.4" x14ac:dyDescent="0.3">
      <c r="A225" s="30" t="s">
        <v>46</v>
      </c>
      <c r="B225" s="1" t="s">
        <v>264</v>
      </c>
      <c r="C225" s="29" t="str">
        <f t="shared" si="76"/>
        <v>LA England - Hyndburn</v>
      </c>
      <c r="D225" s="48">
        <f t="shared" si="67"/>
        <v>3390</v>
      </c>
      <c r="E225" s="48">
        <f t="shared" si="68"/>
        <v>3417</v>
      </c>
      <c r="F225" s="49">
        <f t="shared" si="69"/>
        <v>86058</v>
      </c>
      <c r="G225" s="49">
        <f t="shared" si="70"/>
        <v>42823</v>
      </c>
      <c r="H225" s="50">
        <f t="shared" si="71"/>
        <v>43235</v>
      </c>
      <c r="I225" s="50">
        <f t="shared" si="72"/>
        <v>32970</v>
      </c>
      <c r="J225" s="50">
        <f t="shared" si="73"/>
        <v>33645</v>
      </c>
      <c r="K225" s="47">
        <f t="shared" si="74"/>
        <v>9853</v>
      </c>
      <c r="L225" s="48">
        <f t="shared" si="75"/>
        <v>9590</v>
      </c>
      <c r="M225" s="184">
        <v>516</v>
      </c>
      <c r="N225" s="184">
        <v>482</v>
      </c>
      <c r="O225" s="184">
        <v>551</v>
      </c>
      <c r="P225" s="184">
        <v>520</v>
      </c>
      <c r="Q225" s="184">
        <v>523</v>
      </c>
      <c r="R225" s="184">
        <v>574</v>
      </c>
      <c r="S225" s="184">
        <v>536</v>
      </c>
      <c r="T225" s="184">
        <v>555</v>
      </c>
      <c r="U225" s="184">
        <v>506</v>
      </c>
      <c r="V225" s="184">
        <v>561</v>
      </c>
      <c r="W225" s="184">
        <v>551</v>
      </c>
      <c r="X225" s="184">
        <v>588</v>
      </c>
      <c r="Y225" s="184">
        <v>547</v>
      </c>
      <c r="Z225" s="184">
        <v>589</v>
      </c>
      <c r="AA225" s="184">
        <v>584</v>
      </c>
      <c r="AB225" s="184">
        <v>582</v>
      </c>
      <c r="AC225" s="184">
        <v>524</v>
      </c>
      <c r="AD225" s="184">
        <v>564</v>
      </c>
      <c r="AE225" s="184">
        <v>567</v>
      </c>
      <c r="AF225" s="184">
        <v>595</v>
      </c>
      <c r="AG225" s="184">
        <v>521</v>
      </c>
      <c r="AH225" s="184">
        <v>515</v>
      </c>
      <c r="AI225" s="184">
        <v>480</v>
      </c>
      <c r="AJ225" s="184">
        <v>497</v>
      </c>
      <c r="AK225" s="184">
        <v>631</v>
      </c>
      <c r="AL225" s="184">
        <v>517</v>
      </c>
      <c r="AM225" s="184">
        <v>523</v>
      </c>
      <c r="AN225" s="184">
        <v>610</v>
      </c>
      <c r="AO225" s="184">
        <v>581</v>
      </c>
      <c r="AP225" s="184">
        <v>572</v>
      </c>
      <c r="AQ225" s="184">
        <v>614</v>
      </c>
      <c r="AR225" s="184">
        <v>654</v>
      </c>
      <c r="AS225" s="184">
        <v>609</v>
      </c>
      <c r="AT225" s="184">
        <v>586</v>
      </c>
      <c r="AU225" s="184">
        <v>608</v>
      </c>
      <c r="AV225" s="184">
        <v>603</v>
      </c>
      <c r="AW225" s="184">
        <v>592</v>
      </c>
      <c r="AX225" s="184">
        <v>617</v>
      </c>
      <c r="AY225" s="184">
        <v>608</v>
      </c>
      <c r="AZ225" s="184">
        <v>559</v>
      </c>
      <c r="BA225" s="184">
        <v>542</v>
      </c>
      <c r="BB225" s="184">
        <v>519</v>
      </c>
      <c r="BC225" s="184">
        <v>496</v>
      </c>
      <c r="BD225" s="184">
        <v>504</v>
      </c>
      <c r="BE225" s="184">
        <v>507</v>
      </c>
      <c r="BF225" s="184">
        <v>488</v>
      </c>
      <c r="BG225" s="184">
        <v>437</v>
      </c>
      <c r="BH225" s="184">
        <v>432</v>
      </c>
      <c r="BI225" s="184">
        <v>477</v>
      </c>
      <c r="BJ225" s="184">
        <v>483</v>
      </c>
      <c r="BK225" s="184">
        <v>482</v>
      </c>
      <c r="BL225" s="184">
        <v>484</v>
      </c>
      <c r="BM225" s="184">
        <v>559</v>
      </c>
      <c r="BN225" s="184">
        <v>588</v>
      </c>
      <c r="BO225" s="184">
        <v>624</v>
      </c>
      <c r="BP225" s="184">
        <v>612</v>
      </c>
      <c r="BQ225" s="184">
        <v>610</v>
      </c>
      <c r="BR225" s="184">
        <v>621</v>
      </c>
      <c r="BS225" s="184">
        <v>555</v>
      </c>
      <c r="BT225" s="184">
        <v>540</v>
      </c>
      <c r="BU225" s="184">
        <v>549</v>
      </c>
      <c r="BV225" s="184">
        <v>498</v>
      </c>
      <c r="BW225" s="184">
        <v>547</v>
      </c>
      <c r="BX225" s="184">
        <v>476</v>
      </c>
      <c r="BY225" s="184">
        <v>447</v>
      </c>
      <c r="BZ225" s="184">
        <v>455</v>
      </c>
      <c r="CA225" s="184">
        <v>416</v>
      </c>
      <c r="CB225" s="184">
        <v>370</v>
      </c>
      <c r="CC225" s="184">
        <v>435</v>
      </c>
      <c r="CD225" s="184">
        <v>378</v>
      </c>
      <c r="CE225" s="184">
        <v>351</v>
      </c>
      <c r="CF225" s="184">
        <v>348</v>
      </c>
      <c r="CG225" s="184">
        <v>352</v>
      </c>
      <c r="CH225" s="184">
        <v>379</v>
      </c>
      <c r="CI225" s="184">
        <v>364</v>
      </c>
      <c r="CJ225" s="184">
        <v>377</v>
      </c>
      <c r="CK225" s="184">
        <v>396</v>
      </c>
      <c r="CL225" s="184">
        <v>402</v>
      </c>
      <c r="CM225" s="184">
        <v>286</v>
      </c>
      <c r="CN225" s="184">
        <v>244</v>
      </c>
      <c r="CO225" s="184">
        <v>255</v>
      </c>
      <c r="CP225" s="184">
        <v>212</v>
      </c>
      <c r="CQ225" s="184">
        <v>214</v>
      </c>
      <c r="CR225" s="184">
        <v>152</v>
      </c>
      <c r="CS225" s="184">
        <v>130</v>
      </c>
      <c r="CT225" s="184">
        <v>121</v>
      </c>
      <c r="CU225" s="184">
        <v>122</v>
      </c>
      <c r="CV225" s="184">
        <v>107</v>
      </c>
      <c r="CW225" s="184">
        <v>98</v>
      </c>
      <c r="CX225" s="184">
        <v>70</v>
      </c>
      <c r="CY225" s="184">
        <v>200</v>
      </c>
      <c r="CZ225">
        <v>457</v>
      </c>
      <c r="DA225">
        <v>456</v>
      </c>
      <c r="DB225">
        <v>521</v>
      </c>
      <c r="DC225">
        <v>467</v>
      </c>
      <c r="DD225">
        <v>522</v>
      </c>
      <c r="DE225">
        <v>521</v>
      </c>
      <c r="DF225">
        <v>481</v>
      </c>
      <c r="DG225">
        <v>531</v>
      </c>
      <c r="DH225">
        <v>549</v>
      </c>
      <c r="DI225">
        <v>563</v>
      </c>
      <c r="DJ225">
        <v>528</v>
      </c>
      <c r="DK225">
        <v>577</v>
      </c>
      <c r="DL225">
        <v>594</v>
      </c>
      <c r="DM225">
        <v>563</v>
      </c>
      <c r="DN225">
        <v>566</v>
      </c>
      <c r="DO225">
        <v>596</v>
      </c>
      <c r="DP225">
        <v>565</v>
      </c>
      <c r="DQ225">
        <v>533</v>
      </c>
      <c r="DR225">
        <v>526</v>
      </c>
      <c r="DS225">
        <v>386</v>
      </c>
      <c r="DT225">
        <v>360</v>
      </c>
      <c r="DU225">
        <v>428</v>
      </c>
      <c r="DV225">
        <v>415</v>
      </c>
      <c r="DW225">
        <v>528</v>
      </c>
      <c r="DX225">
        <v>495</v>
      </c>
      <c r="DY225">
        <v>521</v>
      </c>
      <c r="DZ225">
        <v>593</v>
      </c>
      <c r="EA225">
        <v>581</v>
      </c>
      <c r="EB225">
        <v>603</v>
      </c>
      <c r="EC225">
        <v>570</v>
      </c>
      <c r="ED225">
        <v>632</v>
      </c>
      <c r="EE225">
        <v>613</v>
      </c>
      <c r="EF225">
        <v>589</v>
      </c>
      <c r="EG225">
        <v>637</v>
      </c>
      <c r="EH225">
        <v>539</v>
      </c>
      <c r="EI225">
        <v>616</v>
      </c>
      <c r="EJ225">
        <v>612</v>
      </c>
      <c r="EK225">
        <v>612</v>
      </c>
      <c r="EL225">
        <v>624</v>
      </c>
      <c r="EM225">
        <v>546</v>
      </c>
      <c r="EN225">
        <v>559</v>
      </c>
      <c r="EO225">
        <v>508</v>
      </c>
      <c r="EP225">
        <v>546</v>
      </c>
      <c r="EQ225">
        <v>587</v>
      </c>
      <c r="ER225">
        <v>530</v>
      </c>
      <c r="ES225">
        <v>546</v>
      </c>
      <c r="ET225">
        <v>441</v>
      </c>
      <c r="EU225">
        <v>405</v>
      </c>
      <c r="EV225">
        <v>476</v>
      </c>
      <c r="EW225">
        <v>486</v>
      </c>
      <c r="EX225">
        <v>508</v>
      </c>
      <c r="EY225">
        <v>525</v>
      </c>
      <c r="EZ225">
        <v>582</v>
      </c>
      <c r="FA225">
        <v>622</v>
      </c>
      <c r="FB225">
        <v>586</v>
      </c>
      <c r="FC225">
        <v>609</v>
      </c>
      <c r="FD225">
        <v>554</v>
      </c>
      <c r="FE225">
        <v>549</v>
      </c>
      <c r="FF225">
        <v>600</v>
      </c>
      <c r="FG225">
        <v>517</v>
      </c>
      <c r="FH225">
        <v>574</v>
      </c>
      <c r="FI225">
        <v>562</v>
      </c>
      <c r="FJ225">
        <v>480</v>
      </c>
      <c r="FK225">
        <v>502</v>
      </c>
      <c r="FL225">
        <v>511</v>
      </c>
      <c r="FM225">
        <v>420</v>
      </c>
      <c r="FN225">
        <v>456</v>
      </c>
      <c r="FO225">
        <v>501</v>
      </c>
      <c r="FP225">
        <v>416</v>
      </c>
      <c r="FQ225">
        <v>367</v>
      </c>
      <c r="FR225">
        <v>379</v>
      </c>
      <c r="FS225">
        <v>386</v>
      </c>
      <c r="FT225">
        <v>376</v>
      </c>
      <c r="FU225">
        <v>350</v>
      </c>
      <c r="FV225">
        <v>361</v>
      </c>
      <c r="FW225">
        <v>406</v>
      </c>
      <c r="FX225">
        <v>437</v>
      </c>
      <c r="FY225">
        <v>419</v>
      </c>
      <c r="FZ225">
        <v>318</v>
      </c>
      <c r="GA225">
        <v>332</v>
      </c>
      <c r="GB225">
        <v>296</v>
      </c>
      <c r="GC225">
        <v>269</v>
      </c>
      <c r="GD225">
        <v>236</v>
      </c>
      <c r="GE225">
        <v>208</v>
      </c>
      <c r="GF225">
        <v>200</v>
      </c>
      <c r="GG225">
        <v>164</v>
      </c>
      <c r="GH225">
        <v>161</v>
      </c>
      <c r="GI225">
        <v>139</v>
      </c>
      <c r="GJ225">
        <v>143</v>
      </c>
      <c r="GK225">
        <v>99</v>
      </c>
      <c r="GL225">
        <v>415</v>
      </c>
    </row>
    <row r="226" spans="1:194" s="1" customFormat="1" ht="14.4" x14ac:dyDescent="0.3">
      <c r="A226" s="30" t="s">
        <v>46</v>
      </c>
      <c r="B226" s="1" t="s">
        <v>265</v>
      </c>
      <c r="C226" s="29" t="str">
        <f t="shared" si="76"/>
        <v>LA England - Ipswich</v>
      </c>
      <c r="D226" s="48">
        <f t="shared" si="67"/>
        <v>5689</v>
      </c>
      <c r="E226" s="48">
        <f t="shared" si="68"/>
        <v>5344</v>
      </c>
      <c r="F226" s="49">
        <f t="shared" si="69"/>
        <v>140274</v>
      </c>
      <c r="G226" s="49">
        <f t="shared" si="70"/>
        <v>69697</v>
      </c>
      <c r="H226" s="50">
        <f t="shared" si="71"/>
        <v>70577</v>
      </c>
      <c r="I226" s="50">
        <f t="shared" si="72"/>
        <v>53282</v>
      </c>
      <c r="J226" s="50">
        <f t="shared" si="73"/>
        <v>54893</v>
      </c>
      <c r="K226" s="47">
        <f t="shared" si="74"/>
        <v>16415</v>
      </c>
      <c r="L226" s="48">
        <f t="shared" si="75"/>
        <v>15684</v>
      </c>
      <c r="M226" s="184">
        <v>763</v>
      </c>
      <c r="N226" s="184">
        <v>766</v>
      </c>
      <c r="O226" s="184">
        <v>887</v>
      </c>
      <c r="P226" s="184">
        <v>839</v>
      </c>
      <c r="Q226" s="184">
        <v>889</v>
      </c>
      <c r="R226" s="184">
        <v>899</v>
      </c>
      <c r="S226" s="184">
        <v>888</v>
      </c>
      <c r="T226" s="184">
        <v>974</v>
      </c>
      <c r="U226" s="184">
        <v>980</v>
      </c>
      <c r="V226" s="184">
        <v>970</v>
      </c>
      <c r="W226" s="184">
        <v>974</v>
      </c>
      <c r="X226" s="184">
        <v>897</v>
      </c>
      <c r="Y226" s="184">
        <v>923</v>
      </c>
      <c r="Z226" s="184">
        <v>985</v>
      </c>
      <c r="AA226" s="184">
        <v>931</v>
      </c>
      <c r="AB226" s="184">
        <v>933</v>
      </c>
      <c r="AC226" s="184">
        <v>937</v>
      </c>
      <c r="AD226" s="184">
        <v>980</v>
      </c>
      <c r="AE226" s="184">
        <v>947</v>
      </c>
      <c r="AF226" s="184">
        <v>816</v>
      </c>
      <c r="AG226" s="184">
        <v>784</v>
      </c>
      <c r="AH226" s="184">
        <v>710</v>
      </c>
      <c r="AI226" s="184">
        <v>700</v>
      </c>
      <c r="AJ226" s="184">
        <v>771</v>
      </c>
      <c r="AK226" s="184">
        <v>851</v>
      </c>
      <c r="AL226" s="184">
        <v>860</v>
      </c>
      <c r="AM226" s="184">
        <v>802</v>
      </c>
      <c r="AN226" s="184">
        <v>835</v>
      </c>
      <c r="AO226" s="184">
        <v>966</v>
      </c>
      <c r="AP226" s="184">
        <v>899</v>
      </c>
      <c r="AQ226" s="184">
        <v>982</v>
      </c>
      <c r="AR226" s="184">
        <v>979</v>
      </c>
      <c r="AS226" s="184">
        <v>1041</v>
      </c>
      <c r="AT226" s="184">
        <v>1040</v>
      </c>
      <c r="AU226" s="184">
        <v>1010</v>
      </c>
      <c r="AV226" s="184">
        <v>1011</v>
      </c>
      <c r="AW226" s="184">
        <v>1053</v>
      </c>
      <c r="AX226" s="184">
        <v>1051</v>
      </c>
      <c r="AY226" s="184">
        <v>1070</v>
      </c>
      <c r="AZ226" s="184">
        <v>1056</v>
      </c>
      <c r="BA226" s="184">
        <v>966</v>
      </c>
      <c r="BB226" s="184">
        <v>1012</v>
      </c>
      <c r="BC226" s="184">
        <v>1003</v>
      </c>
      <c r="BD226" s="184">
        <v>931</v>
      </c>
      <c r="BE226" s="184">
        <v>962</v>
      </c>
      <c r="BF226" s="184">
        <v>990</v>
      </c>
      <c r="BG226" s="184">
        <v>865</v>
      </c>
      <c r="BH226" s="184">
        <v>896</v>
      </c>
      <c r="BI226" s="184">
        <v>819</v>
      </c>
      <c r="BJ226" s="184">
        <v>862</v>
      </c>
      <c r="BK226" s="184">
        <v>862</v>
      </c>
      <c r="BL226" s="184">
        <v>894</v>
      </c>
      <c r="BM226" s="184">
        <v>892</v>
      </c>
      <c r="BN226" s="184">
        <v>935</v>
      </c>
      <c r="BO226" s="184">
        <v>938</v>
      </c>
      <c r="BP226" s="184">
        <v>908</v>
      </c>
      <c r="BQ226" s="184">
        <v>879</v>
      </c>
      <c r="BR226" s="184">
        <v>863</v>
      </c>
      <c r="BS226" s="184">
        <v>835</v>
      </c>
      <c r="BT226" s="184">
        <v>827</v>
      </c>
      <c r="BU226" s="184">
        <v>780</v>
      </c>
      <c r="BV226" s="184">
        <v>848</v>
      </c>
      <c r="BW226" s="184">
        <v>728</v>
      </c>
      <c r="BX226" s="184">
        <v>690</v>
      </c>
      <c r="BY226" s="184">
        <v>663</v>
      </c>
      <c r="BZ226" s="184">
        <v>691</v>
      </c>
      <c r="CA226" s="184">
        <v>714</v>
      </c>
      <c r="CB226" s="184">
        <v>642</v>
      </c>
      <c r="CC226" s="184">
        <v>621</v>
      </c>
      <c r="CD226" s="184">
        <v>569</v>
      </c>
      <c r="CE226" s="184">
        <v>570</v>
      </c>
      <c r="CF226" s="184">
        <v>537</v>
      </c>
      <c r="CG226" s="184">
        <v>560</v>
      </c>
      <c r="CH226" s="184">
        <v>520</v>
      </c>
      <c r="CI226" s="184">
        <v>528</v>
      </c>
      <c r="CJ226" s="184">
        <v>518</v>
      </c>
      <c r="CK226" s="184">
        <v>543</v>
      </c>
      <c r="CL226" s="184">
        <v>535</v>
      </c>
      <c r="CM226" s="184">
        <v>434</v>
      </c>
      <c r="CN226" s="184">
        <v>424</v>
      </c>
      <c r="CO226" s="184">
        <v>340</v>
      </c>
      <c r="CP226" s="184">
        <v>301</v>
      </c>
      <c r="CQ226" s="184">
        <v>305</v>
      </c>
      <c r="CR226" s="184">
        <v>240</v>
      </c>
      <c r="CS226" s="184">
        <v>235</v>
      </c>
      <c r="CT226" s="184">
        <v>213</v>
      </c>
      <c r="CU226" s="184">
        <v>206</v>
      </c>
      <c r="CV226" s="184">
        <v>211</v>
      </c>
      <c r="CW226" s="184">
        <v>155</v>
      </c>
      <c r="CX226" s="184">
        <v>144</v>
      </c>
      <c r="CY226" s="184">
        <v>444</v>
      </c>
      <c r="CZ226">
        <v>760</v>
      </c>
      <c r="DA226">
        <v>758</v>
      </c>
      <c r="DB226">
        <v>806</v>
      </c>
      <c r="DC226">
        <v>805</v>
      </c>
      <c r="DD226">
        <v>828</v>
      </c>
      <c r="DE226">
        <v>835</v>
      </c>
      <c r="DF226">
        <v>923</v>
      </c>
      <c r="DG226">
        <v>910</v>
      </c>
      <c r="DH226">
        <v>944</v>
      </c>
      <c r="DI226">
        <v>922</v>
      </c>
      <c r="DJ226">
        <v>897</v>
      </c>
      <c r="DK226">
        <v>952</v>
      </c>
      <c r="DL226">
        <v>931</v>
      </c>
      <c r="DM226">
        <v>874</v>
      </c>
      <c r="DN226">
        <v>967</v>
      </c>
      <c r="DO226">
        <v>861</v>
      </c>
      <c r="DP226">
        <v>898</v>
      </c>
      <c r="DQ226">
        <v>813</v>
      </c>
      <c r="DR226">
        <v>845</v>
      </c>
      <c r="DS226">
        <v>644</v>
      </c>
      <c r="DT226">
        <v>618</v>
      </c>
      <c r="DU226">
        <v>561</v>
      </c>
      <c r="DV226">
        <v>629</v>
      </c>
      <c r="DW226">
        <v>725</v>
      </c>
      <c r="DX226">
        <v>786</v>
      </c>
      <c r="DY226">
        <v>812</v>
      </c>
      <c r="DZ226">
        <v>881</v>
      </c>
      <c r="EA226">
        <v>899</v>
      </c>
      <c r="EB226">
        <v>997</v>
      </c>
      <c r="EC226">
        <v>1028</v>
      </c>
      <c r="ED226">
        <v>1043</v>
      </c>
      <c r="EE226">
        <v>1086</v>
      </c>
      <c r="EF226">
        <v>1159</v>
      </c>
      <c r="EG226">
        <v>1123</v>
      </c>
      <c r="EH226">
        <v>1138</v>
      </c>
      <c r="EI226">
        <v>1116</v>
      </c>
      <c r="EJ226">
        <v>1068</v>
      </c>
      <c r="EK226">
        <v>1131</v>
      </c>
      <c r="EL226">
        <v>1045</v>
      </c>
      <c r="EM226">
        <v>992</v>
      </c>
      <c r="EN226">
        <v>1013</v>
      </c>
      <c r="EO226">
        <v>946</v>
      </c>
      <c r="EP226">
        <v>1010</v>
      </c>
      <c r="EQ226">
        <v>989</v>
      </c>
      <c r="ER226">
        <v>1028</v>
      </c>
      <c r="ES226">
        <v>937</v>
      </c>
      <c r="ET226">
        <v>848</v>
      </c>
      <c r="EU226">
        <v>828</v>
      </c>
      <c r="EV226">
        <v>786</v>
      </c>
      <c r="EW226">
        <v>831</v>
      </c>
      <c r="EX226">
        <v>901</v>
      </c>
      <c r="EY226">
        <v>884</v>
      </c>
      <c r="EZ226">
        <v>887</v>
      </c>
      <c r="FA226">
        <v>944</v>
      </c>
      <c r="FB226">
        <v>875</v>
      </c>
      <c r="FC226">
        <v>835</v>
      </c>
      <c r="FD226">
        <v>869</v>
      </c>
      <c r="FE226">
        <v>796</v>
      </c>
      <c r="FF226">
        <v>798</v>
      </c>
      <c r="FG226">
        <v>909</v>
      </c>
      <c r="FH226">
        <v>850</v>
      </c>
      <c r="FI226">
        <v>873</v>
      </c>
      <c r="FJ226">
        <v>742</v>
      </c>
      <c r="FK226">
        <v>741</v>
      </c>
      <c r="FL226">
        <v>665</v>
      </c>
      <c r="FM226">
        <v>743</v>
      </c>
      <c r="FN226">
        <v>698</v>
      </c>
      <c r="FO226">
        <v>671</v>
      </c>
      <c r="FP226">
        <v>620</v>
      </c>
      <c r="FQ226">
        <v>617</v>
      </c>
      <c r="FR226">
        <v>639</v>
      </c>
      <c r="FS226">
        <v>596</v>
      </c>
      <c r="FT226">
        <v>516</v>
      </c>
      <c r="FU226">
        <v>620</v>
      </c>
      <c r="FV226">
        <v>545</v>
      </c>
      <c r="FW226">
        <v>532</v>
      </c>
      <c r="FX226">
        <v>531</v>
      </c>
      <c r="FY226">
        <v>659</v>
      </c>
      <c r="FZ226">
        <v>470</v>
      </c>
      <c r="GA226">
        <v>448</v>
      </c>
      <c r="GB226">
        <v>420</v>
      </c>
      <c r="GC226">
        <v>371</v>
      </c>
      <c r="GD226">
        <v>325</v>
      </c>
      <c r="GE226">
        <v>314</v>
      </c>
      <c r="GF226">
        <v>275</v>
      </c>
      <c r="GG226">
        <v>329</v>
      </c>
      <c r="GH226">
        <v>299</v>
      </c>
      <c r="GI226">
        <v>239</v>
      </c>
      <c r="GJ226">
        <v>226</v>
      </c>
      <c r="GK226">
        <v>205</v>
      </c>
      <c r="GL226">
        <v>874</v>
      </c>
    </row>
    <row r="227" spans="1:194" s="1" customFormat="1" ht="14.4" x14ac:dyDescent="0.3">
      <c r="A227" s="30" t="s">
        <v>46</v>
      </c>
      <c r="B227" s="1" t="s">
        <v>266</v>
      </c>
      <c r="C227" s="29" t="str">
        <f t="shared" si="76"/>
        <v>LA England - Isle of Wight</v>
      </c>
      <c r="D227" s="48">
        <f t="shared" si="67"/>
        <v>4504</v>
      </c>
      <c r="E227" s="48">
        <f t="shared" si="68"/>
        <v>4258</v>
      </c>
      <c r="F227" s="49">
        <f t="shared" si="69"/>
        <v>141660</v>
      </c>
      <c r="G227" s="49">
        <f t="shared" si="70"/>
        <v>68623</v>
      </c>
      <c r="H227" s="50">
        <f t="shared" si="71"/>
        <v>73037</v>
      </c>
      <c r="I227" s="50">
        <f t="shared" si="72"/>
        <v>56556</v>
      </c>
      <c r="J227" s="50">
        <f t="shared" si="73"/>
        <v>61753</v>
      </c>
      <c r="K227" s="47">
        <f t="shared" si="74"/>
        <v>12067</v>
      </c>
      <c r="L227" s="48">
        <f t="shared" si="75"/>
        <v>11284</v>
      </c>
      <c r="M227" s="184">
        <v>487</v>
      </c>
      <c r="N227" s="184">
        <v>518</v>
      </c>
      <c r="O227" s="184">
        <v>564</v>
      </c>
      <c r="P227" s="184">
        <v>581</v>
      </c>
      <c r="Q227" s="184">
        <v>564</v>
      </c>
      <c r="R227" s="184">
        <v>650</v>
      </c>
      <c r="S227" s="184">
        <v>628</v>
      </c>
      <c r="T227" s="184">
        <v>637</v>
      </c>
      <c r="U227" s="184">
        <v>708</v>
      </c>
      <c r="V227" s="184">
        <v>736</v>
      </c>
      <c r="W227" s="184">
        <v>749</v>
      </c>
      <c r="X227" s="184">
        <v>741</v>
      </c>
      <c r="Y227" s="184">
        <v>782</v>
      </c>
      <c r="Z227" s="184">
        <v>742</v>
      </c>
      <c r="AA227" s="184">
        <v>707</v>
      </c>
      <c r="AB227" s="184">
        <v>732</v>
      </c>
      <c r="AC227" s="184">
        <v>785</v>
      </c>
      <c r="AD227" s="184">
        <v>756</v>
      </c>
      <c r="AE227" s="184">
        <v>725</v>
      </c>
      <c r="AF227" s="184">
        <v>583</v>
      </c>
      <c r="AG227" s="184">
        <v>521</v>
      </c>
      <c r="AH227" s="184">
        <v>505</v>
      </c>
      <c r="AI227" s="184">
        <v>514</v>
      </c>
      <c r="AJ227" s="184">
        <v>628</v>
      </c>
      <c r="AK227" s="184">
        <v>633</v>
      </c>
      <c r="AL227" s="184">
        <v>638</v>
      </c>
      <c r="AM227" s="184">
        <v>625</v>
      </c>
      <c r="AN227" s="184">
        <v>709</v>
      </c>
      <c r="AO227" s="184">
        <v>689</v>
      </c>
      <c r="AP227" s="184">
        <v>677</v>
      </c>
      <c r="AQ227" s="184">
        <v>700</v>
      </c>
      <c r="AR227" s="184">
        <v>679</v>
      </c>
      <c r="AS227" s="184">
        <v>666</v>
      </c>
      <c r="AT227" s="184">
        <v>741</v>
      </c>
      <c r="AU227" s="184">
        <v>674</v>
      </c>
      <c r="AV227" s="184">
        <v>731</v>
      </c>
      <c r="AW227" s="184">
        <v>796</v>
      </c>
      <c r="AX227" s="184">
        <v>737</v>
      </c>
      <c r="AY227" s="184">
        <v>755</v>
      </c>
      <c r="AZ227" s="184">
        <v>720</v>
      </c>
      <c r="BA227" s="184">
        <v>725</v>
      </c>
      <c r="BB227" s="184">
        <v>726</v>
      </c>
      <c r="BC227" s="184">
        <v>655</v>
      </c>
      <c r="BD227" s="184">
        <v>739</v>
      </c>
      <c r="BE227" s="184">
        <v>720</v>
      </c>
      <c r="BF227" s="184">
        <v>752</v>
      </c>
      <c r="BG227" s="184">
        <v>665</v>
      </c>
      <c r="BH227" s="184">
        <v>661</v>
      </c>
      <c r="BI227" s="184">
        <v>679</v>
      </c>
      <c r="BJ227" s="184">
        <v>782</v>
      </c>
      <c r="BK227" s="184">
        <v>768</v>
      </c>
      <c r="BL227" s="184">
        <v>819</v>
      </c>
      <c r="BM227" s="184">
        <v>785</v>
      </c>
      <c r="BN227" s="184">
        <v>944</v>
      </c>
      <c r="BO227" s="184">
        <v>916</v>
      </c>
      <c r="BP227" s="184">
        <v>969</v>
      </c>
      <c r="BQ227" s="184">
        <v>1020</v>
      </c>
      <c r="BR227" s="184">
        <v>1082</v>
      </c>
      <c r="BS227" s="184">
        <v>1074</v>
      </c>
      <c r="BT227" s="184">
        <v>1130</v>
      </c>
      <c r="BU227" s="184">
        <v>1100</v>
      </c>
      <c r="BV227" s="184">
        <v>1170</v>
      </c>
      <c r="BW227" s="184">
        <v>1103</v>
      </c>
      <c r="BX227" s="184">
        <v>1043</v>
      </c>
      <c r="BY227" s="184">
        <v>1075</v>
      </c>
      <c r="BZ227" s="184">
        <v>1050</v>
      </c>
      <c r="CA227" s="184">
        <v>1073</v>
      </c>
      <c r="CB227" s="184">
        <v>950</v>
      </c>
      <c r="CC227" s="184">
        <v>1020</v>
      </c>
      <c r="CD227" s="184">
        <v>1025</v>
      </c>
      <c r="CE227" s="184">
        <v>1037</v>
      </c>
      <c r="CF227" s="184">
        <v>934</v>
      </c>
      <c r="CG227" s="184">
        <v>921</v>
      </c>
      <c r="CH227" s="184">
        <v>911</v>
      </c>
      <c r="CI227" s="184">
        <v>929</v>
      </c>
      <c r="CJ227" s="184">
        <v>973</v>
      </c>
      <c r="CK227" s="184">
        <v>1080</v>
      </c>
      <c r="CL227" s="184">
        <v>1150</v>
      </c>
      <c r="CM227" s="184">
        <v>862</v>
      </c>
      <c r="CN227" s="184">
        <v>810</v>
      </c>
      <c r="CO227" s="184">
        <v>728</v>
      </c>
      <c r="CP227" s="184">
        <v>686</v>
      </c>
      <c r="CQ227" s="184">
        <v>596</v>
      </c>
      <c r="CR227" s="184">
        <v>434</v>
      </c>
      <c r="CS227" s="184">
        <v>480</v>
      </c>
      <c r="CT227" s="184">
        <v>378</v>
      </c>
      <c r="CU227" s="184">
        <v>351</v>
      </c>
      <c r="CV227" s="184">
        <v>279</v>
      </c>
      <c r="CW227" s="184">
        <v>256</v>
      </c>
      <c r="CX227" s="184">
        <v>192</v>
      </c>
      <c r="CY227" s="184">
        <v>703</v>
      </c>
      <c r="CZ227">
        <v>439</v>
      </c>
      <c r="DA227">
        <v>487</v>
      </c>
      <c r="DB227">
        <v>524</v>
      </c>
      <c r="DC227">
        <v>538</v>
      </c>
      <c r="DD227">
        <v>561</v>
      </c>
      <c r="DE227">
        <v>548</v>
      </c>
      <c r="DF227">
        <v>616</v>
      </c>
      <c r="DG227">
        <v>651</v>
      </c>
      <c r="DH227">
        <v>623</v>
      </c>
      <c r="DI227">
        <v>681</v>
      </c>
      <c r="DJ227">
        <v>684</v>
      </c>
      <c r="DK227">
        <v>674</v>
      </c>
      <c r="DL227">
        <v>722</v>
      </c>
      <c r="DM227">
        <v>686</v>
      </c>
      <c r="DN227">
        <v>753</v>
      </c>
      <c r="DO227">
        <v>695</v>
      </c>
      <c r="DP227">
        <v>689</v>
      </c>
      <c r="DQ227">
        <v>713</v>
      </c>
      <c r="DR227">
        <v>647</v>
      </c>
      <c r="DS227">
        <v>522</v>
      </c>
      <c r="DT227">
        <v>473</v>
      </c>
      <c r="DU227">
        <v>399</v>
      </c>
      <c r="DV227">
        <v>488</v>
      </c>
      <c r="DW227">
        <v>566</v>
      </c>
      <c r="DX227">
        <v>621</v>
      </c>
      <c r="DY227">
        <v>655</v>
      </c>
      <c r="DZ227">
        <v>614</v>
      </c>
      <c r="EA227">
        <v>704</v>
      </c>
      <c r="EB227">
        <v>635</v>
      </c>
      <c r="EC227">
        <v>682</v>
      </c>
      <c r="ED227">
        <v>728</v>
      </c>
      <c r="EE227">
        <v>691</v>
      </c>
      <c r="EF227">
        <v>763</v>
      </c>
      <c r="EG227">
        <v>801</v>
      </c>
      <c r="EH227">
        <v>762</v>
      </c>
      <c r="EI227">
        <v>785</v>
      </c>
      <c r="EJ227">
        <v>766</v>
      </c>
      <c r="EK227">
        <v>807</v>
      </c>
      <c r="EL227">
        <v>732</v>
      </c>
      <c r="EM227">
        <v>760</v>
      </c>
      <c r="EN227">
        <v>734</v>
      </c>
      <c r="EO227">
        <v>718</v>
      </c>
      <c r="EP227">
        <v>744</v>
      </c>
      <c r="EQ227">
        <v>772</v>
      </c>
      <c r="ER227">
        <v>822</v>
      </c>
      <c r="ES227">
        <v>783</v>
      </c>
      <c r="ET227">
        <v>711</v>
      </c>
      <c r="EU227">
        <v>725</v>
      </c>
      <c r="EV227">
        <v>753</v>
      </c>
      <c r="EW227">
        <v>805</v>
      </c>
      <c r="EX227">
        <v>850</v>
      </c>
      <c r="EY227">
        <v>911</v>
      </c>
      <c r="EZ227">
        <v>967</v>
      </c>
      <c r="FA227">
        <v>1042</v>
      </c>
      <c r="FB227">
        <v>1059</v>
      </c>
      <c r="FC227">
        <v>1093</v>
      </c>
      <c r="FD227">
        <v>1156</v>
      </c>
      <c r="FE227">
        <v>1229</v>
      </c>
      <c r="FF227">
        <v>1202</v>
      </c>
      <c r="FG227">
        <v>1214</v>
      </c>
      <c r="FH227">
        <v>1197</v>
      </c>
      <c r="FI227">
        <v>1173</v>
      </c>
      <c r="FJ227">
        <v>1209</v>
      </c>
      <c r="FK227">
        <v>1189</v>
      </c>
      <c r="FL227">
        <v>1159</v>
      </c>
      <c r="FM227">
        <v>1167</v>
      </c>
      <c r="FN227">
        <v>1032</v>
      </c>
      <c r="FO227">
        <v>1113</v>
      </c>
      <c r="FP227">
        <v>1128</v>
      </c>
      <c r="FQ227">
        <v>1051</v>
      </c>
      <c r="FR227">
        <v>1099</v>
      </c>
      <c r="FS227">
        <v>1071</v>
      </c>
      <c r="FT227">
        <v>1091</v>
      </c>
      <c r="FU227">
        <v>987</v>
      </c>
      <c r="FV227">
        <v>1036</v>
      </c>
      <c r="FW227">
        <v>1081</v>
      </c>
      <c r="FX227">
        <v>1141</v>
      </c>
      <c r="FY227">
        <v>1234</v>
      </c>
      <c r="FZ227">
        <v>955</v>
      </c>
      <c r="GA227">
        <v>872</v>
      </c>
      <c r="GB227">
        <v>877</v>
      </c>
      <c r="GC227">
        <v>833</v>
      </c>
      <c r="GD227">
        <v>667</v>
      </c>
      <c r="GE227">
        <v>486</v>
      </c>
      <c r="GF227">
        <v>529</v>
      </c>
      <c r="GG227">
        <v>521</v>
      </c>
      <c r="GH227">
        <v>458</v>
      </c>
      <c r="GI227">
        <v>400</v>
      </c>
      <c r="GJ227">
        <v>397</v>
      </c>
      <c r="GK227">
        <v>329</v>
      </c>
      <c r="GL227">
        <v>1380</v>
      </c>
    </row>
    <row r="228" spans="1:194" s="1" customFormat="1" ht="14.4" x14ac:dyDescent="0.3">
      <c r="A228" s="30" t="s">
        <v>46</v>
      </c>
      <c r="B228" s="1" t="s">
        <v>267</v>
      </c>
      <c r="C228" s="29" t="str">
        <f t="shared" si="76"/>
        <v>LA England - Isles of Scilly</v>
      </c>
      <c r="D228" s="48">
        <f t="shared" si="67"/>
        <v>35</v>
      </c>
      <c r="E228" s="48">
        <f t="shared" si="68"/>
        <v>51</v>
      </c>
      <c r="F228" s="49">
        <f t="shared" si="69"/>
        <v>2366</v>
      </c>
      <c r="G228" s="49">
        <f t="shared" si="70"/>
        <v>1173</v>
      </c>
      <c r="H228" s="50">
        <f t="shared" si="71"/>
        <v>1193</v>
      </c>
      <c r="I228" s="50">
        <f t="shared" si="72"/>
        <v>1021</v>
      </c>
      <c r="J228" s="50">
        <f t="shared" si="73"/>
        <v>1026</v>
      </c>
      <c r="K228" s="47">
        <f t="shared" si="74"/>
        <v>152</v>
      </c>
      <c r="L228" s="48">
        <f t="shared" si="75"/>
        <v>167</v>
      </c>
      <c r="M228" s="184">
        <v>10</v>
      </c>
      <c r="N228" s="184">
        <v>9</v>
      </c>
      <c r="O228" s="184">
        <v>2</v>
      </c>
      <c r="P228" s="184">
        <v>4</v>
      </c>
      <c r="Q228" s="184">
        <v>15</v>
      </c>
      <c r="R228" s="184">
        <v>10</v>
      </c>
      <c r="S228" s="184">
        <v>11</v>
      </c>
      <c r="T228" s="184">
        <v>10</v>
      </c>
      <c r="U228" s="184">
        <v>8</v>
      </c>
      <c r="V228" s="184">
        <v>15</v>
      </c>
      <c r="W228" s="184">
        <v>7</v>
      </c>
      <c r="X228" s="184">
        <v>16</v>
      </c>
      <c r="Y228" s="184">
        <v>15</v>
      </c>
      <c r="Z228" s="184">
        <v>2</v>
      </c>
      <c r="AA228" s="184">
        <v>5</v>
      </c>
      <c r="AB228" s="184">
        <v>11</v>
      </c>
      <c r="AC228" s="184">
        <v>1</v>
      </c>
      <c r="AD228" s="184">
        <v>1</v>
      </c>
      <c r="AE228" s="184">
        <v>17</v>
      </c>
      <c r="AF228" s="184">
        <v>9</v>
      </c>
      <c r="AG228" s="184">
        <v>14</v>
      </c>
      <c r="AH228" s="184">
        <v>18</v>
      </c>
      <c r="AI228" s="184">
        <v>22</v>
      </c>
      <c r="AJ228" s="184">
        <v>14</v>
      </c>
      <c r="AK228" s="184">
        <v>32</v>
      </c>
      <c r="AL228" s="184">
        <v>19</v>
      </c>
      <c r="AM228" s="184">
        <v>15</v>
      </c>
      <c r="AN228" s="184">
        <v>12</v>
      </c>
      <c r="AO228" s="184">
        <v>19</v>
      </c>
      <c r="AP228" s="184">
        <v>13</v>
      </c>
      <c r="AQ228" s="184">
        <v>28</v>
      </c>
      <c r="AR228" s="184">
        <v>9</v>
      </c>
      <c r="AS228" s="184">
        <v>7</v>
      </c>
      <c r="AT228" s="184">
        <v>9</v>
      </c>
      <c r="AU228" s="184">
        <v>9</v>
      </c>
      <c r="AV228" s="184">
        <v>10</v>
      </c>
      <c r="AW228" s="184">
        <v>13</v>
      </c>
      <c r="AX228" s="184">
        <v>13</v>
      </c>
      <c r="AY228" s="184">
        <v>24</v>
      </c>
      <c r="AZ228" s="184">
        <v>15</v>
      </c>
      <c r="BA228" s="184">
        <v>10</v>
      </c>
      <c r="BB228" s="184">
        <v>19</v>
      </c>
      <c r="BC228" s="184">
        <v>14</v>
      </c>
      <c r="BD228" s="184">
        <v>9</v>
      </c>
      <c r="BE228" s="184">
        <v>12</v>
      </c>
      <c r="BF228" s="184">
        <v>21</v>
      </c>
      <c r="BG228" s="184">
        <v>30</v>
      </c>
      <c r="BH228" s="184">
        <v>13</v>
      </c>
      <c r="BI228" s="184">
        <v>12</v>
      </c>
      <c r="BJ228" s="184">
        <v>5</v>
      </c>
      <c r="BK228" s="184">
        <v>11</v>
      </c>
      <c r="BL228" s="184">
        <v>10</v>
      </c>
      <c r="BM228" s="184">
        <v>2</v>
      </c>
      <c r="BN228" s="184">
        <v>13</v>
      </c>
      <c r="BO228" s="184">
        <v>19</v>
      </c>
      <c r="BP228" s="184">
        <v>15</v>
      </c>
      <c r="BQ228" s="184">
        <v>20</v>
      </c>
      <c r="BR228" s="184">
        <v>13</v>
      </c>
      <c r="BS228" s="184">
        <v>21</v>
      </c>
      <c r="BT228" s="184">
        <v>20</v>
      </c>
      <c r="BU228" s="184">
        <v>18</v>
      </c>
      <c r="BV228" s="184">
        <v>17</v>
      </c>
      <c r="BW228" s="184">
        <v>21</v>
      </c>
      <c r="BX228" s="184">
        <v>15</v>
      </c>
      <c r="BY228" s="184">
        <v>20</v>
      </c>
      <c r="BZ228" s="184">
        <v>11</v>
      </c>
      <c r="CA228" s="184">
        <v>16</v>
      </c>
      <c r="CB228" s="184">
        <v>8</v>
      </c>
      <c r="CC228" s="184">
        <v>4</v>
      </c>
      <c r="CD228" s="184">
        <v>9</v>
      </c>
      <c r="CE228" s="184">
        <v>14</v>
      </c>
      <c r="CF228" s="184">
        <v>15</v>
      </c>
      <c r="CG228" s="184">
        <v>17</v>
      </c>
      <c r="CH228" s="184">
        <v>11</v>
      </c>
      <c r="CI228" s="184">
        <v>15</v>
      </c>
      <c r="CJ228" s="184">
        <v>15</v>
      </c>
      <c r="CK228" s="184">
        <v>18</v>
      </c>
      <c r="CL228" s="184">
        <v>6</v>
      </c>
      <c r="CM228" s="184">
        <v>19</v>
      </c>
      <c r="CN228" s="184">
        <v>16</v>
      </c>
      <c r="CO228" s="184">
        <v>23</v>
      </c>
      <c r="CP228" s="184">
        <v>7</v>
      </c>
      <c r="CQ228" s="184">
        <v>13</v>
      </c>
      <c r="CR228" s="184">
        <v>10</v>
      </c>
      <c r="CS228" s="184">
        <v>12</v>
      </c>
      <c r="CT228" s="184">
        <v>7</v>
      </c>
      <c r="CU228" s="184">
        <v>8</v>
      </c>
      <c r="CV228" s="184">
        <v>4</v>
      </c>
      <c r="CW228" s="184">
        <v>5</v>
      </c>
      <c r="CX228" s="184">
        <v>4</v>
      </c>
      <c r="CY228" s="184">
        <v>13</v>
      </c>
      <c r="CZ228">
        <v>6</v>
      </c>
      <c r="DA228">
        <v>2</v>
      </c>
      <c r="DB228">
        <v>8</v>
      </c>
      <c r="DC228">
        <v>7</v>
      </c>
      <c r="DD228">
        <v>16</v>
      </c>
      <c r="DE228">
        <v>18</v>
      </c>
      <c r="DF228">
        <v>10</v>
      </c>
      <c r="DG228">
        <v>5</v>
      </c>
      <c r="DH228">
        <v>13</v>
      </c>
      <c r="DI228">
        <v>12</v>
      </c>
      <c r="DJ228">
        <v>13</v>
      </c>
      <c r="DK228">
        <v>6</v>
      </c>
      <c r="DL228">
        <v>2</v>
      </c>
      <c r="DM228">
        <v>19</v>
      </c>
      <c r="DN228">
        <v>8</v>
      </c>
      <c r="DO228">
        <v>10</v>
      </c>
      <c r="DP228">
        <v>9</v>
      </c>
      <c r="DQ228">
        <v>3</v>
      </c>
      <c r="DR228">
        <v>14</v>
      </c>
      <c r="DS228">
        <v>8</v>
      </c>
      <c r="DT228">
        <v>12</v>
      </c>
      <c r="DU228">
        <v>19</v>
      </c>
      <c r="DV228">
        <v>23</v>
      </c>
      <c r="DW228">
        <v>13</v>
      </c>
      <c r="DX228">
        <v>33</v>
      </c>
      <c r="DY228">
        <v>27</v>
      </c>
      <c r="DZ228">
        <v>14</v>
      </c>
      <c r="EA228">
        <v>10</v>
      </c>
      <c r="EB228">
        <v>17</v>
      </c>
      <c r="EC228">
        <v>12</v>
      </c>
      <c r="ED228">
        <v>14</v>
      </c>
      <c r="EE228">
        <v>9</v>
      </c>
      <c r="EF228">
        <v>20</v>
      </c>
      <c r="EG228">
        <v>0</v>
      </c>
      <c r="EH228">
        <v>10</v>
      </c>
      <c r="EI228">
        <v>9</v>
      </c>
      <c r="EJ228">
        <v>15</v>
      </c>
      <c r="EK228">
        <v>10</v>
      </c>
      <c r="EL228">
        <v>18</v>
      </c>
      <c r="EM228">
        <v>21</v>
      </c>
      <c r="EN228">
        <v>12</v>
      </c>
      <c r="EO228">
        <v>17</v>
      </c>
      <c r="EP228">
        <v>25</v>
      </c>
      <c r="EQ228">
        <v>21</v>
      </c>
      <c r="ER228">
        <v>21</v>
      </c>
      <c r="ES228">
        <v>11</v>
      </c>
      <c r="ET228">
        <v>15</v>
      </c>
      <c r="EU228">
        <v>10</v>
      </c>
      <c r="EV228">
        <v>13</v>
      </c>
      <c r="EW228">
        <v>10</v>
      </c>
      <c r="EX228">
        <v>15</v>
      </c>
      <c r="EY228">
        <v>22</v>
      </c>
      <c r="EZ228">
        <v>9</v>
      </c>
      <c r="FA228">
        <v>17</v>
      </c>
      <c r="FB228">
        <v>30</v>
      </c>
      <c r="FC228">
        <v>16</v>
      </c>
      <c r="FD228">
        <v>17</v>
      </c>
      <c r="FE228">
        <v>19</v>
      </c>
      <c r="FF228">
        <v>16</v>
      </c>
      <c r="FG228">
        <v>20</v>
      </c>
      <c r="FH228">
        <v>17</v>
      </c>
      <c r="FI228">
        <v>14</v>
      </c>
      <c r="FJ228">
        <v>10</v>
      </c>
      <c r="FK228">
        <v>13</v>
      </c>
      <c r="FL228">
        <v>12</v>
      </c>
      <c r="FM228">
        <v>13</v>
      </c>
      <c r="FN228">
        <v>12</v>
      </c>
      <c r="FO228">
        <v>11</v>
      </c>
      <c r="FP228">
        <v>7</v>
      </c>
      <c r="FQ228">
        <v>12</v>
      </c>
      <c r="FR228">
        <v>7</v>
      </c>
      <c r="FS228">
        <v>17</v>
      </c>
      <c r="FT228">
        <v>16</v>
      </c>
      <c r="FU228">
        <v>23</v>
      </c>
      <c r="FV228">
        <v>4</v>
      </c>
      <c r="FW228">
        <v>9</v>
      </c>
      <c r="FX228">
        <v>17</v>
      </c>
      <c r="FY228">
        <v>22</v>
      </c>
      <c r="FZ228">
        <v>10</v>
      </c>
      <c r="GA228">
        <v>19</v>
      </c>
      <c r="GB228">
        <v>14</v>
      </c>
      <c r="GC228">
        <v>2</v>
      </c>
      <c r="GD228">
        <v>6</v>
      </c>
      <c r="GE228">
        <v>9</v>
      </c>
      <c r="GF228">
        <v>8</v>
      </c>
      <c r="GG228">
        <v>10</v>
      </c>
      <c r="GH228">
        <v>4</v>
      </c>
      <c r="GI228">
        <v>1</v>
      </c>
      <c r="GJ228">
        <v>8</v>
      </c>
      <c r="GK228">
        <v>4</v>
      </c>
      <c r="GL228">
        <v>31</v>
      </c>
    </row>
    <row r="229" spans="1:194" s="1" customFormat="1" ht="14.4" x14ac:dyDescent="0.3">
      <c r="A229" s="30" t="s">
        <v>46</v>
      </c>
      <c r="B229" s="1" t="s">
        <v>268</v>
      </c>
      <c r="C229" s="29" t="str">
        <f t="shared" si="76"/>
        <v>LA England - Islington</v>
      </c>
      <c r="D229" s="48">
        <f t="shared" si="67"/>
        <v>5988</v>
      </c>
      <c r="E229" s="48">
        <f t="shared" si="68"/>
        <v>5716</v>
      </c>
      <c r="F229" s="49">
        <f t="shared" si="69"/>
        <v>223024</v>
      </c>
      <c r="G229" s="49">
        <f t="shared" si="70"/>
        <v>105241</v>
      </c>
      <c r="H229" s="50">
        <f t="shared" si="71"/>
        <v>117783</v>
      </c>
      <c r="I229" s="50">
        <f t="shared" si="72"/>
        <v>87145</v>
      </c>
      <c r="J229" s="50">
        <f t="shared" si="73"/>
        <v>100255</v>
      </c>
      <c r="K229" s="47">
        <f t="shared" si="74"/>
        <v>18096</v>
      </c>
      <c r="L229" s="48">
        <f t="shared" si="75"/>
        <v>17528</v>
      </c>
      <c r="M229" s="184">
        <v>1122</v>
      </c>
      <c r="N229" s="184">
        <v>1135</v>
      </c>
      <c r="O229" s="184">
        <v>1181</v>
      </c>
      <c r="P229" s="184">
        <v>1000</v>
      </c>
      <c r="Q229" s="184">
        <v>924</v>
      </c>
      <c r="R229" s="184">
        <v>1014</v>
      </c>
      <c r="S229" s="184">
        <v>1002</v>
      </c>
      <c r="T229" s="184">
        <v>1002</v>
      </c>
      <c r="U229" s="184">
        <v>977</v>
      </c>
      <c r="V229" s="184">
        <v>933</v>
      </c>
      <c r="W229" s="184">
        <v>905</v>
      </c>
      <c r="X229" s="184">
        <v>913</v>
      </c>
      <c r="Y229" s="184">
        <v>996</v>
      </c>
      <c r="Z229" s="184">
        <v>1004</v>
      </c>
      <c r="AA229" s="184">
        <v>1006</v>
      </c>
      <c r="AB229" s="184">
        <v>997</v>
      </c>
      <c r="AC229" s="184">
        <v>1013</v>
      </c>
      <c r="AD229" s="184">
        <v>972</v>
      </c>
      <c r="AE229" s="184">
        <v>1206</v>
      </c>
      <c r="AF229" s="184">
        <v>1637</v>
      </c>
      <c r="AG229" s="184">
        <v>1661</v>
      </c>
      <c r="AH229" s="184">
        <v>1848</v>
      </c>
      <c r="AI229" s="184">
        <v>1802</v>
      </c>
      <c r="AJ229" s="184">
        <v>2024</v>
      </c>
      <c r="AK229" s="184">
        <v>2157</v>
      </c>
      <c r="AL229" s="184">
        <v>2337</v>
      </c>
      <c r="AM229" s="184">
        <v>2442</v>
      </c>
      <c r="AN229" s="184">
        <v>2814</v>
      </c>
      <c r="AO229" s="184">
        <v>3025</v>
      </c>
      <c r="AP229" s="184">
        <v>2966</v>
      </c>
      <c r="AQ229" s="184">
        <v>3080</v>
      </c>
      <c r="AR229" s="184">
        <v>2847</v>
      </c>
      <c r="AS229" s="184">
        <v>2769</v>
      </c>
      <c r="AT229" s="184">
        <v>2540</v>
      </c>
      <c r="AU229" s="184">
        <v>2334</v>
      </c>
      <c r="AV229" s="184">
        <v>2066</v>
      </c>
      <c r="AW229" s="184">
        <v>1908</v>
      </c>
      <c r="AX229" s="184">
        <v>1867</v>
      </c>
      <c r="AY229" s="184">
        <v>1770</v>
      </c>
      <c r="AZ229" s="184">
        <v>1572</v>
      </c>
      <c r="BA229" s="184">
        <v>1432</v>
      </c>
      <c r="BB229" s="184">
        <v>1333</v>
      </c>
      <c r="BC229" s="184">
        <v>1404</v>
      </c>
      <c r="BD229" s="184">
        <v>1321</v>
      </c>
      <c r="BE229" s="184">
        <v>1433</v>
      </c>
      <c r="BF229" s="184">
        <v>1229</v>
      </c>
      <c r="BG229" s="184">
        <v>1057</v>
      </c>
      <c r="BH229" s="184">
        <v>1094</v>
      </c>
      <c r="BI229" s="184">
        <v>1135</v>
      </c>
      <c r="BJ229" s="184">
        <v>1166</v>
      </c>
      <c r="BK229" s="184">
        <v>1070</v>
      </c>
      <c r="BL229" s="184">
        <v>1148</v>
      </c>
      <c r="BM229" s="184">
        <v>1107</v>
      </c>
      <c r="BN229" s="184">
        <v>1117</v>
      </c>
      <c r="BO229" s="184">
        <v>1203</v>
      </c>
      <c r="BP229" s="184">
        <v>1146</v>
      </c>
      <c r="BQ229" s="184">
        <v>1171</v>
      </c>
      <c r="BR229" s="184">
        <v>1123</v>
      </c>
      <c r="BS229" s="184">
        <v>1248</v>
      </c>
      <c r="BT229" s="184">
        <v>1065</v>
      </c>
      <c r="BU229" s="184">
        <v>1049</v>
      </c>
      <c r="BV229" s="184">
        <v>1013</v>
      </c>
      <c r="BW229" s="184">
        <v>990</v>
      </c>
      <c r="BX229" s="184">
        <v>880</v>
      </c>
      <c r="BY229" s="184">
        <v>891</v>
      </c>
      <c r="BZ229" s="184">
        <v>781</v>
      </c>
      <c r="CA229" s="184">
        <v>696</v>
      </c>
      <c r="CB229" s="184">
        <v>622</v>
      </c>
      <c r="CC229" s="184">
        <v>613</v>
      </c>
      <c r="CD229" s="184">
        <v>585</v>
      </c>
      <c r="CE229" s="184">
        <v>563</v>
      </c>
      <c r="CF229" s="184">
        <v>515</v>
      </c>
      <c r="CG229" s="184">
        <v>505</v>
      </c>
      <c r="CH229" s="184">
        <v>470</v>
      </c>
      <c r="CI229" s="184">
        <v>459</v>
      </c>
      <c r="CJ229" s="184">
        <v>431</v>
      </c>
      <c r="CK229" s="184">
        <v>487</v>
      </c>
      <c r="CL229" s="184">
        <v>411</v>
      </c>
      <c r="CM229" s="184">
        <v>269</v>
      </c>
      <c r="CN229" s="184">
        <v>282</v>
      </c>
      <c r="CO229" s="184">
        <v>274</v>
      </c>
      <c r="CP229" s="184">
        <v>243</v>
      </c>
      <c r="CQ229" s="184">
        <v>210</v>
      </c>
      <c r="CR229" s="184">
        <v>197</v>
      </c>
      <c r="CS229" s="184">
        <v>192</v>
      </c>
      <c r="CT229" s="184">
        <v>148</v>
      </c>
      <c r="CU229" s="184">
        <v>130</v>
      </c>
      <c r="CV229" s="184">
        <v>123</v>
      </c>
      <c r="CW229" s="184">
        <v>104</v>
      </c>
      <c r="CX229" s="184">
        <v>86</v>
      </c>
      <c r="CY229" s="184">
        <v>252</v>
      </c>
      <c r="CZ229">
        <v>1137</v>
      </c>
      <c r="DA229">
        <v>1078</v>
      </c>
      <c r="DB229">
        <v>1060</v>
      </c>
      <c r="DC229">
        <v>1037</v>
      </c>
      <c r="DD229">
        <v>937</v>
      </c>
      <c r="DE229">
        <v>914</v>
      </c>
      <c r="DF229">
        <v>924</v>
      </c>
      <c r="DG229">
        <v>946</v>
      </c>
      <c r="DH229">
        <v>952</v>
      </c>
      <c r="DI229">
        <v>933</v>
      </c>
      <c r="DJ229">
        <v>948</v>
      </c>
      <c r="DK229">
        <v>946</v>
      </c>
      <c r="DL229">
        <v>899</v>
      </c>
      <c r="DM229">
        <v>944</v>
      </c>
      <c r="DN229">
        <v>995</v>
      </c>
      <c r="DO229">
        <v>922</v>
      </c>
      <c r="DP229">
        <v>1005</v>
      </c>
      <c r="DQ229">
        <v>951</v>
      </c>
      <c r="DR229">
        <v>1223</v>
      </c>
      <c r="DS229">
        <v>1885</v>
      </c>
      <c r="DT229">
        <v>2113</v>
      </c>
      <c r="DU229">
        <v>2187</v>
      </c>
      <c r="DV229">
        <v>2489</v>
      </c>
      <c r="DW229">
        <v>2703</v>
      </c>
      <c r="DX229">
        <v>2979</v>
      </c>
      <c r="DY229">
        <v>3050</v>
      </c>
      <c r="DZ229">
        <v>3478</v>
      </c>
      <c r="EA229">
        <v>3386</v>
      </c>
      <c r="EB229">
        <v>3618</v>
      </c>
      <c r="EC229">
        <v>3521</v>
      </c>
      <c r="ED229">
        <v>3181</v>
      </c>
      <c r="EE229">
        <v>2999</v>
      </c>
      <c r="EF229">
        <v>2829</v>
      </c>
      <c r="EG229">
        <v>2658</v>
      </c>
      <c r="EH229">
        <v>2480</v>
      </c>
      <c r="EI229">
        <v>2135</v>
      </c>
      <c r="EJ229">
        <v>2040</v>
      </c>
      <c r="EK229">
        <v>1918</v>
      </c>
      <c r="EL229">
        <v>1863</v>
      </c>
      <c r="EM229">
        <v>1762</v>
      </c>
      <c r="EN229">
        <v>1611</v>
      </c>
      <c r="EO229">
        <v>1535</v>
      </c>
      <c r="EP229">
        <v>1329</v>
      </c>
      <c r="EQ229">
        <v>1508</v>
      </c>
      <c r="ER229">
        <v>1421</v>
      </c>
      <c r="ES229">
        <v>1343</v>
      </c>
      <c r="ET229">
        <v>1307</v>
      </c>
      <c r="EU229">
        <v>1296</v>
      </c>
      <c r="EV229">
        <v>1237</v>
      </c>
      <c r="EW229">
        <v>1320</v>
      </c>
      <c r="EX229">
        <v>1295</v>
      </c>
      <c r="EY229">
        <v>1171</v>
      </c>
      <c r="EZ229">
        <v>1160</v>
      </c>
      <c r="FA229">
        <v>1290</v>
      </c>
      <c r="FB229">
        <v>1304</v>
      </c>
      <c r="FC229">
        <v>1259</v>
      </c>
      <c r="FD229">
        <v>1197</v>
      </c>
      <c r="FE229">
        <v>1199</v>
      </c>
      <c r="FF229">
        <v>1289</v>
      </c>
      <c r="FG229">
        <v>1270</v>
      </c>
      <c r="FH229">
        <v>1207</v>
      </c>
      <c r="FI229">
        <v>1204</v>
      </c>
      <c r="FJ229">
        <v>1062</v>
      </c>
      <c r="FK229">
        <v>996</v>
      </c>
      <c r="FL229">
        <v>966</v>
      </c>
      <c r="FM229">
        <v>938</v>
      </c>
      <c r="FN229">
        <v>753</v>
      </c>
      <c r="FO229">
        <v>736</v>
      </c>
      <c r="FP229">
        <v>730</v>
      </c>
      <c r="FQ229">
        <v>629</v>
      </c>
      <c r="FR229">
        <v>614</v>
      </c>
      <c r="FS229">
        <v>577</v>
      </c>
      <c r="FT229">
        <v>584</v>
      </c>
      <c r="FU229">
        <v>495</v>
      </c>
      <c r="FV229">
        <v>532</v>
      </c>
      <c r="FW229">
        <v>498</v>
      </c>
      <c r="FX229">
        <v>557</v>
      </c>
      <c r="FY229">
        <v>528</v>
      </c>
      <c r="FZ229">
        <v>431</v>
      </c>
      <c r="GA229">
        <v>413</v>
      </c>
      <c r="GB229">
        <v>360</v>
      </c>
      <c r="GC229">
        <v>326</v>
      </c>
      <c r="GD229">
        <v>271</v>
      </c>
      <c r="GE229">
        <v>261</v>
      </c>
      <c r="GF229">
        <v>242</v>
      </c>
      <c r="GG229">
        <v>218</v>
      </c>
      <c r="GH229">
        <v>220</v>
      </c>
      <c r="GI229">
        <v>175</v>
      </c>
      <c r="GJ229">
        <v>180</v>
      </c>
      <c r="GK229">
        <v>154</v>
      </c>
      <c r="GL229">
        <v>560</v>
      </c>
    </row>
    <row r="230" spans="1:194" s="1" customFormat="1" ht="14.4" x14ac:dyDescent="0.3">
      <c r="A230" s="30" t="s">
        <v>46</v>
      </c>
      <c r="B230" s="1" t="s">
        <v>269</v>
      </c>
      <c r="C230" s="29" t="str">
        <f t="shared" si="76"/>
        <v>LA England - Kensington and Chelsea</v>
      </c>
      <c r="D230" s="48">
        <f t="shared" ref="D230:D293" si="77">SUM(Y230:AD230)</f>
        <v>3690</v>
      </c>
      <c r="E230" s="48">
        <f t="shared" ref="E230:E293" si="78">SUM(DL230:DQ230)</f>
        <v>3622</v>
      </c>
      <c r="F230" s="49">
        <f t="shared" si="69"/>
        <v>144518</v>
      </c>
      <c r="G230" s="49">
        <f t="shared" si="70"/>
        <v>67063</v>
      </c>
      <c r="H230" s="50">
        <f t="shared" si="71"/>
        <v>77455</v>
      </c>
      <c r="I230" s="50">
        <f t="shared" si="72"/>
        <v>55607</v>
      </c>
      <c r="J230" s="50">
        <f t="shared" si="73"/>
        <v>66356</v>
      </c>
      <c r="K230" s="47">
        <f t="shared" si="74"/>
        <v>11456</v>
      </c>
      <c r="L230" s="48">
        <f t="shared" si="75"/>
        <v>11099</v>
      </c>
      <c r="M230" s="184">
        <v>660</v>
      </c>
      <c r="N230" s="184">
        <v>667</v>
      </c>
      <c r="O230" s="184">
        <v>700</v>
      </c>
      <c r="P230" s="184">
        <v>649</v>
      </c>
      <c r="Q230" s="184">
        <v>605</v>
      </c>
      <c r="R230" s="184">
        <v>608</v>
      </c>
      <c r="S230" s="184">
        <v>621</v>
      </c>
      <c r="T230" s="184">
        <v>642</v>
      </c>
      <c r="U230" s="184">
        <v>634</v>
      </c>
      <c r="V230" s="184">
        <v>660</v>
      </c>
      <c r="W230" s="184">
        <v>651</v>
      </c>
      <c r="X230" s="184">
        <v>669</v>
      </c>
      <c r="Y230" s="184">
        <v>637</v>
      </c>
      <c r="Z230" s="184">
        <v>658</v>
      </c>
      <c r="AA230" s="184">
        <v>542</v>
      </c>
      <c r="AB230" s="184">
        <v>620</v>
      </c>
      <c r="AC230" s="184">
        <v>584</v>
      </c>
      <c r="AD230" s="184">
        <v>649</v>
      </c>
      <c r="AE230" s="184">
        <v>672</v>
      </c>
      <c r="AF230" s="184">
        <v>682</v>
      </c>
      <c r="AG230" s="184">
        <v>928</v>
      </c>
      <c r="AH230" s="184">
        <v>956</v>
      </c>
      <c r="AI230" s="184">
        <v>1060</v>
      </c>
      <c r="AJ230" s="184">
        <v>1356</v>
      </c>
      <c r="AK230" s="184">
        <v>1196</v>
      </c>
      <c r="AL230" s="184">
        <v>1396</v>
      </c>
      <c r="AM230" s="184">
        <v>1415</v>
      </c>
      <c r="AN230" s="184">
        <v>1394</v>
      </c>
      <c r="AO230" s="184">
        <v>1353</v>
      </c>
      <c r="AP230" s="184">
        <v>1227</v>
      </c>
      <c r="AQ230" s="184">
        <v>1223</v>
      </c>
      <c r="AR230" s="184">
        <v>1207</v>
      </c>
      <c r="AS230" s="184">
        <v>1017</v>
      </c>
      <c r="AT230" s="184">
        <v>1020</v>
      </c>
      <c r="AU230" s="184">
        <v>1031</v>
      </c>
      <c r="AV230" s="184">
        <v>987</v>
      </c>
      <c r="AW230" s="184">
        <v>1001</v>
      </c>
      <c r="AX230" s="184">
        <v>943</v>
      </c>
      <c r="AY230" s="184">
        <v>950</v>
      </c>
      <c r="AZ230" s="184">
        <v>832</v>
      </c>
      <c r="BA230" s="184">
        <v>757</v>
      </c>
      <c r="BB230" s="184">
        <v>866</v>
      </c>
      <c r="BC230" s="184">
        <v>820</v>
      </c>
      <c r="BD230" s="184">
        <v>852</v>
      </c>
      <c r="BE230" s="184">
        <v>883</v>
      </c>
      <c r="BF230" s="184">
        <v>808</v>
      </c>
      <c r="BG230" s="184">
        <v>846</v>
      </c>
      <c r="BH230" s="184">
        <v>717</v>
      </c>
      <c r="BI230" s="184">
        <v>804</v>
      </c>
      <c r="BJ230" s="184">
        <v>782</v>
      </c>
      <c r="BK230" s="184">
        <v>990</v>
      </c>
      <c r="BL230" s="184">
        <v>911</v>
      </c>
      <c r="BM230" s="184">
        <v>898</v>
      </c>
      <c r="BN230" s="184">
        <v>964</v>
      </c>
      <c r="BO230" s="184">
        <v>937</v>
      </c>
      <c r="BP230" s="184">
        <v>982</v>
      </c>
      <c r="BQ230" s="184">
        <v>975</v>
      </c>
      <c r="BR230" s="184">
        <v>954</v>
      </c>
      <c r="BS230" s="184">
        <v>996</v>
      </c>
      <c r="BT230" s="184">
        <v>970</v>
      </c>
      <c r="BU230" s="184">
        <v>947</v>
      </c>
      <c r="BV230" s="184">
        <v>925</v>
      </c>
      <c r="BW230" s="184">
        <v>811</v>
      </c>
      <c r="BX230" s="184">
        <v>798</v>
      </c>
      <c r="BY230" s="184">
        <v>774</v>
      </c>
      <c r="BZ230" s="184">
        <v>647</v>
      </c>
      <c r="CA230" s="184">
        <v>696</v>
      </c>
      <c r="CB230" s="184">
        <v>583</v>
      </c>
      <c r="CC230" s="184">
        <v>533</v>
      </c>
      <c r="CD230" s="184">
        <v>499</v>
      </c>
      <c r="CE230" s="184">
        <v>526</v>
      </c>
      <c r="CF230" s="184">
        <v>454</v>
      </c>
      <c r="CG230" s="184">
        <v>427</v>
      </c>
      <c r="CH230" s="184">
        <v>488</v>
      </c>
      <c r="CI230" s="184">
        <v>462</v>
      </c>
      <c r="CJ230" s="184">
        <v>451</v>
      </c>
      <c r="CK230" s="184">
        <v>419</v>
      </c>
      <c r="CL230" s="184">
        <v>459</v>
      </c>
      <c r="CM230" s="184">
        <v>370</v>
      </c>
      <c r="CN230" s="184">
        <v>326</v>
      </c>
      <c r="CO230" s="184">
        <v>334</v>
      </c>
      <c r="CP230" s="184">
        <v>314</v>
      </c>
      <c r="CQ230" s="184">
        <v>277</v>
      </c>
      <c r="CR230" s="184">
        <v>249</v>
      </c>
      <c r="CS230" s="184">
        <v>216</v>
      </c>
      <c r="CT230" s="184">
        <v>188</v>
      </c>
      <c r="CU230" s="184">
        <v>184</v>
      </c>
      <c r="CV230" s="184">
        <v>153</v>
      </c>
      <c r="CW230" s="184">
        <v>85</v>
      </c>
      <c r="CX230" s="184">
        <v>97</v>
      </c>
      <c r="CY230" s="184">
        <v>357</v>
      </c>
      <c r="CZ230">
        <v>622</v>
      </c>
      <c r="DA230">
        <v>664</v>
      </c>
      <c r="DB230">
        <v>646</v>
      </c>
      <c r="DC230">
        <v>593</v>
      </c>
      <c r="DD230">
        <v>565</v>
      </c>
      <c r="DE230">
        <v>658</v>
      </c>
      <c r="DF230">
        <v>571</v>
      </c>
      <c r="DG230">
        <v>670</v>
      </c>
      <c r="DH230">
        <v>641</v>
      </c>
      <c r="DI230">
        <v>624</v>
      </c>
      <c r="DJ230">
        <v>612</v>
      </c>
      <c r="DK230">
        <v>611</v>
      </c>
      <c r="DL230">
        <v>581</v>
      </c>
      <c r="DM230">
        <v>608</v>
      </c>
      <c r="DN230">
        <v>551</v>
      </c>
      <c r="DO230">
        <v>613</v>
      </c>
      <c r="DP230">
        <v>640</v>
      </c>
      <c r="DQ230">
        <v>629</v>
      </c>
      <c r="DR230">
        <v>697</v>
      </c>
      <c r="DS230">
        <v>678</v>
      </c>
      <c r="DT230">
        <v>836</v>
      </c>
      <c r="DU230">
        <v>1049</v>
      </c>
      <c r="DV230">
        <v>1180</v>
      </c>
      <c r="DW230">
        <v>1631</v>
      </c>
      <c r="DX230">
        <v>1678</v>
      </c>
      <c r="DY230">
        <v>1800</v>
      </c>
      <c r="DZ230">
        <v>1589</v>
      </c>
      <c r="EA230">
        <v>1714</v>
      </c>
      <c r="EB230">
        <v>1620</v>
      </c>
      <c r="EC230">
        <v>1443</v>
      </c>
      <c r="ED230">
        <v>1475</v>
      </c>
      <c r="EE230">
        <v>1324</v>
      </c>
      <c r="EF230">
        <v>1255</v>
      </c>
      <c r="EG230">
        <v>1060</v>
      </c>
      <c r="EH230">
        <v>1153</v>
      </c>
      <c r="EI230">
        <v>1033</v>
      </c>
      <c r="EJ230">
        <v>1141</v>
      </c>
      <c r="EK230">
        <v>1129</v>
      </c>
      <c r="EL230">
        <v>1056</v>
      </c>
      <c r="EM230">
        <v>1047</v>
      </c>
      <c r="EN230">
        <v>985</v>
      </c>
      <c r="EO230">
        <v>1032</v>
      </c>
      <c r="EP230">
        <v>995</v>
      </c>
      <c r="EQ230">
        <v>999</v>
      </c>
      <c r="ER230">
        <v>1041</v>
      </c>
      <c r="ES230">
        <v>934</v>
      </c>
      <c r="ET230">
        <v>912</v>
      </c>
      <c r="EU230">
        <v>967</v>
      </c>
      <c r="EV230">
        <v>1044</v>
      </c>
      <c r="EW230">
        <v>1100</v>
      </c>
      <c r="EX230">
        <v>1015</v>
      </c>
      <c r="EY230">
        <v>1016</v>
      </c>
      <c r="EZ230">
        <v>1068</v>
      </c>
      <c r="FA230">
        <v>1219</v>
      </c>
      <c r="FB230">
        <v>1082</v>
      </c>
      <c r="FC230">
        <v>1215</v>
      </c>
      <c r="FD230">
        <v>1228</v>
      </c>
      <c r="FE230">
        <v>1138</v>
      </c>
      <c r="FF230">
        <v>1150</v>
      </c>
      <c r="FG230">
        <v>1016</v>
      </c>
      <c r="FH230">
        <v>1089</v>
      </c>
      <c r="FI230">
        <v>1146</v>
      </c>
      <c r="FJ230">
        <v>1105</v>
      </c>
      <c r="FK230">
        <v>944</v>
      </c>
      <c r="FL230">
        <v>808</v>
      </c>
      <c r="FM230">
        <v>837</v>
      </c>
      <c r="FN230">
        <v>727</v>
      </c>
      <c r="FO230">
        <v>766</v>
      </c>
      <c r="FP230">
        <v>695</v>
      </c>
      <c r="FQ230">
        <v>665</v>
      </c>
      <c r="FR230">
        <v>667</v>
      </c>
      <c r="FS230">
        <v>551</v>
      </c>
      <c r="FT230">
        <v>509</v>
      </c>
      <c r="FU230">
        <v>576</v>
      </c>
      <c r="FV230">
        <v>551</v>
      </c>
      <c r="FW230">
        <v>524</v>
      </c>
      <c r="FX230">
        <v>574</v>
      </c>
      <c r="FY230">
        <v>525</v>
      </c>
      <c r="FZ230">
        <v>486</v>
      </c>
      <c r="GA230">
        <v>485</v>
      </c>
      <c r="GB230">
        <v>399</v>
      </c>
      <c r="GC230">
        <v>374</v>
      </c>
      <c r="GD230">
        <v>341</v>
      </c>
      <c r="GE230">
        <v>263</v>
      </c>
      <c r="GF230">
        <v>331</v>
      </c>
      <c r="GG230">
        <v>278</v>
      </c>
      <c r="GH230">
        <v>221</v>
      </c>
      <c r="GI230">
        <v>217</v>
      </c>
      <c r="GJ230">
        <v>131</v>
      </c>
      <c r="GK230">
        <v>168</v>
      </c>
      <c r="GL230">
        <v>659</v>
      </c>
    </row>
    <row r="231" spans="1:194" s="1" customFormat="1" ht="14.4" x14ac:dyDescent="0.3">
      <c r="A231" s="30" t="s">
        <v>46</v>
      </c>
      <c r="B231" s="1" t="s">
        <v>270</v>
      </c>
      <c r="C231" s="29" t="str">
        <f t="shared" si="76"/>
        <v>LA England - King's Lynn and West Norfolk</v>
      </c>
      <c r="D231" s="48">
        <f t="shared" si="77"/>
        <v>5096</v>
      </c>
      <c r="E231" s="48">
        <f t="shared" si="78"/>
        <v>5070</v>
      </c>
      <c r="F231" s="49">
        <f t="shared" ref="F231:F294" si="79">G231+H231</f>
        <v>156206</v>
      </c>
      <c r="G231" s="49">
        <f t="shared" ref="G231:G294" si="80">SUM(M231:CY231)</f>
        <v>76396</v>
      </c>
      <c r="H231" s="50">
        <f t="shared" ref="H231:H294" si="81">SUM(CZ231:GL231)</f>
        <v>79810</v>
      </c>
      <c r="I231" s="50">
        <f t="shared" ref="I231:I294" si="82">SUM(AE231:CY231)</f>
        <v>61681</v>
      </c>
      <c r="J231" s="50">
        <f t="shared" ref="J231:J294" si="83">SUM(DR231:GL231)</f>
        <v>65610</v>
      </c>
      <c r="K231" s="47">
        <f t="shared" ref="K231:K291" si="84">SUM(M231:AD231)</f>
        <v>14715</v>
      </c>
      <c r="L231" s="48">
        <f t="shared" ref="L231:L294" si="85">SUM(CZ231:DQ231)</f>
        <v>14200</v>
      </c>
      <c r="M231" s="184">
        <v>676</v>
      </c>
      <c r="N231" s="184">
        <v>669</v>
      </c>
      <c r="O231" s="184">
        <v>786</v>
      </c>
      <c r="P231" s="184">
        <v>743</v>
      </c>
      <c r="Q231" s="184">
        <v>746</v>
      </c>
      <c r="R231" s="184">
        <v>828</v>
      </c>
      <c r="S231" s="184">
        <v>781</v>
      </c>
      <c r="T231" s="184">
        <v>834</v>
      </c>
      <c r="U231" s="184">
        <v>927</v>
      </c>
      <c r="V231" s="184">
        <v>869</v>
      </c>
      <c r="W231" s="184">
        <v>853</v>
      </c>
      <c r="X231" s="184">
        <v>907</v>
      </c>
      <c r="Y231" s="184">
        <v>919</v>
      </c>
      <c r="Z231" s="184">
        <v>850</v>
      </c>
      <c r="AA231" s="184">
        <v>795</v>
      </c>
      <c r="AB231" s="184">
        <v>841</v>
      </c>
      <c r="AC231" s="184">
        <v>875</v>
      </c>
      <c r="AD231" s="184">
        <v>816</v>
      </c>
      <c r="AE231" s="184">
        <v>824</v>
      </c>
      <c r="AF231" s="184">
        <v>728</v>
      </c>
      <c r="AG231" s="184">
        <v>680</v>
      </c>
      <c r="AH231" s="184">
        <v>692</v>
      </c>
      <c r="AI231" s="184">
        <v>704</v>
      </c>
      <c r="AJ231" s="184">
        <v>692</v>
      </c>
      <c r="AK231" s="184">
        <v>771</v>
      </c>
      <c r="AL231" s="184">
        <v>787</v>
      </c>
      <c r="AM231" s="184">
        <v>829</v>
      </c>
      <c r="AN231" s="184">
        <v>801</v>
      </c>
      <c r="AO231" s="184">
        <v>852</v>
      </c>
      <c r="AP231" s="184">
        <v>780</v>
      </c>
      <c r="AQ231" s="184">
        <v>889</v>
      </c>
      <c r="AR231" s="184">
        <v>919</v>
      </c>
      <c r="AS231" s="184">
        <v>923</v>
      </c>
      <c r="AT231" s="184">
        <v>892</v>
      </c>
      <c r="AU231" s="184">
        <v>855</v>
      </c>
      <c r="AV231" s="184">
        <v>865</v>
      </c>
      <c r="AW231" s="184">
        <v>900</v>
      </c>
      <c r="AX231" s="184">
        <v>932</v>
      </c>
      <c r="AY231" s="184">
        <v>964</v>
      </c>
      <c r="AZ231" s="184">
        <v>908</v>
      </c>
      <c r="BA231" s="184">
        <v>843</v>
      </c>
      <c r="BB231" s="184">
        <v>809</v>
      </c>
      <c r="BC231" s="184">
        <v>764</v>
      </c>
      <c r="BD231" s="184">
        <v>855</v>
      </c>
      <c r="BE231" s="184">
        <v>859</v>
      </c>
      <c r="BF231" s="184">
        <v>833</v>
      </c>
      <c r="BG231" s="184">
        <v>772</v>
      </c>
      <c r="BH231" s="184">
        <v>741</v>
      </c>
      <c r="BI231" s="184">
        <v>811</v>
      </c>
      <c r="BJ231" s="184">
        <v>852</v>
      </c>
      <c r="BK231" s="184">
        <v>893</v>
      </c>
      <c r="BL231" s="184">
        <v>934</v>
      </c>
      <c r="BM231" s="184">
        <v>966</v>
      </c>
      <c r="BN231" s="184">
        <v>1039</v>
      </c>
      <c r="BO231" s="184">
        <v>1017</v>
      </c>
      <c r="BP231" s="184">
        <v>1109</v>
      </c>
      <c r="BQ231" s="184">
        <v>1109</v>
      </c>
      <c r="BR231" s="184">
        <v>1119</v>
      </c>
      <c r="BS231" s="184">
        <v>1186</v>
      </c>
      <c r="BT231" s="184">
        <v>1179</v>
      </c>
      <c r="BU231" s="184">
        <v>1192</v>
      </c>
      <c r="BV231" s="184">
        <v>1135</v>
      </c>
      <c r="BW231" s="184">
        <v>1100</v>
      </c>
      <c r="BX231" s="184">
        <v>1128</v>
      </c>
      <c r="BY231" s="184">
        <v>1092</v>
      </c>
      <c r="BZ231" s="184">
        <v>1019</v>
      </c>
      <c r="CA231" s="184">
        <v>1007</v>
      </c>
      <c r="CB231" s="184">
        <v>1002</v>
      </c>
      <c r="CC231" s="184">
        <v>991</v>
      </c>
      <c r="CD231" s="184">
        <v>921</v>
      </c>
      <c r="CE231" s="184">
        <v>907</v>
      </c>
      <c r="CF231" s="184">
        <v>883</v>
      </c>
      <c r="CG231" s="184">
        <v>905</v>
      </c>
      <c r="CH231" s="184">
        <v>851</v>
      </c>
      <c r="CI231" s="184">
        <v>938</v>
      </c>
      <c r="CJ231" s="184">
        <v>921</v>
      </c>
      <c r="CK231" s="184">
        <v>966</v>
      </c>
      <c r="CL231" s="184">
        <v>1112</v>
      </c>
      <c r="CM231" s="184">
        <v>813</v>
      </c>
      <c r="CN231" s="184">
        <v>766</v>
      </c>
      <c r="CO231" s="184">
        <v>691</v>
      </c>
      <c r="CP231" s="184">
        <v>625</v>
      </c>
      <c r="CQ231" s="184">
        <v>563</v>
      </c>
      <c r="CR231" s="184">
        <v>415</v>
      </c>
      <c r="CS231" s="184">
        <v>468</v>
      </c>
      <c r="CT231" s="184">
        <v>406</v>
      </c>
      <c r="CU231" s="184">
        <v>379</v>
      </c>
      <c r="CV231" s="184">
        <v>335</v>
      </c>
      <c r="CW231" s="184">
        <v>286</v>
      </c>
      <c r="CX231" s="184">
        <v>230</v>
      </c>
      <c r="CY231" s="184">
        <v>757</v>
      </c>
      <c r="CZ231">
        <v>605</v>
      </c>
      <c r="DA231">
        <v>635</v>
      </c>
      <c r="DB231">
        <v>703</v>
      </c>
      <c r="DC231">
        <v>711</v>
      </c>
      <c r="DD231">
        <v>762</v>
      </c>
      <c r="DE231">
        <v>738</v>
      </c>
      <c r="DF231">
        <v>742</v>
      </c>
      <c r="DG231">
        <v>813</v>
      </c>
      <c r="DH231">
        <v>824</v>
      </c>
      <c r="DI231">
        <v>874</v>
      </c>
      <c r="DJ231">
        <v>851</v>
      </c>
      <c r="DK231">
        <v>872</v>
      </c>
      <c r="DL231">
        <v>855</v>
      </c>
      <c r="DM231">
        <v>860</v>
      </c>
      <c r="DN231">
        <v>884</v>
      </c>
      <c r="DO231">
        <v>864</v>
      </c>
      <c r="DP231">
        <v>842</v>
      </c>
      <c r="DQ231">
        <v>765</v>
      </c>
      <c r="DR231">
        <v>693</v>
      </c>
      <c r="DS231">
        <v>524</v>
      </c>
      <c r="DT231">
        <v>490</v>
      </c>
      <c r="DU231">
        <v>512</v>
      </c>
      <c r="DV231">
        <v>617</v>
      </c>
      <c r="DW231">
        <v>644</v>
      </c>
      <c r="DX231">
        <v>623</v>
      </c>
      <c r="DY231">
        <v>730</v>
      </c>
      <c r="DZ231">
        <v>849</v>
      </c>
      <c r="EA231">
        <v>751</v>
      </c>
      <c r="EB231">
        <v>775</v>
      </c>
      <c r="EC231">
        <v>856</v>
      </c>
      <c r="ED231">
        <v>867</v>
      </c>
      <c r="EE231">
        <v>874</v>
      </c>
      <c r="EF231">
        <v>905</v>
      </c>
      <c r="EG231">
        <v>911</v>
      </c>
      <c r="EH231">
        <v>983</v>
      </c>
      <c r="EI231">
        <v>1040</v>
      </c>
      <c r="EJ231">
        <v>998</v>
      </c>
      <c r="EK231">
        <v>968</v>
      </c>
      <c r="EL231">
        <v>940</v>
      </c>
      <c r="EM231">
        <v>958</v>
      </c>
      <c r="EN231">
        <v>897</v>
      </c>
      <c r="EO231">
        <v>896</v>
      </c>
      <c r="EP231">
        <v>907</v>
      </c>
      <c r="EQ231">
        <v>891</v>
      </c>
      <c r="ER231">
        <v>854</v>
      </c>
      <c r="ES231">
        <v>793</v>
      </c>
      <c r="ET231">
        <v>811</v>
      </c>
      <c r="EU231">
        <v>793</v>
      </c>
      <c r="EV231">
        <v>849</v>
      </c>
      <c r="EW231">
        <v>867</v>
      </c>
      <c r="EX231">
        <v>957</v>
      </c>
      <c r="EY231">
        <v>987</v>
      </c>
      <c r="EZ231">
        <v>1100</v>
      </c>
      <c r="FA231">
        <v>1174</v>
      </c>
      <c r="FB231">
        <v>1132</v>
      </c>
      <c r="FC231">
        <v>1163</v>
      </c>
      <c r="FD231">
        <v>1164</v>
      </c>
      <c r="FE231">
        <v>1126</v>
      </c>
      <c r="FF231">
        <v>1133</v>
      </c>
      <c r="FG231">
        <v>1264</v>
      </c>
      <c r="FH231">
        <v>1255</v>
      </c>
      <c r="FI231">
        <v>1246</v>
      </c>
      <c r="FJ231">
        <v>1219</v>
      </c>
      <c r="FK231">
        <v>1204</v>
      </c>
      <c r="FL231">
        <v>1095</v>
      </c>
      <c r="FM231">
        <v>1131</v>
      </c>
      <c r="FN231">
        <v>1129</v>
      </c>
      <c r="FO231">
        <v>1048</v>
      </c>
      <c r="FP231">
        <v>1073</v>
      </c>
      <c r="FQ231">
        <v>1033</v>
      </c>
      <c r="FR231">
        <v>1009</v>
      </c>
      <c r="FS231">
        <v>1029</v>
      </c>
      <c r="FT231">
        <v>979</v>
      </c>
      <c r="FU231">
        <v>957</v>
      </c>
      <c r="FV231">
        <v>990</v>
      </c>
      <c r="FW231">
        <v>1063</v>
      </c>
      <c r="FX231">
        <v>1125</v>
      </c>
      <c r="FY231">
        <v>1192</v>
      </c>
      <c r="FZ231">
        <v>894</v>
      </c>
      <c r="GA231">
        <v>833</v>
      </c>
      <c r="GB231">
        <v>802</v>
      </c>
      <c r="GC231">
        <v>764</v>
      </c>
      <c r="GD231">
        <v>707</v>
      </c>
      <c r="GE231">
        <v>545</v>
      </c>
      <c r="GF231">
        <v>562</v>
      </c>
      <c r="GG231">
        <v>503</v>
      </c>
      <c r="GH231">
        <v>494</v>
      </c>
      <c r="GI231">
        <v>414</v>
      </c>
      <c r="GJ231">
        <v>374</v>
      </c>
      <c r="GK231">
        <v>330</v>
      </c>
      <c r="GL231">
        <v>1345</v>
      </c>
    </row>
    <row r="232" spans="1:194" s="1" customFormat="1" ht="14.4" x14ac:dyDescent="0.3">
      <c r="A232" s="30" t="s">
        <v>46</v>
      </c>
      <c r="B232" s="1" t="s">
        <v>271</v>
      </c>
      <c r="C232" s="29" t="str">
        <f t="shared" si="76"/>
        <v>LA England - Kingston upon Hull, City of</v>
      </c>
      <c r="D232" s="48">
        <f t="shared" si="77"/>
        <v>10936</v>
      </c>
      <c r="E232" s="48">
        <f t="shared" si="78"/>
        <v>10447</v>
      </c>
      <c r="F232" s="49">
        <f t="shared" si="79"/>
        <v>275401</v>
      </c>
      <c r="G232" s="49">
        <f t="shared" si="80"/>
        <v>138530</v>
      </c>
      <c r="H232" s="50">
        <f t="shared" si="81"/>
        <v>136871</v>
      </c>
      <c r="I232" s="50">
        <f t="shared" si="82"/>
        <v>106600</v>
      </c>
      <c r="J232" s="50">
        <f t="shared" si="83"/>
        <v>106422</v>
      </c>
      <c r="K232" s="47">
        <f t="shared" si="84"/>
        <v>31930</v>
      </c>
      <c r="L232" s="48">
        <f t="shared" si="85"/>
        <v>30449</v>
      </c>
      <c r="M232" s="184">
        <v>1642</v>
      </c>
      <c r="N232" s="184">
        <v>1615</v>
      </c>
      <c r="O232" s="184">
        <v>1749</v>
      </c>
      <c r="P232" s="184">
        <v>1641</v>
      </c>
      <c r="Q232" s="184">
        <v>1671</v>
      </c>
      <c r="R232" s="184">
        <v>1736</v>
      </c>
      <c r="S232" s="184">
        <v>1701</v>
      </c>
      <c r="T232" s="184">
        <v>1836</v>
      </c>
      <c r="U232" s="184">
        <v>1847</v>
      </c>
      <c r="V232" s="184">
        <v>1788</v>
      </c>
      <c r="W232" s="184">
        <v>1838</v>
      </c>
      <c r="X232" s="184">
        <v>1930</v>
      </c>
      <c r="Y232" s="184">
        <v>1944</v>
      </c>
      <c r="Z232" s="184">
        <v>1872</v>
      </c>
      <c r="AA232" s="184">
        <v>1731</v>
      </c>
      <c r="AB232" s="184">
        <v>1779</v>
      </c>
      <c r="AC232" s="184">
        <v>1770</v>
      </c>
      <c r="AD232" s="184">
        <v>1840</v>
      </c>
      <c r="AE232" s="184">
        <v>1812</v>
      </c>
      <c r="AF232" s="184">
        <v>2153</v>
      </c>
      <c r="AG232" s="184">
        <v>2103</v>
      </c>
      <c r="AH232" s="184">
        <v>1769</v>
      </c>
      <c r="AI232" s="184">
        <v>1646</v>
      </c>
      <c r="AJ232" s="184">
        <v>1666</v>
      </c>
      <c r="AK232" s="184">
        <v>1767</v>
      </c>
      <c r="AL232" s="184">
        <v>1713</v>
      </c>
      <c r="AM232" s="184">
        <v>1947</v>
      </c>
      <c r="AN232" s="184">
        <v>2038</v>
      </c>
      <c r="AO232" s="184">
        <v>2029</v>
      </c>
      <c r="AP232" s="184">
        <v>2215</v>
      </c>
      <c r="AQ232" s="184">
        <v>2250</v>
      </c>
      <c r="AR232" s="184">
        <v>2289</v>
      </c>
      <c r="AS232" s="184">
        <v>2341</v>
      </c>
      <c r="AT232" s="184">
        <v>2365</v>
      </c>
      <c r="AU232" s="184">
        <v>2217</v>
      </c>
      <c r="AV232" s="184">
        <v>2236</v>
      </c>
      <c r="AW232" s="184">
        <v>2163</v>
      </c>
      <c r="AX232" s="184">
        <v>1972</v>
      </c>
      <c r="AY232" s="184">
        <v>2212</v>
      </c>
      <c r="AZ232" s="184">
        <v>2077</v>
      </c>
      <c r="BA232" s="184">
        <v>1914</v>
      </c>
      <c r="BB232" s="184">
        <v>1799</v>
      </c>
      <c r="BC232" s="184">
        <v>1946</v>
      </c>
      <c r="BD232" s="184">
        <v>1816</v>
      </c>
      <c r="BE232" s="184">
        <v>1681</v>
      </c>
      <c r="BF232" s="184">
        <v>1689</v>
      </c>
      <c r="BG232" s="184">
        <v>1503</v>
      </c>
      <c r="BH232" s="184">
        <v>1560</v>
      </c>
      <c r="BI232" s="184">
        <v>1675</v>
      </c>
      <c r="BJ232" s="184">
        <v>1561</v>
      </c>
      <c r="BK232" s="184">
        <v>1457</v>
      </c>
      <c r="BL232" s="184">
        <v>1640</v>
      </c>
      <c r="BM232" s="184">
        <v>1730</v>
      </c>
      <c r="BN232" s="184">
        <v>1798</v>
      </c>
      <c r="BO232" s="184">
        <v>1652</v>
      </c>
      <c r="BP232" s="184">
        <v>1669</v>
      </c>
      <c r="BQ232" s="184">
        <v>1608</v>
      </c>
      <c r="BR232" s="184">
        <v>1761</v>
      </c>
      <c r="BS232" s="184">
        <v>1683</v>
      </c>
      <c r="BT232" s="184">
        <v>1691</v>
      </c>
      <c r="BU232" s="184">
        <v>1627</v>
      </c>
      <c r="BV232" s="184">
        <v>1591</v>
      </c>
      <c r="BW232" s="184">
        <v>1659</v>
      </c>
      <c r="BX232" s="184">
        <v>1473</v>
      </c>
      <c r="BY232" s="184">
        <v>1398</v>
      </c>
      <c r="BZ232" s="184">
        <v>1377</v>
      </c>
      <c r="CA232" s="184">
        <v>1368</v>
      </c>
      <c r="CB232" s="184">
        <v>1320</v>
      </c>
      <c r="CC232" s="184">
        <v>1193</v>
      </c>
      <c r="CD232" s="184">
        <v>1143</v>
      </c>
      <c r="CE232" s="184">
        <v>1149</v>
      </c>
      <c r="CF232" s="184">
        <v>1101</v>
      </c>
      <c r="CG232" s="184">
        <v>1044</v>
      </c>
      <c r="CH232" s="184">
        <v>1037</v>
      </c>
      <c r="CI232" s="184">
        <v>932</v>
      </c>
      <c r="CJ232" s="184">
        <v>921</v>
      </c>
      <c r="CK232" s="184">
        <v>1004</v>
      </c>
      <c r="CL232" s="184">
        <v>1050</v>
      </c>
      <c r="CM232" s="184">
        <v>705</v>
      </c>
      <c r="CN232" s="184">
        <v>634</v>
      </c>
      <c r="CO232" s="184">
        <v>524</v>
      </c>
      <c r="CP232" s="184">
        <v>563</v>
      </c>
      <c r="CQ232" s="184">
        <v>437</v>
      </c>
      <c r="CR232" s="184">
        <v>356</v>
      </c>
      <c r="CS232" s="184">
        <v>347</v>
      </c>
      <c r="CT232" s="184">
        <v>372</v>
      </c>
      <c r="CU232" s="184">
        <v>311</v>
      </c>
      <c r="CV232" s="184">
        <v>257</v>
      </c>
      <c r="CW232" s="184">
        <v>191</v>
      </c>
      <c r="CX232" s="184">
        <v>181</v>
      </c>
      <c r="CY232" s="184">
        <v>522</v>
      </c>
      <c r="CZ232">
        <v>1515</v>
      </c>
      <c r="DA232">
        <v>1480</v>
      </c>
      <c r="DB232">
        <v>1656</v>
      </c>
      <c r="DC232">
        <v>1621</v>
      </c>
      <c r="DD232">
        <v>1685</v>
      </c>
      <c r="DE232">
        <v>1666</v>
      </c>
      <c r="DF232">
        <v>1701</v>
      </c>
      <c r="DG232">
        <v>1710</v>
      </c>
      <c r="DH232">
        <v>1702</v>
      </c>
      <c r="DI232">
        <v>1711</v>
      </c>
      <c r="DJ232">
        <v>1723</v>
      </c>
      <c r="DK232">
        <v>1832</v>
      </c>
      <c r="DL232">
        <v>1846</v>
      </c>
      <c r="DM232">
        <v>1793</v>
      </c>
      <c r="DN232">
        <v>1765</v>
      </c>
      <c r="DO232">
        <v>1670</v>
      </c>
      <c r="DP232">
        <v>1791</v>
      </c>
      <c r="DQ232">
        <v>1582</v>
      </c>
      <c r="DR232">
        <v>1676</v>
      </c>
      <c r="DS232">
        <v>1863</v>
      </c>
      <c r="DT232">
        <v>1797</v>
      </c>
      <c r="DU232">
        <v>1632</v>
      </c>
      <c r="DV232">
        <v>1469</v>
      </c>
      <c r="DW232">
        <v>1578</v>
      </c>
      <c r="DX232">
        <v>1627</v>
      </c>
      <c r="DY232">
        <v>1680</v>
      </c>
      <c r="DZ232">
        <v>1941</v>
      </c>
      <c r="EA232">
        <v>1969</v>
      </c>
      <c r="EB232">
        <v>2169</v>
      </c>
      <c r="EC232">
        <v>2132</v>
      </c>
      <c r="ED232">
        <v>2203</v>
      </c>
      <c r="EE232">
        <v>2297</v>
      </c>
      <c r="EF232">
        <v>2230</v>
      </c>
      <c r="EG232">
        <v>2363</v>
      </c>
      <c r="EH232">
        <v>2290</v>
      </c>
      <c r="EI232">
        <v>2186</v>
      </c>
      <c r="EJ232">
        <v>2136</v>
      </c>
      <c r="EK232">
        <v>2136</v>
      </c>
      <c r="EL232">
        <v>2033</v>
      </c>
      <c r="EM232">
        <v>2068</v>
      </c>
      <c r="EN232">
        <v>1869</v>
      </c>
      <c r="EO232">
        <v>1826</v>
      </c>
      <c r="EP232">
        <v>1738</v>
      </c>
      <c r="EQ232">
        <v>1664</v>
      </c>
      <c r="ER232">
        <v>1681</v>
      </c>
      <c r="ES232">
        <v>1511</v>
      </c>
      <c r="ET232">
        <v>1430</v>
      </c>
      <c r="EU232">
        <v>1364</v>
      </c>
      <c r="EV232">
        <v>1395</v>
      </c>
      <c r="EW232">
        <v>1518</v>
      </c>
      <c r="EX232">
        <v>1619</v>
      </c>
      <c r="EY232">
        <v>1622</v>
      </c>
      <c r="EZ232">
        <v>1620</v>
      </c>
      <c r="FA232">
        <v>1668</v>
      </c>
      <c r="FB232">
        <v>1611</v>
      </c>
      <c r="FC232">
        <v>1673</v>
      </c>
      <c r="FD232">
        <v>1614</v>
      </c>
      <c r="FE232">
        <v>1633</v>
      </c>
      <c r="FF232">
        <v>1580</v>
      </c>
      <c r="FG232">
        <v>1640</v>
      </c>
      <c r="FH232">
        <v>1686</v>
      </c>
      <c r="FI232">
        <v>1652</v>
      </c>
      <c r="FJ232">
        <v>1615</v>
      </c>
      <c r="FK232">
        <v>1549</v>
      </c>
      <c r="FL232">
        <v>1509</v>
      </c>
      <c r="FM232">
        <v>1330</v>
      </c>
      <c r="FN232">
        <v>1370</v>
      </c>
      <c r="FO232">
        <v>1348</v>
      </c>
      <c r="FP232">
        <v>1251</v>
      </c>
      <c r="FQ232">
        <v>1141</v>
      </c>
      <c r="FR232">
        <v>1164</v>
      </c>
      <c r="FS232">
        <v>1139</v>
      </c>
      <c r="FT232">
        <v>1109</v>
      </c>
      <c r="FU232">
        <v>1052</v>
      </c>
      <c r="FV232">
        <v>1041</v>
      </c>
      <c r="FW232">
        <v>1004</v>
      </c>
      <c r="FX232">
        <v>1103</v>
      </c>
      <c r="FY232">
        <v>1153</v>
      </c>
      <c r="FZ232">
        <v>796</v>
      </c>
      <c r="GA232">
        <v>675</v>
      </c>
      <c r="GB232">
        <v>654</v>
      </c>
      <c r="GC232">
        <v>686</v>
      </c>
      <c r="GD232">
        <v>549</v>
      </c>
      <c r="GE232">
        <v>487</v>
      </c>
      <c r="GF232">
        <v>512</v>
      </c>
      <c r="GG232">
        <v>472</v>
      </c>
      <c r="GH232">
        <v>425</v>
      </c>
      <c r="GI232">
        <v>408</v>
      </c>
      <c r="GJ232">
        <v>322</v>
      </c>
      <c r="GK232">
        <v>300</v>
      </c>
      <c r="GL232">
        <v>1169</v>
      </c>
    </row>
    <row r="233" spans="1:194" s="1" customFormat="1" ht="14.4" x14ac:dyDescent="0.3">
      <c r="A233" s="30" t="s">
        <v>46</v>
      </c>
      <c r="B233" s="1" t="s">
        <v>272</v>
      </c>
      <c r="C233" s="29" t="str">
        <f t="shared" ref="C233:C296" si="86">CONCATENATE(A233," - ",B233)</f>
        <v>LA England - Kingston upon Thames</v>
      </c>
      <c r="D233" s="48">
        <f t="shared" si="77"/>
        <v>6556</v>
      </c>
      <c r="E233" s="48">
        <f t="shared" si="78"/>
        <v>6814</v>
      </c>
      <c r="F233" s="49">
        <f t="shared" si="79"/>
        <v>172692</v>
      </c>
      <c r="G233" s="49">
        <f t="shared" si="80"/>
        <v>82493</v>
      </c>
      <c r="H233" s="50">
        <f t="shared" si="81"/>
        <v>90199</v>
      </c>
      <c r="I233" s="50">
        <f t="shared" si="82"/>
        <v>63854</v>
      </c>
      <c r="J233" s="50">
        <f t="shared" si="83"/>
        <v>71717</v>
      </c>
      <c r="K233" s="47">
        <f t="shared" si="84"/>
        <v>18639</v>
      </c>
      <c r="L233" s="48">
        <f t="shared" si="85"/>
        <v>18482</v>
      </c>
      <c r="M233" s="184">
        <v>822</v>
      </c>
      <c r="N233" s="184">
        <v>877</v>
      </c>
      <c r="O233" s="184">
        <v>950</v>
      </c>
      <c r="P233" s="184">
        <v>948</v>
      </c>
      <c r="Q233" s="184">
        <v>952</v>
      </c>
      <c r="R233" s="184">
        <v>1006</v>
      </c>
      <c r="S233" s="184">
        <v>1053</v>
      </c>
      <c r="T233" s="184">
        <v>1068</v>
      </c>
      <c r="U233" s="184">
        <v>1070</v>
      </c>
      <c r="V233" s="184">
        <v>1125</v>
      </c>
      <c r="W233" s="184">
        <v>1092</v>
      </c>
      <c r="X233" s="184">
        <v>1120</v>
      </c>
      <c r="Y233" s="184">
        <v>1137</v>
      </c>
      <c r="Z233" s="184">
        <v>1160</v>
      </c>
      <c r="AA233" s="184">
        <v>1110</v>
      </c>
      <c r="AB233" s="184">
        <v>1068</v>
      </c>
      <c r="AC233" s="184">
        <v>1089</v>
      </c>
      <c r="AD233" s="184">
        <v>992</v>
      </c>
      <c r="AE233" s="184">
        <v>993</v>
      </c>
      <c r="AF233" s="184">
        <v>989</v>
      </c>
      <c r="AG233" s="184">
        <v>929</v>
      </c>
      <c r="AH233" s="184">
        <v>947</v>
      </c>
      <c r="AI233" s="184">
        <v>955</v>
      </c>
      <c r="AJ233" s="184">
        <v>1144</v>
      </c>
      <c r="AK233" s="184">
        <v>1174</v>
      </c>
      <c r="AL233" s="184">
        <v>1165</v>
      </c>
      <c r="AM233" s="184">
        <v>1133</v>
      </c>
      <c r="AN233" s="184">
        <v>1061</v>
      </c>
      <c r="AO233" s="184">
        <v>1058</v>
      </c>
      <c r="AP233" s="184">
        <v>1134</v>
      </c>
      <c r="AQ233" s="184">
        <v>1063</v>
      </c>
      <c r="AR233" s="184">
        <v>1011</v>
      </c>
      <c r="AS233" s="184">
        <v>1212</v>
      </c>
      <c r="AT233" s="184">
        <v>1154</v>
      </c>
      <c r="AU233" s="184">
        <v>1168</v>
      </c>
      <c r="AV233" s="184">
        <v>1291</v>
      </c>
      <c r="AW233" s="184">
        <v>1216</v>
      </c>
      <c r="AX233" s="184">
        <v>1129</v>
      </c>
      <c r="AY233" s="184">
        <v>1207</v>
      </c>
      <c r="AZ233" s="184">
        <v>1236</v>
      </c>
      <c r="BA233" s="184">
        <v>1199</v>
      </c>
      <c r="BB233" s="184">
        <v>1186</v>
      </c>
      <c r="BC233" s="184">
        <v>1180</v>
      </c>
      <c r="BD233" s="184">
        <v>1271</v>
      </c>
      <c r="BE233" s="184">
        <v>1299</v>
      </c>
      <c r="BF233" s="184">
        <v>1269</v>
      </c>
      <c r="BG233" s="184">
        <v>1278</v>
      </c>
      <c r="BH233" s="184">
        <v>1231</v>
      </c>
      <c r="BI233" s="184">
        <v>1223</v>
      </c>
      <c r="BJ233" s="184">
        <v>1229</v>
      </c>
      <c r="BK233" s="184">
        <v>1180</v>
      </c>
      <c r="BL233" s="184">
        <v>1203</v>
      </c>
      <c r="BM233" s="184">
        <v>1140</v>
      </c>
      <c r="BN233" s="184">
        <v>1206</v>
      </c>
      <c r="BO233" s="184">
        <v>1116</v>
      </c>
      <c r="BP233" s="184">
        <v>1124</v>
      </c>
      <c r="BQ233" s="184">
        <v>1079</v>
      </c>
      <c r="BR233" s="184">
        <v>985</v>
      </c>
      <c r="BS233" s="184">
        <v>1054</v>
      </c>
      <c r="BT233" s="184">
        <v>966</v>
      </c>
      <c r="BU233" s="184">
        <v>971</v>
      </c>
      <c r="BV233" s="184">
        <v>903</v>
      </c>
      <c r="BW233" s="184">
        <v>848</v>
      </c>
      <c r="BX233" s="184">
        <v>791</v>
      </c>
      <c r="BY233" s="184">
        <v>757</v>
      </c>
      <c r="BZ233" s="184">
        <v>824</v>
      </c>
      <c r="CA233" s="184">
        <v>694</v>
      </c>
      <c r="CB233" s="184">
        <v>683</v>
      </c>
      <c r="CC233" s="184">
        <v>620</v>
      </c>
      <c r="CD233" s="184">
        <v>596</v>
      </c>
      <c r="CE233" s="184">
        <v>625</v>
      </c>
      <c r="CF233" s="184">
        <v>578</v>
      </c>
      <c r="CG233" s="184">
        <v>543</v>
      </c>
      <c r="CH233" s="184">
        <v>564</v>
      </c>
      <c r="CI233" s="184">
        <v>542</v>
      </c>
      <c r="CJ233" s="184">
        <v>535</v>
      </c>
      <c r="CK233" s="184">
        <v>548</v>
      </c>
      <c r="CL233" s="184">
        <v>617</v>
      </c>
      <c r="CM233" s="184">
        <v>448</v>
      </c>
      <c r="CN233" s="184">
        <v>414</v>
      </c>
      <c r="CO233" s="184">
        <v>423</v>
      </c>
      <c r="CP233" s="184">
        <v>362</v>
      </c>
      <c r="CQ233" s="184">
        <v>278</v>
      </c>
      <c r="CR233" s="184">
        <v>263</v>
      </c>
      <c r="CS233" s="184">
        <v>264</v>
      </c>
      <c r="CT233" s="184">
        <v>226</v>
      </c>
      <c r="CU233" s="184">
        <v>187</v>
      </c>
      <c r="CV233" s="184">
        <v>184</v>
      </c>
      <c r="CW233" s="184">
        <v>169</v>
      </c>
      <c r="CX233" s="184">
        <v>139</v>
      </c>
      <c r="CY233" s="184">
        <v>471</v>
      </c>
      <c r="CZ233">
        <v>838</v>
      </c>
      <c r="DA233">
        <v>797</v>
      </c>
      <c r="DB233">
        <v>945</v>
      </c>
      <c r="DC233">
        <v>880</v>
      </c>
      <c r="DD233">
        <v>898</v>
      </c>
      <c r="DE233">
        <v>963</v>
      </c>
      <c r="DF233">
        <v>1000</v>
      </c>
      <c r="DG233">
        <v>1009</v>
      </c>
      <c r="DH233">
        <v>1088</v>
      </c>
      <c r="DI233">
        <v>1077</v>
      </c>
      <c r="DJ233">
        <v>1028</v>
      </c>
      <c r="DK233">
        <v>1145</v>
      </c>
      <c r="DL233">
        <v>1175</v>
      </c>
      <c r="DM233">
        <v>1172</v>
      </c>
      <c r="DN233">
        <v>1099</v>
      </c>
      <c r="DO233">
        <v>1172</v>
      </c>
      <c r="DP233">
        <v>1139</v>
      </c>
      <c r="DQ233">
        <v>1057</v>
      </c>
      <c r="DR233">
        <v>1055</v>
      </c>
      <c r="DS233">
        <v>1284</v>
      </c>
      <c r="DT233">
        <v>1293</v>
      </c>
      <c r="DU233">
        <v>1319</v>
      </c>
      <c r="DV233">
        <v>1201</v>
      </c>
      <c r="DW233">
        <v>1238</v>
      </c>
      <c r="DX233">
        <v>1296</v>
      </c>
      <c r="DY233">
        <v>1285</v>
      </c>
      <c r="DZ233">
        <v>1205</v>
      </c>
      <c r="EA233">
        <v>1114</v>
      </c>
      <c r="EB233">
        <v>1121</v>
      </c>
      <c r="EC233">
        <v>1223</v>
      </c>
      <c r="ED233">
        <v>1136</v>
      </c>
      <c r="EE233">
        <v>1303</v>
      </c>
      <c r="EF233">
        <v>1387</v>
      </c>
      <c r="EG233">
        <v>1337</v>
      </c>
      <c r="EH233">
        <v>1318</v>
      </c>
      <c r="EI233">
        <v>1307</v>
      </c>
      <c r="EJ233">
        <v>1468</v>
      </c>
      <c r="EK233">
        <v>1300</v>
      </c>
      <c r="EL233">
        <v>1362</v>
      </c>
      <c r="EM233">
        <v>1320</v>
      </c>
      <c r="EN233">
        <v>1340</v>
      </c>
      <c r="EO233">
        <v>1479</v>
      </c>
      <c r="EP233">
        <v>1360</v>
      </c>
      <c r="EQ233">
        <v>1466</v>
      </c>
      <c r="ER233">
        <v>1485</v>
      </c>
      <c r="ES233">
        <v>1446</v>
      </c>
      <c r="ET233">
        <v>1350</v>
      </c>
      <c r="EU233">
        <v>1255</v>
      </c>
      <c r="EV233">
        <v>1327</v>
      </c>
      <c r="EW233">
        <v>1290</v>
      </c>
      <c r="EX233">
        <v>1287</v>
      </c>
      <c r="EY233">
        <v>1254</v>
      </c>
      <c r="EZ233">
        <v>1250</v>
      </c>
      <c r="FA233">
        <v>1217</v>
      </c>
      <c r="FB233">
        <v>1107</v>
      </c>
      <c r="FC233">
        <v>1109</v>
      </c>
      <c r="FD233">
        <v>1106</v>
      </c>
      <c r="FE233">
        <v>1040</v>
      </c>
      <c r="FF233">
        <v>1047</v>
      </c>
      <c r="FG233">
        <v>985</v>
      </c>
      <c r="FH233">
        <v>986</v>
      </c>
      <c r="FI233">
        <v>932</v>
      </c>
      <c r="FJ233">
        <v>907</v>
      </c>
      <c r="FK233">
        <v>862</v>
      </c>
      <c r="FL233">
        <v>829</v>
      </c>
      <c r="FM233">
        <v>821</v>
      </c>
      <c r="FN233">
        <v>751</v>
      </c>
      <c r="FO233">
        <v>707</v>
      </c>
      <c r="FP233">
        <v>706</v>
      </c>
      <c r="FQ233">
        <v>665</v>
      </c>
      <c r="FR233">
        <v>678</v>
      </c>
      <c r="FS233">
        <v>663</v>
      </c>
      <c r="FT233">
        <v>614</v>
      </c>
      <c r="FU233">
        <v>651</v>
      </c>
      <c r="FV233">
        <v>651</v>
      </c>
      <c r="FW233">
        <v>639</v>
      </c>
      <c r="FX233">
        <v>706</v>
      </c>
      <c r="FY233">
        <v>689</v>
      </c>
      <c r="FZ233">
        <v>563</v>
      </c>
      <c r="GA233">
        <v>488</v>
      </c>
      <c r="GB233">
        <v>452</v>
      </c>
      <c r="GC233">
        <v>410</v>
      </c>
      <c r="GD233">
        <v>366</v>
      </c>
      <c r="GE233">
        <v>301</v>
      </c>
      <c r="GF233">
        <v>344</v>
      </c>
      <c r="GG233">
        <v>317</v>
      </c>
      <c r="GH233">
        <v>286</v>
      </c>
      <c r="GI233">
        <v>250</v>
      </c>
      <c r="GJ233">
        <v>241</v>
      </c>
      <c r="GK233">
        <v>195</v>
      </c>
      <c r="GL233">
        <v>975</v>
      </c>
    </row>
    <row r="234" spans="1:194" s="1" customFormat="1" ht="14.4" x14ac:dyDescent="0.3">
      <c r="A234" s="30" t="s">
        <v>46</v>
      </c>
      <c r="B234" s="1" t="s">
        <v>273</v>
      </c>
      <c r="C234" s="29" t="str">
        <f t="shared" si="86"/>
        <v>LA England - Kirklees</v>
      </c>
      <c r="D234" s="48">
        <f t="shared" si="77"/>
        <v>18281</v>
      </c>
      <c r="E234" s="48">
        <f t="shared" si="78"/>
        <v>17306</v>
      </c>
      <c r="F234" s="49">
        <f t="shared" si="79"/>
        <v>447847</v>
      </c>
      <c r="G234" s="49">
        <f t="shared" si="80"/>
        <v>220161</v>
      </c>
      <c r="H234" s="50">
        <f t="shared" si="81"/>
        <v>227686</v>
      </c>
      <c r="I234" s="50">
        <f t="shared" si="82"/>
        <v>169030</v>
      </c>
      <c r="J234" s="50">
        <f t="shared" si="83"/>
        <v>178995</v>
      </c>
      <c r="K234" s="47">
        <f t="shared" si="84"/>
        <v>51131</v>
      </c>
      <c r="L234" s="48">
        <f t="shared" si="85"/>
        <v>48691</v>
      </c>
      <c r="M234" s="184">
        <v>2291</v>
      </c>
      <c r="N234" s="184">
        <v>2417</v>
      </c>
      <c r="O234" s="184">
        <v>2606</v>
      </c>
      <c r="P234" s="184">
        <v>2599</v>
      </c>
      <c r="Q234" s="184">
        <v>2663</v>
      </c>
      <c r="R234" s="184">
        <v>2729</v>
      </c>
      <c r="S234" s="184">
        <v>2754</v>
      </c>
      <c r="T234" s="184">
        <v>2892</v>
      </c>
      <c r="U234" s="184">
        <v>2919</v>
      </c>
      <c r="V234" s="184">
        <v>2906</v>
      </c>
      <c r="W234" s="184">
        <v>2968</v>
      </c>
      <c r="X234" s="184">
        <v>3106</v>
      </c>
      <c r="Y234" s="184">
        <v>3004</v>
      </c>
      <c r="Z234" s="184">
        <v>3174</v>
      </c>
      <c r="AA234" s="184">
        <v>3096</v>
      </c>
      <c r="AB234" s="184">
        <v>3054</v>
      </c>
      <c r="AC234" s="184">
        <v>3047</v>
      </c>
      <c r="AD234" s="184">
        <v>2906</v>
      </c>
      <c r="AE234" s="184">
        <v>3004</v>
      </c>
      <c r="AF234" s="184">
        <v>2662</v>
      </c>
      <c r="AG234" s="184">
        <v>2806</v>
      </c>
      <c r="AH234" s="184">
        <v>2692</v>
      </c>
      <c r="AI234" s="184">
        <v>2688</v>
      </c>
      <c r="AJ234" s="184">
        <v>2819</v>
      </c>
      <c r="AK234" s="184">
        <v>2681</v>
      </c>
      <c r="AL234" s="184">
        <v>2812</v>
      </c>
      <c r="AM234" s="184">
        <v>2744</v>
      </c>
      <c r="AN234" s="184">
        <v>2644</v>
      </c>
      <c r="AO234" s="184">
        <v>2816</v>
      </c>
      <c r="AP234" s="184">
        <v>2721</v>
      </c>
      <c r="AQ234" s="184">
        <v>2810</v>
      </c>
      <c r="AR234" s="184">
        <v>2870</v>
      </c>
      <c r="AS234" s="184">
        <v>2866</v>
      </c>
      <c r="AT234" s="184">
        <v>2860</v>
      </c>
      <c r="AU234" s="184">
        <v>2900</v>
      </c>
      <c r="AV234" s="184">
        <v>2795</v>
      </c>
      <c r="AW234" s="184">
        <v>2956</v>
      </c>
      <c r="AX234" s="184">
        <v>2940</v>
      </c>
      <c r="AY234" s="184">
        <v>2966</v>
      </c>
      <c r="AZ234" s="184">
        <v>2940</v>
      </c>
      <c r="BA234" s="184">
        <v>2904</v>
      </c>
      <c r="BB234" s="184">
        <v>2819</v>
      </c>
      <c r="BC234" s="184">
        <v>2778</v>
      </c>
      <c r="BD234" s="184">
        <v>2855</v>
      </c>
      <c r="BE234" s="184">
        <v>2881</v>
      </c>
      <c r="BF234" s="184">
        <v>2869</v>
      </c>
      <c r="BG234" s="184">
        <v>2537</v>
      </c>
      <c r="BH234" s="184">
        <v>2530</v>
      </c>
      <c r="BI234" s="184">
        <v>2548</v>
      </c>
      <c r="BJ234" s="184">
        <v>2574</v>
      </c>
      <c r="BK234" s="184">
        <v>2705</v>
      </c>
      <c r="BL234" s="184">
        <v>2812</v>
      </c>
      <c r="BM234" s="184">
        <v>2996</v>
      </c>
      <c r="BN234" s="184">
        <v>3059</v>
      </c>
      <c r="BO234" s="184">
        <v>3009</v>
      </c>
      <c r="BP234" s="184">
        <v>3045</v>
      </c>
      <c r="BQ234" s="184">
        <v>3071</v>
      </c>
      <c r="BR234" s="184">
        <v>2932</v>
      </c>
      <c r="BS234" s="184">
        <v>2879</v>
      </c>
      <c r="BT234" s="184">
        <v>2832</v>
      </c>
      <c r="BU234" s="184">
        <v>2752</v>
      </c>
      <c r="BV234" s="184">
        <v>2688</v>
      </c>
      <c r="BW234" s="184">
        <v>2576</v>
      </c>
      <c r="BX234" s="184">
        <v>2549</v>
      </c>
      <c r="BY234" s="184">
        <v>2439</v>
      </c>
      <c r="BZ234" s="184">
        <v>2273</v>
      </c>
      <c r="CA234" s="184">
        <v>2343</v>
      </c>
      <c r="CB234" s="184">
        <v>2234</v>
      </c>
      <c r="CC234" s="184">
        <v>2050</v>
      </c>
      <c r="CD234" s="184">
        <v>1934</v>
      </c>
      <c r="CE234" s="184">
        <v>1951</v>
      </c>
      <c r="CF234" s="184">
        <v>1893</v>
      </c>
      <c r="CG234" s="184">
        <v>1848</v>
      </c>
      <c r="CH234" s="184">
        <v>1837</v>
      </c>
      <c r="CI234" s="184">
        <v>1862</v>
      </c>
      <c r="CJ234" s="184">
        <v>1807</v>
      </c>
      <c r="CK234" s="184">
        <v>1865</v>
      </c>
      <c r="CL234" s="184">
        <v>2004</v>
      </c>
      <c r="CM234" s="184">
        <v>1418</v>
      </c>
      <c r="CN234" s="184">
        <v>1367</v>
      </c>
      <c r="CO234" s="184">
        <v>1249</v>
      </c>
      <c r="CP234" s="184">
        <v>1113</v>
      </c>
      <c r="CQ234" s="184">
        <v>915</v>
      </c>
      <c r="CR234" s="184">
        <v>777</v>
      </c>
      <c r="CS234" s="184">
        <v>757</v>
      </c>
      <c r="CT234" s="184">
        <v>765</v>
      </c>
      <c r="CU234" s="184">
        <v>679</v>
      </c>
      <c r="CV234" s="184">
        <v>502</v>
      </c>
      <c r="CW234" s="184">
        <v>479</v>
      </c>
      <c r="CX234" s="184">
        <v>366</v>
      </c>
      <c r="CY234" s="184">
        <v>1111</v>
      </c>
      <c r="CZ234">
        <v>2267</v>
      </c>
      <c r="DA234">
        <v>2296</v>
      </c>
      <c r="DB234">
        <v>2596</v>
      </c>
      <c r="DC234">
        <v>2491</v>
      </c>
      <c r="DD234">
        <v>2610</v>
      </c>
      <c r="DE234">
        <v>2583</v>
      </c>
      <c r="DF234">
        <v>2681</v>
      </c>
      <c r="DG234">
        <v>2740</v>
      </c>
      <c r="DH234">
        <v>2749</v>
      </c>
      <c r="DI234">
        <v>2821</v>
      </c>
      <c r="DJ234">
        <v>2695</v>
      </c>
      <c r="DK234">
        <v>2856</v>
      </c>
      <c r="DL234">
        <v>2968</v>
      </c>
      <c r="DM234">
        <v>2952</v>
      </c>
      <c r="DN234">
        <v>2819</v>
      </c>
      <c r="DO234">
        <v>2852</v>
      </c>
      <c r="DP234">
        <v>2940</v>
      </c>
      <c r="DQ234">
        <v>2775</v>
      </c>
      <c r="DR234">
        <v>2671</v>
      </c>
      <c r="DS234">
        <v>2511</v>
      </c>
      <c r="DT234">
        <v>2473</v>
      </c>
      <c r="DU234">
        <v>2419</v>
      </c>
      <c r="DV234">
        <v>2490</v>
      </c>
      <c r="DW234">
        <v>2600</v>
      </c>
      <c r="DX234">
        <v>2575</v>
      </c>
      <c r="DY234">
        <v>2556</v>
      </c>
      <c r="DZ234">
        <v>2803</v>
      </c>
      <c r="EA234">
        <v>2829</v>
      </c>
      <c r="EB234">
        <v>2848</v>
      </c>
      <c r="EC234">
        <v>2907</v>
      </c>
      <c r="ED234">
        <v>3021</v>
      </c>
      <c r="EE234">
        <v>3120</v>
      </c>
      <c r="EF234">
        <v>3103</v>
      </c>
      <c r="EG234">
        <v>3135</v>
      </c>
      <c r="EH234">
        <v>3139</v>
      </c>
      <c r="EI234">
        <v>3184</v>
      </c>
      <c r="EJ234">
        <v>3257</v>
      </c>
      <c r="EK234">
        <v>3268</v>
      </c>
      <c r="EL234">
        <v>3087</v>
      </c>
      <c r="EM234">
        <v>3165</v>
      </c>
      <c r="EN234">
        <v>2986</v>
      </c>
      <c r="EO234">
        <v>3074</v>
      </c>
      <c r="EP234">
        <v>3079</v>
      </c>
      <c r="EQ234">
        <v>3078</v>
      </c>
      <c r="ER234">
        <v>3009</v>
      </c>
      <c r="ES234">
        <v>2985</v>
      </c>
      <c r="ET234">
        <v>2702</v>
      </c>
      <c r="EU234">
        <v>2543</v>
      </c>
      <c r="EV234">
        <v>2752</v>
      </c>
      <c r="EW234">
        <v>2687</v>
      </c>
      <c r="EX234">
        <v>2801</v>
      </c>
      <c r="EY234">
        <v>2819</v>
      </c>
      <c r="EZ234">
        <v>3169</v>
      </c>
      <c r="FA234">
        <v>3189</v>
      </c>
      <c r="FB234">
        <v>3060</v>
      </c>
      <c r="FC234">
        <v>3059</v>
      </c>
      <c r="FD234">
        <v>3098</v>
      </c>
      <c r="FE234">
        <v>2905</v>
      </c>
      <c r="FF234">
        <v>2951</v>
      </c>
      <c r="FG234">
        <v>2855</v>
      </c>
      <c r="FH234">
        <v>2965</v>
      </c>
      <c r="FI234">
        <v>2820</v>
      </c>
      <c r="FJ234">
        <v>2681</v>
      </c>
      <c r="FK234">
        <v>2502</v>
      </c>
      <c r="FL234">
        <v>2488</v>
      </c>
      <c r="FM234">
        <v>2444</v>
      </c>
      <c r="FN234">
        <v>2368</v>
      </c>
      <c r="FO234">
        <v>2308</v>
      </c>
      <c r="FP234">
        <v>2174</v>
      </c>
      <c r="FQ234">
        <v>2056</v>
      </c>
      <c r="FR234">
        <v>2074</v>
      </c>
      <c r="FS234">
        <v>1989</v>
      </c>
      <c r="FT234">
        <v>1997</v>
      </c>
      <c r="FU234">
        <v>2061</v>
      </c>
      <c r="FV234">
        <v>1984</v>
      </c>
      <c r="FW234">
        <v>2010</v>
      </c>
      <c r="FX234">
        <v>2155</v>
      </c>
      <c r="FY234">
        <v>2354</v>
      </c>
      <c r="FZ234">
        <v>1610</v>
      </c>
      <c r="GA234">
        <v>1574</v>
      </c>
      <c r="GB234">
        <v>1524</v>
      </c>
      <c r="GC234">
        <v>1369</v>
      </c>
      <c r="GD234">
        <v>1246</v>
      </c>
      <c r="GE234">
        <v>932</v>
      </c>
      <c r="GF234">
        <v>1052</v>
      </c>
      <c r="GG234">
        <v>936</v>
      </c>
      <c r="GH234">
        <v>957</v>
      </c>
      <c r="GI234">
        <v>775</v>
      </c>
      <c r="GJ234">
        <v>687</v>
      </c>
      <c r="GK234">
        <v>540</v>
      </c>
      <c r="GL234">
        <v>2401</v>
      </c>
    </row>
    <row r="235" spans="1:194" s="1" customFormat="1" ht="14.4" x14ac:dyDescent="0.3">
      <c r="A235" s="30" t="s">
        <v>46</v>
      </c>
      <c r="B235" s="1" t="s">
        <v>274</v>
      </c>
      <c r="C235" s="29" t="str">
        <f t="shared" si="86"/>
        <v>LA England - Knowsley</v>
      </c>
      <c r="D235" s="48">
        <f t="shared" si="77"/>
        <v>5996</v>
      </c>
      <c r="E235" s="48">
        <f t="shared" si="78"/>
        <v>5648</v>
      </c>
      <c r="F235" s="49">
        <f t="shared" si="79"/>
        <v>162565</v>
      </c>
      <c r="G235" s="49">
        <f t="shared" si="80"/>
        <v>77937</v>
      </c>
      <c r="H235" s="50">
        <f t="shared" si="81"/>
        <v>84628</v>
      </c>
      <c r="I235" s="50">
        <f t="shared" si="82"/>
        <v>59450</v>
      </c>
      <c r="J235" s="50">
        <f t="shared" si="83"/>
        <v>67076</v>
      </c>
      <c r="K235" s="47">
        <f t="shared" si="84"/>
        <v>18487</v>
      </c>
      <c r="L235" s="48">
        <f t="shared" si="85"/>
        <v>17552</v>
      </c>
      <c r="M235" s="184">
        <v>955</v>
      </c>
      <c r="N235" s="184">
        <v>1001</v>
      </c>
      <c r="O235" s="184">
        <v>1097</v>
      </c>
      <c r="P235" s="184">
        <v>994</v>
      </c>
      <c r="Q235" s="184">
        <v>1051</v>
      </c>
      <c r="R235" s="184">
        <v>1080</v>
      </c>
      <c r="S235" s="184">
        <v>1092</v>
      </c>
      <c r="T235" s="184">
        <v>1080</v>
      </c>
      <c r="U235" s="184">
        <v>1052</v>
      </c>
      <c r="V235" s="184">
        <v>1062</v>
      </c>
      <c r="W235" s="184">
        <v>1008</v>
      </c>
      <c r="X235" s="184">
        <v>1019</v>
      </c>
      <c r="Y235" s="184">
        <v>1048</v>
      </c>
      <c r="Z235" s="184">
        <v>1013</v>
      </c>
      <c r="AA235" s="184">
        <v>989</v>
      </c>
      <c r="AB235" s="184">
        <v>968</v>
      </c>
      <c r="AC235" s="184">
        <v>969</v>
      </c>
      <c r="AD235" s="184">
        <v>1009</v>
      </c>
      <c r="AE235" s="184">
        <v>961</v>
      </c>
      <c r="AF235" s="184">
        <v>915</v>
      </c>
      <c r="AG235" s="184">
        <v>781</v>
      </c>
      <c r="AH235" s="184">
        <v>841</v>
      </c>
      <c r="AI235" s="184">
        <v>773</v>
      </c>
      <c r="AJ235" s="184">
        <v>889</v>
      </c>
      <c r="AK235" s="184">
        <v>890</v>
      </c>
      <c r="AL235" s="184">
        <v>874</v>
      </c>
      <c r="AM235" s="184">
        <v>1023</v>
      </c>
      <c r="AN235" s="184">
        <v>963</v>
      </c>
      <c r="AO235" s="184">
        <v>1013</v>
      </c>
      <c r="AP235" s="184">
        <v>1089</v>
      </c>
      <c r="AQ235" s="184">
        <v>1152</v>
      </c>
      <c r="AR235" s="184">
        <v>1085</v>
      </c>
      <c r="AS235" s="184">
        <v>1248</v>
      </c>
      <c r="AT235" s="184">
        <v>1193</v>
      </c>
      <c r="AU235" s="184">
        <v>1231</v>
      </c>
      <c r="AV235" s="184">
        <v>1227</v>
      </c>
      <c r="AW235" s="184">
        <v>1179</v>
      </c>
      <c r="AX235" s="184">
        <v>1102</v>
      </c>
      <c r="AY235" s="184">
        <v>1084</v>
      </c>
      <c r="AZ235" s="184">
        <v>1132</v>
      </c>
      <c r="BA235" s="184">
        <v>1099</v>
      </c>
      <c r="BB235" s="184">
        <v>1044</v>
      </c>
      <c r="BC235" s="184">
        <v>962</v>
      </c>
      <c r="BD235" s="184">
        <v>900</v>
      </c>
      <c r="BE235" s="184">
        <v>890</v>
      </c>
      <c r="BF235" s="184">
        <v>862</v>
      </c>
      <c r="BG235" s="184">
        <v>777</v>
      </c>
      <c r="BH235" s="184">
        <v>743</v>
      </c>
      <c r="BI235" s="184">
        <v>805</v>
      </c>
      <c r="BJ235" s="184">
        <v>801</v>
      </c>
      <c r="BK235" s="184">
        <v>864</v>
      </c>
      <c r="BL235" s="184">
        <v>856</v>
      </c>
      <c r="BM235" s="184">
        <v>921</v>
      </c>
      <c r="BN235" s="184">
        <v>1018</v>
      </c>
      <c r="BO235" s="184">
        <v>1004</v>
      </c>
      <c r="BP235" s="184">
        <v>956</v>
      </c>
      <c r="BQ235" s="184">
        <v>969</v>
      </c>
      <c r="BR235" s="184">
        <v>1022</v>
      </c>
      <c r="BS235" s="184">
        <v>1046</v>
      </c>
      <c r="BT235" s="184">
        <v>1062</v>
      </c>
      <c r="BU235" s="184">
        <v>1135</v>
      </c>
      <c r="BV235" s="184">
        <v>1131</v>
      </c>
      <c r="BW235" s="184">
        <v>1021</v>
      </c>
      <c r="BX235" s="184">
        <v>1079</v>
      </c>
      <c r="BY235" s="184">
        <v>1011</v>
      </c>
      <c r="BZ235" s="184">
        <v>934</v>
      </c>
      <c r="CA235" s="184">
        <v>984</v>
      </c>
      <c r="CB235" s="184">
        <v>896</v>
      </c>
      <c r="CC235" s="184">
        <v>830</v>
      </c>
      <c r="CD235" s="184">
        <v>775</v>
      </c>
      <c r="CE235" s="184">
        <v>739</v>
      </c>
      <c r="CF235" s="184">
        <v>759</v>
      </c>
      <c r="CG235" s="184">
        <v>630</v>
      </c>
      <c r="CH235" s="184">
        <v>622</v>
      </c>
      <c r="CI235" s="184">
        <v>583</v>
      </c>
      <c r="CJ235" s="184">
        <v>625</v>
      </c>
      <c r="CK235" s="184">
        <v>559</v>
      </c>
      <c r="CL235" s="184">
        <v>566</v>
      </c>
      <c r="CM235" s="184">
        <v>410</v>
      </c>
      <c r="CN235" s="184">
        <v>353</v>
      </c>
      <c r="CO235" s="184">
        <v>342</v>
      </c>
      <c r="CP235" s="184">
        <v>270</v>
      </c>
      <c r="CQ235" s="184">
        <v>269</v>
      </c>
      <c r="CR235" s="184">
        <v>241</v>
      </c>
      <c r="CS235" s="184">
        <v>231</v>
      </c>
      <c r="CT235" s="184">
        <v>230</v>
      </c>
      <c r="CU235" s="184">
        <v>192</v>
      </c>
      <c r="CV235" s="184">
        <v>171</v>
      </c>
      <c r="CW235" s="184">
        <v>162</v>
      </c>
      <c r="CX235" s="184">
        <v>107</v>
      </c>
      <c r="CY235" s="184">
        <v>347</v>
      </c>
      <c r="CZ235">
        <v>875</v>
      </c>
      <c r="DA235">
        <v>938</v>
      </c>
      <c r="DB235">
        <v>1064</v>
      </c>
      <c r="DC235">
        <v>1004</v>
      </c>
      <c r="DD235">
        <v>1037</v>
      </c>
      <c r="DE235">
        <v>1043</v>
      </c>
      <c r="DF235">
        <v>1052</v>
      </c>
      <c r="DG235">
        <v>1015</v>
      </c>
      <c r="DH235">
        <v>978</v>
      </c>
      <c r="DI235">
        <v>981</v>
      </c>
      <c r="DJ235">
        <v>952</v>
      </c>
      <c r="DK235">
        <v>965</v>
      </c>
      <c r="DL235">
        <v>1006</v>
      </c>
      <c r="DM235">
        <v>959</v>
      </c>
      <c r="DN235">
        <v>936</v>
      </c>
      <c r="DO235">
        <v>953</v>
      </c>
      <c r="DP235">
        <v>954</v>
      </c>
      <c r="DQ235">
        <v>840</v>
      </c>
      <c r="DR235">
        <v>886</v>
      </c>
      <c r="DS235">
        <v>841</v>
      </c>
      <c r="DT235">
        <v>694</v>
      </c>
      <c r="DU235">
        <v>755</v>
      </c>
      <c r="DV235">
        <v>778</v>
      </c>
      <c r="DW235">
        <v>835</v>
      </c>
      <c r="DX235">
        <v>890</v>
      </c>
      <c r="DY235">
        <v>1017</v>
      </c>
      <c r="DZ235">
        <v>1006</v>
      </c>
      <c r="EA235">
        <v>1379</v>
      </c>
      <c r="EB235">
        <v>1197</v>
      </c>
      <c r="EC235">
        <v>1291</v>
      </c>
      <c r="ED235">
        <v>1290</v>
      </c>
      <c r="EE235">
        <v>1334</v>
      </c>
      <c r="EF235">
        <v>1426</v>
      </c>
      <c r="EG235">
        <v>1441</v>
      </c>
      <c r="EH235">
        <v>1416</v>
      </c>
      <c r="EI235">
        <v>1363</v>
      </c>
      <c r="EJ235">
        <v>1344</v>
      </c>
      <c r="EK235">
        <v>1336</v>
      </c>
      <c r="EL235">
        <v>1258</v>
      </c>
      <c r="EM235">
        <v>1206</v>
      </c>
      <c r="EN235">
        <v>1144</v>
      </c>
      <c r="EO235">
        <v>1060</v>
      </c>
      <c r="EP235">
        <v>1046</v>
      </c>
      <c r="EQ235">
        <v>1037</v>
      </c>
      <c r="ER235">
        <v>1051</v>
      </c>
      <c r="ES235">
        <v>1029</v>
      </c>
      <c r="ET235">
        <v>889</v>
      </c>
      <c r="EU235">
        <v>803</v>
      </c>
      <c r="EV235">
        <v>880</v>
      </c>
      <c r="EW235">
        <v>877</v>
      </c>
      <c r="EX235">
        <v>907</v>
      </c>
      <c r="EY235">
        <v>896</v>
      </c>
      <c r="EZ235">
        <v>1041</v>
      </c>
      <c r="FA235">
        <v>1134</v>
      </c>
      <c r="FB235">
        <v>1125</v>
      </c>
      <c r="FC235">
        <v>1160</v>
      </c>
      <c r="FD235">
        <v>1094</v>
      </c>
      <c r="FE235">
        <v>1213</v>
      </c>
      <c r="FF235">
        <v>1175</v>
      </c>
      <c r="FG235">
        <v>1297</v>
      </c>
      <c r="FH235">
        <v>1256</v>
      </c>
      <c r="FI235">
        <v>1176</v>
      </c>
      <c r="FJ235">
        <v>1253</v>
      </c>
      <c r="FK235">
        <v>1149</v>
      </c>
      <c r="FL235">
        <v>1068</v>
      </c>
      <c r="FM235">
        <v>992</v>
      </c>
      <c r="FN235">
        <v>1045</v>
      </c>
      <c r="FO235">
        <v>1040</v>
      </c>
      <c r="FP235">
        <v>893</v>
      </c>
      <c r="FQ235">
        <v>848</v>
      </c>
      <c r="FR235">
        <v>812</v>
      </c>
      <c r="FS235">
        <v>784</v>
      </c>
      <c r="FT235">
        <v>725</v>
      </c>
      <c r="FU235">
        <v>714</v>
      </c>
      <c r="FV235">
        <v>695</v>
      </c>
      <c r="FW235">
        <v>614</v>
      </c>
      <c r="FX235">
        <v>682</v>
      </c>
      <c r="FY235">
        <v>654</v>
      </c>
      <c r="FZ235">
        <v>537</v>
      </c>
      <c r="GA235">
        <v>449</v>
      </c>
      <c r="GB235">
        <v>421</v>
      </c>
      <c r="GC235">
        <v>375</v>
      </c>
      <c r="GD235">
        <v>362</v>
      </c>
      <c r="GE235">
        <v>320</v>
      </c>
      <c r="GF235">
        <v>333</v>
      </c>
      <c r="GG235">
        <v>311</v>
      </c>
      <c r="GH235">
        <v>310</v>
      </c>
      <c r="GI235">
        <v>263</v>
      </c>
      <c r="GJ235">
        <v>246</v>
      </c>
      <c r="GK235">
        <v>208</v>
      </c>
      <c r="GL235">
        <v>700</v>
      </c>
    </row>
    <row r="236" spans="1:194" s="1" customFormat="1" ht="14.4" x14ac:dyDescent="0.3">
      <c r="A236" s="30" t="s">
        <v>46</v>
      </c>
      <c r="B236" s="1" t="s">
        <v>275</v>
      </c>
      <c r="C236" s="29" t="str">
        <f t="shared" si="86"/>
        <v>LA England - Lambeth</v>
      </c>
      <c r="D236" s="48">
        <f t="shared" si="77"/>
        <v>9093</v>
      </c>
      <c r="E236" s="48">
        <f t="shared" si="78"/>
        <v>8757</v>
      </c>
      <c r="F236" s="49">
        <f t="shared" si="79"/>
        <v>316920</v>
      </c>
      <c r="G236" s="49">
        <f t="shared" si="80"/>
        <v>153190</v>
      </c>
      <c r="H236" s="50">
        <f t="shared" si="81"/>
        <v>163730</v>
      </c>
      <c r="I236" s="50">
        <f t="shared" si="82"/>
        <v>126822</v>
      </c>
      <c r="J236" s="50">
        <f t="shared" si="83"/>
        <v>138644</v>
      </c>
      <c r="K236" s="47">
        <f t="shared" si="84"/>
        <v>26368</v>
      </c>
      <c r="L236" s="48">
        <f t="shared" si="85"/>
        <v>25086</v>
      </c>
      <c r="M236" s="184">
        <v>1697</v>
      </c>
      <c r="N236" s="184">
        <v>1556</v>
      </c>
      <c r="O236" s="184">
        <v>1483</v>
      </c>
      <c r="P236" s="184">
        <v>1435</v>
      </c>
      <c r="Q236" s="184">
        <v>1369</v>
      </c>
      <c r="R236" s="184">
        <v>1320</v>
      </c>
      <c r="S236" s="184">
        <v>1338</v>
      </c>
      <c r="T236" s="184">
        <v>1314</v>
      </c>
      <c r="U236" s="184">
        <v>1441</v>
      </c>
      <c r="V236" s="184">
        <v>1459</v>
      </c>
      <c r="W236" s="184">
        <v>1430</v>
      </c>
      <c r="X236" s="184">
        <v>1433</v>
      </c>
      <c r="Y236" s="184">
        <v>1417</v>
      </c>
      <c r="Z236" s="184">
        <v>1421</v>
      </c>
      <c r="AA236" s="184">
        <v>1459</v>
      </c>
      <c r="AB236" s="184">
        <v>1518</v>
      </c>
      <c r="AC236" s="184">
        <v>1642</v>
      </c>
      <c r="AD236" s="184">
        <v>1636</v>
      </c>
      <c r="AE236" s="184">
        <v>1656</v>
      </c>
      <c r="AF236" s="184">
        <v>1471</v>
      </c>
      <c r="AG236" s="184">
        <v>1577</v>
      </c>
      <c r="AH236" s="184">
        <v>1775</v>
      </c>
      <c r="AI236" s="184">
        <v>2090</v>
      </c>
      <c r="AJ236" s="184">
        <v>2695</v>
      </c>
      <c r="AK236" s="184">
        <v>3352</v>
      </c>
      <c r="AL236" s="184">
        <v>4267</v>
      </c>
      <c r="AM236" s="184">
        <v>4831</v>
      </c>
      <c r="AN236" s="184">
        <v>4909</v>
      </c>
      <c r="AO236" s="184">
        <v>5018</v>
      </c>
      <c r="AP236" s="184">
        <v>4629</v>
      </c>
      <c r="AQ236" s="184">
        <v>4413</v>
      </c>
      <c r="AR236" s="184">
        <v>3744</v>
      </c>
      <c r="AS236" s="184">
        <v>3802</v>
      </c>
      <c r="AT236" s="184">
        <v>3512</v>
      </c>
      <c r="AU236" s="184">
        <v>3105</v>
      </c>
      <c r="AV236" s="184">
        <v>2834</v>
      </c>
      <c r="AW236" s="184">
        <v>2688</v>
      </c>
      <c r="AX236" s="184">
        <v>2329</v>
      </c>
      <c r="AY236" s="184">
        <v>2241</v>
      </c>
      <c r="AZ236" s="184">
        <v>2207</v>
      </c>
      <c r="BA236" s="184">
        <v>2092</v>
      </c>
      <c r="BB236" s="184">
        <v>2019</v>
      </c>
      <c r="BC236" s="184">
        <v>1964</v>
      </c>
      <c r="BD236" s="184">
        <v>1979</v>
      </c>
      <c r="BE236" s="184">
        <v>1960</v>
      </c>
      <c r="BF236" s="184">
        <v>1828</v>
      </c>
      <c r="BG236" s="184">
        <v>1685</v>
      </c>
      <c r="BH236" s="184">
        <v>1856</v>
      </c>
      <c r="BI236" s="184">
        <v>1836</v>
      </c>
      <c r="BJ236" s="184">
        <v>1878</v>
      </c>
      <c r="BK236" s="184">
        <v>1768</v>
      </c>
      <c r="BL236" s="184">
        <v>1793</v>
      </c>
      <c r="BM236" s="184">
        <v>1827</v>
      </c>
      <c r="BN236" s="184">
        <v>1873</v>
      </c>
      <c r="BO236" s="184">
        <v>1951</v>
      </c>
      <c r="BP236" s="184">
        <v>1802</v>
      </c>
      <c r="BQ236" s="184">
        <v>1893</v>
      </c>
      <c r="BR236" s="184">
        <v>1691</v>
      </c>
      <c r="BS236" s="184">
        <v>1804</v>
      </c>
      <c r="BT236" s="184">
        <v>1749</v>
      </c>
      <c r="BU236" s="184">
        <v>1664</v>
      </c>
      <c r="BV236" s="184">
        <v>1513</v>
      </c>
      <c r="BW236" s="184">
        <v>1388</v>
      </c>
      <c r="BX236" s="184">
        <v>1282</v>
      </c>
      <c r="BY236" s="184">
        <v>1238</v>
      </c>
      <c r="BZ236" s="184">
        <v>1112</v>
      </c>
      <c r="CA236" s="184">
        <v>1096</v>
      </c>
      <c r="CB236" s="184">
        <v>1000</v>
      </c>
      <c r="CC236" s="184">
        <v>901</v>
      </c>
      <c r="CD236" s="184">
        <v>908</v>
      </c>
      <c r="CE236" s="184">
        <v>773</v>
      </c>
      <c r="CF236" s="184">
        <v>662</v>
      </c>
      <c r="CG236" s="184">
        <v>607</v>
      </c>
      <c r="CH236" s="184">
        <v>639</v>
      </c>
      <c r="CI236" s="184">
        <v>623</v>
      </c>
      <c r="CJ236" s="184">
        <v>557</v>
      </c>
      <c r="CK236" s="184">
        <v>547</v>
      </c>
      <c r="CL236" s="184">
        <v>534</v>
      </c>
      <c r="CM236" s="184">
        <v>382</v>
      </c>
      <c r="CN236" s="184">
        <v>341</v>
      </c>
      <c r="CO236" s="184">
        <v>335</v>
      </c>
      <c r="CP236" s="184">
        <v>362</v>
      </c>
      <c r="CQ236" s="184">
        <v>285</v>
      </c>
      <c r="CR236" s="184">
        <v>239</v>
      </c>
      <c r="CS236" s="184">
        <v>265</v>
      </c>
      <c r="CT236" s="184">
        <v>196</v>
      </c>
      <c r="CU236" s="184">
        <v>178</v>
      </c>
      <c r="CV236" s="184">
        <v>179</v>
      </c>
      <c r="CW236" s="184">
        <v>151</v>
      </c>
      <c r="CX236" s="184">
        <v>85</v>
      </c>
      <c r="CY236" s="184">
        <v>387</v>
      </c>
      <c r="CZ236">
        <v>1574</v>
      </c>
      <c r="DA236">
        <v>1473</v>
      </c>
      <c r="DB236">
        <v>1502</v>
      </c>
      <c r="DC236">
        <v>1207</v>
      </c>
      <c r="DD236">
        <v>1259</v>
      </c>
      <c r="DE236">
        <v>1296</v>
      </c>
      <c r="DF236">
        <v>1256</v>
      </c>
      <c r="DG236">
        <v>1412</v>
      </c>
      <c r="DH236">
        <v>1284</v>
      </c>
      <c r="DI236">
        <v>1336</v>
      </c>
      <c r="DJ236">
        <v>1325</v>
      </c>
      <c r="DK236">
        <v>1405</v>
      </c>
      <c r="DL236">
        <v>1411</v>
      </c>
      <c r="DM236">
        <v>1379</v>
      </c>
      <c r="DN236">
        <v>1490</v>
      </c>
      <c r="DO236">
        <v>1442</v>
      </c>
      <c r="DP236">
        <v>1525</v>
      </c>
      <c r="DQ236">
        <v>1510</v>
      </c>
      <c r="DR236">
        <v>1623</v>
      </c>
      <c r="DS236">
        <v>1789</v>
      </c>
      <c r="DT236">
        <v>1790</v>
      </c>
      <c r="DU236">
        <v>1987</v>
      </c>
      <c r="DV236">
        <v>2597</v>
      </c>
      <c r="DW236">
        <v>3550</v>
      </c>
      <c r="DX236">
        <v>4543</v>
      </c>
      <c r="DY236">
        <v>5203</v>
      </c>
      <c r="DZ236">
        <v>5637</v>
      </c>
      <c r="EA236">
        <v>5587</v>
      </c>
      <c r="EB236">
        <v>5050</v>
      </c>
      <c r="EC236">
        <v>4921</v>
      </c>
      <c r="ED236">
        <v>4178</v>
      </c>
      <c r="EE236">
        <v>3858</v>
      </c>
      <c r="EF236">
        <v>3403</v>
      </c>
      <c r="EG236">
        <v>3210</v>
      </c>
      <c r="EH236">
        <v>3070</v>
      </c>
      <c r="EI236">
        <v>2742</v>
      </c>
      <c r="EJ236">
        <v>2476</v>
      </c>
      <c r="EK236">
        <v>2482</v>
      </c>
      <c r="EL236">
        <v>2339</v>
      </c>
      <c r="EM236">
        <v>2224</v>
      </c>
      <c r="EN236">
        <v>2185</v>
      </c>
      <c r="EO236">
        <v>2037</v>
      </c>
      <c r="EP236">
        <v>2077</v>
      </c>
      <c r="EQ236">
        <v>2026</v>
      </c>
      <c r="ER236">
        <v>2088</v>
      </c>
      <c r="ES236">
        <v>1980</v>
      </c>
      <c r="ET236">
        <v>1979</v>
      </c>
      <c r="EU236">
        <v>1964</v>
      </c>
      <c r="EV236">
        <v>1952</v>
      </c>
      <c r="EW236">
        <v>2003</v>
      </c>
      <c r="EX236">
        <v>1896</v>
      </c>
      <c r="EY236">
        <v>1869</v>
      </c>
      <c r="EZ236">
        <v>1834</v>
      </c>
      <c r="FA236">
        <v>1921</v>
      </c>
      <c r="FB236">
        <v>1958</v>
      </c>
      <c r="FC236">
        <v>2011</v>
      </c>
      <c r="FD236">
        <v>2024</v>
      </c>
      <c r="FE236">
        <v>1945</v>
      </c>
      <c r="FF236">
        <v>1986</v>
      </c>
      <c r="FG236">
        <v>1841</v>
      </c>
      <c r="FH236">
        <v>1797</v>
      </c>
      <c r="FI236">
        <v>1757</v>
      </c>
      <c r="FJ236">
        <v>1704</v>
      </c>
      <c r="FK236">
        <v>1501</v>
      </c>
      <c r="FL236">
        <v>1380</v>
      </c>
      <c r="FM236">
        <v>1331</v>
      </c>
      <c r="FN236">
        <v>1205</v>
      </c>
      <c r="FO236">
        <v>1142</v>
      </c>
      <c r="FP236">
        <v>1097</v>
      </c>
      <c r="FQ236">
        <v>959</v>
      </c>
      <c r="FR236">
        <v>850</v>
      </c>
      <c r="FS236">
        <v>797</v>
      </c>
      <c r="FT236">
        <v>734</v>
      </c>
      <c r="FU236">
        <v>762</v>
      </c>
      <c r="FV236">
        <v>657</v>
      </c>
      <c r="FW236">
        <v>647</v>
      </c>
      <c r="FX236">
        <v>625</v>
      </c>
      <c r="FY236">
        <v>636</v>
      </c>
      <c r="FZ236">
        <v>544</v>
      </c>
      <c r="GA236">
        <v>455</v>
      </c>
      <c r="GB236">
        <v>481</v>
      </c>
      <c r="GC236">
        <v>447</v>
      </c>
      <c r="GD236">
        <v>390</v>
      </c>
      <c r="GE236">
        <v>382</v>
      </c>
      <c r="GF236">
        <v>349</v>
      </c>
      <c r="GG236">
        <v>365</v>
      </c>
      <c r="GH236">
        <v>295</v>
      </c>
      <c r="GI236">
        <v>248</v>
      </c>
      <c r="GJ236">
        <v>268</v>
      </c>
      <c r="GK236">
        <v>205</v>
      </c>
      <c r="GL236">
        <v>799</v>
      </c>
    </row>
    <row r="237" spans="1:194" s="1" customFormat="1" ht="14.4" x14ac:dyDescent="0.3">
      <c r="A237" s="30" t="s">
        <v>46</v>
      </c>
      <c r="B237" s="1" t="s">
        <v>276</v>
      </c>
      <c r="C237" s="29" t="str">
        <f t="shared" si="86"/>
        <v>LA England - Lancaster</v>
      </c>
      <c r="D237" s="48">
        <f t="shared" si="77"/>
        <v>4878</v>
      </c>
      <c r="E237" s="48">
        <f t="shared" si="78"/>
        <v>4639</v>
      </c>
      <c r="F237" s="49">
        <f t="shared" si="79"/>
        <v>145006</v>
      </c>
      <c r="G237" s="49">
        <f t="shared" si="80"/>
        <v>71508</v>
      </c>
      <c r="H237" s="50">
        <f t="shared" si="81"/>
        <v>73498</v>
      </c>
      <c r="I237" s="50">
        <f t="shared" si="82"/>
        <v>57989</v>
      </c>
      <c r="J237" s="50">
        <f t="shared" si="83"/>
        <v>60537</v>
      </c>
      <c r="K237" s="47">
        <f t="shared" si="84"/>
        <v>13519</v>
      </c>
      <c r="L237" s="48">
        <f t="shared" si="85"/>
        <v>12961</v>
      </c>
      <c r="M237" s="184">
        <v>579</v>
      </c>
      <c r="N237" s="184">
        <v>718</v>
      </c>
      <c r="O237" s="184">
        <v>699</v>
      </c>
      <c r="P237" s="184">
        <v>637</v>
      </c>
      <c r="Q237" s="184">
        <v>717</v>
      </c>
      <c r="R237" s="184">
        <v>749</v>
      </c>
      <c r="S237" s="184">
        <v>711</v>
      </c>
      <c r="T237" s="184">
        <v>743</v>
      </c>
      <c r="U237" s="184">
        <v>752</v>
      </c>
      <c r="V237" s="184">
        <v>743</v>
      </c>
      <c r="W237" s="184">
        <v>775</v>
      </c>
      <c r="X237" s="184">
        <v>818</v>
      </c>
      <c r="Y237" s="184">
        <v>793</v>
      </c>
      <c r="Z237" s="184">
        <v>864</v>
      </c>
      <c r="AA237" s="184">
        <v>804</v>
      </c>
      <c r="AB237" s="184">
        <v>810</v>
      </c>
      <c r="AC237" s="184">
        <v>817</v>
      </c>
      <c r="AD237" s="184">
        <v>790</v>
      </c>
      <c r="AE237" s="184">
        <v>1018</v>
      </c>
      <c r="AF237" s="184">
        <v>2476</v>
      </c>
      <c r="AG237" s="184">
        <v>2516</v>
      </c>
      <c r="AH237" s="184">
        <v>2067</v>
      </c>
      <c r="AI237" s="184">
        <v>1245</v>
      </c>
      <c r="AJ237" s="184">
        <v>862</v>
      </c>
      <c r="AK237" s="184">
        <v>612</v>
      </c>
      <c r="AL237" s="184">
        <v>613</v>
      </c>
      <c r="AM237" s="184">
        <v>669</v>
      </c>
      <c r="AN237" s="184">
        <v>740</v>
      </c>
      <c r="AO237" s="184">
        <v>731</v>
      </c>
      <c r="AP237" s="184">
        <v>747</v>
      </c>
      <c r="AQ237" s="184">
        <v>770</v>
      </c>
      <c r="AR237" s="184">
        <v>731</v>
      </c>
      <c r="AS237" s="184">
        <v>804</v>
      </c>
      <c r="AT237" s="184">
        <v>781</v>
      </c>
      <c r="AU237" s="184">
        <v>790</v>
      </c>
      <c r="AV237" s="184">
        <v>829</v>
      </c>
      <c r="AW237" s="184">
        <v>898</v>
      </c>
      <c r="AX237" s="184">
        <v>820</v>
      </c>
      <c r="AY237" s="184">
        <v>859</v>
      </c>
      <c r="AZ237" s="184">
        <v>895</v>
      </c>
      <c r="BA237" s="184">
        <v>921</v>
      </c>
      <c r="BB237" s="184">
        <v>795</v>
      </c>
      <c r="BC237" s="184">
        <v>799</v>
      </c>
      <c r="BD237" s="184">
        <v>812</v>
      </c>
      <c r="BE237" s="184">
        <v>822</v>
      </c>
      <c r="BF237" s="184">
        <v>749</v>
      </c>
      <c r="BG237" s="184">
        <v>762</v>
      </c>
      <c r="BH237" s="184">
        <v>710</v>
      </c>
      <c r="BI237" s="184">
        <v>685</v>
      </c>
      <c r="BJ237" s="184">
        <v>782</v>
      </c>
      <c r="BK237" s="184">
        <v>782</v>
      </c>
      <c r="BL237" s="184">
        <v>787</v>
      </c>
      <c r="BM237" s="184">
        <v>842</v>
      </c>
      <c r="BN237" s="184">
        <v>881</v>
      </c>
      <c r="BO237" s="184">
        <v>943</v>
      </c>
      <c r="BP237" s="184">
        <v>955</v>
      </c>
      <c r="BQ237" s="184">
        <v>926</v>
      </c>
      <c r="BR237" s="184">
        <v>968</v>
      </c>
      <c r="BS237" s="184">
        <v>905</v>
      </c>
      <c r="BT237" s="184">
        <v>994</v>
      </c>
      <c r="BU237" s="184">
        <v>995</v>
      </c>
      <c r="BV237" s="184">
        <v>913</v>
      </c>
      <c r="BW237" s="184">
        <v>932</v>
      </c>
      <c r="BX237" s="184">
        <v>900</v>
      </c>
      <c r="BY237" s="184">
        <v>881</v>
      </c>
      <c r="BZ237" s="184">
        <v>888</v>
      </c>
      <c r="CA237" s="184">
        <v>794</v>
      </c>
      <c r="CB237" s="184">
        <v>792</v>
      </c>
      <c r="CC237" s="184">
        <v>737</v>
      </c>
      <c r="CD237" s="184">
        <v>720</v>
      </c>
      <c r="CE237" s="184">
        <v>705</v>
      </c>
      <c r="CF237" s="184">
        <v>685</v>
      </c>
      <c r="CG237" s="184">
        <v>655</v>
      </c>
      <c r="CH237" s="184">
        <v>692</v>
      </c>
      <c r="CI237" s="184">
        <v>669</v>
      </c>
      <c r="CJ237" s="184">
        <v>725</v>
      </c>
      <c r="CK237" s="184">
        <v>670</v>
      </c>
      <c r="CL237" s="184">
        <v>812</v>
      </c>
      <c r="CM237" s="184">
        <v>590</v>
      </c>
      <c r="CN237" s="184">
        <v>483</v>
      </c>
      <c r="CO237" s="184">
        <v>477</v>
      </c>
      <c r="CP237" s="184">
        <v>468</v>
      </c>
      <c r="CQ237" s="184">
        <v>370</v>
      </c>
      <c r="CR237" s="184">
        <v>320</v>
      </c>
      <c r="CS237" s="184">
        <v>281</v>
      </c>
      <c r="CT237" s="184">
        <v>271</v>
      </c>
      <c r="CU237" s="184">
        <v>266</v>
      </c>
      <c r="CV237" s="184">
        <v>211</v>
      </c>
      <c r="CW237" s="184">
        <v>175</v>
      </c>
      <c r="CX237" s="184">
        <v>141</v>
      </c>
      <c r="CY237" s="184">
        <v>478</v>
      </c>
      <c r="CZ237">
        <v>606</v>
      </c>
      <c r="DA237">
        <v>625</v>
      </c>
      <c r="DB237">
        <v>621</v>
      </c>
      <c r="DC237">
        <v>685</v>
      </c>
      <c r="DD237">
        <v>671</v>
      </c>
      <c r="DE237">
        <v>690</v>
      </c>
      <c r="DF237">
        <v>700</v>
      </c>
      <c r="DG237">
        <v>673</v>
      </c>
      <c r="DH237">
        <v>761</v>
      </c>
      <c r="DI237">
        <v>779</v>
      </c>
      <c r="DJ237">
        <v>757</v>
      </c>
      <c r="DK237">
        <v>754</v>
      </c>
      <c r="DL237">
        <v>826</v>
      </c>
      <c r="DM237">
        <v>843</v>
      </c>
      <c r="DN237">
        <v>839</v>
      </c>
      <c r="DO237">
        <v>695</v>
      </c>
      <c r="DP237">
        <v>742</v>
      </c>
      <c r="DQ237">
        <v>694</v>
      </c>
      <c r="DR237">
        <v>1001</v>
      </c>
      <c r="DS237">
        <v>2001</v>
      </c>
      <c r="DT237">
        <v>2188</v>
      </c>
      <c r="DU237">
        <v>1950</v>
      </c>
      <c r="DV237">
        <v>1197</v>
      </c>
      <c r="DW237">
        <v>676</v>
      </c>
      <c r="DX237">
        <v>537</v>
      </c>
      <c r="DY237">
        <v>616</v>
      </c>
      <c r="DZ237">
        <v>614</v>
      </c>
      <c r="EA237">
        <v>754</v>
      </c>
      <c r="EB237">
        <v>759</v>
      </c>
      <c r="EC237">
        <v>754</v>
      </c>
      <c r="ED237">
        <v>806</v>
      </c>
      <c r="EE237">
        <v>786</v>
      </c>
      <c r="EF237">
        <v>879</v>
      </c>
      <c r="EG237">
        <v>785</v>
      </c>
      <c r="EH237">
        <v>813</v>
      </c>
      <c r="EI237">
        <v>934</v>
      </c>
      <c r="EJ237">
        <v>982</v>
      </c>
      <c r="EK237">
        <v>853</v>
      </c>
      <c r="EL237">
        <v>835</v>
      </c>
      <c r="EM237">
        <v>907</v>
      </c>
      <c r="EN237">
        <v>911</v>
      </c>
      <c r="EO237">
        <v>916</v>
      </c>
      <c r="EP237">
        <v>858</v>
      </c>
      <c r="EQ237">
        <v>808</v>
      </c>
      <c r="ER237">
        <v>898</v>
      </c>
      <c r="ES237">
        <v>831</v>
      </c>
      <c r="ET237">
        <v>725</v>
      </c>
      <c r="EU237">
        <v>745</v>
      </c>
      <c r="EV237">
        <v>778</v>
      </c>
      <c r="EW237">
        <v>734</v>
      </c>
      <c r="EX237">
        <v>749</v>
      </c>
      <c r="EY237">
        <v>828</v>
      </c>
      <c r="EZ237">
        <v>920</v>
      </c>
      <c r="FA237">
        <v>971</v>
      </c>
      <c r="FB237">
        <v>938</v>
      </c>
      <c r="FC237">
        <v>920</v>
      </c>
      <c r="FD237">
        <v>1019</v>
      </c>
      <c r="FE237">
        <v>1017</v>
      </c>
      <c r="FF237">
        <v>1035</v>
      </c>
      <c r="FG237">
        <v>1042</v>
      </c>
      <c r="FH237">
        <v>977</v>
      </c>
      <c r="FI237">
        <v>1005</v>
      </c>
      <c r="FJ237">
        <v>1011</v>
      </c>
      <c r="FK237">
        <v>934</v>
      </c>
      <c r="FL237">
        <v>974</v>
      </c>
      <c r="FM237">
        <v>924</v>
      </c>
      <c r="FN237">
        <v>900</v>
      </c>
      <c r="FO237">
        <v>830</v>
      </c>
      <c r="FP237">
        <v>758</v>
      </c>
      <c r="FQ237">
        <v>780</v>
      </c>
      <c r="FR237">
        <v>751</v>
      </c>
      <c r="FS237">
        <v>778</v>
      </c>
      <c r="FT237">
        <v>762</v>
      </c>
      <c r="FU237">
        <v>718</v>
      </c>
      <c r="FV237">
        <v>736</v>
      </c>
      <c r="FW237">
        <v>759</v>
      </c>
      <c r="FX237">
        <v>791</v>
      </c>
      <c r="FY237">
        <v>868</v>
      </c>
      <c r="FZ237">
        <v>632</v>
      </c>
      <c r="GA237">
        <v>620</v>
      </c>
      <c r="GB237">
        <v>559</v>
      </c>
      <c r="GC237">
        <v>496</v>
      </c>
      <c r="GD237">
        <v>443</v>
      </c>
      <c r="GE237">
        <v>391</v>
      </c>
      <c r="GF237">
        <v>383</v>
      </c>
      <c r="GG237">
        <v>385</v>
      </c>
      <c r="GH237">
        <v>322</v>
      </c>
      <c r="GI237">
        <v>300</v>
      </c>
      <c r="GJ237">
        <v>276</v>
      </c>
      <c r="GK237">
        <v>227</v>
      </c>
      <c r="GL237">
        <v>977</v>
      </c>
    </row>
    <row r="238" spans="1:194" s="1" customFormat="1" ht="14.4" x14ac:dyDescent="0.3">
      <c r="A238" s="30" t="s">
        <v>46</v>
      </c>
      <c r="B238" s="1" t="s">
        <v>277</v>
      </c>
      <c r="C238" s="29" t="str">
        <f t="shared" si="86"/>
        <v>LA England - Leeds</v>
      </c>
      <c r="D238" s="48">
        <f t="shared" si="77"/>
        <v>30921</v>
      </c>
      <c r="E238" s="48">
        <f t="shared" si="78"/>
        <v>29259</v>
      </c>
      <c r="F238" s="49">
        <f t="shared" si="79"/>
        <v>845189</v>
      </c>
      <c r="G238" s="49">
        <f t="shared" si="80"/>
        <v>411852</v>
      </c>
      <c r="H238" s="50">
        <f t="shared" si="81"/>
        <v>433337</v>
      </c>
      <c r="I238" s="50">
        <f t="shared" si="82"/>
        <v>321489</v>
      </c>
      <c r="J238" s="50">
        <f t="shared" si="83"/>
        <v>347461</v>
      </c>
      <c r="K238" s="47">
        <f t="shared" si="84"/>
        <v>90363</v>
      </c>
      <c r="L238" s="48">
        <f t="shared" si="85"/>
        <v>85876</v>
      </c>
      <c r="M238" s="184">
        <v>4325</v>
      </c>
      <c r="N238" s="184">
        <v>4471</v>
      </c>
      <c r="O238" s="184">
        <v>4549</v>
      </c>
      <c r="P238" s="184">
        <v>4747</v>
      </c>
      <c r="Q238" s="184">
        <v>4954</v>
      </c>
      <c r="R238" s="184">
        <v>5040</v>
      </c>
      <c r="S238" s="184">
        <v>5017</v>
      </c>
      <c r="T238" s="184">
        <v>5208</v>
      </c>
      <c r="U238" s="184">
        <v>5377</v>
      </c>
      <c r="V238" s="184">
        <v>5275</v>
      </c>
      <c r="W238" s="184">
        <v>5142</v>
      </c>
      <c r="X238" s="184">
        <v>5337</v>
      </c>
      <c r="Y238" s="184">
        <v>5311</v>
      </c>
      <c r="Z238" s="184">
        <v>5231</v>
      </c>
      <c r="AA238" s="184">
        <v>5206</v>
      </c>
      <c r="AB238" s="184">
        <v>5193</v>
      </c>
      <c r="AC238" s="184">
        <v>4902</v>
      </c>
      <c r="AD238" s="184">
        <v>5078</v>
      </c>
      <c r="AE238" s="184">
        <v>5409</v>
      </c>
      <c r="AF238" s="184">
        <v>7503</v>
      </c>
      <c r="AG238" s="184">
        <v>8359</v>
      </c>
      <c r="AH238" s="184">
        <v>8239</v>
      </c>
      <c r="AI238" s="184">
        <v>7308</v>
      </c>
      <c r="AJ238" s="184">
        <v>6811</v>
      </c>
      <c r="AK238" s="184">
        <v>6560</v>
      </c>
      <c r="AL238" s="184">
        <v>6403</v>
      </c>
      <c r="AM238" s="184">
        <v>6415</v>
      </c>
      <c r="AN238" s="184">
        <v>6361</v>
      </c>
      <c r="AO238" s="184">
        <v>6153</v>
      </c>
      <c r="AP238" s="184">
        <v>6166</v>
      </c>
      <c r="AQ238" s="184">
        <v>6301</v>
      </c>
      <c r="AR238" s="184">
        <v>5926</v>
      </c>
      <c r="AS238" s="184">
        <v>6085</v>
      </c>
      <c r="AT238" s="184">
        <v>6265</v>
      </c>
      <c r="AU238" s="184">
        <v>6087</v>
      </c>
      <c r="AV238" s="184">
        <v>5797</v>
      </c>
      <c r="AW238" s="184">
        <v>5710</v>
      </c>
      <c r="AX238" s="184">
        <v>5800</v>
      </c>
      <c r="AY238" s="184">
        <v>5887</v>
      </c>
      <c r="AZ238" s="184">
        <v>5651</v>
      </c>
      <c r="BA238" s="184">
        <v>5417</v>
      </c>
      <c r="BB238" s="184">
        <v>5445</v>
      </c>
      <c r="BC238" s="184">
        <v>5439</v>
      </c>
      <c r="BD238" s="184">
        <v>5366</v>
      </c>
      <c r="BE238" s="184">
        <v>5461</v>
      </c>
      <c r="BF238" s="184">
        <v>5175</v>
      </c>
      <c r="BG238" s="184">
        <v>4707</v>
      </c>
      <c r="BH238" s="184">
        <v>4622</v>
      </c>
      <c r="BI238" s="184">
        <v>4772</v>
      </c>
      <c r="BJ238" s="184">
        <v>4603</v>
      </c>
      <c r="BK238" s="184">
        <v>4732</v>
      </c>
      <c r="BL238" s="184">
        <v>4972</v>
      </c>
      <c r="BM238" s="184">
        <v>4924</v>
      </c>
      <c r="BN238" s="184">
        <v>5202</v>
      </c>
      <c r="BO238" s="184">
        <v>4965</v>
      </c>
      <c r="BP238" s="184">
        <v>4788</v>
      </c>
      <c r="BQ238" s="184">
        <v>4693</v>
      </c>
      <c r="BR238" s="184">
        <v>4753</v>
      </c>
      <c r="BS238" s="184">
        <v>4684</v>
      </c>
      <c r="BT238" s="184">
        <v>4753</v>
      </c>
      <c r="BU238" s="184">
        <v>4670</v>
      </c>
      <c r="BV238" s="184">
        <v>4347</v>
      </c>
      <c r="BW238" s="184">
        <v>4213</v>
      </c>
      <c r="BX238" s="184">
        <v>4082</v>
      </c>
      <c r="BY238" s="184">
        <v>3749</v>
      </c>
      <c r="BZ238" s="184">
        <v>3859</v>
      </c>
      <c r="CA238" s="184">
        <v>3621</v>
      </c>
      <c r="CB238" s="184">
        <v>3422</v>
      </c>
      <c r="CC238" s="184">
        <v>3304</v>
      </c>
      <c r="CD238" s="184">
        <v>3029</v>
      </c>
      <c r="CE238" s="184">
        <v>3134</v>
      </c>
      <c r="CF238" s="184">
        <v>3038</v>
      </c>
      <c r="CG238" s="184">
        <v>2826</v>
      </c>
      <c r="CH238" s="184">
        <v>2897</v>
      </c>
      <c r="CI238" s="184">
        <v>2766</v>
      </c>
      <c r="CJ238" s="184">
        <v>2930</v>
      </c>
      <c r="CK238" s="184">
        <v>2948</v>
      </c>
      <c r="CL238" s="184">
        <v>3036</v>
      </c>
      <c r="CM238" s="184">
        <v>2207</v>
      </c>
      <c r="CN238" s="184">
        <v>2149</v>
      </c>
      <c r="CO238" s="184">
        <v>1988</v>
      </c>
      <c r="CP238" s="184">
        <v>1830</v>
      </c>
      <c r="CQ238" s="184">
        <v>1494</v>
      </c>
      <c r="CR238" s="184">
        <v>1235</v>
      </c>
      <c r="CS238" s="184">
        <v>1296</v>
      </c>
      <c r="CT238" s="184">
        <v>1152</v>
      </c>
      <c r="CU238" s="184">
        <v>1087</v>
      </c>
      <c r="CV238" s="184">
        <v>927</v>
      </c>
      <c r="CW238" s="184">
        <v>836</v>
      </c>
      <c r="CX238" s="184">
        <v>672</v>
      </c>
      <c r="CY238" s="184">
        <v>2076</v>
      </c>
      <c r="CZ238">
        <v>4241</v>
      </c>
      <c r="DA238">
        <v>4191</v>
      </c>
      <c r="DB238">
        <v>4470</v>
      </c>
      <c r="DC238">
        <v>4406</v>
      </c>
      <c r="DD238">
        <v>4669</v>
      </c>
      <c r="DE238">
        <v>4745</v>
      </c>
      <c r="DF238">
        <v>4977</v>
      </c>
      <c r="DG238">
        <v>4943</v>
      </c>
      <c r="DH238">
        <v>5056</v>
      </c>
      <c r="DI238">
        <v>5005</v>
      </c>
      <c r="DJ238">
        <v>4980</v>
      </c>
      <c r="DK238">
        <v>4934</v>
      </c>
      <c r="DL238">
        <v>5112</v>
      </c>
      <c r="DM238">
        <v>5055</v>
      </c>
      <c r="DN238">
        <v>5065</v>
      </c>
      <c r="DO238">
        <v>4882</v>
      </c>
      <c r="DP238">
        <v>4599</v>
      </c>
      <c r="DQ238">
        <v>4546</v>
      </c>
      <c r="DR238">
        <v>5296</v>
      </c>
      <c r="DS238">
        <v>8617</v>
      </c>
      <c r="DT238">
        <v>9618</v>
      </c>
      <c r="DU238">
        <v>9391</v>
      </c>
      <c r="DV238">
        <v>8028</v>
      </c>
      <c r="DW238">
        <v>7383</v>
      </c>
      <c r="DX238">
        <v>7046</v>
      </c>
      <c r="DY238">
        <v>6862</v>
      </c>
      <c r="DZ238">
        <v>6792</v>
      </c>
      <c r="EA238">
        <v>6584</v>
      </c>
      <c r="EB238">
        <v>6237</v>
      </c>
      <c r="EC238">
        <v>6329</v>
      </c>
      <c r="ED238">
        <v>6458</v>
      </c>
      <c r="EE238">
        <v>6444</v>
      </c>
      <c r="EF238">
        <v>6433</v>
      </c>
      <c r="EG238">
        <v>6542</v>
      </c>
      <c r="EH238">
        <v>6381</v>
      </c>
      <c r="EI238">
        <v>6170</v>
      </c>
      <c r="EJ238">
        <v>6451</v>
      </c>
      <c r="EK238">
        <v>6261</v>
      </c>
      <c r="EL238">
        <v>6241</v>
      </c>
      <c r="EM238">
        <v>5924</v>
      </c>
      <c r="EN238">
        <v>5759</v>
      </c>
      <c r="EO238">
        <v>5743</v>
      </c>
      <c r="EP238">
        <v>5609</v>
      </c>
      <c r="EQ238">
        <v>5756</v>
      </c>
      <c r="ER238">
        <v>5611</v>
      </c>
      <c r="ES238">
        <v>5181</v>
      </c>
      <c r="ET238">
        <v>4867</v>
      </c>
      <c r="EU238">
        <v>4860</v>
      </c>
      <c r="EV238">
        <v>4791</v>
      </c>
      <c r="EW238">
        <v>4676</v>
      </c>
      <c r="EX238">
        <v>4498</v>
      </c>
      <c r="EY238">
        <v>4735</v>
      </c>
      <c r="EZ238">
        <v>5004</v>
      </c>
      <c r="FA238">
        <v>5103</v>
      </c>
      <c r="FB238">
        <v>4955</v>
      </c>
      <c r="FC238">
        <v>5076</v>
      </c>
      <c r="FD238">
        <v>4999</v>
      </c>
      <c r="FE238">
        <v>4855</v>
      </c>
      <c r="FF238">
        <v>4780</v>
      </c>
      <c r="FG238">
        <v>4844</v>
      </c>
      <c r="FH238">
        <v>4747</v>
      </c>
      <c r="FI238">
        <v>4645</v>
      </c>
      <c r="FJ238">
        <v>4521</v>
      </c>
      <c r="FK238">
        <v>4238</v>
      </c>
      <c r="FL238">
        <v>4034</v>
      </c>
      <c r="FM238">
        <v>4042</v>
      </c>
      <c r="FN238">
        <v>3957</v>
      </c>
      <c r="FO238">
        <v>3813</v>
      </c>
      <c r="FP238">
        <v>3499</v>
      </c>
      <c r="FQ238">
        <v>3275</v>
      </c>
      <c r="FR238">
        <v>3313</v>
      </c>
      <c r="FS238">
        <v>3291</v>
      </c>
      <c r="FT238">
        <v>3140</v>
      </c>
      <c r="FU238">
        <v>3243</v>
      </c>
      <c r="FV238">
        <v>3257</v>
      </c>
      <c r="FW238">
        <v>3238</v>
      </c>
      <c r="FX238">
        <v>3515</v>
      </c>
      <c r="FY238">
        <v>3778</v>
      </c>
      <c r="FZ238">
        <v>2761</v>
      </c>
      <c r="GA238">
        <v>2554</v>
      </c>
      <c r="GB238">
        <v>2433</v>
      </c>
      <c r="GC238">
        <v>2280</v>
      </c>
      <c r="GD238">
        <v>1918</v>
      </c>
      <c r="GE238">
        <v>1690</v>
      </c>
      <c r="GF238">
        <v>1816</v>
      </c>
      <c r="GG238">
        <v>1633</v>
      </c>
      <c r="GH238">
        <v>1584</v>
      </c>
      <c r="GI238">
        <v>1408</v>
      </c>
      <c r="GJ238">
        <v>1271</v>
      </c>
      <c r="GK238">
        <v>1129</v>
      </c>
      <c r="GL238">
        <v>4248</v>
      </c>
    </row>
    <row r="239" spans="1:194" s="1" customFormat="1" ht="14.4" x14ac:dyDescent="0.3">
      <c r="A239" s="30" t="s">
        <v>46</v>
      </c>
      <c r="B239" s="1" t="s">
        <v>278</v>
      </c>
      <c r="C239" s="29" t="str">
        <f t="shared" si="86"/>
        <v>LA England - Leicester</v>
      </c>
      <c r="D239" s="48">
        <f t="shared" si="77"/>
        <v>16459</v>
      </c>
      <c r="E239" s="48">
        <f t="shared" si="78"/>
        <v>15244</v>
      </c>
      <c r="F239" s="49">
        <f t="shared" si="79"/>
        <v>388348</v>
      </c>
      <c r="G239" s="49">
        <f t="shared" si="80"/>
        <v>194623</v>
      </c>
      <c r="H239" s="50">
        <f t="shared" si="81"/>
        <v>193725</v>
      </c>
      <c r="I239" s="50">
        <f t="shared" si="82"/>
        <v>147711</v>
      </c>
      <c r="J239" s="50">
        <f t="shared" si="83"/>
        <v>149874</v>
      </c>
      <c r="K239" s="47">
        <f t="shared" si="84"/>
        <v>46912</v>
      </c>
      <c r="L239" s="48">
        <f t="shared" si="85"/>
        <v>43851</v>
      </c>
      <c r="M239" s="184">
        <v>2377</v>
      </c>
      <c r="N239" s="184">
        <v>2368</v>
      </c>
      <c r="O239" s="184">
        <v>2459</v>
      </c>
      <c r="P239" s="184">
        <v>2361</v>
      </c>
      <c r="Q239" s="184">
        <v>2575</v>
      </c>
      <c r="R239" s="184">
        <v>2496</v>
      </c>
      <c r="S239" s="184">
        <v>2464</v>
      </c>
      <c r="T239" s="184">
        <v>2607</v>
      </c>
      <c r="U239" s="184">
        <v>2616</v>
      </c>
      <c r="V239" s="184">
        <v>2773</v>
      </c>
      <c r="W239" s="184">
        <v>2664</v>
      </c>
      <c r="X239" s="184">
        <v>2693</v>
      </c>
      <c r="Y239" s="184">
        <v>2774</v>
      </c>
      <c r="Z239" s="184">
        <v>2746</v>
      </c>
      <c r="AA239" s="184">
        <v>2618</v>
      </c>
      <c r="AB239" s="184">
        <v>2802</v>
      </c>
      <c r="AC239" s="184">
        <v>2785</v>
      </c>
      <c r="AD239" s="184">
        <v>2734</v>
      </c>
      <c r="AE239" s="184">
        <v>3126</v>
      </c>
      <c r="AF239" s="184">
        <v>4433</v>
      </c>
      <c r="AG239" s="184">
        <v>4802</v>
      </c>
      <c r="AH239" s="184">
        <v>4619</v>
      </c>
      <c r="AI239" s="184">
        <v>4515</v>
      </c>
      <c r="AJ239" s="184">
        <v>3846</v>
      </c>
      <c r="AK239" s="184">
        <v>3465</v>
      </c>
      <c r="AL239" s="184">
        <v>3395</v>
      </c>
      <c r="AM239" s="184">
        <v>3169</v>
      </c>
      <c r="AN239" s="184">
        <v>3298</v>
      </c>
      <c r="AO239" s="184">
        <v>3136</v>
      </c>
      <c r="AP239" s="184">
        <v>3067</v>
      </c>
      <c r="AQ239" s="184">
        <v>2991</v>
      </c>
      <c r="AR239" s="184">
        <v>3031</v>
      </c>
      <c r="AS239" s="184">
        <v>2918</v>
      </c>
      <c r="AT239" s="184">
        <v>2951</v>
      </c>
      <c r="AU239" s="184">
        <v>2747</v>
      </c>
      <c r="AV239" s="184">
        <v>2674</v>
      </c>
      <c r="AW239" s="184">
        <v>2585</v>
      </c>
      <c r="AX239" s="184">
        <v>2676</v>
      </c>
      <c r="AY239" s="184">
        <v>2549</v>
      </c>
      <c r="AZ239" s="184">
        <v>2666</v>
      </c>
      <c r="BA239" s="184">
        <v>2608</v>
      </c>
      <c r="BB239" s="184">
        <v>2600</v>
      </c>
      <c r="BC239" s="184">
        <v>2616</v>
      </c>
      <c r="BD239" s="184">
        <v>2618</v>
      </c>
      <c r="BE239" s="184">
        <v>2601</v>
      </c>
      <c r="BF239" s="184">
        <v>2483</v>
      </c>
      <c r="BG239" s="184">
        <v>2273</v>
      </c>
      <c r="BH239" s="184">
        <v>2242</v>
      </c>
      <c r="BI239" s="184">
        <v>2291</v>
      </c>
      <c r="BJ239" s="184">
        <v>2149</v>
      </c>
      <c r="BK239" s="184">
        <v>2026</v>
      </c>
      <c r="BL239" s="184">
        <v>2153</v>
      </c>
      <c r="BM239" s="184">
        <v>2176</v>
      </c>
      <c r="BN239" s="184">
        <v>2145</v>
      </c>
      <c r="BO239" s="184">
        <v>2121</v>
      </c>
      <c r="BP239" s="184">
        <v>2045</v>
      </c>
      <c r="BQ239" s="184">
        <v>1999</v>
      </c>
      <c r="BR239" s="184">
        <v>1913</v>
      </c>
      <c r="BS239" s="184">
        <v>1862</v>
      </c>
      <c r="BT239" s="184">
        <v>1875</v>
      </c>
      <c r="BU239" s="184">
        <v>1750</v>
      </c>
      <c r="BV239" s="184">
        <v>1767</v>
      </c>
      <c r="BW239" s="184">
        <v>1686</v>
      </c>
      <c r="BX239" s="184">
        <v>1739</v>
      </c>
      <c r="BY239" s="184">
        <v>1763</v>
      </c>
      <c r="BZ239" s="184">
        <v>1622</v>
      </c>
      <c r="CA239" s="184">
        <v>1579</v>
      </c>
      <c r="CB239" s="184">
        <v>1407</v>
      </c>
      <c r="CC239" s="184">
        <v>1344</v>
      </c>
      <c r="CD239" s="184">
        <v>1289</v>
      </c>
      <c r="CE239" s="184">
        <v>1300</v>
      </c>
      <c r="CF239" s="184">
        <v>1148</v>
      </c>
      <c r="CG239" s="184">
        <v>1132</v>
      </c>
      <c r="CH239" s="184">
        <v>1088</v>
      </c>
      <c r="CI239" s="184">
        <v>979</v>
      </c>
      <c r="CJ239" s="184">
        <v>995</v>
      </c>
      <c r="CK239" s="184">
        <v>959</v>
      </c>
      <c r="CL239" s="184">
        <v>920</v>
      </c>
      <c r="CM239" s="184">
        <v>627</v>
      </c>
      <c r="CN239" s="184">
        <v>623</v>
      </c>
      <c r="CO239" s="184">
        <v>587</v>
      </c>
      <c r="CP239" s="184">
        <v>596</v>
      </c>
      <c r="CQ239" s="184">
        <v>432</v>
      </c>
      <c r="CR239" s="184">
        <v>385</v>
      </c>
      <c r="CS239" s="184">
        <v>399</v>
      </c>
      <c r="CT239" s="184">
        <v>358</v>
      </c>
      <c r="CU239" s="184">
        <v>332</v>
      </c>
      <c r="CV239" s="184">
        <v>265</v>
      </c>
      <c r="CW239" s="184">
        <v>232</v>
      </c>
      <c r="CX239" s="184">
        <v>194</v>
      </c>
      <c r="CY239" s="184">
        <v>759</v>
      </c>
      <c r="CZ239">
        <v>2198</v>
      </c>
      <c r="DA239">
        <v>2167</v>
      </c>
      <c r="DB239">
        <v>2284</v>
      </c>
      <c r="DC239">
        <v>2203</v>
      </c>
      <c r="DD239">
        <v>2380</v>
      </c>
      <c r="DE239">
        <v>2318</v>
      </c>
      <c r="DF239">
        <v>2442</v>
      </c>
      <c r="DG239">
        <v>2472</v>
      </c>
      <c r="DH239">
        <v>2560</v>
      </c>
      <c r="DI239">
        <v>2476</v>
      </c>
      <c r="DJ239">
        <v>2495</v>
      </c>
      <c r="DK239">
        <v>2612</v>
      </c>
      <c r="DL239">
        <v>2610</v>
      </c>
      <c r="DM239">
        <v>2605</v>
      </c>
      <c r="DN239">
        <v>2523</v>
      </c>
      <c r="DO239">
        <v>2602</v>
      </c>
      <c r="DP239">
        <v>2496</v>
      </c>
      <c r="DQ239">
        <v>2408</v>
      </c>
      <c r="DR239">
        <v>2720</v>
      </c>
      <c r="DS239">
        <v>4288</v>
      </c>
      <c r="DT239">
        <v>4764</v>
      </c>
      <c r="DU239">
        <v>4398</v>
      </c>
      <c r="DV239">
        <v>3949</v>
      </c>
      <c r="DW239">
        <v>2988</v>
      </c>
      <c r="DX239">
        <v>2530</v>
      </c>
      <c r="DY239">
        <v>2883</v>
      </c>
      <c r="DZ239">
        <v>3185</v>
      </c>
      <c r="EA239">
        <v>3201</v>
      </c>
      <c r="EB239">
        <v>3101</v>
      </c>
      <c r="EC239">
        <v>3034</v>
      </c>
      <c r="ED239">
        <v>3068</v>
      </c>
      <c r="EE239">
        <v>2935</v>
      </c>
      <c r="EF239">
        <v>2855</v>
      </c>
      <c r="EG239">
        <v>2726</v>
      </c>
      <c r="EH239">
        <v>2890</v>
      </c>
      <c r="EI239">
        <v>2836</v>
      </c>
      <c r="EJ239">
        <v>2907</v>
      </c>
      <c r="EK239">
        <v>2930</v>
      </c>
      <c r="EL239">
        <v>2912</v>
      </c>
      <c r="EM239">
        <v>2958</v>
      </c>
      <c r="EN239">
        <v>2892</v>
      </c>
      <c r="EO239">
        <v>2749</v>
      </c>
      <c r="EP239">
        <v>2704</v>
      </c>
      <c r="EQ239">
        <v>2574</v>
      </c>
      <c r="ER239">
        <v>2613</v>
      </c>
      <c r="ES239">
        <v>2524</v>
      </c>
      <c r="ET239">
        <v>2247</v>
      </c>
      <c r="EU239">
        <v>2194</v>
      </c>
      <c r="EV239">
        <v>2295</v>
      </c>
      <c r="EW239">
        <v>2326</v>
      </c>
      <c r="EX239">
        <v>2118</v>
      </c>
      <c r="EY239">
        <v>2090</v>
      </c>
      <c r="EZ239">
        <v>2145</v>
      </c>
      <c r="FA239">
        <v>2223</v>
      </c>
      <c r="FB239">
        <v>2173</v>
      </c>
      <c r="FC239">
        <v>2172</v>
      </c>
      <c r="FD239">
        <v>2099</v>
      </c>
      <c r="FE239">
        <v>1891</v>
      </c>
      <c r="FF239">
        <v>1832</v>
      </c>
      <c r="FG239">
        <v>1880</v>
      </c>
      <c r="FH239">
        <v>1839</v>
      </c>
      <c r="FI239">
        <v>1872</v>
      </c>
      <c r="FJ239">
        <v>1826</v>
      </c>
      <c r="FK239">
        <v>1790</v>
      </c>
      <c r="FL239">
        <v>1676</v>
      </c>
      <c r="FM239">
        <v>1625</v>
      </c>
      <c r="FN239">
        <v>1550</v>
      </c>
      <c r="FO239">
        <v>1521</v>
      </c>
      <c r="FP239">
        <v>1403</v>
      </c>
      <c r="FQ239">
        <v>1337</v>
      </c>
      <c r="FR239">
        <v>1353</v>
      </c>
      <c r="FS239">
        <v>1328</v>
      </c>
      <c r="FT239">
        <v>1219</v>
      </c>
      <c r="FU239">
        <v>1176</v>
      </c>
      <c r="FV239">
        <v>1213</v>
      </c>
      <c r="FW239">
        <v>1085</v>
      </c>
      <c r="FX239">
        <v>1070</v>
      </c>
      <c r="FY239">
        <v>940</v>
      </c>
      <c r="FZ239">
        <v>814</v>
      </c>
      <c r="GA239">
        <v>771</v>
      </c>
      <c r="GB239">
        <v>689</v>
      </c>
      <c r="GC239">
        <v>675</v>
      </c>
      <c r="GD239">
        <v>555</v>
      </c>
      <c r="GE239">
        <v>586</v>
      </c>
      <c r="GF239">
        <v>548</v>
      </c>
      <c r="GG239">
        <v>529</v>
      </c>
      <c r="GH239">
        <v>522</v>
      </c>
      <c r="GI239">
        <v>497</v>
      </c>
      <c r="GJ239">
        <v>403</v>
      </c>
      <c r="GK239">
        <v>342</v>
      </c>
      <c r="GL239">
        <v>1321</v>
      </c>
    </row>
    <row r="240" spans="1:194" s="1" customFormat="1" ht="14.4" x14ac:dyDescent="0.3">
      <c r="A240" s="30" t="s">
        <v>46</v>
      </c>
      <c r="B240" s="1" t="s">
        <v>279</v>
      </c>
      <c r="C240" s="29" t="str">
        <f t="shared" si="86"/>
        <v>LA England - Lewes</v>
      </c>
      <c r="D240" s="48">
        <f t="shared" si="77"/>
        <v>3752</v>
      </c>
      <c r="E240" s="48">
        <f t="shared" si="78"/>
        <v>3534</v>
      </c>
      <c r="F240" s="49">
        <f t="shared" si="79"/>
        <v>102363</v>
      </c>
      <c r="G240" s="49">
        <f t="shared" si="80"/>
        <v>49186</v>
      </c>
      <c r="H240" s="50">
        <f t="shared" si="81"/>
        <v>53177</v>
      </c>
      <c r="I240" s="50">
        <f t="shared" si="82"/>
        <v>39404</v>
      </c>
      <c r="J240" s="50">
        <f t="shared" si="83"/>
        <v>44026</v>
      </c>
      <c r="K240" s="47">
        <f t="shared" si="84"/>
        <v>9782</v>
      </c>
      <c r="L240" s="48">
        <f t="shared" si="85"/>
        <v>9151</v>
      </c>
      <c r="M240" s="184">
        <v>353</v>
      </c>
      <c r="N240" s="184">
        <v>387</v>
      </c>
      <c r="O240" s="184">
        <v>405</v>
      </c>
      <c r="P240" s="184">
        <v>498</v>
      </c>
      <c r="Q240" s="184">
        <v>508</v>
      </c>
      <c r="R240" s="184">
        <v>510</v>
      </c>
      <c r="S240" s="184">
        <v>532</v>
      </c>
      <c r="T240" s="184">
        <v>573</v>
      </c>
      <c r="U240" s="184">
        <v>552</v>
      </c>
      <c r="V240" s="184">
        <v>539</v>
      </c>
      <c r="W240" s="184">
        <v>528</v>
      </c>
      <c r="X240" s="184">
        <v>645</v>
      </c>
      <c r="Y240" s="184">
        <v>634</v>
      </c>
      <c r="Z240" s="184">
        <v>638</v>
      </c>
      <c r="AA240" s="184">
        <v>626</v>
      </c>
      <c r="AB240" s="184">
        <v>619</v>
      </c>
      <c r="AC240" s="184">
        <v>595</v>
      </c>
      <c r="AD240" s="184">
        <v>640</v>
      </c>
      <c r="AE240" s="184">
        <v>528</v>
      </c>
      <c r="AF240" s="184">
        <v>467</v>
      </c>
      <c r="AG240" s="184">
        <v>439</v>
      </c>
      <c r="AH240" s="184">
        <v>399</v>
      </c>
      <c r="AI240" s="184">
        <v>409</v>
      </c>
      <c r="AJ240" s="184">
        <v>520</v>
      </c>
      <c r="AK240" s="184">
        <v>481</v>
      </c>
      <c r="AL240" s="184">
        <v>475</v>
      </c>
      <c r="AM240" s="184">
        <v>507</v>
      </c>
      <c r="AN240" s="184">
        <v>461</v>
      </c>
      <c r="AO240" s="184">
        <v>425</v>
      </c>
      <c r="AP240" s="184">
        <v>408</v>
      </c>
      <c r="AQ240" s="184">
        <v>435</v>
      </c>
      <c r="AR240" s="184">
        <v>482</v>
      </c>
      <c r="AS240" s="184">
        <v>500</v>
      </c>
      <c r="AT240" s="184">
        <v>474</v>
      </c>
      <c r="AU240" s="184">
        <v>476</v>
      </c>
      <c r="AV240" s="184">
        <v>578</v>
      </c>
      <c r="AW240" s="184">
        <v>533</v>
      </c>
      <c r="AX240" s="184">
        <v>556</v>
      </c>
      <c r="AY240" s="184">
        <v>519</v>
      </c>
      <c r="AZ240" s="184">
        <v>570</v>
      </c>
      <c r="BA240" s="184">
        <v>547</v>
      </c>
      <c r="BB240" s="184">
        <v>639</v>
      </c>
      <c r="BC240" s="184">
        <v>578</v>
      </c>
      <c r="BD240" s="184">
        <v>612</v>
      </c>
      <c r="BE240" s="184">
        <v>590</v>
      </c>
      <c r="BF240" s="184">
        <v>629</v>
      </c>
      <c r="BG240" s="184">
        <v>530</v>
      </c>
      <c r="BH240" s="184">
        <v>537</v>
      </c>
      <c r="BI240" s="184">
        <v>592</v>
      </c>
      <c r="BJ240" s="184">
        <v>568</v>
      </c>
      <c r="BK240" s="184">
        <v>529</v>
      </c>
      <c r="BL240" s="184">
        <v>653</v>
      </c>
      <c r="BM240" s="184">
        <v>737</v>
      </c>
      <c r="BN240" s="184">
        <v>684</v>
      </c>
      <c r="BO240" s="184">
        <v>646</v>
      </c>
      <c r="BP240" s="184">
        <v>774</v>
      </c>
      <c r="BQ240" s="184">
        <v>651</v>
      </c>
      <c r="BR240" s="184">
        <v>805</v>
      </c>
      <c r="BS240" s="184">
        <v>717</v>
      </c>
      <c r="BT240" s="184">
        <v>793</v>
      </c>
      <c r="BU240" s="184">
        <v>731</v>
      </c>
      <c r="BV240" s="184">
        <v>745</v>
      </c>
      <c r="BW240" s="184">
        <v>710</v>
      </c>
      <c r="BX240" s="184">
        <v>673</v>
      </c>
      <c r="BY240" s="184">
        <v>709</v>
      </c>
      <c r="BZ240" s="184">
        <v>672</v>
      </c>
      <c r="CA240" s="184">
        <v>657</v>
      </c>
      <c r="CB240" s="184">
        <v>596</v>
      </c>
      <c r="CC240" s="184">
        <v>614</v>
      </c>
      <c r="CD240" s="184">
        <v>560</v>
      </c>
      <c r="CE240" s="184">
        <v>587</v>
      </c>
      <c r="CF240" s="184">
        <v>565</v>
      </c>
      <c r="CG240" s="184">
        <v>587</v>
      </c>
      <c r="CH240" s="184">
        <v>576</v>
      </c>
      <c r="CI240" s="184">
        <v>591</v>
      </c>
      <c r="CJ240" s="184">
        <v>624</v>
      </c>
      <c r="CK240" s="184">
        <v>626</v>
      </c>
      <c r="CL240" s="184">
        <v>707</v>
      </c>
      <c r="CM240" s="184">
        <v>487</v>
      </c>
      <c r="CN240" s="184">
        <v>452</v>
      </c>
      <c r="CO240" s="184">
        <v>483</v>
      </c>
      <c r="CP240" s="184">
        <v>411</v>
      </c>
      <c r="CQ240" s="184">
        <v>353</v>
      </c>
      <c r="CR240" s="184">
        <v>281</v>
      </c>
      <c r="CS240" s="184">
        <v>334</v>
      </c>
      <c r="CT240" s="184">
        <v>300</v>
      </c>
      <c r="CU240" s="184">
        <v>233</v>
      </c>
      <c r="CV240" s="184">
        <v>218</v>
      </c>
      <c r="CW240" s="184">
        <v>176</v>
      </c>
      <c r="CX240" s="184">
        <v>155</v>
      </c>
      <c r="CY240" s="184">
        <v>538</v>
      </c>
      <c r="CZ240">
        <v>390</v>
      </c>
      <c r="DA240">
        <v>369</v>
      </c>
      <c r="DB240">
        <v>432</v>
      </c>
      <c r="DC240">
        <v>386</v>
      </c>
      <c r="DD240">
        <v>457</v>
      </c>
      <c r="DE240">
        <v>455</v>
      </c>
      <c r="DF240">
        <v>520</v>
      </c>
      <c r="DG240">
        <v>492</v>
      </c>
      <c r="DH240">
        <v>505</v>
      </c>
      <c r="DI240">
        <v>533</v>
      </c>
      <c r="DJ240">
        <v>538</v>
      </c>
      <c r="DK240">
        <v>540</v>
      </c>
      <c r="DL240">
        <v>622</v>
      </c>
      <c r="DM240">
        <v>608</v>
      </c>
      <c r="DN240">
        <v>630</v>
      </c>
      <c r="DO240">
        <v>582</v>
      </c>
      <c r="DP240">
        <v>540</v>
      </c>
      <c r="DQ240">
        <v>552</v>
      </c>
      <c r="DR240">
        <v>546</v>
      </c>
      <c r="DS240">
        <v>407</v>
      </c>
      <c r="DT240">
        <v>292</v>
      </c>
      <c r="DU240">
        <v>375</v>
      </c>
      <c r="DV240">
        <v>365</v>
      </c>
      <c r="DW240">
        <v>473</v>
      </c>
      <c r="DX240">
        <v>444</v>
      </c>
      <c r="DY240">
        <v>463</v>
      </c>
      <c r="DZ240">
        <v>421</v>
      </c>
      <c r="EA240">
        <v>428</v>
      </c>
      <c r="EB240">
        <v>409</v>
      </c>
      <c r="EC240">
        <v>421</v>
      </c>
      <c r="ED240">
        <v>439</v>
      </c>
      <c r="EE240">
        <v>564</v>
      </c>
      <c r="EF240">
        <v>555</v>
      </c>
      <c r="EG240">
        <v>586</v>
      </c>
      <c r="EH240">
        <v>628</v>
      </c>
      <c r="EI240">
        <v>612</v>
      </c>
      <c r="EJ240">
        <v>601</v>
      </c>
      <c r="EK240">
        <v>667</v>
      </c>
      <c r="EL240">
        <v>608</v>
      </c>
      <c r="EM240">
        <v>642</v>
      </c>
      <c r="EN240">
        <v>604</v>
      </c>
      <c r="EO240">
        <v>674</v>
      </c>
      <c r="EP240">
        <v>641</v>
      </c>
      <c r="EQ240">
        <v>618</v>
      </c>
      <c r="ER240">
        <v>641</v>
      </c>
      <c r="ES240">
        <v>629</v>
      </c>
      <c r="ET240">
        <v>574</v>
      </c>
      <c r="EU240">
        <v>613</v>
      </c>
      <c r="EV240">
        <v>643</v>
      </c>
      <c r="EW240">
        <v>674</v>
      </c>
      <c r="EX240">
        <v>652</v>
      </c>
      <c r="EY240">
        <v>718</v>
      </c>
      <c r="EZ240">
        <v>766</v>
      </c>
      <c r="FA240">
        <v>837</v>
      </c>
      <c r="FB240">
        <v>780</v>
      </c>
      <c r="FC240">
        <v>778</v>
      </c>
      <c r="FD240">
        <v>772</v>
      </c>
      <c r="FE240">
        <v>820</v>
      </c>
      <c r="FF240">
        <v>734</v>
      </c>
      <c r="FG240">
        <v>848</v>
      </c>
      <c r="FH240">
        <v>797</v>
      </c>
      <c r="FI240">
        <v>822</v>
      </c>
      <c r="FJ240">
        <v>727</v>
      </c>
      <c r="FK240">
        <v>713</v>
      </c>
      <c r="FL240">
        <v>727</v>
      </c>
      <c r="FM240">
        <v>719</v>
      </c>
      <c r="FN240">
        <v>660</v>
      </c>
      <c r="FO240">
        <v>678</v>
      </c>
      <c r="FP240">
        <v>662</v>
      </c>
      <c r="FQ240">
        <v>677</v>
      </c>
      <c r="FR240">
        <v>684</v>
      </c>
      <c r="FS240">
        <v>649</v>
      </c>
      <c r="FT240">
        <v>696</v>
      </c>
      <c r="FU240">
        <v>639</v>
      </c>
      <c r="FV240">
        <v>694</v>
      </c>
      <c r="FW240">
        <v>687</v>
      </c>
      <c r="FX240">
        <v>731</v>
      </c>
      <c r="FY240">
        <v>851</v>
      </c>
      <c r="FZ240">
        <v>654</v>
      </c>
      <c r="GA240">
        <v>570</v>
      </c>
      <c r="GB240">
        <v>597</v>
      </c>
      <c r="GC240">
        <v>508</v>
      </c>
      <c r="GD240">
        <v>456</v>
      </c>
      <c r="GE240">
        <v>381</v>
      </c>
      <c r="GF240">
        <v>391</v>
      </c>
      <c r="GG240">
        <v>362</v>
      </c>
      <c r="GH240">
        <v>363</v>
      </c>
      <c r="GI240">
        <v>300</v>
      </c>
      <c r="GJ240">
        <v>301</v>
      </c>
      <c r="GK240">
        <v>234</v>
      </c>
      <c r="GL240">
        <v>1134</v>
      </c>
    </row>
    <row r="241" spans="1:194" s="1" customFormat="1" ht="14.4" x14ac:dyDescent="0.3">
      <c r="A241" s="30" t="s">
        <v>46</v>
      </c>
      <c r="B241" s="1" t="s">
        <v>280</v>
      </c>
      <c r="C241" s="29" t="str">
        <f t="shared" si="86"/>
        <v>LA England - Lewisham</v>
      </c>
      <c r="D241" s="48">
        <f t="shared" si="77"/>
        <v>10316</v>
      </c>
      <c r="E241" s="48">
        <f t="shared" si="78"/>
        <v>10142</v>
      </c>
      <c r="F241" s="49">
        <f t="shared" si="79"/>
        <v>301255</v>
      </c>
      <c r="G241" s="49">
        <f t="shared" si="80"/>
        <v>142265</v>
      </c>
      <c r="H241" s="50">
        <f t="shared" si="81"/>
        <v>158990</v>
      </c>
      <c r="I241" s="50">
        <f t="shared" si="82"/>
        <v>110834</v>
      </c>
      <c r="J241" s="50">
        <f t="shared" si="83"/>
        <v>128369</v>
      </c>
      <c r="K241" s="47">
        <f t="shared" si="84"/>
        <v>31431</v>
      </c>
      <c r="L241" s="48">
        <f t="shared" si="85"/>
        <v>30621</v>
      </c>
      <c r="M241" s="184">
        <v>1783</v>
      </c>
      <c r="N241" s="184">
        <v>1827</v>
      </c>
      <c r="O241" s="184">
        <v>1801</v>
      </c>
      <c r="P241" s="184">
        <v>1768</v>
      </c>
      <c r="Q241" s="184">
        <v>1779</v>
      </c>
      <c r="R241" s="184">
        <v>1789</v>
      </c>
      <c r="S241" s="184">
        <v>1691</v>
      </c>
      <c r="T241" s="184">
        <v>1744</v>
      </c>
      <c r="U241" s="184">
        <v>1853</v>
      </c>
      <c r="V241" s="184">
        <v>1693</v>
      </c>
      <c r="W241" s="184">
        <v>1676</v>
      </c>
      <c r="X241" s="184">
        <v>1711</v>
      </c>
      <c r="Y241" s="184">
        <v>1731</v>
      </c>
      <c r="Z241" s="184">
        <v>1822</v>
      </c>
      <c r="AA241" s="184">
        <v>1737</v>
      </c>
      <c r="AB241" s="184">
        <v>1645</v>
      </c>
      <c r="AC241" s="184">
        <v>1720</v>
      </c>
      <c r="AD241" s="184">
        <v>1661</v>
      </c>
      <c r="AE241" s="184">
        <v>1623</v>
      </c>
      <c r="AF241" s="184">
        <v>1488</v>
      </c>
      <c r="AG241" s="184">
        <v>1482</v>
      </c>
      <c r="AH241" s="184">
        <v>1525</v>
      </c>
      <c r="AI241" s="184">
        <v>1738</v>
      </c>
      <c r="AJ241" s="184">
        <v>2058</v>
      </c>
      <c r="AK241" s="184">
        <v>2228</v>
      </c>
      <c r="AL241" s="184">
        <v>2278</v>
      </c>
      <c r="AM241" s="184">
        <v>2287</v>
      </c>
      <c r="AN241" s="184">
        <v>2552</v>
      </c>
      <c r="AO241" s="184">
        <v>2743</v>
      </c>
      <c r="AP241" s="184">
        <v>2576</v>
      </c>
      <c r="AQ241" s="184">
        <v>2796</v>
      </c>
      <c r="AR241" s="184">
        <v>2940</v>
      </c>
      <c r="AS241" s="184">
        <v>2913</v>
      </c>
      <c r="AT241" s="184">
        <v>3062</v>
      </c>
      <c r="AU241" s="184">
        <v>2800</v>
      </c>
      <c r="AV241" s="184">
        <v>2692</v>
      </c>
      <c r="AW241" s="184">
        <v>2602</v>
      </c>
      <c r="AX241" s="184">
        <v>2559</v>
      </c>
      <c r="AY241" s="184">
        <v>2539</v>
      </c>
      <c r="AZ241" s="184">
        <v>2345</v>
      </c>
      <c r="BA241" s="184">
        <v>2167</v>
      </c>
      <c r="BB241" s="184">
        <v>2193</v>
      </c>
      <c r="BC241" s="184">
        <v>2284</v>
      </c>
      <c r="BD241" s="184">
        <v>2149</v>
      </c>
      <c r="BE241" s="184">
        <v>2076</v>
      </c>
      <c r="BF241" s="184">
        <v>2021</v>
      </c>
      <c r="BG241" s="184">
        <v>1894</v>
      </c>
      <c r="BH241" s="184">
        <v>1853</v>
      </c>
      <c r="BI241" s="184">
        <v>1943</v>
      </c>
      <c r="BJ241" s="184">
        <v>1805</v>
      </c>
      <c r="BK241" s="184">
        <v>1812</v>
      </c>
      <c r="BL241" s="184">
        <v>1858</v>
      </c>
      <c r="BM241" s="184">
        <v>1825</v>
      </c>
      <c r="BN241" s="184">
        <v>1825</v>
      </c>
      <c r="BO241" s="184">
        <v>1761</v>
      </c>
      <c r="BP241" s="184">
        <v>1738</v>
      </c>
      <c r="BQ241" s="184">
        <v>1677</v>
      </c>
      <c r="BR241" s="184">
        <v>1772</v>
      </c>
      <c r="BS241" s="184">
        <v>1687</v>
      </c>
      <c r="BT241" s="184">
        <v>1708</v>
      </c>
      <c r="BU241" s="184">
        <v>1522</v>
      </c>
      <c r="BV241" s="184">
        <v>1593</v>
      </c>
      <c r="BW241" s="184">
        <v>1463</v>
      </c>
      <c r="BX241" s="184">
        <v>1338</v>
      </c>
      <c r="BY241" s="184">
        <v>1246</v>
      </c>
      <c r="BZ241" s="184">
        <v>1240</v>
      </c>
      <c r="CA241" s="184">
        <v>1112</v>
      </c>
      <c r="CB241" s="184">
        <v>1039</v>
      </c>
      <c r="CC241" s="184">
        <v>978</v>
      </c>
      <c r="CD241" s="184">
        <v>811</v>
      </c>
      <c r="CE241" s="184">
        <v>801</v>
      </c>
      <c r="CF241" s="184">
        <v>675</v>
      </c>
      <c r="CG241" s="184">
        <v>595</v>
      </c>
      <c r="CH241" s="184">
        <v>660</v>
      </c>
      <c r="CI241" s="184">
        <v>596</v>
      </c>
      <c r="CJ241" s="184">
        <v>515</v>
      </c>
      <c r="CK241" s="184">
        <v>562</v>
      </c>
      <c r="CL241" s="184">
        <v>514</v>
      </c>
      <c r="CM241" s="184">
        <v>413</v>
      </c>
      <c r="CN241" s="184">
        <v>377</v>
      </c>
      <c r="CO241" s="184">
        <v>379</v>
      </c>
      <c r="CP241" s="184">
        <v>345</v>
      </c>
      <c r="CQ241" s="184">
        <v>271</v>
      </c>
      <c r="CR241" s="184">
        <v>263</v>
      </c>
      <c r="CS241" s="184">
        <v>232</v>
      </c>
      <c r="CT241" s="184">
        <v>252</v>
      </c>
      <c r="CU241" s="184">
        <v>231</v>
      </c>
      <c r="CV241" s="184">
        <v>186</v>
      </c>
      <c r="CW241" s="184">
        <v>147</v>
      </c>
      <c r="CX241" s="184">
        <v>122</v>
      </c>
      <c r="CY241" s="184">
        <v>482</v>
      </c>
      <c r="CZ241">
        <v>1841</v>
      </c>
      <c r="DA241">
        <v>1781</v>
      </c>
      <c r="DB241">
        <v>1743</v>
      </c>
      <c r="DC241">
        <v>1651</v>
      </c>
      <c r="DD241">
        <v>1721</v>
      </c>
      <c r="DE241">
        <v>1695</v>
      </c>
      <c r="DF241">
        <v>1720</v>
      </c>
      <c r="DG241">
        <v>1679</v>
      </c>
      <c r="DH241">
        <v>1640</v>
      </c>
      <c r="DI241">
        <v>1696</v>
      </c>
      <c r="DJ241">
        <v>1691</v>
      </c>
      <c r="DK241">
        <v>1621</v>
      </c>
      <c r="DL241">
        <v>1620</v>
      </c>
      <c r="DM241">
        <v>1650</v>
      </c>
      <c r="DN241">
        <v>1675</v>
      </c>
      <c r="DO241">
        <v>1794</v>
      </c>
      <c r="DP241">
        <v>1714</v>
      </c>
      <c r="DQ241">
        <v>1689</v>
      </c>
      <c r="DR241">
        <v>1629</v>
      </c>
      <c r="DS241">
        <v>1406</v>
      </c>
      <c r="DT241">
        <v>1470</v>
      </c>
      <c r="DU241">
        <v>1721</v>
      </c>
      <c r="DV241">
        <v>2156</v>
      </c>
      <c r="DW241">
        <v>2261</v>
      </c>
      <c r="DX241">
        <v>2616</v>
      </c>
      <c r="DY241">
        <v>2797</v>
      </c>
      <c r="DZ241">
        <v>2776</v>
      </c>
      <c r="EA241">
        <v>2972</v>
      </c>
      <c r="EB241">
        <v>2951</v>
      </c>
      <c r="EC241">
        <v>3121</v>
      </c>
      <c r="ED241">
        <v>3142</v>
      </c>
      <c r="EE241">
        <v>3327</v>
      </c>
      <c r="EF241">
        <v>3394</v>
      </c>
      <c r="EG241">
        <v>3322</v>
      </c>
      <c r="EH241">
        <v>3245</v>
      </c>
      <c r="EI241">
        <v>3125</v>
      </c>
      <c r="EJ241">
        <v>3035</v>
      </c>
      <c r="EK241">
        <v>2971</v>
      </c>
      <c r="EL241">
        <v>2935</v>
      </c>
      <c r="EM241">
        <v>2720</v>
      </c>
      <c r="EN241">
        <v>2577</v>
      </c>
      <c r="EO241">
        <v>2506</v>
      </c>
      <c r="EP241">
        <v>2497</v>
      </c>
      <c r="EQ241">
        <v>2600</v>
      </c>
      <c r="ER241">
        <v>2513</v>
      </c>
      <c r="ES241">
        <v>2309</v>
      </c>
      <c r="ET241">
        <v>2272</v>
      </c>
      <c r="EU241">
        <v>2128</v>
      </c>
      <c r="EV241">
        <v>2078</v>
      </c>
      <c r="EW241">
        <v>2132</v>
      </c>
      <c r="EX241">
        <v>2013</v>
      </c>
      <c r="EY241">
        <v>2014</v>
      </c>
      <c r="EZ241">
        <v>1910</v>
      </c>
      <c r="FA241">
        <v>2122</v>
      </c>
      <c r="FB241">
        <v>1992</v>
      </c>
      <c r="FC241">
        <v>1921</v>
      </c>
      <c r="FD241">
        <v>1916</v>
      </c>
      <c r="FE241">
        <v>1909</v>
      </c>
      <c r="FF241">
        <v>1958</v>
      </c>
      <c r="FG241">
        <v>1999</v>
      </c>
      <c r="FH241">
        <v>1929</v>
      </c>
      <c r="FI241">
        <v>1879</v>
      </c>
      <c r="FJ241">
        <v>1777</v>
      </c>
      <c r="FK241">
        <v>1540</v>
      </c>
      <c r="FL241">
        <v>1477</v>
      </c>
      <c r="FM241">
        <v>1229</v>
      </c>
      <c r="FN241">
        <v>1218</v>
      </c>
      <c r="FO241">
        <v>1168</v>
      </c>
      <c r="FP241">
        <v>975</v>
      </c>
      <c r="FQ241">
        <v>898</v>
      </c>
      <c r="FR241">
        <v>887</v>
      </c>
      <c r="FS241">
        <v>783</v>
      </c>
      <c r="FT241">
        <v>798</v>
      </c>
      <c r="FU241">
        <v>778</v>
      </c>
      <c r="FV241">
        <v>656</v>
      </c>
      <c r="FW241">
        <v>682</v>
      </c>
      <c r="FX241">
        <v>644</v>
      </c>
      <c r="FY241">
        <v>694</v>
      </c>
      <c r="FZ241">
        <v>574</v>
      </c>
      <c r="GA241">
        <v>513</v>
      </c>
      <c r="GB241">
        <v>478</v>
      </c>
      <c r="GC241">
        <v>520</v>
      </c>
      <c r="GD241">
        <v>417</v>
      </c>
      <c r="GE241">
        <v>408</v>
      </c>
      <c r="GF241">
        <v>436</v>
      </c>
      <c r="GG241">
        <v>393</v>
      </c>
      <c r="GH241">
        <v>362</v>
      </c>
      <c r="GI241">
        <v>336</v>
      </c>
      <c r="GJ241">
        <v>265</v>
      </c>
      <c r="GK241">
        <v>253</v>
      </c>
      <c r="GL241">
        <v>944</v>
      </c>
    </row>
    <row r="242" spans="1:194" s="1" customFormat="1" ht="14.4" x14ac:dyDescent="0.3">
      <c r="A242" s="30" t="s">
        <v>46</v>
      </c>
      <c r="B242" s="1" t="s">
        <v>281</v>
      </c>
      <c r="C242" s="29" t="str">
        <f t="shared" si="86"/>
        <v>LA England - Lichfield</v>
      </c>
      <c r="D242" s="48">
        <f t="shared" si="77"/>
        <v>3862</v>
      </c>
      <c r="E242" s="48">
        <f t="shared" si="78"/>
        <v>3624</v>
      </c>
      <c r="F242" s="49">
        <f t="shared" si="79"/>
        <v>111932</v>
      </c>
      <c r="G242" s="49">
        <f t="shared" si="80"/>
        <v>55200</v>
      </c>
      <c r="H242" s="50">
        <f t="shared" si="81"/>
        <v>56732</v>
      </c>
      <c r="I242" s="50">
        <f t="shared" si="82"/>
        <v>44388</v>
      </c>
      <c r="J242" s="50">
        <f t="shared" si="83"/>
        <v>46417</v>
      </c>
      <c r="K242" s="47">
        <f t="shared" si="84"/>
        <v>10812</v>
      </c>
      <c r="L242" s="48">
        <f t="shared" si="85"/>
        <v>10315</v>
      </c>
      <c r="M242" s="184">
        <v>516</v>
      </c>
      <c r="N242" s="184">
        <v>509</v>
      </c>
      <c r="O242" s="184">
        <v>577</v>
      </c>
      <c r="P242" s="184">
        <v>588</v>
      </c>
      <c r="Q242" s="184">
        <v>569</v>
      </c>
      <c r="R242" s="184">
        <v>550</v>
      </c>
      <c r="S242" s="184">
        <v>575</v>
      </c>
      <c r="T242" s="184">
        <v>613</v>
      </c>
      <c r="U242" s="184">
        <v>602</v>
      </c>
      <c r="V242" s="184">
        <v>595</v>
      </c>
      <c r="W242" s="184">
        <v>621</v>
      </c>
      <c r="X242" s="184">
        <v>635</v>
      </c>
      <c r="Y242" s="184">
        <v>696</v>
      </c>
      <c r="Z242" s="184">
        <v>632</v>
      </c>
      <c r="AA242" s="184">
        <v>604</v>
      </c>
      <c r="AB242" s="184">
        <v>653</v>
      </c>
      <c r="AC242" s="184">
        <v>653</v>
      </c>
      <c r="AD242" s="184">
        <v>624</v>
      </c>
      <c r="AE242" s="184">
        <v>588</v>
      </c>
      <c r="AF242" s="184">
        <v>571</v>
      </c>
      <c r="AG242" s="184">
        <v>573</v>
      </c>
      <c r="AH242" s="184">
        <v>560</v>
      </c>
      <c r="AI242" s="184">
        <v>552</v>
      </c>
      <c r="AJ242" s="184">
        <v>561</v>
      </c>
      <c r="AK242" s="184">
        <v>602</v>
      </c>
      <c r="AL242" s="184">
        <v>655</v>
      </c>
      <c r="AM242" s="184">
        <v>648</v>
      </c>
      <c r="AN242" s="184">
        <v>592</v>
      </c>
      <c r="AO242" s="184">
        <v>586</v>
      </c>
      <c r="AP242" s="184">
        <v>683</v>
      </c>
      <c r="AQ242" s="184">
        <v>675</v>
      </c>
      <c r="AR242" s="184">
        <v>656</v>
      </c>
      <c r="AS242" s="184">
        <v>698</v>
      </c>
      <c r="AT242" s="184">
        <v>723</v>
      </c>
      <c r="AU242" s="184">
        <v>738</v>
      </c>
      <c r="AV242" s="184">
        <v>710</v>
      </c>
      <c r="AW242" s="184">
        <v>673</v>
      </c>
      <c r="AX242" s="184">
        <v>626</v>
      </c>
      <c r="AY242" s="184">
        <v>685</v>
      </c>
      <c r="AZ242" s="184">
        <v>621</v>
      </c>
      <c r="BA242" s="184">
        <v>629</v>
      </c>
      <c r="BB242" s="184">
        <v>570</v>
      </c>
      <c r="BC242" s="184">
        <v>650</v>
      </c>
      <c r="BD242" s="184">
        <v>661</v>
      </c>
      <c r="BE242" s="184">
        <v>701</v>
      </c>
      <c r="BF242" s="184">
        <v>645</v>
      </c>
      <c r="BG242" s="184">
        <v>572</v>
      </c>
      <c r="BH242" s="184">
        <v>605</v>
      </c>
      <c r="BI242" s="184">
        <v>633</v>
      </c>
      <c r="BJ242" s="184">
        <v>668</v>
      </c>
      <c r="BK242" s="184">
        <v>680</v>
      </c>
      <c r="BL242" s="184">
        <v>723</v>
      </c>
      <c r="BM242" s="184">
        <v>810</v>
      </c>
      <c r="BN242" s="184">
        <v>834</v>
      </c>
      <c r="BO242" s="184">
        <v>811</v>
      </c>
      <c r="BP242" s="184">
        <v>802</v>
      </c>
      <c r="BQ242" s="184">
        <v>842</v>
      </c>
      <c r="BR242" s="184">
        <v>805</v>
      </c>
      <c r="BS242" s="184">
        <v>774</v>
      </c>
      <c r="BT242" s="184">
        <v>871</v>
      </c>
      <c r="BU242" s="184">
        <v>822</v>
      </c>
      <c r="BV242" s="184">
        <v>753</v>
      </c>
      <c r="BW242" s="184">
        <v>770</v>
      </c>
      <c r="BX242" s="184">
        <v>760</v>
      </c>
      <c r="BY242" s="184">
        <v>658</v>
      </c>
      <c r="BZ242" s="184">
        <v>652</v>
      </c>
      <c r="CA242" s="184">
        <v>614</v>
      </c>
      <c r="CB242" s="184">
        <v>618</v>
      </c>
      <c r="CC242" s="184">
        <v>634</v>
      </c>
      <c r="CD242" s="184">
        <v>553</v>
      </c>
      <c r="CE242" s="184">
        <v>575</v>
      </c>
      <c r="CF242" s="184">
        <v>602</v>
      </c>
      <c r="CG242" s="184">
        <v>556</v>
      </c>
      <c r="CH242" s="184">
        <v>567</v>
      </c>
      <c r="CI242" s="184">
        <v>580</v>
      </c>
      <c r="CJ242" s="184">
        <v>615</v>
      </c>
      <c r="CK242" s="184">
        <v>672</v>
      </c>
      <c r="CL242" s="184">
        <v>701</v>
      </c>
      <c r="CM242" s="184">
        <v>488</v>
      </c>
      <c r="CN242" s="184">
        <v>531</v>
      </c>
      <c r="CO242" s="184">
        <v>530</v>
      </c>
      <c r="CP242" s="184">
        <v>468</v>
      </c>
      <c r="CQ242" s="184">
        <v>426</v>
      </c>
      <c r="CR242" s="184">
        <v>324</v>
      </c>
      <c r="CS242" s="184">
        <v>288</v>
      </c>
      <c r="CT242" s="184">
        <v>258</v>
      </c>
      <c r="CU242" s="184">
        <v>250</v>
      </c>
      <c r="CV242" s="184">
        <v>201</v>
      </c>
      <c r="CW242" s="184">
        <v>152</v>
      </c>
      <c r="CX242" s="184">
        <v>112</v>
      </c>
      <c r="CY242" s="184">
        <v>396</v>
      </c>
      <c r="CZ242">
        <v>443</v>
      </c>
      <c r="DA242">
        <v>493</v>
      </c>
      <c r="DB242">
        <v>493</v>
      </c>
      <c r="DC242">
        <v>530</v>
      </c>
      <c r="DD242">
        <v>536</v>
      </c>
      <c r="DE242">
        <v>600</v>
      </c>
      <c r="DF242">
        <v>610</v>
      </c>
      <c r="DG242">
        <v>603</v>
      </c>
      <c r="DH242">
        <v>590</v>
      </c>
      <c r="DI242">
        <v>560</v>
      </c>
      <c r="DJ242">
        <v>621</v>
      </c>
      <c r="DK242">
        <v>612</v>
      </c>
      <c r="DL242">
        <v>645</v>
      </c>
      <c r="DM242">
        <v>684</v>
      </c>
      <c r="DN242">
        <v>561</v>
      </c>
      <c r="DO242">
        <v>589</v>
      </c>
      <c r="DP242">
        <v>547</v>
      </c>
      <c r="DQ242">
        <v>598</v>
      </c>
      <c r="DR242">
        <v>559</v>
      </c>
      <c r="DS242">
        <v>365</v>
      </c>
      <c r="DT242">
        <v>325</v>
      </c>
      <c r="DU242">
        <v>320</v>
      </c>
      <c r="DV242">
        <v>454</v>
      </c>
      <c r="DW242">
        <v>537</v>
      </c>
      <c r="DX242">
        <v>533</v>
      </c>
      <c r="DY242">
        <v>571</v>
      </c>
      <c r="DZ242">
        <v>560</v>
      </c>
      <c r="EA242">
        <v>601</v>
      </c>
      <c r="EB242">
        <v>603</v>
      </c>
      <c r="EC242">
        <v>651</v>
      </c>
      <c r="ED242">
        <v>737</v>
      </c>
      <c r="EE242">
        <v>762</v>
      </c>
      <c r="EF242">
        <v>738</v>
      </c>
      <c r="EG242">
        <v>748</v>
      </c>
      <c r="EH242">
        <v>730</v>
      </c>
      <c r="EI242">
        <v>747</v>
      </c>
      <c r="EJ242">
        <v>678</v>
      </c>
      <c r="EK242">
        <v>729</v>
      </c>
      <c r="EL242">
        <v>680</v>
      </c>
      <c r="EM242">
        <v>709</v>
      </c>
      <c r="EN242">
        <v>712</v>
      </c>
      <c r="EO242">
        <v>644</v>
      </c>
      <c r="EP242">
        <v>654</v>
      </c>
      <c r="EQ242">
        <v>666</v>
      </c>
      <c r="ER242">
        <v>696</v>
      </c>
      <c r="ES242">
        <v>683</v>
      </c>
      <c r="ET242">
        <v>677</v>
      </c>
      <c r="EU242">
        <v>591</v>
      </c>
      <c r="EV242">
        <v>678</v>
      </c>
      <c r="EW242">
        <v>697</v>
      </c>
      <c r="EX242">
        <v>684</v>
      </c>
      <c r="EY242">
        <v>709</v>
      </c>
      <c r="EZ242">
        <v>798</v>
      </c>
      <c r="FA242">
        <v>820</v>
      </c>
      <c r="FB242">
        <v>809</v>
      </c>
      <c r="FC242">
        <v>813</v>
      </c>
      <c r="FD242">
        <v>846</v>
      </c>
      <c r="FE242">
        <v>844</v>
      </c>
      <c r="FF242">
        <v>810</v>
      </c>
      <c r="FG242">
        <v>901</v>
      </c>
      <c r="FH242">
        <v>796</v>
      </c>
      <c r="FI242">
        <v>797</v>
      </c>
      <c r="FJ242">
        <v>783</v>
      </c>
      <c r="FK242">
        <v>740</v>
      </c>
      <c r="FL242">
        <v>708</v>
      </c>
      <c r="FM242">
        <v>686</v>
      </c>
      <c r="FN242">
        <v>697</v>
      </c>
      <c r="FO242">
        <v>625</v>
      </c>
      <c r="FP242">
        <v>664</v>
      </c>
      <c r="FQ242">
        <v>646</v>
      </c>
      <c r="FR242">
        <v>656</v>
      </c>
      <c r="FS242">
        <v>656</v>
      </c>
      <c r="FT242">
        <v>601</v>
      </c>
      <c r="FU242">
        <v>621</v>
      </c>
      <c r="FV242">
        <v>623</v>
      </c>
      <c r="FW242">
        <v>615</v>
      </c>
      <c r="FX242">
        <v>756</v>
      </c>
      <c r="FY242">
        <v>786</v>
      </c>
      <c r="FZ242">
        <v>623</v>
      </c>
      <c r="GA242">
        <v>690</v>
      </c>
      <c r="GB242">
        <v>589</v>
      </c>
      <c r="GC242">
        <v>542</v>
      </c>
      <c r="GD242">
        <v>495</v>
      </c>
      <c r="GE242">
        <v>417</v>
      </c>
      <c r="GF242">
        <v>371</v>
      </c>
      <c r="GG242">
        <v>372</v>
      </c>
      <c r="GH242">
        <v>311</v>
      </c>
      <c r="GI242">
        <v>297</v>
      </c>
      <c r="GJ242">
        <v>235</v>
      </c>
      <c r="GK242">
        <v>199</v>
      </c>
      <c r="GL242">
        <v>751</v>
      </c>
    </row>
    <row r="243" spans="1:194" s="1" customFormat="1" ht="14.4" x14ac:dyDescent="0.3">
      <c r="A243" s="30" t="s">
        <v>46</v>
      </c>
      <c r="B243" s="1" t="s">
        <v>282</v>
      </c>
      <c r="C243" s="29" t="str">
        <f t="shared" si="86"/>
        <v>LA England - Lincoln</v>
      </c>
      <c r="D243" s="48">
        <f t="shared" si="77"/>
        <v>3418</v>
      </c>
      <c r="E243" s="48">
        <f t="shared" si="78"/>
        <v>3002</v>
      </c>
      <c r="F243" s="49">
        <f t="shared" si="79"/>
        <v>105114</v>
      </c>
      <c r="G243" s="49">
        <f t="shared" si="80"/>
        <v>51888</v>
      </c>
      <c r="H243" s="50">
        <f t="shared" si="81"/>
        <v>53226</v>
      </c>
      <c r="I243" s="50">
        <f t="shared" si="82"/>
        <v>41964</v>
      </c>
      <c r="J243" s="50">
        <f t="shared" si="83"/>
        <v>44071</v>
      </c>
      <c r="K243" s="47">
        <f t="shared" si="84"/>
        <v>9924</v>
      </c>
      <c r="L243" s="48">
        <f t="shared" si="85"/>
        <v>9155</v>
      </c>
      <c r="M243" s="184">
        <v>479</v>
      </c>
      <c r="N243" s="184">
        <v>480</v>
      </c>
      <c r="O243" s="184">
        <v>509</v>
      </c>
      <c r="P243" s="184">
        <v>531</v>
      </c>
      <c r="Q243" s="184">
        <v>577</v>
      </c>
      <c r="R243" s="184">
        <v>544</v>
      </c>
      <c r="S243" s="184">
        <v>553</v>
      </c>
      <c r="T243" s="184">
        <v>562</v>
      </c>
      <c r="U243" s="184">
        <v>630</v>
      </c>
      <c r="V243" s="184">
        <v>593</v>
      </c>
      <c r="W243" s="184">
        <v>503</v>
      </c>
      <c r="X243" s="184">
        <v>545</v>
      </c>
      <c r="Y243" s="184">
        <v>561</v>
      </c>
      <c r="Z243" s="184">
        <v>569</v>
      </c>
      <c r="AA243" s="184">
        <v>559</v>
      </c>
      <c r="AB243" s="184">
        <v>585</v>
      </c>
      <c r="AC243" s="184">
        <v>568</v>
      </c>
      <c r="AD243" s="184">
        <v>576</v>
      </c>
      <c r="AE243" s="184">
        <v>746</v>
      </c>
      <c r="AF243" s="184">
        <v>1765</v>
      </c>
      <c r="AG243" s="184">
        <v>1833</v>
      </c>
      <c r="AH243" s="184">
        <v>1539</v>
      </c>
      <c r="AI243" s="184">
        <v>1064</v>
      </c>
      <c r="AJ243" s="184">
        <v>767</v>
      </c>
      <c r="AK243" s="184">
        <v>676</v>
      </c>
      <c r="AL243" s="184">
        <v>607</v>
      </c>
      <c r="AM243" s="184">
        <v>679</v>
      </c>
      <c r="AN243" s="184">
        <v>831</v>
      </c>
      <c r="AO243" s="184">
        <v>819</v>
      </c>
      <c r="AP243" s="184">
        <v>875</v>
      </c>
      <c r="AQ243" s="184">
        <v>818</v>
      </c>
      <c r="AR243" s="184">
        <v>910</v>
      </c>
      <c r="AS243" s="184">
        <v>823</v>
      </c>
      <c r="AT243" s="184">
        <v>821</v>
      </c>
      <c r="AU243" s="184">
        <v>789</v>
      </c>
      <c r="AV243" s="184">
        <v>875</v>
      </c>
      <c r="AW243" s="184">
        <v>817</v>
      </c>
      <c r="AX243" s="184">
        <v>829</v>
      </c>
      <c r="AY243" s="184">
        <v>771</v>
      </c>
      <c r="AZ243" s="184">
        <v>764</v>
      </c>
      <c r="BA243" s="184">
        <v>719</v>
      </c>
      <c r="BB243" s="184">
        <v>670</v>
      </c>
      <c r="BC243" s="184">
        <v>595</v>
      </c>
      <c r="BD243" s="184">
        <v>639</v>
      </c>
      <c r="BE243" s="184">
        <v>660</v>
      </c>
      <c r="BF243" s="184">
        <v>583</v>
      </c>
      <c r="BG243" s="184">
        <v>541</v>
      </c>
      <c r="BH243" s="184">
        <v>487</v>
      </c>
      <c r="BI243" s="184">
        <v>521</v>
      </c>
      <c r="BJ243" s="184">
        <v>538</v>
      </c>
      <c r="BK243" s="184">
        <v>539</v>
      </c>
      <c r="BL243" s="184">
        <v>550</v>
      </c>
      <c r="BM243" s="184">
        <v>562</v>
      </c>
      <c r="BN243" s="184">
        <v>591</v>
      </c>
      <c r="BO243" s="184">
        <v>576</v>
      </c>
      <c r="BP243" s="184">
        <v>553</v>
      </c>
      <c r="BQ243" s="184">
        <v>561</v>
      </c>
      <c r="BR243" s="184">
        <v>602</v>
      </c>
      <c r="BS243" s="184">
        <v>569</v>
      </c>
      <c r="BT243" s="184">
        <v>513</v>
      </c>
      <c r="BU243" s="184">
        <v>581</v>
      </c>
      <c r="BV243" s="184">
        <v>574</v>
      </c>
      <c r="BW243" s="184">
        <v>537</v>
      </c>
      <c r="BX243" s="184">
        <v>561</v>
      </c>
      <c r="BY243" s="184">
        <v>484</v>
      </c>
      <c r="BZ243" s="184">
        <v>477</v>
      </c>
      <c r="CA243" s="184">
        <v>379</v>
      </c>
      <c r="CB243" s="184">
        <v>465</v>
      </c>
      <c r="CC243" s="184">
        <v>435</v>
      </c>
      <c r="CD243" s="184">
        <v>376</v>
      </c>
      <c r="CE243" s="184">
        <v>353</v>
      </c>
      <c r="CF243" s="184">
        <v>361</v>
      </c>
      <c r="CG243" s="184">
        <v>374</v>
      </c>
      <c r="CH243" s="184">
        <v>364</v>
      </c>
      <c r="CI243" s="184">
        <v>334</v>
      </c>
      <c r="CJ243" s="184">
        <v>356</v>
      </c>
      <c r="CK243" s="184">
        <v>378</v>
      </c>
      <c r="CL243" s="184">
        <v>355</v>
      </c>
      <c r="CM243" s="184">
        <v>279</v>
      </c>
      <c r="CN243" s="184">
        <v>239</v>
      </c>
      <c r="CO243" s="184">
        <v>230</v>
      </c>
      <c r="CP243" s="184">
        <v>209</v>
      </c>
      <c r="CQ243" s="184">
        <v>162</v>
      </c>
      <c r="CR243" s="184">
        <v>163</v>
      </c>
      <c r="CS243" s="184">
        <v>154</v>
      </c>
      <c r="CT243" s="184">
        <v>127</v>
      </c>
      <c r="CU243" s="184">
        <v>122</v>
      </c>
      <c r="CV243" s="184">
        <v>99</v>
      </c>
      <c r="CW243" s="184">
        <v>107</v>
      </c>
      <c r="CX243" s="184">
        <v>76</v>
      </c>
      <c r="CY243" s="184">
        <v>266</v>
      </c>
      <c r="CZ243">
        <v>493</v>
      </c>
      <c r="DA243">
        <v>470</v>
      </c>
      <c r="DB243">
        <v>483</v>
      </c>
      <c r="DC243">
        <v>489</v>
      </c>
      <c r="DD243">
        <v>490</v>
      </c>
      <c r="DE243">
        <v>514</v>
      </c>
      <c r="DF243">
        <v>493</v>
      </c>
      <c r="DG243">
        <v>538</v>
      </c>
      <c r="DH243">
        <v>538</v>
      </c>
      <c r="DI243">
        <v>567</v>
      </c>
      <c r="DJ243">
        <v>550</v>
      </c>
      <c r="DK243">
        <v>528</v>
      </c>
      <c r="DL243">
        <v>497</v>
      </c>
      <c r="DM243">
        <v>529</v>
      </c>
      <c r="DN243">
        <v>528</v>
      </c>
      <c r="DO243">
        <v>500</v>
      </c>
      <c r="DP243">
        <v>479</v>
      </c>
      <c r="DQ243">
        <v>469</v>
      </c>
      <c r="DR243">
        <v>841</v>
      </c>
      <c r="DS243">
        <v>2308</v>
      </c>
      <c r="DT243">
        <v>2531</v>
      </c>
      <c r="DU243">
        <v>1835</v>
      </c>
      <c r="DV243">
        <v>1020</v>
      </c>
      <c r="DW243">
        <v>680</v>
      </c>
      <c r="DX243">
        <v>511</v>
      </c>
      <c r="DY243">
        <v>607</v>
      </c>
      <c r="DZ243">
        <v>661</v>
      </c>
      <c r="EA243">
        <v>794</v>
      </c>
      <c r="EB243">
        <v>756</v>
      </c>
      <c r="EC243">
        <v>827</v>
      </c>
      <c r="ED243">
        <v>873</v>
      </c>
      <c r="EE243">
        <v>860</v>
      </c>
      <c r="EF243">
        <v>805</v>
      </c>
      <c r="EG243">
        <v>836</v>
      </c>
      <c r="EH243">
        <v>837</v>
      </c>
      <c r="EI243">
        <v>722</v>
      </c>
      <c r="EJ243">
        <v>818</v>
      </c>
      <c r="EK243">
        <v>732</v>
      </c>
      <c r="EL243">
        <v>709</v>
      </c>
      <c r="EM243">
        <v>684</v>
      </c>
      <c r="EN243">
        <v>652</v>
      </c>
      <c r="EO243">
        <v>652</v>
      </c>
      <c r="EP243">
        <v>624</v>
      </c>
      <c r="EQ243">
        <v>637</v>
      </c>
      <c r="ER243">
        <v>670</v>
      </c>
      <c r="ES243">
        <v>584</v>
      </c>
      <c r="ET243">
        <v>526</v>
      </c>
      <c r="EU243">
        <v>492</v>
      </c>
      <c r="EV243">
        <v>484</v>
      </c>
      <c r="EW243">
        <v>491</v>
      </c>
      <c r="EX243">
        <v>496</v>
      </c>
      <c r="EY243">
        <v>553</v>
      </c>
      <c r="EZ243">
        <v>576</v>
      </c>
      <c r="FA243">
        <v>575</v>
      </c>
      <c r="FB243">
        <v>551</v>
      </c>
      <c r="FC243">
        <v>581</v>
      </c>
      <c r="FD243">
        <v>546</v>
      </c>
      <c r="FE243">
        <v>534</v>
      </c>
      <c r="FF243">
        <v>620</v>
      </c>
      <c r="FG243">
        <v>542</v>
      </c>
      <c r="FH243">
        <v>576</v>
      </c>
      <c r="FI243">
        <v>634</v>
      </c>
      <c r="FJ243">
        <v>559</v>
      </c>
      <c r="FK243">
        <v>558</v>
      </c>
      <c r="FL243">
        <v>476</v>
      </c>
      <c r="FM243">
        <v>479</v>
      </c>
      <c r="FN243">
        <v>461</v>
      </c>
      <c r="FO243">
        <v>428</v>
      </c>
      <c r="FP243">
        <v>393</v>
      </c>
      <c r="FQ243">
        <v>392</v>
      </c>
      <c r="FR243">
        <v>431</v>
      </c>
      <c r="FS243">
        <v>393</v>
      </c>
      <c r="FT243">
        <v>395</v>
      </c>
      <c r="FU243">
        <v>391</v>
      </c>
      <c r="FV243">
        <v>385</v>
      </c>
      <c r="FW243">
        <v>362</v>
      </c>
      <c r="FX243">
        <v>370</v>
      </c>
      <c r="FY243">
        <v>408</v>
      </c>
      <c r="FZ243">
        <v>308</v>
      </c>
      <c r="GA243">
        <v>324</v>
      </c>
      <c r="GB243">
        <v>340</v>
      </c>
      <c r="GC243">
        <v>284</v>
      </c>
      <c r="GD243">
        <v>211</v>
      </c>
      <c r="GE243">
        <v>204</v>
      </c>
      <c r="GF243">
        <v>205</v>
      </c>
      <c r="GG243">
        <v>187</v>
      </c>
      <c r="GH243">
        <v>247</v>
      </c>
      <c r="GI243">
        <v>160</v>
      </c>
      <c r="GJ243">
        <v>163</v>
      </c>
      <c r="GK243">
        <v>144</v>
      </c>
      <c r="GL243">
        <v>570</v>
      </c>
    </row>
    <row r="244" spans="1:194" s="1" customFormat="1" ht="14.4" x14ac:dyDescent="0.3">
      <c r="A244" s="30" t="s">
        <v>46</v>
      </c>
      <c r="B244" s="1" t="s">
        <v>283</v>
      </c>
      <c r="C244" s="29" t="str">
        <f t="shared" si="86"/>
        <v>LA England - Liverpool</v>
      </c>
      <c r="D244" s="48">
        <f t="shared" si="77"/>
        <v>16420</v>
      </c>
      <c r="E244" s="48">
        <f t="shared" si="78"/>
        <v>15404</v>
      </c>
      <c r="F244" s="49">
        <f t="shared" si="79"/>
        <v>508961</v>
      </c>
      <c r="G244" s="49">
        <f t="shared" si="80"/>
        <v>248346</v>
      </c>
      <c r="H244" s="50">
        <f t="shared" si="81"/>
        <v>260615</v>
      </c>
      <c r="I244" s="50">
        <f t="shared" si="82"/>
        <v>198120</v>
      </c>
      <c r="J244" s="50">
        <f t="shared" si="83"/>
        <v>213039</v>
      </c>
      <c r="K244" s="47">
        <f t="shared" si="84"/>
        <v>50226</v>
      </c>
      <c r="L244" s="48">
        <f t="shared" si="85"/>
        <v>47576</v>
      </c>
      <c r="M244" s="184">
        <v>2734</v>
      </c>
      <c r="N244" s="184">
        <v>2619</v>
      </c>
      <c r="O244" s="184">
        <v>2752</v>
      </c>
      <c r="P244" s="184">
        <v>2648</v>
      </c>
      <c r="Q244" s="184">
        <v>2736</v>
      </c>
      <c r="R244" s="184">
        <v>2864</v>
      </c>
      <c r="S244" s="184">
        <v>2938</v>
      </c>
      <c r="T244" s="184">
        <v>2944</v>
      </c>
      <c r="U244" s="184">
        <v>3007</v>
      </c>
      <c r="V244" s="184">
        <v>2915</v>
      </c>
      <c r="W244" s="184">
        <v>2826</v>
      </c>
      <c r="X244" s="184">
        <v>2823</v>
      </c>
      <c r="Y244" s="184">
        <v>2814</v>
      </c>
      <c r="Z244" s="184">
        <v>2834</v>
      </c>
      <c r="AA244" s="184">
        <v>2656</v>
      </c>
      <c r="AB244" s="184">
        <v>2726</v>
      </c>
      <c r="AC244" s="184">
        <v>2653</v>
      </c>
      <c r="AD244" s="184">
        <v>2737</v>
      </c>
      <c r="AE244" s="184">
        <v>3224</v>
      </c>
      <c r="AF244" s="184">
        <v>5665</v>
      </c>
      <c r="AG244" s="184">
        <v>6457</v>
      </c>
      <c r="AH244" s="184">
        <v>6961</v>
      </c>
      <c r="AI244" s="184">
        <v>5368</v>
      </c>
      <c r="AJ244" s="184">
        <v>4561</v>
      </c>
      <c r="AK244" s="184">
        <v>4263</v>
      </c>
      <c r="AL244" s="184">
        <v>4222</v>
      </c>
      <c r="AM244" s="184">
        <v>3994</v>
      </c>
      <c r="AN244" s="184">
        <v>4238</v>
      </c>
      <c r="AO244" s="184">
        <v>4031</v>
      </c>
      <c r="AP244" s="184">
        <v>3963</v>
      </c>
      <c r="AQ244" s="184">
        <v>3793</v>
      </c>
      <c r="AR244" s="184">
        <v>3950</v>
      </c>
      <c r="AS244" s="184">
        <v>3842</v>
      </c>
      <c r="AT244" s="184">
        <v>3940</v>
      </c>
      <c r="AU244" s="184">
        <v>3852</v>
      </c>
      <c r="AV244" s="184">
        <v>3621</v>
      </c>
      <c r="AW244" s="184">
        <v>3796</v>
      </c>
      <c r="AX244" s="184">
        <v>3495</v>
      </c>
      <c r="AY244" s="184">
        <v>3334</v>
      </c>
      <c r="AZ244" s="184">
        <v>3467</v>
      </c>
      <c r="BA244" s="184">
        <v>3188</v>
      </c>
      <c r="BB244" s="184">
        <v>3050</v>
      </c>
      <c r="BC244" s="184">
        <v>3064</v>
      </c>
      <c r="BD244" s="184">
        <v>3006</v>
      </c>
      <c r="BE244" s="184">
        <v>2904</v>
      </c>
      <c r="BF244" s="184">
        <v>2806</v>
      </c>
      <c r="BG244" s="184">
        <v>2529</v>
      </c>
      <c r="BH244" s="184">
        <v>2299</v>
      </c>
      <c r="BI244" s="184">
        <v>2490</v>
      </c>
      <c r="BJ244" s="184">
        <v>2586</v>
      </c>
      <c r="BK244" s="184">
        <v>2472</v>
      </c>
      <c r="BL244" s="184">
        <v>2581</v>
      </c>
      <c r="BM244" s="184">
        <v>2727</v>
      </c>
      <c r="BN244" s="184">
        <v>2786</v>
      </c>
      <c r="BO244" s="184">
        <v>2720</v>
      </c>
      <c r="BP244" s="184">
        <v>2821</v>
      </c>
      <c r="BQ244" s="184">
        <v>2687</v>
      </c>
      <c r="BR244" s="184">
        <v>2740</v>
      </c>
      <c r="BS244" s="184">
        <v>2581</v>
      </c>
      <c r="BT244" s="184">
        <v>2728</v>
      </c>
      <c r="BU244" s="184">
        <v>2811</v>
      </c>
      <c r="BV244" s="184">
        <v>2790</v>
      </c>
      <c r="BW244" s="184">
        <v>2804</v>
      </c>
      <c r="BX244" s="184">
        <v>2759</v>
      </c>
      <c r="BY244" s="184">
        <v>2645</v>
      </c>
      <c r="BZ244" s="184">
        <v>2476</v>
      </c>
      <c r="CA244" s="184">
        <v>2450</v>
      </c>
      <c r="CB244" s="184">
        <v>2236</v>
      </c>
      <c r="CC244" s="184">
        <v>2229</v>
      </c>
      <c r="CD244" s="184">
        <v>2008</v>
      </c>
      <c r="CE244" s="184">
        <v>1993</v>
      </c>
      <c r="CF244" s="184">
        <v>1926</v>
      </c>
      <c r="CG244" s="184">
        <v>1890</v>
      </c>
      <c r="CH244" s="184">
        <v>1820</v>
      </c>
      <c r="CI244" s="184">
        <v>1641</v>
      </c>
      <c r="CJ244" s="184">
        <v>1645</v>
      </c>
      <c r="CK244" s="184">
        <v>1609</v>
      </c>
      <c r="CL244" s="184">
        <v>1748</v>
      </c>
      <c r="CM244" s="184">
        <v>1251</v>
      </c>
      <c r="CN244" s="184">
        <v>1090</v>
      </c>
      <c r="CO244" s="184">
        <v>1081</v>
      </c>
      <c r="CP244" s="184">
        <v>881</v>
      </c>
      <c r="CQ244" s="184">
        <v>825</v>
      </c>
      <c r="CR244" s="184">
        <v>736</v>
      </c>
      <c r="CS244" s="184">
        <v>717</v>
      </c>
      <c r="CT244" s="184">
        <v>601</v>
      </c>
      <c r="CU244" s="184">
        <v>566</v>
      </c>
      <c r="CV244" s="184">
        <v>458</v>
      </c>
      <c r="CW244" s="184">
        <v>396</v>
      </c>
      <c r="CX244" s="184">
        <v>286</v>
      </c>
      <c r="CY244" s="184">
        <v>950</v>
      </c>
      <c r="CZ244">
        <v>2379</v>
      </c>
      <c r="DA244">
        <v>2575</v>
      </c>
      <c r="DB244">
        <v>2614</v>
      </c>
      <c r="DC244">
        <v>2667</v>
      </c>
      <c r="DD244">
        <v>2697</v>
      </c>
      <c r="DE244">
        <v>2756</v>
      </c>
      <c r="DF244">
        <v>2771</v>
      </c>
      <c r="DG244">
        <v>2799</v>
      </c>
      <c r="DH244">
        <v>2778</v>
      </c>
      <c r="DI244">
        <v>2781</v>
      </c>
      <c r="DJ244">
        <v>2721</v>
      </c>
      <c r="DK244">
        <v>2634</v>
      </c>
      <c r="DL244">
        <v>2736</v>
      </c>
      <c r="DM244">
        <v>2580</v>
      </c>
      <c r="DN244">
        <v>2476</v>
      </c>
      <c r="DO244">
        <v>2488</v>
      </c>
      <c r="DP244">
        <v>2607</v>
      </c>
      <c r="DQ244">
        <v>2517</v>
      </c>
      <c r="DR244">
        <v>3149</v>
      </c>
      <c r="DS244">
        <v>7248</v>
      </c>
      <c r="DT244">
        <v>8153</v>
      </c>
      <c r="DU244">
        <v>8435</v>
      </c>
      <c r="DV244">
        <v>6048</v>
      </c>
      <c r="DW244">
        <v>4299</v>
      </c>
      <c r="DX244">
        <v>3599</v>
      </c>
      <c r="DY244">
        <v>3890</v>
      </c>
      <c r="DZ244">
        <v>3753</v>
      </c>
      <c r="EA244">
        <v>4114</v>
      </c>
      <c r="EB244">
        <v>3908</v>
      </c>
      <c r="EC244">
        <v>3940</v>
      </c>
      <c r="ED244">
        <v>3962</v>
      </c>
      <c r="EE244">
        <v>3755</v>
      </c>
      <c r="EF244">
        <v>3874</v>
      </c>
      <c r="EG244">
        <v>3862</v>
      </c>
      <c r="EH244">
        <v>3791</v>
      </c>
      <c r="EI244">
        <v>3763</v>
      </c>
      <c r="EJ244">
        <v>3831</v>
      </c>
      <c r="EK244">
        <v>3700</v>
      </c>
      <c r="EL244">
        <v>3690</v>
      </c>
      <c r="EM244">
        <v>3572</v>
      </c>
      <c r="EN244">
        <v>3255</v>
      </c>
      <c r="EO244">
        <v>3289</v>
      </c>
      <c r="EP244">
        <v>3130</v>
      </c>
      <c r="EQ244">
        <v>3066</v>
      </c>
      <c r="ER244">
        <v>3096</v>
      </c>
      <c r="ES244">
        <v>2778</v>
      </c>
      <c r="ET244">
        <v>2542</v>
      </c>
      <c r="EU244">
        <v>2404</v>
      </c>
      <c r="EV244">
        <v>2463</v>
      </c>
      <c r="EW244">
        <v>2563</v>
      </c>
      <c r="EX244">
        <v>2569</v>
      </c>
      <c r="EY244">
        <v>2602</v>
      </c>
      <c r="EZ244">
        <v>2785</v>
      </c>
      <c r="FA244">
        <v>2887</v>
      </c>
      <c r="FB244">
        <v>3009</v>
      </c>
      <c r="FC244">
        <v>2886</v>
      </c>
      <c r="FD244">
        <v>2716</v>
      </c>
      <c r="FE244">
        <v>2820</v>
      </c>
      <c r="FF244">
        <v>3012</v>
      </c>
      <c r="FG244">
        <v>3164</v>
      </c>
      <c r="FH244">
        <v>3054</v>
      </c>
      <c r="FI244">
        <v>3158</v>
      </c>
      <c r="FJ244">
        <v>3127</v>
      </c>
      <c r="FK244">
        <v>2964</v>
      </c>
      <c r="FL244">
        <v>2841</v>
      </c>
      <c r="FM244">
        <v>2764</v>
      </c>
      <c r="FN244">
        <v>2618</v>
      </c>
      <c r="FO244">
        <v>2565</v>
      </c>
      <c r="FP244">
        <v>2426</v>
      </c>
      <c r="FQ244">
        <v>2196</v>
      </c>
      <c r="FR244">
        <v>2199</v>
      </c>
      <c r="FS244">
        <v>2114</v>
      </c>
      <c r="FT244">
        <v>2007</v>
      </c>
      <c r="FU244">
        <v>1950</v>
      </c>
      <c r="FV244">
        <v>1948</v>
      </c>
      <c r="FW244">
        <v>1854</v>
      </c>
      <c r="FX244">
        <v>1866</v>
      </c>
      <c r="FY244">
        <v>1984</v>
      </c>
      <c r="FZ244">
        <v>1470</v>
      </c>
      <c r="GA244">
        <v>1354</v>
      </c>
      <c r="GB244">
        <v>1305</v>
      </c>
      <c r="GC244">
        <v>1241</v>
      </c>
      <c r="GD244">
        <v>987</v>
      </c>
      <c r="GE244">
        <v>989</v>
      </c>
      <c r="GF244">
        <v>929</v>
      </c>
      <c r="GG244">
        <v>899</v>
      </c>
      <c r="GH244">
        <v>830</v>
      </c>
      <c r="GI244">
        <v>746</v>
      </c>
      <c r="GJ244">
        <v>676</v>
      </c>
      <c r="GK244">
        <v>550</v>
      </c>
      <c r="GL244">
        <v>2056</v>
      </c>
    </row>
    <row r="245" spans="1:194" s="1" customFormat="1" ht="14.4" x14ac:dyDescent="0.3">
      <c r="A245" s="30" t="s">
        <v>46</v>
      </c>
      <c r="B245" s="1" t="s">
        <v>284</v>
      </c>
      <c r="C245" s="29" t="str">
        <f t="shared" si="86"/>
        <v>LA England - Luton</v>
      </c>
      <c r="D245" s="48">
        <f t="shared" si="77"/>
        <v>10542</v>
      </c>
      <c r="E245" s="48">
        <f t="shared" si="78"/>
        <v>9903</v>
      </c>
      <c r="F245" s="49">
        <f t="shared" si="79"/>
        <v>239090</v>
      </c>
      <c r="G245" s="49">
        <f t="shared" si="80"/>
        <v>122212</v>
      </c>
      <c r="H245" s="50">
        <f t="shared" si="81"/>
        <v>116878</v>
      </c>
      <c r="I245" s="50">
        <f t="shared" si="82"/>
        <v>90116</v>
      </c>
      <c r="J245" s="50">
        <f t="shared" si="83"/>
        <v>86694</v>
      </c>
      <c r="K245" s="47">
        <f t="shared" si="84"/>
        <v>32096</v>
      </c>
      <c r="L245" s="48">
        <f t="shared" si="85"/>
        <v>30184</v>
      </c>
      <c r="M245" s="184">
        <v>1938</v>
      </c>
      <c r="N245" s="184">
        <v>1797</v>
      </c>
      <c r="O245" s="184">
        <v>1852</v>
      </c>
      <c r="P245" s="184">
        <v>1766</v>
      </c>
      <c r="Q245" s="184">
        <v>1748</v>
      </c>
      <c r="R245" s="184">
        <v>1781</v>
      </c>
      <c r="S245" s="184">
        <v>1670</v>
      </c>
      <c r="T245" s="184">
        <v>1858</v>
      </c>
      <c r="U245" s="184">
        <v>1702</v>
      </c>
      <c r="V245" s="184">
        <v>1848</v>
      </c>
      <c r="W245" s="184">
        <v>1845</v>
      </c>
      <c r="X245" s="184">
        <v>1749</v>
      </c>
      <c r="Y245" s="184">
        <v>1734</v>
      </c>
      <c r="Z245" s="184">
        <v>1745</v>
      </c>
      <c r="AA245" s="184">
        <v>1721</v>
      </c>
      <c r="AB245" s="184">
        <v>1747</v>
      </c>
      <c r="AC245" s="184">
        <v>1861</v>
      </c>
      <c r="AD245" s="184">
        <v>1734</v>
      </c>
      <c r="AE245" s="184">
        <v>1633</v>
      </c>
      <c r="AF245" s="184">
        <v>1583</v>
      </c>
      <c r="AG245" s="184">
        <v>1496</v>
      </c>
      <c r="AH245" s="184">
        <v>1564</v>
      </c>
      <c r="AI245" s="184">
        <v>1868</v>
      </c>
      <c r="AJ245" s="184">
        <v>2039</v>
      </c>
      <c r="AK245" s="184">
        <v>2298</v>
      </c>
      <c r="AL245" s="184">
        <v>2316</v>
      </c>
      <c r="AM245" s="184">
        <v>2386</v>
      </c>
      <c r="AN245" s="184">
        <v>2387</v>
      </c>
      <c r="AO245" s="184">
        <v>2243</v>
      </c>
      <c r="AP245" s="184">
        <v>2211</v>
      </c>
      <c r="AQ245" s="184">
        <v>1944</v>
      </c>
      <c r="AR245" s="184">
        <v>1995</v>
      </c>
      <c r="AS245" s="184">
        <v>1862</v>
      </c>
      <c r="AT245" s="184">
        <v>1900</v>
      </c>
      <c r="AU245" s="184">
        <v>1766</v>
      </c>
      <c r="AV245" s="184">
        <v>1904</v>
      </c>
      <c r="AW245" s="184">
        <v>1814</v>
      </c>
      <c r="AX245" s="184">
        <v>1791</v>
      </c>
      <c r="AY245" s="184">
        <v>1806</v>
      </c>
      <c r="AZ245" s="184">
        <v>1722</v>
      </c>
      <c r="BA245" s="184">
        <v>1769</v>
      </c>
      <c r="BB245" s="184">
        <v>1725</v>
      </c>
      <c r="BC245" s="184">
        <v>1589</v>
      </c>
      <c r="BD245" s="184">
        <v>1735</v>
      </c>
      <c r="BE245" s="184">
        <v>1732</v>
      </c>
      <c r="BF245" s="184">
        <v>1741</v>
      </c>
      <c r="BG245" s="184">
        <v>1558</v>
      </c>
      <c r="BH245" s="184">
        <v>1517</v>
      </c>
      <c r="BI245" s="184">
        <v>1470</v>
      </c>
      <c r="BJ245" s="184">
        <v>1431</v>
      </c>
      <c r="BK245" s="184">
        <v>1387</v>
      </c>
      <c r="BL245" s="184">
        <v>1384</v>
      </c>
      <c r="BM245" s="184">
        <v>1399</v>
      </c>
      <c r="BN245" s="184">
        <v>1373</v>
      </c>
      <c r="BO245" s="184">
        <v>1402</v>
      </c>
      <c r="BP245" s="184">
        <v>1335</v>
      </c>
      <c r="BQ245" s="184">
        <v>1379</v>
      </c>
      <c r="BR245" s="184">
        <v>1298</v>
      </c>
      <c r="BS245" s="184">
        <v>1126</v>
      </c>
      <c r="BT245" s="184">
        <v>1244</v>
      </c>
      <c r="BU245" s="184">
        <v>1178</v>
      </c>
      <c r="BV245" s="184">
        <v>1164</v>
      </c>
      <c r="BW245" s="184">
        <v>1069</v>
      </c>
      <c r="BX245" s="184">
        <v>1058</v>
      </c>
      <c r="BY245" s="184">
        <v>1023</v>
      </c>
      <c r="BZ245" s="184">
        <v>928</v>
      </c>
      <c r="CA245" s="184">
        <v>868</v>
      </c>
      <c r="CB245" s="184">
        <v>791</v>
      </c>
      <c r="CC245" s="184">
        <v>818</v>
      </c>
      <c r="CD245" s="184">
        <v>686</v>
      </c>
      <c r="CE245" s="184">
        <v>602</v>
      </c>
      <c r="CF245" s="184">
        <v>644</v>
      </c>
      <c r="CG245" s="184">
        <v>622</v>
      </c>
      <c r="CH245" s="184">
        <v>593</v>
      </c>
      <c r="CI245" s="184">
        <v>543</v>
      </c>
      <c r="CJ245" s="184">
        <v>535</v>
      </c>
      <c r="CK245" s="184">
        <v>510</v>
      </c>
      <c r="CL245" s="184">
        <v>529</v>
      </c>
      <c r="CM245" s="184">
        <v>410</v>
      </c>
      <c r="CN245" s="184">
        <v>400</v>
      </c>
      <c r="CO245" s="184">
        <v>351</v>
      </c>
      <c r="CP245" s="184">
        <v>324</v>
      </c>
      <c r="CQ245" s="184">
        <v>295</v>
      </c>
      <c r="CR245" s="184">
        <v>268</v>
      </c>
      <c r="CS245" s="184">
        <v>242</v>
      </c>
      <c r="CT245" s="184">
        <v>250</v>
      </c>
      <c r="CU245" s="184">
        <v>233</v>
      </c>
      <c r="CV245" s="184">
        <v>230</v>
      </c>
      <c r="CW245" s="184">
        <v>174</v>
      </c>
      <c r="CX245" s="184">
        <v>158</v>
      </c>
      <c r="CY245" s="184">
        <v>498</v>
      </c>
      <c r="CZ245">
        <v>1767</v>
      </c>
      <c r="DA245">
        <v>1621</v>
      </c>
      <c r="DB245">
        <v>1751</v>
      </c>
      <c r="DC245">
        <v>1734</v>
      </c>
      <c r="DD245">
        <v>1790</v>
      </c>
      <c r="DE245">
        <v>1702</v>
      </c>
      <c r="DF245">
        <v>1652</v>
      </c>
      <c r="DG245">
        <v>1679</v>
      </c>
      <c r="DH245">
        <v>1798</v>
      </c>
      <c r="DI245">
        <v>1581</v>
      </c>
      <c r="DJ245">
        <v>1595</v>
      </c>
      <c r="DK245">
        <v>1611</v>
      </c>
      <c r="DL245">
        <v>1618</v>
      </c>
      <c r="DM245">
        <v>1720</v>
      </c>
      <c r="DN245">
        <v>1648</v>
      </c>
      <c r="DO245">
        <v>1707</v>
      </c>
      <c r="DP245">
        <v>1652</v>
      </c>
      <c r="DQ245">
        <v>1558</v>
      </c>
      <c r="DR245">
        <v>1452</v>
      </c>
      <c r="DS245">
        <v>1288</v>
      </c>
      <c r="DT245">
        <v>1281</v>
      </c>
      <c r="DU245">
        <v>1263</v>
      </c>
      <c r="DV245">
        <v>1471</v>
      </c>
      <c r="DW245">
        <v>1645</v>
      </c>
      <c r="DX245">
        <v>1823</v>
      </c>
      <c r="DY245">
        <v>1920</v>
      </c>
      <c r="DZ245">
        <v>2030</v>
      </c>
      <c r="EA245">
        <v>1976</v>
      </c>
      <c r="EB245">
        <v>2005</v>
      </c>
      <c r="EC245">
        <v>1896</v>
      </c>
      <c r="ED245">
        <v>1868</v>
      </c>
      <c r="EE245">
        <v>1811</v>
      </c>
      <c r="EF245">
        <v>1722</v>
      </c>
      <c r="EG245">
        <v>1891</v>
      </c>
      <c r="EH245">
        <v>1837</v>
      </c>
      <c r="EI245">
        <v>1886</v>
      </c>
      <c r="EJ245">
        <v>1973</v>
      </c>
      <c r="EK245">
        <v>1907</v>
      </c>
      <c r="EL245">
        <v>1822</v>
      </c>
      <c r="EM245">
        <v>1893</v>
      </c>
      <c r="EN245">
        <v>1779</v>
      </c>
      <c r="EO245">
        <v>1744</v>
      </c>
      <c r="EP245">
        <v>1745</v>
      </c>
      <c r="EQ245">
        <v>1772</v>
      </c>
      <c r="ER245">
        <v>1772</v>
      </c>
      <c r="ES245">
        <v>1551</v>
      </c>
      <c r="ET245">
        <v>1397</v>
      </c>
      <c r="EU245">
        <v>1392</v>
      </c>
      <c r="EV245">
        <v>1284</v>
      </c>
      <c r="EW245">
        <v>1343</v>
      </c>
      <c r="EX245">
        <v>1269</v>
      </c>
      <c r="EY245">
        <v>1238</v>
      </c>
      <c r="EZ245">
        <v>1303</v>
      </c>
      <c r="FA245">
        <v>1249</v>
      </c>
      <c r="FB245">
        <v>1284</v>
      </c>
      <c r="FC245">
        <v>1273</v>
      </c>
      <c r="FD245">
        <v>1263</v>
      </c>
      <c r="FE245">
        <v>1124</v>
      </c>
      <c r="FF245">
        <v>1167</v>
      </c>
      <c r="FG245">
        <v>1151</v>
      </c>
      <c r="FH245">
        <v>1136</v>
      </c>
      <c r="FI245">
        <v>1082</v>
      </c>
      <c r="FJ245">
        <v>1134</v>
      </c>
      <c r="FK245">
        <v>906</v>
      </c>
      <c r="FL245">
        <v>985</v>
      </c>
      <c r="FM245">
        <v>903</v>
      </c>
      <c r="FN245">
        <v>841</v>
      </c>
      <c r="FO245">
        <v>807</v>
      </c>
      <c r="FP245">
        <v>805</v>
      </c>
      <c r="FQ245">
        <v>753</v>
      </c>
      <c r="FR245">
        <v>720</v>
      </c>
      <c r="FS245">
        <v>709</v>
      </c>
      <c r="FT245">
        <v>675</v>
      </c>
      <c r="FU245">
        <v>626</v>
      </c>
      <c r="FV245">
        <v>621</v>
      </c>
      <c r="FW245">
        <v>560</v>
      </c>
      <c r="FX245">
        <v>614</v>
      </c>
      <c r="FY245">
        <v>598</v>
      </c>
      <c r="FZ245">
        <v>559</v>
      </c>
      <c r="GA245">
        <v>505</v>
      </c>
      <c r="GB245">
        <v>492</v>
      </c>
      <c r="GC245">
        <v>393</v>
      </c>
      <c r="GD245">
        <v>418</v>
      </c>
      <c r="GE245">
        <v>311</v>
      </c>
      <c r="GF245">
        <v>391</v>
      </c>
      <c r="GG245">
        <v>333</v>
      </c>
      <c r="GH245">
        <v>333</v>
      </c>
      <c r="GI245">
        <v>310</v>
      </c>
      <c r="GJ245">
        <v>304</v>
      </c>
      <c r="GK245">
        <v>236</v>
      </c>
      <c r="GL245">
        <v>874</v>
      </c>
    </row>
    <row r="246" spans="1:194" s="1" customFormat="1" ht="14.4" x14ac:dyDescent="0.3">
      <c r="A246" s="30" t="s">
        <v>46</v>
      </c>
      <c r="B246" s="1" t="s">
        <v>285</v>
      </c>
      <c r="C246" s="29" t="str">
        <f t="shared" si="86"/>
        <v>LA England - Maidstone</v>
      </c>
      <c r="D246" s="48">
        <f t="shared" si="77"/>
        <v>7042</v>
      </c>
      <c r="E246" s="48">
        <f t="shared" si="78"/>
        <v>6771</v>
      </c>
      <c r="F246" s="49">
        <f t="shared" si="79"/>
        <v>187767</v>
      </c>
      <c r="G246" s="49">
        <f t="shared" si="80"/>
        <v>92368</v>
      </c>
      <c r="H246" s="50">
        <f t="shared" si="81"/>
        <v>95399</v>
      </c>
      <c r="I246" s="50">
        <f t="shared" si="82"/>
        <v>71099</v>
      </c>
      <c r="J246" s="50">
        <f t="shared" si="83"/>
        <v>75149</v>
      </c>
      <c r="K246" s="47">
        <f t="shared" si="84"/>
        <v>21269</v>
      </c>
      <c r="L246" s="48">
        <f t="shared" si="85"/>
        <v>20250</v>
      </c>
      <c r="M246" s="184">
        <v>927</v>
      </c>
      <c r="N246" s="184">
        <v>1142</v>
      </c>
      <c r="O246" s="184">
        <v>1149</v>
      </c>
      <c r="P246" s="184">
        <v>1086</v>
      </c>
      <c r="Q246" s="184">
        <v>1226</v>
      </c>
      <c r="R246" s="184">
        <v>1264</v>
      </c>
      <c r="S246" s="184">
        <v>1282</v>
      </c>
      <c r="T246" s="184">
        <v>1256</v>
      </c>
      <c r="U246" s="184">
        <v>1167</v>
      </c>
      <c r="V246" s="184">
        <v>1247</v>
      </c>
      <c r="W246" s="184">
        <v>1205</v>
      </c>
      <c r="X246" s="184">
        <v>1276</v>
      </c>
      <c r="Y246" s="184">
        <v>1280</v>
      </c>
      <c r="Z246" s="184">
        <v>1246</v>
      </c>
      <c r="AA246" s="184">
        <v>1137</v>
      </c>
      <c r="AB246" s="184">
        <v>1184</v>
      </c>
      <c r="AC246" s="184">
        <v>1093</v>
      </c>
      <c r="AD246" s="184">
        <v>1102</v>
      </c>
      <c r="AE246" s="184">
        <v>1033</v>
      </c>
      <c r="AF246" s="184">
        <v>818</v>
      </c>
      <c r="AG246" s="184">
        <v>719</v>
      </c>
      <c r="AH246" s="184">
        <v>757</v>
      </c>
      <c r="AI246" s="184">
        <v>797</v>
      </c>
      <c r="AJ246" s="184">
        <v>990</v>
      </c>
      <c r="AK246" s="184">
        <v>1033</v>
      </c>
      <c r="AL246" s="184">
        <v>1091</v>
      </c>
      <c r="AM246" s="184">
        <v>1159</v>
      </c>
      <c r="AN246" s="184">
        <v>1039</v>
      </c>
      <c r="AO246" s="184">
        <v>1195</v>
      </c>
      <c r="AP246" s="184">
        <v>1154</v>
      </c>
      <c r="AQ246" s="184">
        <v>1219</v>
      </c>
      <c r="AR246" s="184">
        <v>1318</v>
      </c>
      <c r="AS246" s="184">
        <v>1347</v>
      </c>
      <c r="AT246" s="184">
        <v>1291</v>
      </c>
      <c r="AU246" s="184">
        <v>1335</v>
      </c>
      <c r="AV246" s="184">
        <v>1309</v>
      </c>
      <c r="AW246" s="184">
        <v>1406</v>
      </c>
      <c r="AX246" s="184">
        <v>1257</v>
      </c>
      <c r="AY246" s="184">
        <v>1248</v>
      </c>
      <c r="AZ246" s="184">
        <v>1340</v>
      </c>
      <c r="BA246" s="184">
        <v>1260</v>
      </c>
      <c r="BB246" s="184">
        <v>1256</v>
      </c>
      <c r="BC246" s="184">
        <v>1271</v>
      </c>
      <c r="BD246" s="184">
        <v>1332</v>
      </c>
      <c r="BE246" s="184">
        <v>1301</v>
      </c>
      <c r="BF246" s="184">
        <v>1223</v>
      </c>
      <c r="BG246" s="184">
        <v>1131</v>
      </c>
      <c r="BH246" s="184">
        <v>1094</v>
      </c>
      <c r="BI246" s="184">
        <v>1111</v>
      </c>
      <c r="BJ246" s="184">
        <v>1126</v>
      </c>
      <c r="BK246" s="184">
        <v>1163</v>
      </c>
      <c r="BL246" s="184">
        <v>1259</v>
      </c>
      <c r="BM246" s="184">
        <v>1192</v>
      </c>
      <c r="BN246" s="184">
        <v>1316</v>
      </c>
      <c r="BO246" s="184">
        <v>1252</v>
      </c>
      <c r="BP246" s="184">
        <v>1333</v>
      </c>
      <c r="BQ246" s="184">
        <v>1229</v>
      </c>
      <c r="BR246" s="184">
        <v>1225</v>
      </c>
      <c r="BS246" s="184">
        <v>1269</v>
      </c>
      <c r="BT246" s="184">
        <v>1214</v>
      </c>
      <c r="BU246" s="184">
        <v>1208</v>
      </c>
      <c r="BV246" s="184">
        <v>1068</v>
      </c>
      <c r="BW246" s="184">
        <v>1114</v>
      </c>
      <c r="BX246" s="184">
        <v>1021</v>
      </c>
      <c r="BY246" s="184">
        <v>1004</v>
      </c>
      <c r="BZ246" s="184">
        <v>988</v>
      </c>
      <c r="CA246" s="184">
        <v>911</v>
      </c>
      <c r="CB246" s="184">
        <v>856</v>
      </c>
      <c r="CC246" s="184">
        <v>820</v>
      </c>
      <c r="CD246" s="184">
        <v>842</v>
      </c>
      <c r="CE246" s="184">
        <v>734</v>
      </c>
      <c r="CF246" s="184">
        <v>763</v>
      </c>
      <c r="CG246" s="184">
        <v>738</v>
      </c>
      <c r="CH246" s="184">
        <v>744</v>
      </c>
      <c r="CI246" s="184">
        <v>743</v>
      </c>
      <c r="CJ246" s="184">
        <v>765</v>
      </c>
      <c r="CK246" s="184">
        <v>843</v>
      </c>
      <c r="CL246" s="184">
        <v>988</v>
      </c>
      <c r="CM246" s="184">
        <v>704</v>
      </c>
      <c r="CN246" s="184">
        <v>621</v>
      </c>
      <c r="CO246" s="184">
        <v>630</v>
      </c>
      <c r="CP246" s="184">
        <v>493</v>
      </c>
      <c r="CQ246" s="184">
        <v>442</v>
      </c>
      <c r="CR246" s="184">
        <v>383</v>
      </c>
      <c r="CS246" s="184">
        <v>345</v>
      </c>
      <c r="CT246" s="184">
        <v>379</v>
      </c>
      <c r="CU246" s="184">
        <v>297</v>
      </c>
      <c r="CV246" s="184">
        <v>245</v>
      </c>
      <c r="CW246" s="184">
        <v>251</v>
      </c>
      <c r="CX246" s="184">
        <v>196</v>
      </c>
      <c r="CY246" s="184">
        <v>551</v>
      </c>
      <c r="CZ246">
        <v>949</v>
      </c>
      <c r="DA246">
        <v>961</v>
      </c>
      <c r="DB246">
        <v>1089</v>
      </c>
      <c r="DC246">
        <v>1098</v>
      </c>
      <c r="DD246">
        <v>1077</v>
      </c>
      <c r="DE246">
        <v>1199</v>
      </c>
      <c r="DF246">
        <v>1178</v>
      </c>
      <c r="DG246">
        <v>1193</v>
      </c>
      <c r="DH246">
        <v>1155</v>
      </c>
      <c r="DI246">
        <v>1221</v>
      </c>
      <c r="DJ246">
        <v>1167</v>
      </c>
      <c r="DK246">
        <v>1192</v>
      </c>
      <c r="DL246">
        <v>1197</v>
      </c>
      <c r="DM246">
        <v>1192</v>
      </c>
      <c r="DN246">
        <v>1129</v>
      </c>
      <c r="DO246">
        <v>1104</v>
      </c>
      <c r="DP246">
        <v>1114</v>
      </c>
      <c r="DQ246">
        <v>1035</v>
      </c>
      <c r="DR246">
        <v>937</v>
      </c>
      <c r="DS246">
        <v>636</v>
      </c>
      <c r="DT246">
        <v>588</v>
      </c>
      <c r="DU246">
        <v>649</v>
      </c>
      <c r="DV246">
        <v>836</v>
      </c>
      <c r="DW246">
        <v>886</v>
      </c>
      <c r="DX246">
        <v>968</v>
      </c>
      <c r="DY246">
        <v>991</v>
      </c>
      <c r="DZ246">
        <v>1137</v>
      </c>
      <c r="EA246">
        <v>1162</v>
      </c>
      <c r="EB246">
        <v>1240</v>
      </c>
      <c r="EC246">
        <v>1146</v>
      </c>
      <c r="ED246">
        <v>1335</v>
      </c>
      <c r="EE246">
        <v>1320</v>
      </c>
      <c r="EF246">
        <v>1369</v>
      </c>
      <c r="EG246">
        <v>1342</v>
      </c>
      <c r="EH246">
        <v>1455</v>
      </c>
      <c r="EI246">
        <v>1459</v>
      </c>
      <c r="EJ246">
        <v>1455</v>
      </c>
      <c r="EK246">
        <v>1417</v>
      </c>
      <c r="EL246">
        <v>1457</v>
      </c>
      <c r="EM246">
        <v>1394</v>
      </c>
      <c r="EN246">
        <v>1345</v>
      </c>
      <c r="EO246">
        <v>1327</v>
      </c>
      <c r="EP246">
        <v>1293</v>
      </c>
      <c r="EQ246">
        <v>1358</v>
      </c>
      <c r="ER246">
        <v>1365</v>
      </c>
      <c r="ES246">
        <v>1244</v>
      </c>
      <c r="ET246">
        <v>1112</v>
      </c>
      <c r="EU246">
        <v>1109</v>
      </c>
      <c r="EV246">
        <v>1170</v>
      </c>
      <c r="EW246">
        <v>1213</v>
      </c>
      <c r="EX246">
        <v>1168</v>
      </c>
      <c r="EY246">
        <v>1237</v>
      </c>
      <c r="EZ246">
        <v>1303</v>
      </c>
      <c r="FA246">
        <v>1321</v>
      </c>
      <c r="FB246">
        <v>1213</v>
      </c>
      <c r="FC246">
        <v>1276</v>
      </c>
      <c r="FD246">
        <v>1231</v>
      </c>
      <c r="FE246">
        <v>1224</v>
      </c>
      <c r="FF246">
        <v>1225</v>
      </c>
      <c r="FG246">
        <v>1322</v>
      </c>
      <c r="FH246">
        <v>1244</v>
      </c>
      <c r="FI246">
        <v>1160</v>
      </c>
      <c r="FJ246">
        <v>1117</v>
      </c>
      <c r="FK246">
        <v>1045</v>
      </c>
      <c r="FL246">
        <v>1008</v>
      </c>
      <c r="FM246">
        <v>1010</v>
      </c>
      <c r="FN246">
        <v>989</v>
      </c>
      <c r="FO246">
        <v>951</v>
      </c>
      <c r="FP246">
        <v>890</v>
      </c>
      <c r="FQ246">
        <v>894</v>
      </c>
      <c r="FR246">
        <v>852</v>
      </c>
      <c r="FS246">
        <v>842</v>
      </c>
      <c r="FT246">
        <v>852</v>
      </c>
      <c r="FU246">
        <v>798</v>
      </c>
      <c r="FV246">
        <v>880</v>
      </c>
      <c r="FW246">
        <v>960</v>
      </c>
      <c r="FX246">
        <v>984</v>
      </c>
      <c r="FY246">
        <v>1079</v>
      </c>
      <c r="FZ246">
        <v>740</v>
      </c>
      <c r="GA246">
        <v>672</v>
      </c>
      <c r="GB246">
        <v>678</v>
      </c>
      <c r="GC246">
        <v>635</v>
      </c>
      <c r="GD246">
        <v>544</v>
      </c>
      <c r="GE246">
        <v>489</v>
      </c>
      <c r="GF246">
        <v>504</v>
      </c>
      <c r="GG246">
        <v>445</v>
      </c>
      <c r="GH246">
        <v>404</v>
      </c>
      <c r="GI246">
        <v>369</v>
      </c>
      <c r="GJ246">
        <v>341</v>
      </c>
      <c r="GK246">
        <v>282</v>
      </c>
      <c r="GL246">
        <v>1256</v>
      </c>
    </row>
    <row r="247" spans="1:194" s="1" customFormat="1" ht="14.4" x14ac:dyDescent="0.3">
      <c r="A247" s="30" t="s">
        <v>46</v>
      </c>
      <c r="B247" s="1" t="s">
        <v>286</v>
      </c>
      <c r="C247" s="29" t="str">
        <f t="shared" si="86"/>
        <v>LA England - Maldon</v>
      </c>
      <c r="D247" s="48">
        <f t="shared" si="77"/>
        <v>2299</v>
      </c>
      <c r="E247" s="48">
        <f t="shared" si="78"/>
        <v>2167</v>
      </c>
      <c r="F247" s="49">
        <f t="shared" si="79"/>
        <v>69131</v>
      </c>
      <c r="G247" s="49">
        <f t="shared" si="80"/>
        <v>33791</v>
      </c>
      <c r="H247" s="50">
        <f t="shared" si="81"/>
        <v>35340</v>
      </c>
      <c r="I247" s="50">
        <f t="shared" si="82"/>
        <v>27338</v>
      </c>
      <c r="J247" s="50">
        <f t="shared" si="83"/>
        <v>29209</v>
      </c>
      <c r="K247" s="47">
        <f t="shared" si="84"/>
        <v>6453</v>
      </c>
      <c r="L247" s="48">
        <f t="shared" si="85"/>
        <v>6131</v>
      </c>
      <c r="M247" s="184">
        <v>307</v>
      </c>
      <c r="N247" s="184">
        <v>295</v>
      </c>
      <c r="O247" s="184">
        <v>342</v>
      </c>
      <c r="P247" s="184">
        <v>311</v>
      </c>
      <c r="Q247" s="184">
        <v>354</v>
      </c>
      <c r="R247" s="184">
        <v>331</v>
      </c>
      <c r="S247" s="184">
        <v>377</v>
      </c>
      <c r="T247" s="184">
        <v>364</v>
      </c>
      <c r="U247" s="184">
        <v>402</v>
      </c>
      <c r="V247" s="184">
        <v>344</v>
      </c>
      <c r="W247" s="184">
        <v>357</v>
      </c>
      <c r="X247" s="184">
        <v>370</v>
      </c>
      <c r="Y247" s="184">
        <v>397</v>
      </c>
      <c r="Z247" s="184">
        <v>395</v>
      </c>
      <c r="AA247" s="184">
        <v>380</v>
      </c>
      <c r="AB247" s="184">
        <v>361</v>
      </c>
      <c r="AC247" s="184">
        <v>399</v>
      </c>
      <c r="AD247" s="184">
        <v>367</v>
      </c>
      <c r="AE247" s="184">
        <v>345</v>
      </c>
      <c r="AF247" s="184">
        <v>338</v>
      </c>
      <c r="AG247" s="184">
        <v>284</v>
      </c>
      <c r="AH247" s="184">
        <v>310</v>
      </c>
      <c r="AI247" s="184">
        <v>321</v>
      </c>
      <c r="AJ247" s="184">
        <v>342</v>
      </c>
      <c r="AK247" s="184">
        <v>330</v>
      </c>
      <c r="AL247" s="184">
        <v>361</v>
      </c>
      <c r="AM247" s="184">
        <v>382</v>
      </c>
      <c r="AN247" s="184">
        <v>344</v>
      </c>
      <c r="AO247" s="184">
        <v>346</v>
      </c>
      <c r="AP247" s="184">
        <v>317</v>
      </c>
      <c r="AQ247" s="184">
        <v>372</v>
      </c>
      <c r="AR247" s="184">
        <v>341</v>
      </c>
      <c r="AS247" s="184">
        <v>355</v>
      </c>
      <c r="AT247" s="184">
        <v>351</v>
      </c>
      <c r="AU247" s="184">
        <v>360</v>
      </c>
      <c r="AV247" s="184">
        <v>403</v>
      </c>
      <c r="AW247" s="184">
        <v>368</v>
      </c>
      <c r="AX247" s="184">
        <v>330</v>
      </c>
      <c r="AY247" s="184">
        <v>400</v>
      </c>
      <c r="AZ247" s="184">
        <v>388</v>
      </c>
      <c r="BA247" s="184">
        <v>321</v>
      </c>
      <c r="BB247" s="184">
        <v>328</v>
      </c>
      <c r="BC247" s="184">
        <v>376</v>
      </c>
      <c r="BD247" s="184">
        <v>386</v>
      </c>
      <c r="BE247" s="184">
        <v>397</v>
      </c>
      <c r="BF247" s="184">
        <v>359</v>
      </c>
      <c r="BG247" s="184">
        <v>325</v>
      </c>
      <c r="BH247" s="184">
        <v>332</v>
      </c>
      <c r="BI247" s="184">
        <v>376</v>
      </c>
      <c r="BJ247" s="184">
        <v>444</v>
      </c>
      <c r="BK247" s="184">
        <v>403</v>
      </c>
      <c r="BL247" s="184">
        <v>403</v>
      </c>
      <c r="BM247" s="184">
        <v>452</v>
      </c>
      <c r="BN247" s="184">
        <v>478</v>
      </c>
      <c r="BO247" s="184">
        <v>481</v>
      </c>
      <c r="BP247" s="184">
        <v>518</v>
      </c>
      <c r="BQ247" s="184">
        <v>566</v>
      </c>
      <c r="BR247" s="184">
        <v>566</v>
      </c>
      <c r="BS247" s="184">
        <v>578</v>
      </c>
      <c r="BT247" s="184">
        <v>576</v>
      </c>
      <c r="BU247" s="184">
        <v>522</v>
      </c>
      <c r="BV247" s="184">
        <v>505</v>
      </c>
      <c r="BW247" s="184">
        <v>505</v>
      </c>
      <c r="BX247" s="184">
        <v>516</v>
      </c>
      <c r="BY247" s="184">
        <v>500</v>
      </c>
      <c r="BZ247" s="184">
        <v>505</v>
      </c>
      <c r="CA247" s="184">
        <v>451</v>
      </c>
      <c r="CB247" s="184">
        <v>442</v>
      </c>
      <c r="CC247" s="184">
        <v>449</v>
      </c>
      <c r="CD247" s="184">
        <v>410</v>
      </c>
      <c r="CE247" s="184">
        <v>417</v>
      </c>
      <c r="CF247" s="184">
        <v>397</v>
      </c>
      <c r="CG247" s="184">
        <v>373</v>
      </c>
      <c r="CH247" s="184">
        <v>404</v>
      </c>
      <c r="CI247" s="184">
        <v>419</v>
      </c>
      <c r="CJ247" s="184">
        <v>420</v>
      </c>
      <c r="CK247" s="184">
        <v>462</v>
      </c>
      <c r="CL247" s="184">
        <v>472</v>
      </c>
      <c r="CM247" s="184">
        <v>364</v>
      </c>
      <c r="CN247" s="184">
        <v>320</v>
      </c>
      <c r="CO247" s="184">
        <v>335</v>
      </c>
      <c r="CP247" s="184">
        <v>249</v>
      </c>
      <c r="CQ247" s="184">
        <v>215</v>
      </c>
      <c r="CR247" s="184">
        <v>182</v>
      </c>
      <c r="CS247" s="184">
        <v>171</v>
      </c>
      <c r="CT247" s="184">
        <v>171</v>
      </c>
      <c r="CU247" s="184">
        <v>158</v>
      </c>
      <c r="CV247" s="184">
        <v>126</v>
      </c>
      <c r="CW247" s="184">
        <v>134</v>
      </c>
      <c r="CX247" s="184">
        <v>83</v>
      </c>
      <c r="CY247" s="184">
        <v>308</v>
      </c>
      <c r="CZ247">
        <v>264</v>
      </c>
      <c r="DA247">
        <v>271</v>
      </c>
      <c r="DB247">
        <v>322</v>
      </c>
      <c r="DC247">
        <v>340</v>
      </c>
      <c r="DD247">
        <v>310</v>
      </c>
      <c r="DE247">
        <v>358</v>
      </c>
      <c r="DF247">
        <v>367</v>
      </c>
      <c r="DG247">
        <v>328</v>
      </c>
      <c r="DH247">
        <v>346</v>
      </c>
      <c r="DI247">
        <v>325</v>
      </c>
      <c r="DJ247">
        <v>342</v>
      </c>
      <c r="DK247">
        <v>391</v>
      </c>
      <c r="DL247">
        <v>360</v>
      </c>
      <c r="DM247">
        <v>364</v>
      </c>
      <c r="DN247">
        <v>360</v>
      </c>
      <c r="DO247">
        <v>378</v>
      </c>
      <c r="DP247">
        <v>332</v>
      </c>
      <c r="DQ247">
        <v>373</v>
      </c>
      <c r="DR247">
        <v>295</v>
      </c>
      <c r="DS247">
        <v>255</v>
      </c>
      <c r="DT247">
        <v>221</v>
      </c>
      <c r="DU247">
        <v>247</v>
      </c>
      <c r="DV247">
        <v>304</v>
      </c>
      <c r="DW247">
        <v>325</v>
      </c>
      <c r="DX247">
        <v>299</v>
      </c>
      <c r="DY247">
        <v>370</v>
      </c>
      <c r="DZ247">
        <v>349</v>
      </c>
      <c r="EA247">
        <v>341</v>
      </c>
      <c r="EB247">
        <v>348</v>
      </c>
      <c r="EC247">
        <v>378</v>
      </c>
      <c r="ED247">
        <v>349</v>
      </c>
      <c r="EE247">
        <v>464</v>
      </c>
      <c r="EF247">
        <v>375</v>
      </c>
      <c r="EG247">
        <v>412</v>
      </c>
      <c r="EH247">
        <v>397</v>
      </c>
      <c r="EI247">
        <v>440</v>
      </c>
      <c r="EJ247">
        <v>418</v>
      </c>
      <c r="EK247">
        <v>406</v>
      </c>
      <c r="EL247">
        <v>370</v>
      </c>
      <c r="EM247">
        <v>386</v>
      </c>
      <c r="EN247">
        <v>369</v>
      </c>
      <c r="EO247">
        <v>402</v>
      </c>
      <c r="EP247">
        <v>348</v>
      </c>
      <c r="EQ247">
        <v>409</v>
      </c>
      <c r="ER247">
        <v>410</v>
      </c>
      <c r="ES247">
        <v>431</v>
      </c>
      <c r="ET247">
        <v>334</v>
      </c>
      <c r="EU247">
        <v>362</v>
      </c>
      <c r="EV247">
        <v>413</v>
      </c>
      <c r="EW247">
        <v>442</v>
      </c>
      <c r="EX247">
        <v>445</v>
      </c>
      <c r="EY247">
        <v>475</v>
      </c>
      <c r="EZ247">
        <v>507</v>
      </c>
      <c r="FA247">
        <v>533</v>
      </c>
      <c r="FB247">
        <v>545</v>
      </c>
      <c r="FC247">
        <v>543</v>
      </c>
      <c r="FD247">
        <v>599</v>
      </c>
      <c r="FE247">
        <v>607</v>
      </c>
      <c r="FF247">
        <v>613</v>
      </c>
      <c r="FG247">
        <v>564</v>
      </c>
      <c r="FH247">
        <v>567</v>
      </c>
      <c r="FI247">
        <v>523</v>
      </c>
      <c r="FJ247">
        <v>489</v>
      </c>
      <c r="FK247">
        <v>526</v>
      </c>
      <c r="FL247">
        <v>517</v>
      </c>
      <c r="FM247">
        <v>459</v>
      </c>
      <c r="FN247">
        <v>509</v>
      </c>
      <c r="FO247">
        <v>476</v>
      </c>
      <c r="FP247">
        <v>452</v>
      </c>
      <c r="FQ247">
        <v>410</v>
      </c>
      <c r="FR247">
        <v>461</v>
      </c>
      <c r="FS247">
        <v>410</v>
      </c>
      <c r="FT247">
        <v>403</v>
      </c>
      <c r="FU247">
        <v>396</v>
      </c>
      <c r="FV247">
        <v>407</v>
      </c>
      <c r="FW247">
        <v>450</v>
      </c>
      <c r="FX247">
        <v>489</v>
      </c>
      <c r="FY247">
        <v>550</v>
      </c>
      <c r="FZ247">
        <v>428</v>
      </c>
      <c r="GA247">
        <v>381</v>
      </c>
      <c r="GB247">
        <v>374</v>
      </c>
      <c r="GC247">
        <v>317</v>
      </c>
      <c r="GD247">
        <v>245</v>
      </c>
      <c r="GE247">
        <v>212</v>
      </c>
      <c r="GF247">
        <v>246</v>
      </c>
      <c r="GG247">
        <v>220</v>
      </c>
      <c r="GH247">
        <v>191</v>
      </c>
      <c r="GI247">
        <v>178</v>
      </c>
      <c r="GJ247">
        <v>187</v>
      </c>
      <c r="GK247">
        <v>104</v>
      </c>
      <c r="GL247">
        <v>532</v>
      </c>
    </row>
    <row r="248" spans="1:194" s="1" customFormat="1" ht="14.4" x14ac:dyDescent="0.3">
      <c r="A248" s="30" t="s">
        <v>46</v>
      </c>
      <c r="B248" s="1" t="s">
        <v>287</v>
      </c>
      <c r="C248" s="29" t="str">
        <f t="shared" si="86"/>
        <v>LA England - Malvern Hills</v>
      </c>
      <c r="D248" s="48">
        <f t="shared" si="77"/>
        <v>2987</v>
      </c>
      <c r="E248" s="48">
        <f t="shared" si="78"/>
        <v>3023</v>
      </c>
      <c r="F248" s="49">
        <f t="shared" si="79"/>
        <v>83227</v>
      </c>
      <c r="G248" s="49">
        <f t="shared" si="80"/>
        <v>40264</v>
      </c>
      <c r="H248" s="50">
        <f t="shared" si="81"/>
        <v>42963</v>
      </c>
      <c r="I248" s="50">
        <f t="shared" si="82"/>
        <v>32841</v>
      </c>
      <c r="J248" s="50">
        <f t="shared" si="83"/>
        <v>35615</v>
      </c>
      <c r="K248" s="47">
        <f t="shared" si="84"/>
        <v>7423</v>
      </c>
      <c r="L248" s="48">
        <f t="shared" si="85"/>
        <v>7348</v>
      </c>
      <c r="M248" s="184">
        <v>304</v>
      </c>
      <c r="N248" s="184">
        <v>278</v>
      </c>
      <c r="O248" s="184">
        <v>359</v>
      </c>
      <c r="P248" s="184">
        <v>337</v>
      </c>
      <c r="Q248" s="184">
        <v>361</v>
      </c>
      <c r="R248" s="184">
        <v>340</v>
      </c>
      <c r="S248" s="184">
        <v>356</v>
      </c>
      <c r="T248" s="184">
        <v>359</v>
      </c>
      <c r="U248" s="184">
        <v>402</v>
      </c>
      <c r="V248" s="184">
        <v>412</v>
      </c>
      <c r="W248" s="184">
        <v>455</v>
      </c>
      <c r="X248" s="184">
        <v>473</v>
      </c>
      <c r="Y248" s="184">
        <v>454</v>
      </c>
      <c r="Z248" s="184">
        <v>479</v>
      </c>
      <c r="AA248" s="184">
        <v>529</v>
      </c>
      <c r="AB248" s="184">
        <v>483</v>
      </c>
      <c r="AC248" s="184">
        <v>534</v>
      </c>
      <c r="AD248" s="184">
        <v>508</v>
      </c>
      <c r="AE248" s="184">
        <v>484</v>
      </c>
      <c r="AF248" s="184">
        <v>373</v>
      </c>
      <c r="AG248" s="184">
        <v>346</v>
      </c>
      <c r="AH248" s="184">
        <v>301</v>
      </c>
      <c r="AI248" s="184">
        <v>305</v>
      </c>
      <c r="AJ248" s="184">
        <v>336</v>
      </c>
      <c r="AK248" s="184">
        <v>336</v>
      </c>
      <c r="AL248" s="184">
        <v>391</v>
      </c>
      <c r="AM248" s="184">
        <v>456</v>
      </c>
      <c r="AN248" s="184">
        <v>424</v>
      </c>
      <c r="AO248" s="184">
        <v>356</v>
      </c>
      <c r="AP248" s="184">
        <v>380</v>
      </c>
      <c r="AQ248" s="184">
        <v>371</v>
      </c>
      <c r="AR248" s="184">
        <v>394</v>
      </c>
      <c r="AS248" s="184">
        <v>393</v>
      </c>
      <c r="AT248" s="184">
        <v>407</v>
      </c>
      <c r="AU248" s="184">
        <v>380</v>
      </c>
      <c r="AV248" s="184">
        <v>392</v>
      </c>
      <c r="AW248" s="184">
        <v>422</v>
      </c>
      <c r="AX248" s="184">
        <v>389</v>
      </c>
      <c r="AY248" s="184">
        <v>386</v>
      </c>
      <c r="AZ248" s="184">
        <v>418</v>
      </c>
      <c r="BA248" s="184">
        <v>370</v>
      </c>
      <c r="BB248" s="184">
        <v>343</v>
      </c>
      <c r="BC248" s="184">
        <v>433</v>
      </c>
      <c r="BD248" s="184">
        <v>450</v>
      </c>
      <c r="BE248" s="184">
        <v>463</v>
      </c>
      <c r="BF248" s="184">
        <v>483</v>
      </c>
      <c r="BG248" s="184">
        <v>370</v>
      </c>
      <c r="BH248" s="184">
        <v>396</v>
      </c>
      <c r="BI248" s="184">
        <v>418</v>
      </c>
      <c r="BJ248" s="184">
        <v>447</v>
      </c>
      <c r="BK248" s="184">
        <v>492</v>
      </c>
      <c r="BL248" s="184">
        <v>469</v>
      </c>
      <c r="BM248" s="184">
        <v>558</v>
      </c>
      <c r="BN248" s="184">
        <v>599</v>
      </c>
      <c r="BO248" s="184">
        <v>602</v>
      </c>
      <c r="BP248" s="184">
        <v>611</v>
      </c>
      <c r="BQ248" s="184">
        <v>593</v>
      </c>
      <c r="BR248" s="184">
        <v>659</v>
      </c>
      <c r="BS248" s="184">
        <v>658</v>
      </c>
      <c r="BT248" s="184">
        <v>654</v>
      </c>
      <c r="BU248" s="184">
        <v>682</v>
      </c>
      <c r="BV248" s="184">
        <v>703</v>
      </c>
      <c r="BW248" s="184">
        <v>637</v>
      </c>
      <c r="BX248" s="184">
        <v>621</v>
      </c>
      <c r="BY248" s="184">
        <v>624</v>
      </c>
      <c r="BZ248" s="184">
        <v>593</v>
      </c>
      <c r="CA248" s="184">
        <v>632</v>
      </c>
      <c r="CB248" s="184">
        <v>542</v>
      </c>
      <c r="CC248" s="184">
        <v>529</v>
      </c>
      <c r="CD248" s="184">
        <v>513</v>
      </c>
      <c r="CE248" s="184">
        <v>508</v>
      </c>
      <c r="CF248" s="184">
        <v>539</v>
      </c>
      <c r="CG248" s="184">
        <v>521</v>
      </c>
      <c r="CH248" s="184">
        <v>525</v>
      </c>
      <c r="CI248" s="184">
        <v>498</v>
      </c>
      <c r="CJ248" s="184">
        <v>553</v>
      </c>
      <c r="CK248" s="184">
        <v>555</v>
      </c>
      <c r="CL248" s="184">
        <v>604</v>
      </c>
      <c r="CM248" s="184">
        <v>432</v>
      </c>
      <c r="CN248" s="184">
        <v>427</v>
      </c>
      <c r="CO248" s="184">
        <v>447</v>
      </c>
      <c r="CP248" s="184">
        <v>378</v>
      </c>
      <c r="CQ248" s="184">
        <v>347</v>
      </c>
      <c r="CR248" s="184">
        <v>265</v>
      </c>
      <c r="CS248" s="184">
        <v>281</v>
      </c>
      <c r="CT248" s="184">
        <v>261</v>
      </c>
      <c r="CU248" s="184">
        <v>211</v>
      </c>
      <c r="CV248" s="184">
        <v>194</v>
      </c>
      <c r="CW248" s="184">
        <v>151</v>
      </c>
      <c r="CX248" s="184">
        <v>155</v>
      </c>
      <c r="CY248" s="184">
        <v>405</v>
      </c>
      <c r="CZ248">
        <v>283</v>
      </c>
      <c r="DA248">
        <v>292</v>
      </c>
      <c r="DB248">
        <v>301</v>
      </c>
      <c r="DC248">
        <v>304</v>
      </c>
      <c r="DD248">
        <v>314</v>
      </c>
      <c r="DE248">
        <v>370</v>
      </c>
      <c r="DF248">
        <v>357</v>
      </c>
      <c r="DG248">
        <v>422</v>
      </c>
      <c r="DH248">
        <v>397</v>
      </c>
      <c r="DI248">
        <v>445</v>
      </c>
      <c r="DJ248">
        <v>414</v>
      </c>
      <c r="DK248">
        <v>426</v>
      </c>
      <c r="DL248">
        <v>487</v>
      </c>
      <c r="DM248">
        <v>460</v>
      </c>
      <c r="DN248">
        <v>467</v>
      </c>
      <c r="DO248">
        <v>571</v>
      </c>
      <c r="DP248">
        <v>515</v>
      </c>
      <c r="DQ248">
        <v>523</v>
      </c>
      <c r="DR248">
        <v>496</v>
      </c>
      <c r="DS248">
        <v>327</v>
      </c>
      <c r="DT248">
        <v>245</v>
      </c>
      <c r="DU248">
        <v>261</v>
      </c>
      <c r="DV248">
        <v>286</v>
      </c>
      <c r="DW248">
        <v>320</v>
      </c>
      <c r="DX248">
        <v>341</v>
      </c>
      <c r="DY248">
        <v>369</v>
      </c>
      <c r="DZ248">
        <v>422</v>
      </c>
      <c r="EA248">
        <v>399</v>
      </c>
      <c r="EB248">
        <v>376</v>
      </c>
      <c r="EC248">
        <v>346</v>
      </c>
      <c r="ED248">
        <v>380</v>
      </c>
      <c r="EE248">
        <v>410</v>
      </c>
      <c r="EF248">
        <v>458</v>
      </c>
      <c r="EG248">
        <v>400</v>
      </c>
      <c r="EH248">
        <v>490</v>
      </c>
      <c r="EI248">
        <v>418</v>
      </c>
      <c r="EJ248">
        <v>435</v>
      </c>
      <c r="EK248">
        <v>446</v>
      </c>
      <c r="EL248">
        <v>441</v>
      </c>
      <c r="EM248">
        <v>448</v>
      </c>
      <c r="EN248">
        <v>448</v>
      </c>
      <c r="EO248">
        <v>461</v>
      </c>
      <c r="EP248">
        <v>417</v>
      </c>
      <c r="EQ248">
        <v>441</v>
      </c>
      <c r="ER248">
        <v>499</v>
      </c>
      <c r="ES248">
        <v>534</v>
      </c>
      <c r="ET248">
        <v>428</v>
      </c>
      <c r="EU248">
        <v>485</v>
      </c>
      <c r="EV248">
        <v>442</v>
      </c>
      <c r="EW248">
        <v>517</v>
      </c>
      <c r="EX248">
        <v>542</v>
      </c>
      <c r="EY248">
        <v>552</v>
      </c>
      <c r="EZ248">
        <v>579</v>
      </c>
      <c r="FA248">
        <v>614</v>
      </c>
      <c r="FB248">
        <v>606</v>
      </c>
      <c r="FC248">
        <v>628</v>
      </c>
      <c r="FD248">
        <v>721</v>
      </c>
      <c r="FE248">
        <v>676</v>
      </c>
      <c r="FF248">
        <v>690</v>
      </c>
      <c r="FG248">
        <v>704</v>
      </c>
      <c r="FH248">
        <v>743</v>
      </c>
      <c r="FI248">
        <v>731</v>
      </c>
      <c r="FJ248">
        <v>640</v>
      </c>
      <c r="FK248">
        <v>619</v>
      </c>
      <c r="FL248">
        <v>630</v>
      </c>
      <c r="FM248">
        <v>656</v>
      </c>
      <c r="FN248">
        <v>616</v>
      </c>
      <c r="FO248">
        <v>648</v>
      </c>
      <c r="FP248">
        <v>582</v>
      </c>
      <c r="FQ248">
        <v>529</v>
      </c>
      <c r="FR248">
        <v>557</v>
      </c>
      <c r="FS248">
        <v>578</v>
      </c>
      <c r="FT248">
        <v>541</v>
      </c>
      <c r="FU248">
        <v>568</v>
      </c>
      <c r="FV248">
        <v>578</v>
      </c>
      <c r="FW248">
        <v>589</v>
      </c>
      <c r="FX248">
        <v>586</v>
      </c>
      <c r="FY248">
        <v>669</v>
      </c>
      <c r="FZ248">
        <v>517</v>
      </c>
      <c r="GA248">
        <v>494</v>
      </c>
      <c r="GB248">
        <v>514</v>
      </c>
      <c r="GC248">
        <v>426</v>
      </c>
      <c r="GD248">
        <v>389</v>
      </c>
      <c r="GE248">
        <v>314</v>
      </c>
      <c r="GF248">
        <v>307</v>
      </c>
      <c r="GG248">
        <v>303</v>
      </c>
      <c r="GH248">
        <v>262</v>
      </c>
      <c r="GI248">
        <v>288</v>
      </c>
      <c r="GJ248">
        <v>220</v>
      </c>
      <c r="GK248">
        <v>195</v>
      </c>
      <c r="GL248">
        <v>828</v>
      </c>
    </row>
    <row r="249" spans="1:194" s="1" customFormat="1" ht="14.4" x14ac:dyDescent="0.3">
      <c r="A249" s="30" t="s">
        <v>46</v>
      </c>
      <c r="B249" s="1" t="s">
        <v>288</v>
      </c>
      <c r="C249" s="29" t="str">
        <f t="shared" si="86"/>
        <v>LA England - Manchester</v>
      </c>
      <c r="D249" s="48">
        <f t="shared" si="77"/>
        <v>23414</v>
      </c>
      <c r="E249" s="48">
        <f t="shared" si="78"/>
        <v>22018</v>
      </c>
      <c r="F249" s="49">
        <f t="shared" si="79"/>
        <v>589670</v>
      </c>
      <c r="G249" s="49">
        <f t="shared" si="80"/>
        <v>294216</v>
      </c>
      <c r="H249" s="50">
        <f t="shared" si="81"/>
        <v>295454</v>
      </c>
      <c r="I249" s="50">
        <f t="shared" si="82"/>
        <v>226866</v>
      </c>
      <c r="J249" s="50">
        <f t="shared" si="83"/>
        <v>230973</v>
      </c>
      <c r="K249" s="47">
        <f t="shared" si="84"/>
        <v>67350</v>
      </c>
      <c r="L249" s="48">
        <f t="shared" si="85"/>
        <v>64481</v>
      </c>
      <c r="M249" s="184">
        <v>3390</v>
      </c>
      <c r="N249" s="184">
        <v>3524</v>
      </c>
      <c r="O249" s="184">
        <v>3665</v>
      </c>
      <c r="P249" s="184">
        <v>3320</v>
      </c>
      <c r="Q249" s="184">
        <v>3618</v>
      </c>
      <c r="R249" s="184">
        <v>3586</v>
      </c>
      <c r="S249" s="184">
        <v>3552</v>
      </c>
      <c r="T249" s="184">
        <v>3732</v>
      </c>
      <c r="U249" s="184">
        <v>3877</v>
      </c>
      <c r="V249" s="184">
        <v>3858</v>
      </c>
      <c r="W249" s="184">
        <v>3855</v>
      </c>
      <c r="X249" s="184">
        <v>3959</v>
      </c>
      <c r="Y249" s="184">
        <v>3936</v>
      </c>
      <c r="Z249" s="184">
        <v>3881</v>
      </c>
      <c r="AA249" s="184">
        <v>3897</v>
      </c>
      <c r="AB249" s="184">
        <v>3937</v>
      </c>
      <c r="AC249" s="184">
        <v>3901</v>
      </c>
      <c r="AD249" s="184">
        <v>3862</v>
      </c>
      <c r="AE249" s="184">
        <v>4515</v>
      </c>
      <c r="AF249" s="184">
        <v>7726</v>
      </c>
      <c r="AG249" s="184">
        <v>8771</v>
      </c>
      <c r="AH249" s="184">
        <v>8729</v>
      </c>
      <c r="AI249" s="184">
        <v>6875</v>
      </c>
      <c r="AJ249" s="184">
        <v>5772</v>
      </c>
      <c r="AK249" s="184">
        <v>5983</v>
      </c>
      <c r="AL249" s="184">
        <v>5985</v>
      </c>
      <c r="AM249" s="184">
        <v>6372</v>
      </c>
      <c r="AN249" s="184">
        <v>6296</v>
      </c>
      <c r="AO249" s="184">
        <v>6003</v>
      </c>
      <c r="AP249" s="184">
        <v>5777</v>
      </c>
      <c r="AQ249" s="184">
        <v>5593</v>
      </c>
      <c r="AR249" s="184">
        <v>5311</v>
      </c>
      <c r="AS249" s="184">
        <v>4941</v>
      </c>
      <c r="AT249" s="184">
        <v>5013</v>
      </c>
      <c r="AU249" s="184">
        <v>4856</v>
      </c>
      <c r="AV249" s="184">
        <v>4393</v>
      </c>
      <c r="AW249" s="184">
        <v>4589</v>
      </c>
      <c r="AX249" s="184">
        <v>4157</v>
      </c>
      <c r="AY249" s="184">
        <v>4351</v>
      </c>
      <c r="AZ249" s="184">
        <v>4208</v>
      </c>
      <c r="BA249" s="184">
        <v>3904</v>
      </c>
      <c r="BB249" s="184">
        <v>3799</v>
      </c>
      <c r="BC249" s="184">
        <v>3813</v>
      </c>
      <c r="BD249" s="184">
        <v>3728</v>
      </c>
      <c r="BE249" s="184">
        <v>3555</v>
      </c>
      <c r="BF249" s="184">
        <v>3397</v>
      </c>
      <c r="BG249" s="184">
        <v>3183</v>
      </c>
      <c r="BH249" s="184">
        <v>3027</v>
      </c>
      <c r="BI249" s="184">
        <v>3217</v>
      </c>
      <c r="BJ249" s="184">
        <v>3095</v>
      </c>
      <c r="BK249" s="184">
        <v>2919</v>
      </c>
      <c r="BL249" s="184">
        <v>2942</v>
      </c>
      <c r="BM249" s="184">
        <v>2873</v>
      </c>
      <c r="BN249" s="184">
        <v>2946</v>
      </c>
      <c r="BO249" s="184">
        <v>2869</v>
      </c>
      <c r="BP249" s="184">
        <v>3005</v>
      </c>
      <c r="BQ249" s="184">
        <v>2840</v>
      </c>
      <c r="BR249" s="184">
        <v>2800</v>
      </c>
      <c r="BS249" s="184">
        <v>2649</v>
      </c>
      <c r="BT249" s="184">
        <v>2693</v>
      </c>
      <c r="BU249" s="184">
        <v>2513</v>
      </c>
      <c r="BV249" s="184">
        <v>2416</v>
      </c>
      <c r="BW249" s="184">
        <v>2290</v>
      </c>
      <c r="BX249" s="184">
        <v>2143</v>
      </c>
      <c r="BY249" s="184">
        <v>2126</v>
      </c>
      <c r="BZ249" s="184">
        <v>2042</v>
      </c>
      <c r="CA249" s="184">
        <v>1929</v>
      </c>
      <c r="CB249" s="184">
        <v>1801</v>
      </c>
      <c r="CC249" s="184">
        <v>1719</v>
      </c>
      <c r="CD249" s="184">
        <v>1671</v>
      </c>
      <c r="CE249" s="184">
        <v>1472</v>
      </c>
      <c r="CF249" s="184">
        <v>1441</v>
      </c>
      <c r="CG249" s="184">
        <v>1352</v>
      </c>
      <c r="CH249" s="184">
        <v>1284</v>
      </c>
      <c r="CI249" s="184">
        <v>1253</v>
      </c>
      <c r="CJ249" s="184">
        <v>1219</v>
      </c>
      <c r="CK249" s="184">
        <v>1182</v>
      </c>
      <c r="CL249" s="184">
        <v>1033</v>
      </c>
      <c r="CM249" s="184">
        <v>792</v>
      </c>
      <c r="CN249" s="184">
        <v>750</v>
      </c>
      <c r="CO249" s="184">
        <v>672</v>
      </c>
      <c r="CP249" s="184">
        <v>592</v>
      </c>
      <c r="CQ249" s="184">
        <v>564</v>
      </c>
      <c r="CR249" s="184">
        <v>500</v>
      </c>
      <c r="CS249" s="184">
        <v>431</v>
      </c>
      <c r="CT249" s="184">
        <v>395</v>
      </c>
      <c r="CU249" s="184">
        <v>347</v>
      </c>
      <c r="CV249" s="184">
        <v>312</v>
      </c>
      <c r="CW249" s="184">
        <v>272</v>
      </c>
      <c r="CX249" s="184">
        <v>203</v>
      </c>
      <c r="CY249" s="184">
        <v>680</v>
      </c>
      <c r="CZ249">
        <v>3263</v>
      </c>
      <c r="DA249">
        <v>3320</v>
      </c>
      <c r="DB249">
        <v>3495</v>
      </c>
      <c r="DC249">
        <v>3335</v>
      </c>
      <c r="DD249">
        <v>3566</v>
      </c>
      <c r="DE249">
        <v>3518</v>
      </c>
      <c r="DF249">
        <v>3515</v>
      </c>
      <c r="DG249">
        <v>3705</v>
      </c>
      <c r="DH249">
        <v>3621</v>
      </c>
      <c r="DI249">
        <v>3756</v>
      </c>
      <c r="DJ249">
        <v>3645</v>
      </c>
      <c r="DK249">
        <v>3724</v>
      </c>
      <c r="DL249">
        <v>3790</v>
      </c>
      <c r="DM249">
        <v>3752</v>
      </c>
      <c r="DN249">
        <v>3679</v>
      </c>
      <c r="DO249">
        <v>3605</v>
      </c>
      <c r="DP249">
        <v>3592</v>
      </c>
      <c r="DQ249">
        <v>3600</v>
      </c>
      <c r="DR249">
        <v>4493</v>
      </c>
      <c r="DS249">
        <v>8360</v>
      </c>
      <c r="DT249">
        <v>9736</v>
      </c>
      <c r="DU249">
        <v>9577</v>
      </c>
      <c r="DV249">
        <v>7078</v>
      </c>
      <c r="DW249">
        <v>5939</v>
      </c>
      <c r="DX249">
        <v>5813</v>
      </c>
      <c r="DY249">
        <v>5942</v>
      </c>
      <c r="DZ249">
        <v>6176</v>
      </c>
      <c r="EA249">
        <v>5880</v>
      </c>
      <c r="EB249">
        <v>5473</v>
      </c>
      <c r="EC249">
        <v>5307</v>
      </c>
      <c r="ED249">
        <v>5247</v>
      </c>
      <c r="EE249">
        <v>4988</v>
      </c>
      <c r="EF249">
        <v>4802</v>
      </c>
      <c r="EG249">
        <v>4661</v>
      </c>
      <c r="EH249">
        <v>4577</v>
      </c>
      <c r="EI249">
        <v>4559</v>
      </c>
      <c r="EJ249">
        <v>4409</v>
      </c>
      <c r="EK249">
        <v>4393</v>
      </c>
      <c r="EL249">
        <v>4401</v>
      </c>
      <c r="EM249">
        <v>4409</v>
      </c>
      <c r="EN249">
        <v>4024</v>
      </c>
      <c r="EO249">
        <v>4105</v>
      </c>
      <c r="EP249">
        <v>3932</v>
      </c>
      <c r="EQ249">
        <v>3794</v>
      </c>
      <c r="ER249">
        <v>3821</v>
      </c>
      <c r="ES249">
        <v>3603</v>
      </c>
      <c r="ET249">
        <v>3231</v>
      </c>
      <c r="EU249">
        <v>3103</v>
      </c>
      <c r="EV249">
        <v>2982</v>
      </c>
      <c r="EW249">
        <v>2973</v>
      </c>
      <c r="EX249">
        <v>2885</v>
      </c>
      <c r="EY249">
        <v>2909</v>
      </c>
      <c r="EZ249">
        <v>2952</v>
      </c>
      <c r="FA249">
        <v>2821</v>
      </c>
      <c r="FB249">
        <v>2862</v>
      </c>
      <c r="FC249">
        <v>2894</v>
      </c>
      <c r="FD249">
        <v>2681</v>
      </c>
      <c r="FE249">
        <v>2767</v>
      </c>
      <c r="FF249">
        <v>2715</v>
      </c>
      <c r="FG249">
        <v>2713</v>
      </c>
      <c r="FH249">
        <v>2532</v>
      </c>
      <c r="FI249">
        <v>2415</v>
      </c>
      <c r="FJ249">
        <v>2386</v>
      </c>
      <c r="FK249">
        <v>2224</v>
      </c>
      <c r="FL249">
        <v>2243</v>
      </c>
      <c r="FM249">
        <v>2006</v>
      </c>
      <c r="FN249">
        <v>1800</v>
      </c>
      <c r="FO249">
        <v>1873</v>
      </c>
      <c r="FP249">
        <v>1742</v>
      </c>
      <c r="FQ249">
        <v>1560</v>
      </c>
      <c r="FR249">
        <v>1470</v>
      </c>
      <c r="FS249">
        <v>1424</v>
      </c>
      <c r="FT249">
        <v>1431</v>
      </c>
      <c r="FU249">
        <v>1342</v>
      </c>
      <c r="FV249">
        <v>1319</v>
      </c>
      <c r="FW249">
        <v>1218</v>
      </c>
      <c r="FX249">
        <v>1233</v>
      </c>
      <c r="FY249">
        <v>1218</v>
      </c>
      <c r="FZ249">
        <v>1016</v>
      </c>
      <c r="GA249">
        <v>918</v>
      </c>
      <c r="GB249">
        <v>947</v>
      </c>
      <c r="GC249">
        <v>788</v>
      </c>
      <c r="GD249">
        <v>734</v>
      </c>
      <c r="GE249">
        <v>670</v>
      </c>
      <c r="GF249">
        <v>654</v>
      </c>
      <c r="GG249">
        <v>537</v>
      </c>
      <c r="GH249">
        <v>554</v>
      </c>
      <c r="GI249">
        <v>484</v>
      </c>
      <c r="GJ249">
        <v>429</v>
      </c>
      <c r="GK249">
        <v>372</v>
      </c>
      <c r="GL249">
        <v>1447</v>
      </c>
    </row>
    <row r="250" spans="1:194" s="1" customFormat="1" ht="14.4" x14ac:dyDescent="0.3">
      <c r="A250" s="30" t="s">
        <v>46</v>
      </c>
      <c r="B250" s="1" t="s">
        <v>289</v>
      </c>
      <c r="C250" s="29" t="str">
        <f t="shared" si="86"/>
        <v>LA England - Mansfield</v>
      </c>
      <c r="D250" s="48">
        <f t="shared" si="77"/>
        <v>4254</v>
      </c>
      <c r="E250" s="48">
        <f t="shared" si="78"/>
        <v>4080</v>
      </c>
      <c r="F250" s="49">
        <f t="shared" si="79"/>
        <v>113138</v>
      </c>
      <c r="G250" s="49">
        <f t="shared" si="80"/>
        <v>55719</v>
      </c>
      <c r="H250" s="50">
        <f t="shared" si="81"/>
        <v>57419</v>
      </c>
      <c r="I250" s="50">
        <f t="shared" si="82"/>
        <v>43478</v>
      </c>
      <c r="J250" s="50">
        <f t="shared" si="83"/>
        <v>45765</v>
      </c>
      <c r="K250" s="47">
        <f t="shared" si="84"/>
        <v>12241</v>
      </c>
      <c r="L250" s="48">
        <f t="shared" si="85"/>
        <v>11654</v>
      </c>
      <c r="M250" s="184">
        <v>527</v>
      </c>
      <c r="N250" s="184">
        <v>626</v>
      </c>
      <c r="O250" s="184">
        <v>626</v>
      </c>
      <c r="P250" s="184">
        <v>634</v>
      </c>
      <c r="Q250" s="184">
        <v>678</v>
      </c>
      <c r="R250" s="184">
        <v>689</v>
      </c>
      <c r="S250" s="184">
        <v>702</v>
      </c>
      <c r="T250" s="184">
        <v>673</v>
      </c>
      <c r="U250" s="184">
        <v>667</v>
      </c>
      <c r="V250" s="184">
        <v>711</v>
      </c>
      <c r="W250" s="184">
        <v>773</v>
      </c>
      <c r="X250" s="184">
        <v>681</v>
      </c>
      <c r="Y250" s="184">
        <v>784</v>
      </c>
      <c r="Z250" s="184">
        <v>694</v>
      </c>
      <c r="AA250" s="184">
        <v>655</v>
      </c>
      <c r="AB250" s="184">
        <v>716</v>
      </c>
      <c r="AC250" s="184">
        <v>720</v>
      </c>
      <c r="AD250" s="184">
        <v>685</v>
      </c>
      <c r="AE250" s="184">
        <v>609</v>
      </c>
      <c r="AF250" s="184">
        <v>513</v>
      </c>
      <c r="AG250" s="184">
        <v>503</v>
      </c>
      <c r="AH250" s="184">
        <v>459</v>
      </c>
      <c r="AI250" s="184">
        <v>501</v>
      </c>
      <c r="AJ250" s="184">
        <v>571</v>
      </c>
      <c r="AK250" s="184">
        <v>537</v>
      </c>
      <c r="AL250" s="184">
        <v>587</v>
      </c>
      <c r="AM250" s="184">
        <v>607</v>
      </c>
      <c r="AN250" s="184">
        <v>609</v>
      </c>
      <c r="AO250" s="184">
        <v>638</v>
      </c>
      <c r="AP250" s="184">
        <v>700</v>
      </c>
      <c r="AQ250" s="184">
        <v>782</v>
      </c>
      <c r="AR250" s="184">
        <v>768</v>
      </c>
      <c r="AS250" s="184">
        <v>804</v>
      </c>
      <c r="AT250" s="184">
        <v>786</v>
      </c>
      <c r="AU250" s="184">
        <v>874</v>
      </c>
      <c r="AV250" s="184">
        <v>716</v>
      </c>
      <c r="AW250" s="184">
        <v>815</v>
      </c>
      <c r="AX250" s="184">
        <v>802</v>
      </c>
      <c r="AY250" s="184">
        <v>823</v>
      </c>
      <c r="AZ250" s="184">
        <v>847</v>
      </c>
      <c r="BA250" s="184">
        <v>802</v>
      </c>
      <c r="BB250" s="184">
        <v>758</v>
      </c>
      <c r="BC250" s="184">
        <v>721</v>
      </c>
      <c r="BD250" s="184">
        <v>750</v>
      </c>
      <c r="BE250" s="184">
        <v>755</v>
      </c>
      <c r="BF250" s="184">
        <v>656</v>
      </c>
      <c r="BG250" s="184">
        <v>634</v>
      </c>
      <c r="BH250" s="184">
        <v>605</v>
      </c>
      <c r="BI250" s="184">
        <v>597</v>
      </c>
      <c r="BJ250" s="184">
        <v>619</v>
      </c>
      <c r="BK250" s="184">
        <v>616</v>
      </c>
      <c r="BL250" s="184">
        <v>700</v>
      </c>
      <c r="BM250" s="184">
        <v>782</v>
      </c>
      <c r="BN250" s="184">
        <v>747</v>
      </c>
      <c r="BO250" s="184">
        <v>766</v>
      </c>
      <c r="BP250" s="184">
        <v>802</v>
      </c>
      <c r="BQ250" s="184">
        <v>769</v>
      </c>
      <c r="BR250" s="184">
        <v>811</v>
      </c>
      <c r="BS250" s="184">
        <v>807</v>
      </c>
      <c r="BT250" s="184">
        <v>821</v>
      </c>
      <c r="BU250" s="184">
        <v>759</v>
      </c>
      <c r="BV250" s="184">
        <v>786</v>
      </c>
      <c r="BW250" s="184">
        <v>753</v>
      </c>
      <c r="BX250" s="184">
        <v>781</v>
      </c>
      <c r="BY250" s="184">
        <v>683</v>
      </c>
      <c r="BZ250" s="184">
        <v>663</v>
      </c>
      <c r="CA250" s="184">
        <v>690</v>
      </c>
      <c r="CB250" s="184">
        <v>619</v>
      </c>
      <c r="CC250" s="184">
        <v>571</v>
      </c>
      <c r="CD250" s="184">
        <v>547</v>
      </c>
      <c r="CE250" s="184">
        <v>549</v>
      </c>
      <c r="CF250" s="184">
        <v>553</v>
      </c>
      <c r="CG250" s="184">
        <v>502</v>
      </c>
      <c r="CH250" s="184">
        <v>535</v>
      </c>
      <c r="CI250" s="184">
        <v>497</v>
      </c>
      <c r="CJ250" s="184">
        <v>517</v>
      </c>
      <c r="CK250" s="184">
        <v>472</v>
      </c>
      <c r="CL250" s="184">
        <v>486</v>
      </c>
      <c r="CM250" s="184">
        <v>418</v>
      </c>
      <c r="CN250" s="184">
        <v>372</v>
      </c>
      <c r="CO250" s="184">
        <v>366</v>
      </c>
      <c r="CP250" s="184">
        <v>329</v>
      </c>
      <c r="CQ250" s="184">
        <v>230</v>
      </c>
      <c r="CR250" s="184">
        <v>227</v>
      </c>
      <c r="CS250" s="184">
        <v>190</v>
      </c>
      <c r="CT250" s="184">
        <v>199</v>
      </c>
      <c r="CU250" s="184">
        <v>152</v>
      </c>
      <c r="CV250" s="184">
        <v>154</v>
      </c>
      <c r="CW250" s="184">
        <v>127</v>
      </c>
      <c r="CX250" s="184">
        <v>90</v>
      </c>
      <c r="CY250" s="184">
        <v>292</v>
      </c>
      <c r="CZ250">
        <v>511</v>
      </c>
      <c r="DA250">
        <v>527</v>
      </c>
      <c r="DB250">
        <v>611</v>
      </c>
      <c r="DC250">
        <v>578</v>
      </c>
      <c r="DD250">
        <v>627</v>
      </c>
      <c r="DE250">
        <v>600</v>
      </c>
      <c r="DF250">
        <v>617</v>
      </c>
      <c r="DG250">
        <v>740</v>
      </c>
      <c r="DH250">
        <v>731</v>
      </c>
      <c r="DI250">
        <v>651</v>
      </c>
      <c r="DJ250">
        <v>686</v>
      </c>
      <c r="DK250">
        <v>695</v>
      </c>
      <c r="DL250">
        <v>667</v>
      </c>
      <c r="DM250">
        <v>784</v>
      </c>
      <c r="DN250">
        <v>706</v>
      </c>
      <c r="DO250">
        <v>679</v>
      </c>
      <c r="DP250">
        <v>636</v>
      </c>
      <c r="DQ250">
        <v>608</v>
      </c>
      <c r="DR250">
        <v>580</v>
      </c>
      <c r="DS250">
        <v>441</v>
      </c>
      <c r="DT250">
        <v>397</v>
      </c>
      <c r="DU250">
        <v>395</v>
      </c>
      <c r="DV250">
        <v>502</v>
      </c>
      <c r="DW250">
        <v>505</v>
      </c>
      <c r="DX250">
        <v>564</v>
      </c>
      <c r="DY250">
        <v>630</v>
      </c>
      <c r="DZ250">
        <v>584</v>
      </c>
      <c r="EA250">
        <v>736</v>
      </c>
      <c r="EB250">
        <v>692</v>
      </c>
      <c r="EC250">
        <v>680</v>
      </c>
      <c r="ED250">
        <v>802</v>
      </c>
      <c r="EE250">
        <v>790</v>
      </c>
      <c r="EF250">
        <v>849</v>
      </c>
      <c r="EG250">
        <v>856</v>
      </c>
      <c r="EH250">
        <v>843</v>
      </c>
      <c r="EI250">
        <v>806</v>
      </c>
      <c r="EJ250">
        <v>856</v>
      </c>
      <c r="EK250">
        <v>870</v>
      </c>
      <c r="EL250">
        <v>840</v>
      </c>
      <c r="EM250">
        <v>825</v>
      </c>
      <c r="EN250">
        <v>757</v>
      </c>
      <c r="EO250">
        <v>771</v>
      </c>
      <c r="EP250">
        <v>758</v>
      </c>
      <c r="EQ250">
        <v>759</v>
      </c>
      <c r="ER250">
        <v>754</v>
      </c>
      <c r="ES250">
        <v>714</v>
      </c>
      <c r="ET250">
        <v>588</v>
      </c>
      <c r="EU250">
        <v>604</v>
      </c>
      <c r="EV250">
        <v>646</v>
      </c>
      <c r="EW250">
        <v>666</v>
      </c>
      <c r="EX250">
        <v>669</v>
      </c>
      <c r="EY250">
        <v>704</v>
      </c>
      <c r="EZ250">
        <v>682</v>
      </c>
      <c r="FA250">
        <v>741</v>
      </c>
      <c r="FB250">
        <v>765</v>
      </c>
      <c r="FC250">
        <v>810</v>
      </c>
      <c r="FD250">
        <v>803</v>
      </c>
      <c r="FE250">
        <v>847</v>
      </c>
      <c r="FF250">
        <v>802</v>
      </c>
      <c r="FG250">
        <v>824</v>
      </c>
      <c r="FH250">
        <v>833</v>
      </c>
      <c r="FI250">
        <v>829</v>
      </c>
      <c r="FJ250">
        <v>796</v>
      </c>
      <c r="FK250">
        <v>728</v>
      </c>
      <c r="FL250">
        <v>773</v>
      </c>
      <c r="FM250">
        <v>707</v>
      </c>
      <c r="FN250">
        <v>684</v>
      </c>
      <c r="FO250">
        <v>608</v>
      </c>
      <c r="FP250">
        <v>643</v>
      </c>
      <c r="FQ250">
        <v>616</v>
      </c>
      <c r="FR250">
        <v>589</v>
      </c>
      <c r="FS250">
        <v>533</v>
      </c>
      <c r="FT250">
        <v>538</v>
      </c>
      <c r="FU250">
        <v>566</v>
      </c>
      <c r="FV250">
        <v>517</v>
      </c>
      <c r="FW250">
        <v>554</v>
      </c>
      <c r="FX250">
        <v>555</v>
      </c>
      <c r="FY250">
        <v>556</v>
      </c>
      <c r="FZ250">
        <v>447</v>
      </c>
      <c r="GA250">
        <v>488</v>
      </c>
      <c r="GB250">
        <v>448</v>
      </c>
      <c r="GC250">
        <v>411</v>
      </c>
      <c r="GD250">
        <v>329</v>
      </c>
      <c r="GE250">
        <v>307</v>
      </c>
      <c r="GF250">
        <v>301</v>
      </c>
      <c r="GG250">
        <v>278</v>
      </c>
      <c r="GH250">
        <v>229</v>
      </c>
      <c r="GI250">
        <v>210</v>
      </c>
      <c r="GJ250">
        <v>191</v>
      </c>
      <c r="GK250">
        <v>159</v>
      </c>
      <c r="GL250">
        <v>635</v>
      </c>
    </row>
    <row r="251" spans="1:194" s="1" customFormat="1" ht="14.4" x14ac:dyDescent="0.3">
      <c r="A251" s="30" t="s">
        <v>46</v>
      </c>
      <c r="B251" s="1" t="s">
        <v>290</v>
      </c>
      <c r="C251" s="29" t="str">
        <f t="shared" si="86"/>
        <v>LA England - Medway</v>
      </c>
      <c r="D251" s="48">
        <f t="shared" si="77"/>
        <v>11949</v>
      </c>
      <c r="E251" s="48">
        <f t="shared" si="78"/>
        <v>11471</v>
      </c>
      <c r="F251" s="49">
        <f t="shared" si="79"/>
        <v>292655</v>
      </c>
      <c r="G251" s="49">
        <f t="shared" si="80"/>
        <v>143140</v>
      </c>
      <c r="H251" s="50">
        <f t="shared" si="81"/>
        <v>149515</v>
      </c>
      <c r="I251" s="50">
        <f t="shared" si="82"/>
        <v>107993</v>
      </c>
      <c r="J251" s="50">
        <f t="shared" si="83"/>
        <v>115888</v>
      </c>
      <c r="K251" s="47">
        <f t="shared" si="84"/>
        <v>35147</v>
      </c>
      <c r="L251" s="48">
        <f t="shared" si="85"/>
        <v>33627</v>
      </c>
      <c r="M251" s="184">
        <v>1652</v>
      </c>
      <c r="N251" s="184">
        <v>1723</v>
      </c>
      <c r="O251" s="184">
        <v>1886</v>
      </c>
      <c r="P251" s="184">
        <v>1854</v>
      </c>
      <c r="Q251" s="184">
        <v>1938</v>
      </c>
      <c r="R251" s="184">
        <v>2003</v>
      </c>
      <c r="S251" s="184">
        <v>2045</v>
      </c>
      <c r="T251" s="184">
        <v>1989</v>
      </c>
      <c r="U251" s="184">
        <v>2039</v>
      </c>
      <c r="V251" s="184">
        <v>2053</v>
      </c>
      <c r="W251" s="184">
        <v>2032</v>
      </c>
      <c r="X251" s="184">
        <v>1984</v>
      </c>
      <c r="Y251" s="184">
        <v>2115</v>
      </c>
      <c r="Z251" s="184">
        <v>2037</v>
      </c>
      <c r="AA251" s="184">
        <v>2016</v>
      </c>
      <c r="AB251" s="184">
        <v>1979</v>
      </c>
      <c r="AC251" s="184">
        <v>1923</v>
      </c>
      <c r="AD251" s="184">
        <v>1879</v>
      </c>
      <c r="AE251" s="184">
        <v>1762</v>
      </c>
      <c r="AF251" s="184">
        <v>1539</v>
      </c>
      <c r="AG251" s="184">
        <v>1453</v>
      </c>
      <c r="AH251" s="184">
        <v>1455</v>
      </c>
      <c r="AI251" s="184">
        <v>1543</v>
      </c>
      <c r="AJ251" s="184">
        <v>1650</v>
      </c>
      <c r="AK251" s="184">
        <v>1698</v>
      </c>
      <c r="AL251" s="184">
        <v>1776</v>
      </c>
      <c r="AM251" s="184">
        <v>1779</v>
      </c>
      <c r="AN251" s="184">
        <v>1770</v>
      </c>
      <c r="AO251" s="184">
        <v>1815</v>
      </c>
      <c r="AP251" s="184">
        <v>1763</v>
      </c>
      <c r="AQ251" s="184">
        <v>1999</v>
      </c>
      <c r="AR251" s="184">
        <v>1866</v>
      </c>
      <c r="AS251" s="184">
        <v>1995</v>
      </c>
      <c r="AT251" s="184">
        <v>2072</v>
      </c>
      <c r="AU251" s="184">
        <v>2099</v>
      </c>
      <c r="AV251" s="184">
        <v>2081</v>
      </c>
      <c r="AW251" s="184">
        <v>2134</v>
      </c>
      <c r="AX251" s="184">
        <v>2105</v>
      </c>
      <c r="AY251" s="184">
        <v>2138</v>
      </c>
      <c r="AZ251" s="184">
        <v>2136</v>
      </c>
      <c r="BA251" s="184">
        <v>1937</v>
      </c>
      <c r="BB251" s="184">
        <v>1951</v>
      </c>
      <c r="BC251" s="184">
        <v>2092</v>
      </c>
      <c r="BD251" s="184">
        <v>1940</v>
      </c>
      <c r="BE251" s="184">
        <v>1999</v>
      </c>
      <c r="BF251" s="184">
        <v>1861</v>
      </c>
      <c r="BG251" s="184">
        <v>1799</v>
      </c>
      <c r="BH251" s="184">
        <v>1715</v>
      </c>
      <c r="BI251" s="184">
        <v>1715</v>
      </c>
      <c r="BJ251" s="184">
        <v>1773</v>
      </c>
      <c r="BK251" s="184">
        <v>1744</v>
      </c>
      <c r="BL251" s="184">
        <v>1824</v>
      </c>
      <c r="BM251" s="184">
        <v>1800</v>
      </c>
      <c r="BN251" s="184">
        <v>1861</v>
      </c>
      <c r="BO251" s="184">
        <v>1837</v>
      </c>
      <c r="BP251" s="184">
        <v>1865</v>
      </c>
      <c r="BQ251" s="184">
        <v>1830</v>
      </c>
      <c r="BR251" s="184">
        <v>1815</v>
      </c>
      <c r="BS251" s="184">
        <v>1927</v>
      </c>
      <c r="BT251" s="184">
        <v>1820</v>
      </c>
      <c r="BU251" s="184">
        <v>1728</v>
      </c>
      <c r="BV251" s="184">
        <v>1759</v>
      </c>
      <c r="BW251" s="184">
        <v>1692</v>
      </c>
      <c r="BX251" s="184">
        <v>1597</v>
      </c>
      <c r="BY251" s="184">
        <v>1433</v>
      </c>
      <c r="BZ251" s="184">
        <v>1423</v>
      </c>
      <c r="CA251" s="184">
        <v>1383</v>
      </c>
      <c r="CB251" s="184">
        <v>1374</v>
      </c>
      <c r="CC251" s="184">
        <v>1211</v>
      </c>
      <c r="CD251" s="184">
        <v>1160</v>
      </c>
      <c r="CE251" s="184">
        <v>1202</v>
      </c>
      <c r="CF251" s="184">
        <v>1142</v>
      </c>
      <c r="CG251" s="184">
        <v>1086</v>
      </c>
      <c r="CH251" s="184">
        <v>1001</v>
      </c>
      <c r="CI251" s="184">
        <v>1025</v>
      </c>
      <c r="CJ251" s="184">
        <v>1081</v>
      </c>
      <c r="CK251" s="184">
        <v>1119</v>
      </c>
      <c r="CL251" s="184">
        <v>1229</v>
      </c>
      <c r="CM251" s="184">
        <v>852</v>
      </c>
      <c r="CN251" s="184">
        <v>800</v>
      </c>
      <c r="CO251" s="184">
        <v>728</v>
      </c>
      <c r="CP251" s="184">
        <v>650</v>
      </c>
      <c r="CQ251" s="184">
        <v>546</v>
      </c>
      <c r="CR251" s="184">
        <v>474</v>
      </c>
      <c r="CS251" s="184">
        <v>444</v>
      </c>
      <c r="CT251" s="184">
        <v>385</v>
      </c>
      <c r="CU251" s="184">
        <v>371</v>
      </c>
      <c r="CV251" s="184">
        <v>314</v>
      </c>
      <c r="CW251" s="184">
        <v>244</v>
      </c>
      <c r="CX251" s="184">
        <v>178</v>
      </c>
      <c r="CY251" s="184">
        <v>629</v>
      </c>
      <c r="CZ251">
        <v>1574</v>
      </c>
      <c r="DA251">
        <v>1691</v>
      </c>
      <c r="DB251">
        <v>1697</v>
      </c>
      <c r="DC251">
        <v>1733</v>
      </c>
      <c r="DD251">
        <v>1879</v>
      </c>
      <c r="DE251">
        <v>1911</v>
      </c>
      <c r="DF251">
        <v>1853</v>
      </c>
      <c r="DG251">
        <v>2014</v>
      </c>
      <c r="DH251">
        <v>1983</v>
      </c>
      <c r="DI251">
        <v>1949</v>
      </c>
      <c r="DJ251">
        <v>1929</v>
      </c>
      <c r="DK251">
        <v>1943</v>
      </c>
      <c r="DL251">
        <v>1986</v>
      </c>
      <c r="DM251">
        <v>2006</v>
      </c>
      <c r="DN251">
        <v>1964</v>
      </c>
      <c r="DO251">
        <v>1841</v>
      </c>
      <c r="DP251">
        <v>1887</v>
      </c>
      <c r="DQ251">
        <v>1787</v>
      </c>
      <c r="DR251">
        <v>1713</v>
      </c>
      <c r="DS251">
        <v>1448</v>
      </c>
      <c r="DT251">
        <v>1320</v>
      </c>
      <c r="DU251">
        <v>1377</v>
      </c>
      <c r="DV251">
        <v>1563</v>
      </c>
      <c r="DW251">
        <v>1544</v>
      </c>
      <c r="DX251">
        <v>1622</v>
      </c>
      <c r="DY251">
        <v>1779</v>
      </c>
      <c r="DZ251">
        <v>1923</v>
      </c>
      <c r="EA251">
        <v>1841</v>
      </c>
      <c r="EB251">
        <v>1912</v>
      </c>
      <c r="EC251">
        <v>2210</v>
      </c>
      <c r="ED251">
        <v>2148</v>
      </c>
      <c r="EE251">
        <v>2146</v>
      </c>
      <c r="EF251">
        <v>2281</v>
      </c>
      <c r="EG251">
        <v>2378</v>
      </c>
      <c r="EH251">
        <v>2372</v>
      </c>
      <c r="EI251">
        <v>2386</v>
      </c>
      <c r="EJ251">
        <v>2376</v>
      </c>
      <c r="EK251">
        <v>2191</v>
      </c>
      <c r="EL251">
        <v>2212</v>
      </c>
      <c r="EM251">
        <v>2247</v>
      </c>
      <c r="EN251">
        <v>2164</v>
      </c>
      <c r="EO251">
        <v>2090</v>
      </c>
      <c r="EP251">
        <v>2173</v>
      </c>
      <c r="EQ251">
        <v>2042</v>
      </c>
      <c r="ER251">
        <v>2186</v>
      </c>
      <c r="ES251">
        <v>2053</v>
      </c>
      <c r="ET251">
        <v>1785</v>
      </c>
      <c r="EU251">
        <v>1901</v>
      </c>
      <c r="EV251">
        <v>1730</v>
      </c>
      <c r="EW251">
        <v>1832</v>
      </c>
      <c r="EX251">
        <v>1745</v>
      </c>
      <c r="EY251">
        <v>1742</v>
      </c>
      <c r="EZ251">
        <v>1797</v>
      </c>
      <c r="FA251">
        <v>1848</v>
      </c>
      <c r="FB251">
        <v>1816</v>
      </c>
      <c r="FC251">
        <v>1874</v>
      </c>
      <c r="FD251">
        <v>1830</v>
      </c>
      <c r="FE251">
        <v>1900</v>
      </c>
      <c r="FF251">
        <v>1832</v>
      </c>
      <c r="FG251">
        <v>1874</v>
      </c>
      <c r="FH251">
        <v>1798</v>
      </c>
      <c r="FI251">
        <v>1860</v>
      </c>
      <c r="FJ251">
        <v>1687</v>
      </c>
      <c r="FK251">
        <v>1712</v>
      </c>
      <c r="FL251">
        <v>1610</v>
      </c>
      <c r="FM251">
        <v>1531</v>
      </c>
      <c r="FN251">
        <v>1428</v>
      </c>
      <c r="FO251">
        <v>1378</v>
      </c>
      <c r="FP251">
        <v>1372</v>
      </c>
      <c r="FQ251">
        <v>1253</v>
      </c>
      <c r="FR251">
        <v>1254</v>
      </c>
      <c r="FS251">
        <v>1213</v>
      </c>
      <c r="FT251">
        <v>1198</v>
      </c>
      <c r="FU251">
        <v>1185</v>
      </c>
      <c r="FV251">
        <v>1161</v>
      </c>
      <c r="FW251">
        <v>1241</v>
      </c>
      <c r="FX251">
        <v>1312</v>
      </c>
      <c r="FY251">
        <v>1409</v>
      </c>
      <c r="FZ251">
        <v>1023</v>
      </c>
      <c r="GA251">
        <v>894</v>
      </c>
      <c r="GB251">
        <v>888</v>
      </c>
      <c r="GC251">
        <v>810</v>
      </c>
      <c r="GD251">
        <v>732</v>
      </c>
      <c r="GE251">
        <v>554</v>
      </c>
      <c r="GF251">
        <v>611</v>
      </c>
      <c r="GG251">
        <v>573</v>
      </c>
      <c r="GH251">
        <v>529</v>
      </c>
      <c r="GI251">
        <v>429</v>
      </c>
      <c r="GJ251">
        <v>403</v>
      </c>
      <c r="GK251">
        <v>349</v>
      </c>
      <c r="GL251">
        <v>1288</v>
      </c>
    </row>
    <row r="252" spans="1:194" s="1" customFormat="1" ht="14.4" x14ac:dyDescent="0.3">
      <c r="A252" s="30" t="s">
        <v>46</v>
      </c>
      <c r="B252" s="1" t="s">
        <v>291</v>
      </c>
      <c r="C252" s="29" t="str">
        <f t="shared" si="86"/>
        <v>LA England - Melton</v>
      </c>
      <c r="D252" s="48">
        <f t="shared" si="77"/>
        <v>1998</v>
      </c>
      <c r="E252" s="48">
        <f t="shared" si="78"/>
        <v>1927</v>
      </c>
      <c r="F252" s="49">
        <f t="shared" si="79"/>
        <v>54052</v>
      </c>
      <c r="G252" s="49">
        <f t="shared" si="80"/>
        <v>26347</v>
      </c>
      <c r="H252" s="50">
        <f t="shared" si="81"/>
        <v>27705</v>
      </c>
      <c r="I252" s="50">
        <f t="shared" si="82"/>
        <v>21054</v>
      </c>
      <c r="J252" s="50">
        <f t="shared" si="83"/>
        <v>22602</v>
      </c>
      <c r="K252" s="47">
        <f t="shared" si="84"/>
        <v>5293</v>
      </c>
      <c r="L252" s="48">
        <f t="shared" si="85"/>
        <v>5103</v>
      </c>
      <c r="M252" s="184">
        <v>203</v>
      </c>
      <c r="N252" s="184">
        <v>250</v>
      </c>
      <c r="O252" s="184">
        <v>243</v>
      </c>
      <c r="P252" s="184">
        <v>234</v>
      </c>
      <c r="Q252" s="184">
        <v>282</v>
      </c>
      <c r="R252" s="184">
        <v>277</v>
      </c>
      <c r="S252" s="184">
        <v>311</v>
      </c>
      <c r="T252" s="184">
        <v>256</v>
      </c>
      <c r="U252" s="184">
        <v>295</v>
      </c>
      <c r="V252" s="184">
        <v>303</v>
      </c>
      <c r="W252" s="184">
        <v>320</v>
      </c>
      <c r="X252" s="184">
        <v>321</v>
      </c>
      <c r="Y252" s="184">
        <v>355</v>
      </c>
      <c r="Z252" s="184">
        <v>345</v>
      </c>
      <c r="AA252" s="184">
        <v>335</v>
      </c>
      <c r="AB252" s="184">
        <v>320</v>
      </c>
      <c r="AC252" s="184">
        <v>319</v>
      </c>
      <c r="AD252" s="184">
        <v>324</v>
      </c>
      <c r="AE252" s="184">
        <v>254</v>
      </c>
      <c r="AF252" s="184">
        <v>234</v>
      </c>
      <c r="AG252" s="184">
        <v>216</v>
      </c>
      <c r="AH252" s="184">
        <v>157</v>
      </c>
      <c r="AI252" s="184">
        <v>211</v>
      </c>
      <c r="AJ252" s="184">
        <v>273</v>
      </c>
      <c r="AK252" s="184">
        <v>256</v>
      </c>
      <c r="AL252" s="184">
        <v>247</v>
      </c>
      <c r="AM252" s="184">
        <v>300</v>
      </c>
      <c r="AN252" s="184">
        <v>258</v>
      </c>
      <c r="AO252" s="184">
        <v>261</v>
      </c>
      <c r="AP252" s="184">
        <v>256</v>
      </c>
      <c r="AQ252" s="184">
        <v>263</v>
      </c>
      <c r="AR252" s="184">
        <v>296</v>
      </c>
      <c r="AS252" s="184">
        <v>255</v>
      </c>
      <c r="AT252" s="184">
        <v>288</v>
      </c>
      <c r="AU252" s="184">
        <v>330</v>
      </c>
      <c r="AV252" s="184">
        <v>316</v>
      </c>
      <c r="AW252" s="184">
        <v>317</v>
      </c>
      <c r="AX252" s="184">
        <v>294</v>
      </c>
      <c r="AY252" s="184">
        <v>309</v>
      </c>
      <c r="AZ252" s="184">
        <v>276</v>
      </c>
      <c r="BA252" s="184">
        <v>274</v>
      </c>
      <c r="BB252" s="184">
        <v>285</v>
      </c>
      <c r="BC252" s="184">
        <v>304</v>
      </c>
      <c r="BD252" s="184">
        <v>318</v>
      </c>
      <c r="BE252" s="184">
        <v>350</v>
      </c>
      <c r="BF252" s="184">
        <v>288</v>
      </c>
      <c r="BG252" s="184">
        <v>291</v>
      </c>
      <c r="BH252" s="184">
        <v>281</v>
      </c>
      <c r="BI252" s="184">
        <v>245</v>
      </c>
      <c r="BJ252" s="184">
        <v>289</v>
      </c>
      <c r="BK252" s="184">
        <v>327</v>
      </c>
      <c r="BL252" s="184">
        <v>321</v>
      </c>
      <c r="BM252" s="184">
        <v>382</v>
      </c>
      <c r="BN252" s="184">
        <v>409</v>
      </c>
      <c r="BO252" s="184">
        <v>382</v>
      </c>
      <c r="BP252" s="184">
        <v>431</v>
      </c>
      <c r="BQ252" s="184">
        <v>466</v>
      </c>
      <c r="BR252" s="184">
        <v>393</v>
      </c>
      <c r="BS252" s="184">
        <v>430</v>
      </c>
      <c r="BT252" s="184">
        <v>453</v>
      </c>
      <c r="BU252" s="184">
        <v>455</v>
      </c>
      <c r="BV252" s="184">
        <v>440</v>
      </c>
      <c r="BW252" s="184">
        <v>421</v>
      </c>
      <c r="BX252" s="184">
        <v>389</v>
      </c>
      <c r="BY252" s="184">
        <v>366</v>
      </c>
      <c r="BZ252" s="184">
        <v>357</v>
      </c>
      <c r="CA252" s="184">
        <v>345</v>
      </c>
      <c r="CB252" s="184">
        <v>345</v>
      </c>
      <c r="CC252" s="184">
        <v>324</v>
      </c>
      <c r="CD252" s="184">
        <v>329</v>
      </c>
      <c r="CE252" s="184">
        <v>323</v>
      </c>
      <c r="CF252" s="184">
        <v>313</v>
      </c>
      <c r="CG252" s="184">
        <v>317</v>
      </c>
      <c r="CH252" s="184">
        <v>293</v>
      </c>
      <c r="CI252" s="184">
        <v>298</v>
      </c>
      <c r="CJ252" s="184">
        <v>324</v>
      </c>
      <c r="CK252" s="184">
        <v>331</v>
      </c>
      <c r="CL252" s="184">
        <v>361</v>
      </c>
      <c r="CM252" s="184">
        <v>220</v>
      </c>
      <c r="CN252" s="184">
        <v>246</v>
      </c>
      <c r="CO252" s="184">
        <v>226</v>
      </c>
      <c r="CP252" s="184">
        <v>209</v>
      </c>
      <c r="CQ252" s="184">
        <v>156</v>
      </c>
      <c r="CR252" s="184">
        <v>122</v>
      </c>
      <c r="CS252" s="184">
        <v>149</v>
      </c>
      <c r="CT252" s="184">
        <v>116</v>
      </c>
      <c r="CU252" s="184">
        <v>112</v>
      </c>
      <c r="CV252" s="184">
        <v>74</v>
      </c>
      <c r="CW252" s="184">
        <v>56</v>
      </c>
      <c r="CX252" s="184">
        <v>73</v>
      </c>
      <c r="CY252" s="184">
        <v>178</v>
      </c>
      <c r="CZ252">
        <v>206</v>
      </c>
      <c r="DA252">
        <v>227</v>
      </c>
      <c r="DB252">
        <v>251</v>
      </c>
      <c r="DC252">
        <v>245</v>
      </c>
      <c r="DD252">
        <v>262</v>
      </c>
      <c r="DE252">
        <v>267</v>
      </c>
      <c r="DF252">
        <v>281</v>
      </c>
      <c r="DG252">
        <v>264</v>
      </c>
      <c r="DH252">
        <v>283</v>
      </c>
      <c r="DI252">
        <v>301</v>
      </c>
      <c r="DJ252">
        <v>292</v>
      </c>
      <c r="DK252">
        <v>297</v>
      </c>
      <c r="DL252">
        <v>316</v>
      </c>
      <c r="DM252">
        <v>381</v>
      </c>
      <c r="DN252">
        <v>339</v>
      </c>
      <c r="DO252">
        <v>302</v>
      </c>
      <c r="DP252">
        <v>282</v>
      </c>
      <c r="DQ252">
        <v>307</v>
      </c>
      <c r="DR252">
        <v>305</v>
      </c>
      <c r="DS252">
        <v>196</v>
      </c>
      <c r="DT252">
        <v>159</v>
      </c>
      <c r="DU252">
        <v>201</v>
      </c>
      <c r="DV252">
        <v>261</v>
      </c>
      <c r="DW252">
        <v>221</v>
      </c>
      <c r="DX252">
        <v>241</v>
      </c>
      <c r="DY252">
        <v>267</v>
      </c>
      <c r="DZ252">
        <v>265</v>
      </c>
      <c r="EA252">
        <v>271</v>
      </c>
      <c r="EB252">
        <v>290</v>
      </c>
      <c r="EC252">
        <v>279</v>
      </c>
      <c r="ED252">
        <v>281</v>
      </c>
      <c r="EE252">
        <v>332</v>
      </c>
      <c r="EF252">
        <v>274</v>
      </c>
      <c r="EG252">
        <v>331</v>
      </c>
      <c r="EH252">
        <v>323</v>
      </c>
      <c r="EI252">
        <v>335</v>
      </c>
      <c r="EJ252">
        <v>326</v>
      </c>
      <c r="EK252">
        <v>313</v>
      </c>
      <c r="EL252">
        <v>308</v>
      </c>
      <c r="EM252">
        <v>318</v>
      </c>
      <c r="EN252">
        <v>317</v>
      </c>
      <c r="EO252">
        <v>330</v>
      </c>
      <c r="EP252">
        <v>327</v>
      </c>
      <c r="EQ252">
        <v>333</v>
      </c>
      <c r="ER252">
        <v>361</v>
      </c>
      <c r="ES252">
        <v>301</v>
      </c>
      <c r="ET252">
        <v>303</v>
      </c>
      <c r="EU252">
        <v>308</v>
      </c>
      <c r="EV252">
        <v>325</v>
      </c>
      <c r="EW252">
        <v>333</v>
      </c>
      <c r="EX252">
        <v>336</v>
      </c>
      <c r="EY252">
        <v>379</v>
      </c>
      <c r="EZ252">
        <v>381</v>
      </c>
      <c r="FA252">
        <v>416</v>
      </c>
      <c r="FB252">
        <v>441</v>
      </c>
      <c r="FC252">
        <v>436</v>
      </c>
      <c r="FD252">
        <v>434</v>
      </c>
      <c r="FE252">
        <v>479</v>
      </c>
      <c r="FF252">
        <v>496</v>
      </c>
      <c r="FG252">
        <v>455</v>
      </c>
      <c r="FH252">
        <v>469</v>
      </c>
      <c r="FI252">
        <v>446</v>
      </c>
      <c r="FJ252">
        <v>427</v>
      </c>
      <c r="FK252">
        <v>450</v>
      </c>
      <c r="FL252">
        <v>367</v>
      </c>
      <c r="FM252">
        <v>362</v>
      </c>
      <c r="FN252">
        <v>372</v>
      </c>
      <c r="FO252">
        <v>390</v>
      </c>
      <c r="FP252">
        <v>325</v>
      </c>
      <c r="FQ252">
        <v>336</v>
      </c>
      <c r="FR252">
        <v>316</v>
      </c>
      <c r="FS252">
        <v>323</v>
      </c>
      <c r="FT252">
        <v>327</v>
      </c>
      <c r="FU252">
        <v>331</v>
      </c>
      <c r="FV252">
        <v>330</v>
      </c>
      <c r="FW252">
        <v>339</v>
      </c>
      <c r="FX252">
        <v>367</v>
      </c>
      <c r="FY252">
        <v>333</v>
      </c>
      <c r="FZ252">
        <v>268</v>
      </c>
      <c r="GA252">
        <v>253</v>
      </c>
      <c r="GB252">
        <v>253</v>
      </c>
      <c r="GC252">
        <v>248</v>
      </c>
      <c r="GD252">
        <v>186</v>
      </c>
      <c r="GE252">
        <v>130</v>
      </c>
      <c r="GF252">
        <v>157</v>
      </c>
      <c r="GG252">
        <v>130</v>
      </c>
      <c r="GH252">
        <v>135</v>
      </c>
      <c r="GI252">
        <v>96</v>
      </c>
      <c r="GJ252">
        <v>111</v>
      </c>
      <c r="GK252">
        <v>94</v>
      </c>
      <c r="GL252">
        <v>343</v>
      </c>
    </row>
    <row r="253" spans="1:194" s="1" customFormat="1" ht="14.4" x14ac:dyDescent="0.3">
      <c r="A253" s="30" t="s">
        <v>46</v>
      </c>
      <c r="B253" s="1" t="s">
        <v>292</v>
      </c>
      <c r="C253" s="29" t="str">
        <f t="shared" si="86"/>
        <v>LA England - Merton</v>
      </c>
      <c r="D253" s="48">
        <f t="shared" si="77"/>
        <v>8295</v>
      </c>
      <c r="E253" s="48">
        <f t="shared" si="78"/>
        <v>7568</v>
      </c>
      <c r="F253" s="49">
        <f t="shared" si="79"/>
        <v>218539</v>
      </c>
      <c r="G253" s="49">
        <f t="shared" si="80"/>
        <v>106084</v>
      </c>
      <c r="H253" s="50">
        <f t="shared" si="81"/>
        <v>112455</v>
      </c>
      <c r="I253" s="50">
        <f t="shared" si="82"/>
        <v>81682</v>
      </c>
      <c r="J253" s="50">
        <f t="shared" si="83"/>
        <v>89658</v>
      </c>
      <c r="K253" s="47">
        <f t="shared" si="84"/>
        <v>24402</v>
      </c>
      <c r="L253" s="48">
        <f t="shared" si="85"/>
        <v>22797</v>
      </c>
      <c r="M253" s="184">
        <v>1293</v>
      </c>
      <c r="N253" s="184">
        <v>1183</v>
      </c>
      <c r="O253" s="184">
        <v>1374</v>
      </c>
      <c r="P253" s="184">
        <v>1321</v>
      </c>
      <c r="Q253" s="184">
        <v>1340</v>
      </c>
      <c r="R253" s="184">
        <v>1345</v>
      </c>
      <c r="S253" s="184">
        <v>1411</v>
      </c>
      <c r="T253" s="184">
        <v>1341</v>
      </c>
      <c r="U253" s="184">
        <v>1472</v>
      </c>
      <c r="V253" s="184">
        <v>1382</v>
      </c>
      <c r="W253" s="184">
        <v>1326</v>
      </c>
      <c r="X253" s="184">
        <v>1319</v>
      </c>
      <c r="Y253" s="184">
        <v>1407</v>
      </c>
      <c r="Z253" s="184">
        <v>1350</v>
      </c>
      <c r="AA253" s="184">
        <v>1400</v>
      </c>
      <c r="AB253" s="184">
        <v>1349</v>
      </c>
      <c r="AC253" s="184">
        <v>1383</v>
      </c>
      <c r="AD253" s="184">
        <v>1406</v>
      </c>
      <c r="AE253" s="184">
        <v>1152</v>
      </c>
      <c r="AF253" s="184">
        <v>873</v>
      </c>
      <c r="AG253" s="184">
        <v>798</v>
      </c>
      <c r="AH253" s="184">
        <v>933</v>
      </c>
      <c r="AI253" s="184">
        <v>1132</v>
      </c>
      <c r="AJ253" s="184">
        <v>1345</v>
      </c>
      <c r="AK253" s="184">
        <v>1523</v>
      </c>
      <c r="AL253" s="184">
        <v>1674</v>
      </c>
      <c r="AM253" s="184">
        <v>1765</v>
      </c>
      <c r="AN253" s="184">
        <v>1667</v>
      </c>
      <c r="AO253" s="184">
        <v>1781</v>
      </c>
      <c r="AP253" s="184">
        <v>1831</v>
      </c>
      <c r="AQ253" s="184">
        <v>1824</v>
      </c>
      <c r="AR253" s="184">
        <v>1757</v>
      </c>
      <c r="AS253" s="184">
        <v>1739</v>
      </c>
      <c r="AT253" s="184">
        <v>1771</v>
      </c>
      <c r="AU253" s="184">
        <v>1741</v>
      </c>
      <c r="AV253" s="184">
        <v>1774</v>
      </c>
      <c r="AW253" s="184">
        <v>1792</v>
      </c>
      <c r="AX253" s="184">
        <v>1759</v>
      </c>
      <c r="AY253" s="184">
        <v>1666</v>
      </c>
      <c r="AZ253" s="184">
        <v>1697</v>
      </c>
      <c r="BA253" s="184">
        <v>1676</v>
      </c>
      <c r="BB253" s="184">
        <v>1762</v>
      </c>
      <c r="BC253" s="184">
        <v>1650</v>
      </c>
      <c r="BD253" s="184">
        <v>1679</v>
      </c>
      <c r="BE253" s="184">
        <v>1657</v>
      </c>
      <c r="BF253" s="184">
        <v>1690</v>
      </c>
      <c r="BG253" s="184">
        <v>1524</v>
      </c>
      <c r="BH253" s="184">
        <v>1560</v>
      </c>
      <c r="BI253" s="184">
        <v>1437</v>
      </c>
      <c r="BJ253" s="184">
        <v>1486</v>
      </c>
      <c r="BK253" s="184">
        <v>1476</v>
      </c>
      <c r="BL253" s="184">
        <v>1409</v>
      </c>
      <c r="BM253" s="184">
        <v>1412</v>
      </c>
      <c r="BN253" s="184">
        <v>1353</v>
      </c>
      <c r="BO253" s="184">
        <v>1326</v>
      </c>
      <c r="BP253" s="184">
        <v>1298</v>
      </c>
      <c r="BQ253" s="184">
        <v>1348</v>
      </c>
      <c r="BR253" s="184">
        <v>1407</v>
      </c>
      <c r="BS253" s="184">
        <v>1250</v>
      </c>
      <c r="BT253" s="184">
        <v>1152</v>
      </c>
      <c r="BU253" s="184">
        <v>1131</v>
      </c>
      <c r="BV253" s="184">
        <v>1168</v>
      </c>
      <c r="BW253" s="184">
        <v>1054</v>
      </c>
      <c r="BX253" s="184">
        <v>1007</v>
      </c>
      <c r="BY253" s="184">
        <v>955</v>
      </c>
      <c r="BZ253" s="184">
        <v>906</v>
      </c>
      <c r="CA253" s="184">
        <v>848</v>
      </c>
      <c r="CB253" s="184">
        <v>853</v>
      </c>
      <c r="CC253" s="184">
        <v>749</v>
      </c>
      <c r="CD253" s="184">
        <v>698</v>
      </c>
      <c r="CE253" s="184">
        <v>673</v>
      </c>
      <c r="CF253" s="184">
        <v>655</v>
      </c>
      <c r="CG253" s="184">
        <v>624</v>
      </c>
      <c r="CH253" s="184">
        <v>614</v>
      </c>
      <c r="CI253" s="184">
        <v>586</v>
      </c>
      <c r="CJ253" s="184">
        <v>604</v>
      </c>
      <c r="CK253" s="184">
        <v>552</v>
      </c>
      <c r="CL253" s="184">
        <v>611</v>
      </c>
      <c r="CM253" s="184">
        <v>435</v>
      </c>
      <c r="CN253" s="184">
        <v>405</v>
      </c>
      <c r="CO253" s="184">
        <v>375</v>
      </c>
      <c r="CP253" s="184">
        <v>338</v>
      </c>
      <c r="CQ253" s="184">
        <v>310</v>
      </c>
      <c r="CR253" s="184">
        <v>287</v>
      </c>
      <c r="CS253" s="184">
        <v>280</v>
      </c>
      <c r="CT253" s="184">
        <v>289</v>
      </c>
      <c r="CU253" s="184">
        <v>248</v>
      </c>
      <c r="CV253" s="184">
        <v>177</v>
      </c>
      <c r="CW253" s="184">
        <v>129</v>
      </c>
      <c r="CX253" s="184">
        <v>145</v>
      </c>
      <c r="CY253" s="184">
        <v>430</v>
      </c>
      <c r="CZ253">
        <v>1201</v>
      </c>
      <c r="DA253">
        <v>1182</v>
      </c>
      <c r="DB253">
        <v>1258</v>
      </c>
      <c r="DC253">
        <v>1298</v>
      </c>
      <c r="DD253">
        <v>1315</v>
      </c>
      <c r="DE253">
        <v>1343</v>
      </c>
      <c r="DF253">
        <v>1305</v>
      </c>
      <c r="DG253">
        <v>1255</v>
      </c>
      <c r="DH253">
        <v>1333</v>
      </c>
      <c r="DI253">
        <v>1169</v>
      </c>
      <c r="DJ253">
        <v>1253</v>
      </c>
      <c r="DK253">
        <v>1317</v>
      </c>
      <c r="DL253">
        <v>1270</v>
      </c>
      <c r="DM253">
        <v>1233</v>
      </c>
      <c r="DN253">
        <v>1297</v>
      </c>
      <c r="DO253">
        <v>1248</v>
      </c>
      <c r="DP253">
        <v>1267</v>
      </c>
      <c r="DQ253">
        <v>1253</v>
      </c>
      <c r="DR253">
        <v>1135</v>
      </c>
      <c r="DS253">
        <v>773</v>
      </c>
      <c r="DT253">
        <v>699</v>
      </c>
      <c r="DU253">
        <v>911</v>
      </c>
      <c r="DV253">
        <v>1079</v>
      </c>
      <c r="DW253">
        <v>1418</v>
      </c>
      <c r="DX253">
        <v>1650</v>
      </c>
      <c r="DY253">
        <v>1699</v>
      </c>
      <c r="DZ253">
        <v>1782</v>
      </c>
      <c r="EA253">
        <v>1882</v>
      </c>
      <c r="EB253">
        <v>1913</v>
      </c>
      <c r="EC253">
        <v>1998</v>
      </c>
      <c r="ED253">
        <v>1845</v>
      </c>
      <c r="EE253">
        <v>1938</v>
      </c>
      <c r="EF253">
        <v>1911</v>
      </c>
      <c r="EG253">
        <v>1922</v>
      </c>
      <c r="EH253">
        <v>2016</v>
      </c>
      <c r="EI253">
        <v>1937</v>
      </c>
      <c r="EJ253">
        <v>1972</v>
      </c>
      <c r="EK253">
        <v>1764</v>
      </c>
      <c r="EL253">
        <v>1818</v>
      </c>
      <c r="EM253">
        <v>1876</v>
      </c>
      <c r="EN253">
        <v>1804</v>
      </c>
      <c r="EO253">
        <v>1792</v>
      </c>
      <c r="EP253">
        <v>1914</v>
      </c>
      <c r="EQ253">
        <v>1912</v>
      </c>
      <c r="ER253">
        <v>1809</v>
      </c>
      <c r="ES253">
        <v>1789</v>
      </c>
      <c r="ET253">
        <v>1668</v>
      </c>
      <c r="EU253">
        <v>1731</v>
      </c>
      <c r="EV253">
        <v>1558</v>
      </c>
      <c r="EW253">
        <v>1518</v>
      </c>
      <c r="EX253">
        <v>1465</v>
      </c>
      <c r="EY253">
        <v>1613</v>
      </c>
      <c r="EZ253">
        <v>1479</v>
      </c>
      <c r="FA253">
        <v>1446</v>
      </c>
      <c r="FB253">
        <v>1433</v>
      </c>
      <c r="FC253">
        <v>1398</v>
      </c>
      <c r="FD253">
        <v>1404</v>
      </c>
      <c r="FE253">
        <v>1353</v>
      </c>
      <c r="FF253">
        <v>1411</v>
      </c>
      <c r="FG253">
        <v>1337</v>
      </c>
      <c r="FH253">
        <v>1227</v>
      </c>
      <c r="FI253">
        <v>1199</v>
      </c>
      <c r="FJ253">
        <v>1155</v>
      </c>
      <c r="FK253">
        <v>1146</v>
      </c>
      <c r="FL253">
        <v>1090</v>
      </c>
      <c r="FM253">
        <v>989</v>
      </c>
      <c r="FN253">
        <v>923</v>
      </c>
      <c r="FO253">
        <v>945</v>
      </c>
      <c r="FP253">
        <v>893</v>
      </c>
      <c r="FQ253">
        <v>863</v>
      </c>
      <c r="FR253">
        <v>811</v>
      </c>
      <c r="FS253">
        <v>804</v>
      </c>
      <c r="FT253">
        <v>722</v>
      </c>
      <c r="FU253">
        <v>744</v>
      </c>
      <c r="FV253">
        <v>730</v>
      </c>
      <c r="FW253">
        <v>679</v>
      </c>
      <c r="FX253">
        <v>703</v>
      </c>
      <c r="FY253">
        <v>662</v>
      </c>
      <c r="FZ253">
        <v>532</v>
      </c>
      <c r="GA253">
        <v>523</v>
      </c>
      <c r="GB253">
        <v>464</v>
      </c>
      <c r="GC253">
        <v>441</v>
      </c>
      <c r="GD253">
        <v>389</v>
      </c>
      <c r="GE253">
        <v>405</v>
      </c>
      <c r="GF253">
        <v>383</v>
      </c>
      <c r="GG253">
        <v>342</v>
      </c>
      <c r="GH253">
        <v>332</v>
      </c>
      <c r="GI253">
        <v>311</v>
      </c>
      <c r="GJ253">
        <v>256</v>
      </c>
      <c r="GK253">
        <v>237</v>
      </c>
      <c r="GL253">
        <v>986</v>
      </c>
    </row>
    <row r="254" spans="1:194" s="1" customFormat="1" ht="14.4" x14ac:dyDescent="0.3">
      <c r="A254" s="30" t="s">
        <v>46</v>
      </c>
      <c r="B254" s="1" t="s">
        <v>293</v>
      </c>
      <c r="C254" s="29" t="str">
        <f t="shared" si="86"/>
        <v>LA England - Mid Devon</v>
      </c>
      <c r="D254" s="48">
        <f t="shared" si="77"/>
        <v>3362</v>
      </c>
      <c r="E254" s="48">
        <f t="shared" si="78"/>
        <v>3139</v>
      </c>
      <c r="F254" s="49">
        <f t="shared" si="79"/>
        <v>84993</v>
      </c>
      <c r="G254" s="49">
        <f t="shared" si="80"/>
        <v>41704</v>
      </c>
      <c r="H254" s="50">
        <f t="shared" si="81"/>
        <v>43289</v>
      </c>
      <c r="I254" s="50">
        <f t="shared" si="82"/>
        <v>33025</v>
      </c>
      <c r="J254" s="50">
        <f t="shared" si="83"/>
        <v>35275</v>
      </c>
      <c r="K254" s="47">
        <f t="shared" si="84"/>
        <v>8679</v>
      </c>
      <c r="L254" s="48">
        <f t="shared" si="85"/>
        <v>8014</v>
      </c>
      <c r="M254" s="184">
        <v>357</v>
      </c>
      <c r="N254" s="184">
        <v>326</v>
      </c>
      <c r="O254" s="184">
        <v>396</v>
      </c>
      <c r="P254" s="184">
        <v>402</v>
      </c>
      <c r="Q254" s="184">
        <v>448</v>
      </c>
      <c r="R254" s="184">
        <v>476</v>
      </c>
      <c r="S254" s="184">
        <v>471</v>
      </c>
      <c r="T254" s="184">
        <v>447</v>
      </c>
      <c r="U254" s="184">
        <v>459</v>
      </c>
      <c r="V254" s="184">
        <v>473</v>
      </c>
      <c r="W254" s="184">
        <v>512</v>
      </c>
      <c r="X254" s="184">
        <v>550</v>
      </c>
      <c r="Y254" s="184">
        <v>533</v>
      </c>
      <c r="Z254" s="184">
        <v>538</v>
      </c>
      <c r="AA254" s="184">
        <v>575</v>
      </c>
      <c r="AB254" s="184">
        <v>546</v>
      </c>
      <c r="AC254" s="184">
        <v>594</v>
      </c>
      <c r="AD254" s="184">
        <v>576</v>
      </c>
      <c r="AE254" s="184">
        <v>528</v>
      </c>
      <c r="AF254" s="184">
        <v>432</v>
      </c>
      <c r="AG254" s="184">
        <v>337</v>
      </c>
      <c r="AH254" s="184">
        <v>329</v>
      </c>
      <c r="AI254" s="184">
        <v>388</v>
      </c>
      <c r="AJ254" s="184">
        <v>378</v>
      </c>
      <c r="AK254" s="184">
        <v>388</v>
      </c>
      <c r="AL254" s="184">
        <v>383</v>
      </c>
      <c r="AM254" s="184">
        <v>396</v>
      </c>
      <c r="AN254" s="184">
        <v>407</v>
      </c>
      <c r="AO254" s="184">
        <v>437</v>
      </c>
      <c r="AP254" s="184">
        <v>401</v>
      </c>
      <c r="AQ254" s="184">
        <v>474</v>
      </c>
      <c r="AR254" s="184">
        <v>390</v>
      </c>
      <c r="AS254" s="184">
        <v>435</v>
      </c>
      <c r="AT254" s="184">
        <v>402</v>
      </c>
      <c r="AU254" s="184">
        <v>464</v>
      </c>
      <c r="AV254" s="184">
        <v>458</v>
      </c>
      <c r="AW254" s="184">
        <v>455</v>
      </c>
      <c r="AX254" s="184">
        <v>480</v>
      </c>
      <c r="AY254" s="184">
        <v>497</v>
      </c>
      <c r="AZ254" s="184">
        <v>473</v>
      </c>
      <c r="BA254" s="184">
        <v>503</v>
      </c>
      <c r="BB254" s="184">
        <v>435</v>
      </c>
      <c r="BC254" s="184">
        <v>475</v>
      </c>
      <c r="BD254" s="184">
        <v>519</v>
      </c>
      <c r="BE254" s="184">
        <v>474</v>
      </c>
      <c r="BF254" s="184">
        <v>463</v>
      </c>
      <c r="BG254" s="184">
        <v>429</v>
      </c>
      <c r="BH254" s="184">
        <v>456</v>
      </c>
      <c r="BI254" s="184">
        <v>457</v>
      </c>
      <c r="BJ254" s="184">
        <v>517</v>
      </c>
      <c r="BK254" s="184">
        <v>524</v>
      </c>
      <c r="BL254" s="184">
        <v>539</v>
      </c>
      <c r="BM254" s="184">
        <v>585</v>
      </c>
      <c r="BN254" s="184">
        <v>615</v>
      </c>
      <c r="BO254" s="184">
        <v>607</v>
      </c>
      <c r="BP254" s="184">
        <v>630</v>
      </c>
      <c r="BQ254" s="184">
        <v>653</v>
      </c>
      <c r="BR254" s="184">
        <v>592</v>
      </c>
      <c r="BS254" s="184">
        <v>621</v>
      </c>
      <c r="BT254" s="184">
        <v>652</v>
      </c>
      <c r="BU254" s="184">
        <v>646</v>
      </c>
      <c r="BV254" s="184">
        <v>628</v>
      </c>
      <c r="BW254" s="184">
        <v>586</v>
      </c>
      <c r="BX254" s="184">
        <v>589</v>
      </c>
      <c r="BY254" s="184">
        <v>560</v>
      </c>
      <c r="BZ254" s="184">
        <v>569</v>
      </c>
      <c r="CA254" s="184">
        <v>596</v>
      </c>
      <c r="CB254" s="184">
        <v>526</v>
      </c>
      <c r="CC254" s="184">
        <v>502</v>
      </c>
      <c r="CD254" s="184">
        <v>504</v>
      </c>
      <c r="CE254" s="184">
        <v>470</v>
      </c>
      <c r="CF254" s="184">
        <v>521</v>
      </c>
      <c r="CG254" s="184">
        <v>465</v>
      </c>
      <c r="CH254" s="184">
        <v>483</v>
      </c>
      <c r="CI254" s="184">
        <v>518</v>
      </c>
      <c r="CJ254" s="184">
        <v>465</v>
      </c>
      <c r="CK254" s="184">
        <v>460</v>
      </c>
      <c r="CL254" s="184">
        <v>532</v>
      </c>
      <c r="CM254" s="184">
        <v>403</v>
      </c>
      <c r="CN254" s="184">
        <v>384</v>
      </c>
      <c r="CO254" s="184">
        <v>380</v>
      </c>
      <c r="CP254" s="184">
        <v>376</v>
      </c>
      <c r="CQ254" s="184">
        <v>290</v>
      </c>
      <c r="CR254" s="184">
        <v>213</v>
      </c>
      <c r="CS254" s="184">
        <v>192</v>
      </c>
      <c r="CT254" s="184">
        <v>152</v>
      </c>
      <c r="CU254" s="184">
        <v>163</v>
      </c>
      <c r="CV254" s="184">
        <v>154</v>
      </c>
      <c r="CW254" s="184">
        <v>139</v>
      </c>
      <c r="CX254" s="184">
        <v>107</v>
      </c>
      <c r="CY254" s="184">
        <v>374</v>
      </c>
      <c r="CZ254">
        <v>320</v>
      </c>
      <c r="DA254">
        <v>311</v>
      </c>
      <c r="DB254">
        <v>343</v>
      </c>
      <c r="DC254">
        <v>339</v>
      </c>
      <c r="DD254">
        <v>422</v>
      </c>
      <c r="DE254">
        <v>391</v>
      </c>
      <c r="DF254">
        <v>418</v>
      </c>
      <c r="DG254">
        <v>460</v>
      </c>
      <c r="DH254">
        <v>465</v>
      </c>
      <c r="DI254">
        <v>478</v>
      </c>
      <c r="DJ254">
        <v>449</v>
      </c>
      <c r="DK254">
        <v>479</v>
      </c>
      <c r="DL254">
        <v>496</v>
      </c>
      <c r="DM254">
        <v>538</v>
      </c>
      <c r="DN254">
        <v>535</v>
      </c>
      <c r="DO254">
        <v>528</v>
      </c>
      <c r="DP254">
        <v>488</v>
      </c>
      <c r="DQ254">
        <v>554</v>
      </c>
      <c r="DR254">
        <v>464</v>
      </c>
      <c r="DS254">
        <v>359</v>
      </c>
      <c r="DT254">
        <v>255</v>
      </c>
      <c r="DU254">
        <v>240</v>
      </c>
      <c r="DV254">
        <v>238</v>
      </c>
      <c r="DW254">
        <v>313</v>
      </c>
      <c r="DX254">
        <v>418</v>
      </c>
      <c r="DY254">
        <v>379</v>
      </c>
      <c r="DZ254">
        <v>374</v>
      </c>
      <c r="EA254">
        <v>404</v>
      </c>
      <c r="EB254">
        <v>418</v>
      </c>
      <c r="EC254">
        <v>443</v>
      </c>
      <c r="ED254">
        <v>419</v>
      </c>
      <c r="EE254">
        <v>431</v>
      </c>
      <c r="EF254">
        <v>471</v>
      </c>
      <c r="EG254">
        <v>499</v>
      </c>
      <c r="EH254">
        <v>556</v>
      </c>
      <c r="EI254">
        <v>489</v>
      </c>
      <c r="EJ254">
        <v>528</v>
      </c>
      <c r="EK254">
        <v>490</v>
      </c>
      <c r="EL254">
        <v>539</v>
      </c>
      <c r="EM254">
        <v>509</v>
      </c>
      <c r="EN254">
        <v>569</v>
      </c>
      <c r="EO254">
        <v>537</v>
      </c>
      <c r="EP254">
        <v>535</v>
      </c>
      <c r="EQ254">
        <v>529</v>
      </c>
      <c r="ER254">
        <v>443</v>
      </c>
      <c r="ES254">
        <v>498</v>
      </c>
      <c r="ET254">
        <v>557</v>
      </c>
      <c r="EU254">
        <v>482</v>
      </c>
      <c r="EV254">
        <v>497</v>
      </c>
      <c r="EW254">
        <v>522</v>
      </c>
      <c r="EX254">
        <v>538</v>
      </c>
      <c r="EY254">
        <v>587</v>
      </c>
      <c r="EZ254">
        <v>598</v>
      </c>
      <c r="FA254">
        <v>651</v>
      </c>
      <c r="FB254">
        <v>657</v>
      </c>
      <c r="FC254">
        <v>647</v>
      </c>
      <c r="FD254">
        <v>668</v>
      </c>
      <c r="FE254">
        <v>670</v>
      </c>
      <c r="FF254">
        <v>638</v>
      </c>
      <c r="FG254">
        <v>721</v>
      </c>
      <c r="FH254">
        <v>686</v>
      </c>
      <c r="FI254">
        <v>694</v>
      </c>
      <c r="FJ254">
        <v>643</v>
      </c>
      <c r="FK254">
        <v>642</v>
      </c>
      <c r="FL254">
        <v>620</v>
      </c>
      <c r="FM254">
        <v>592</v>
      </c>
      <c r="FN254">
        <v>538</v>
      </c>
      <c r="FO254">
        <v>550</v>
      </c>
      <c r="FP254">
        <v>569</v>
      </c>
      <c r="FQ254">
        <v>532</v>
      </c>
      <c r="FR254">
        <v>547</v>
      </c>
      <c r="FS254">
        <v>518</v>
      </c>
      <c r="FT254">
        <v>502</v>
      </c>
      <c r="FU254">
        <v>509</v>
      </c>
      <c r="FV254">
        <v>509</v>
      </c>
      <c r="FW254">
        <v>523</v>
      </c>
      <c r="FX254">
        <v>560</v>
      </c>
      <c r="FY254">
        <v>587</v>
      </c>
      <c r="FZ254">
        <v>419</v>
      </c>
      <c r="GA254">
        <v>423</v>
      </c>
      <c r="GB254">
        <v>410</v>
      </c>
      <c r="GC254">
        <v>354</v>
      </c>
      <c r="GD254">
        <v>323</v>
      </c>
      <c r="GE254">
        <v>284</v>
      </c>
      <c r="GF254">
        <v>257</v>
      </c>
      <c r="GG254">
        <v>251</v>
      </c>
      <c r="GH254">
        <v>255</v>
      </c>
      <c r="GI254">
        <v>202</v>
      </c>
      <c r="GJ254">
        <v>194</v>
      </c>
      <c r="GK254">
        <v>156</v>
      </c>
      <c r="GL254">
        <v>646</v>
      </c>
    </row>
    <row r="255" spans="1:194" s="1" customFormat="1" ht="14.4" x14ac:dyDescent="0.3">
      <c r="A255" s="30" t="s">
        <v>46</v>
      </c>
      <c r="B255" s="1" t="s">
        <v>294</v>
      </c>
      <c r="C255" s="29" t="str">
        <f t="shared" si="86"/>
        <v>LA England - Mid Suffolk</v>
      </c>
      <c r="D255" s="48">
        <f t="shared" si="77"/>
        <v>3758</v>
      </c>
      <c r="E255" s="48">
        <f t="shared" si="78"/>
        <v>3579</v>
      </c>
      <c r="F255" s="49">
        <f t="shared" si="79"/>
        <v>110775</v>
      </c>
      <c r="G255" s="49">
        <f t="shared" si="80"/>
        <v>54573</v>
      </c>
      <c r="H255" s="50">
        <f t="shared" si="81"/>
        <v>56202</v>
      </c>
      <c r="I255" s="50">
        <f t="shared" si="82"/>
        <v>44262</v>
      </c>
      <c r="J255" s="50">
        <f t="shared" si="83"/>
        <v>46501</v>
      </c>
      <c r="K255" s="47">
        <f t="shared" si="84"/>
        <v>10311</v>
      </c>
      <c r="L255" s="48">
        <f t="shared" si="85"/>
        <v>9701</v>
      </c>
      <c r="M255" s="184">
        <v>430</v>
      </c>
      <c r="N255" s="184">
        <v>500</v>
      </c>
      <c r="O255" s="184">
        <v>490</v>
      </c>
      <c r="P255" s="184">
        <v>533</v>
      </c>
      <c r="Q255" s="184">
        <v>557</v>
      </c>
      <c r="R255" s="184">
        <v>506</v>
      </c>
      <c r="S255" s="184">
        <v>533</v>
      </c>
      <c r="T255" s="184">
        <v>579</v>
      </c>
      <c r="U255" s="184">
        <v>599</v>
      </c>
      <c r="V255" s="184">
        <v>582</v>
      </c>
      <c r="W255" s="184">
        <v>633</v>
      </c>
      <c r="X255" s="184">
        <v>611</v>
      </c>
      <c r="Y255" s="184">
        <v>617</v>
      </c>
      <c r="Z255" s="184">
        <v>624</v>
      </c>
      <c r="AA255" s="184">
        <v>639</v>
      </c>
      <c r="AB255" s="184">
        <v>625</v>
      </c>
      <c r="AC255" s="184">
        <v>653</v>
      </c>
      <c r="AD255" s="184">
        <v>600</v>
      </c>
      <c r="AE255" s="184">
        <v>569</v>
      </c>
      <c r="AF255" s="184">
        <v>429</v>
      </c>
      <c r="AG255" s="184">
        <v>411</v>
      </c>
      <c r="AH255" s="184">
        <v>432</v>
      </c>
      <c r="AI255" s="184">
        <v>567</v>
      </c>
      <c r="AJ255" s="184">
        <v>596</v>
      </c>
      <c r="AK255" s="184">
        <v>609</v>
      </c>
      <c r="AL255" s="184">
        <v>613</v>
      </c>
      <c r="AM255" s="184">
        <v>574</v>
      </c>
      <c r="AN255" s="184">
        <v>561</v>
      </c>
      <c r="AO255" s="184">
        <v>631</v>
      </c>
      <c r="AP255" s="184">
        <v>670</v>
      </c>
      <c r="AQ255" s="184">
        <v>597</v>
      </c>
      <c r="AR255" s="184">
        <v>607</v>
      </c>
      <c r="AS255" s="184">
        <v>637</v>
      </c>
      <c r="AT255" s="184">
        <v>628</v>
      </c>
      <c r="AU255" s="184">
        <v>559</v>
      </c>
      <c r="AV255" s="184">
        <v>662</v>
      </c>
      <c r="AW255" s="184">
        <v>704</v>
      </c>
      <c r="AX255" s="184">
        <v>614</v>
      </c>
      <c r="AY255" s="184">
        <v>594</v>
      </c>
      <c r="AZ255" s="184">
        <v>648</v>
      </c>
      <c r="BA255" s="184">
        <v>585</v>
      </c>
      <c r="BB255" s="184">
        <v>627</v>
      </c>
      <c r="BC255" s="184">
        <v>634</v>
      </c>
      <c r="BD255" s="184">
        <v>645</v>
      </c>
      <c r="BE255" s="184">
        <v>603</v>
      </c>
      <c r="BF255" s="184">
        <v>644</v>
      </c>
      <c r="BG255" s="184">
        <v>548</v>
      </c>
      <c r="BH255" s="184">
        <v>541</v>
      </c>
      <c r="BI255" s="184">
        <v>594</v>
      </c>
      <c r="BJ255" s="184">
        <v>608</v>
      </c>
      <c r="BK255" s="184">
        <v>645</v>
      </c>
      <c r="BL255" s="184">
        <v>736</v>
      </c>
      <c r="BM255" s="184">
        <v>727</v>
      </c>
      <c r="BN255" s="184">
        <v>772</v>
      </c>
      <c r="BO255" s="184">
        <v>760</v>
      </c>
      <c r="BP255" s="184">
        <v>799</v>
      </c>
      <c r="BQ255" s="184">
        <v>748</v>
      </c>
      <c r="BR255" s="184">
        <v>823</v>
      </c>
      <c r="BS255" s="184">
        <v>858</v>
      </c>
      <c r="BT255" s="184">
        <v>853</v>
      </c>
      <c r="BU255" s="184">
        <v>808</v>
      </c>
      <c r="BV255" s="184">
        <v>844</v>
      </c>
      <c r="BW255" s="184">
        <v>827</v>
      </c>
      <c r="BX255" s="184">
        <v>865</v>
      </c>
      <c r="BY255" s="184">
        <v>774</v>
      </c>
      <c r="BZ255" s="184">
        <v>773</v>
      </c>
      <c r="CA255" s="184">
        <v>758</v>
      </c>
      <c r="CB255" s="184">
        <v>728</v>
      </c>
      <c r="CC255" s="184">
        <v>666</v>
      </c>
      <c r="CD255" s="184">
        <v>646</v>
      </c>
      <c r="CE255" s="184">
        <v>692</v>
      </c>
      <c r="CF255" s="184">
        <v>672</v>
      </c>
      <c r="CG255" s="184">
        <v>626</v>
      </c>
      <c r="CH255" s="184">
        <v>637</v>
      </c>
      <c r="CI255" s="184">
        <v>626</v>
      </c>
      <c r="CJ255" s="184">
        <v>700</v>
      </c>
      <c r="CK255" s="184">
        <v>734</v>
      </c>
      <c r="CL255" s="184">
        <v>771</v>
      </c>
      <c r="CM255" s="184">
        <v>547</v>
      </c>
      <c r="CN255" s="184">
        <v>560</v>
      </c>
      <c r="CO255" s="184">
        <v>503</v>
      </c>
      <c r="CP255" s="184">
        <v>417</v>
      </c>
      <c r="CQ255" s="184">
        <v>395</v>
      </c>
      <c r="CR255" s="184">
        <v>306</v>
      </c>
      <c r="CS255" s="184">
        <v>314</v>
      </c>
      <c r="CT255" s="184">
        <v>257</v>
      </c>
      <c r="CU255" s="184">
        <v>235</v>
      </c>
      <c r="CV255" s="184">
        <v>178</v>
      </c>
      <c r="CW255" s="184">
        <v>170</v>
      </c>
      <c r="CX255" s="184">
        <v>144</v>
      </c>
      <c r="CY255" s="184">
        <v>427</v>
      </c>
      <c r="CZ255">
        <v>417</v>
      </c>
      <c r="DA255">
        <v>473</v>
      </c>
      <c r="DB255">
        <v>522</v>
      </c>
      <c r="DC255">
        <v>494</v>
      </c>
      <c r="DD255">
        <v>530</v>
      </c>
      <c r="DE255">
        <v>506</v>
      </c>
      <c r="DF255">
        <v>520</v>
      </c>
      <c r="DG255">
        <v>494</v>
      </c>
      <c r="DH255">
        <v>520</v>
      </c>
      <c r="DI255">
        <v>520</v>
      </c>
      <c r="DJ255">
        <v>572</v>
      </c>
      <c r="DK255">
        <v>554</v>
      </c>
      <c r="DL255">
        <v>608</v>
      </c>
      <c r="DM255">
        <v>628</v>
      </c>
      <c r="DN255">
        <v>556</v>
      </c>
      <c r="DO255">
        <v>605</v>
      </c>
      <c r="DP255">
        <v>574</v>
      </c>
      <c r="DQ255">
        <v>608</v>
      </c>
      <c r="DR255">
        <v>533</v>
      </c>
      <c r="DS255">
        <v>395</v>
      </c>
      <c r="DT255">
        <v>367</v>
      </c>
      <c r="DU255">
        <v>326</v>
      </c>
      <c r="DV255">
        <v>445</v>
      </c>
      <c r="DW255">
        <v>462</v>
      </c>
      <c r="DX255">
        <v>570</v>
      </c>
      <c r="DY255">
        <v>609</v>
      </c>
      <c r="DZ255">
        <v>627</v>
      </c>
      <c r="EA255">
        <v>676</v>
      </c>
      <c r="EB255">
        <v>606</v>
      </c>
      <c r="EC255">
        <v>624</v>
      </c>
      <c r="ED255">
        <v>631</v>
      </c>
      <c r="EE255">
        <v>648</v>
      </c>
      <c r="EF255">
        <v>672</v>
      </c>
      <c r="EG255">
        <v>655</v>
      </c>
      <c r="EH255">
        <v>710</v>
      </c>
      <c r="EI255">
        <v>691</v>
      </c>
      <c r="EJ255">
        <v>732</v>
      </c>
      <c r="EK255">
        <v>635</v>
      </c>
      <c r="EL255">
        <v>669</v>
      </c>
      <c r="EM255">
        <v>612</v>
      </c>
      <c r="EN255">
        <v>608</v>
      </c>
      <c r="EO255">
        <v>638</v>
      </c>
      <c r="EP255">
        <v>639</v>
      </c>
      <c r="EQ255">
        <v>629</v>
      </c>
      <c r="ER255">
        <v>671</v>
      </c>
      <c r="ES255">
        <v>644</v>
      </c>
      <c r="ET255">
        <v>572</v>
      </c>
      <c r="EU255">
        <v>577</v>
      </c>
      <c r="EV255">
        <v>596</v>
      </c>
      <c r="EW255">
        <v>690</v>
      </c>
      <c r="EX255">
        <v>657</v>
      </c>
      <c r="EY255">
        <v>733</v>
      </c>
      <c r="EZ255">
        <v>800</v>
      </c>
      <c r="FA255">
        <v>774</v>
      </c>
      <c r="FB255">
        <v>787</v>
      </c>
      <c r="FC255">
        <v>872</v>
      </c>
      <c r="FD255">
        <v>893</v>
      </c>
      <c r="FE255">
        <v>892</v>
      </c>
      <c r="FF255">
        <v>945</v>
      </c>
      <c r="FG255">
        <v>913</v>
      </c>
      <c r="FH255">
        <v>926</v>
      </c>
      <c r="FI255">
        <v>877</v>
      </c>
      <c r="FJ255">
        <v>794</v>
      </c>
      <c r="FK255">
        <v>846</v>
      </c>
      <c r="FL255">
        <v>767</v>
      </c>
      <c r="FM255">
        <v>789</v>
      </c>
      <c r="FN255">
        <v>813</v>
      </c>
      <c r="FO255">
        <v>769</v>
      </c>
      <c r="FP255">
        <v>663</v>
      </c>
      <c r="FQ255">
        <v>709</v>
      </c>
      <c r="FR255">
        <v>730</v>
      </c>
      <c r="FS255">
        <v>640</v>
      </c>
      <c r="FT255">
        <v>712</v>
      </c>
      <c r="FU255">
        <v>676</v>
      </c>
      <c r="FV255">
        <v>692</v>
      </c>
      <c r="FW255">
        <v>728</v>
      </c>
      <c r="FX255">
        <v>745</v>
      </c>
      <c r="FY255">
        <v>794</v>
      </c>
      <c r="FZ255">
        <v>613</v>
      </c>
      <c r="GA255">
        <v>547</v>
      </c>
      <c r="GB255">
        <v>525</v>
      </c>
      <c r="GC255">
        <v>478</v>
      </c>
      <c r="GD255">
        <v>427</v>
      </c>
      <c r="GE255">
        <v>344</v>
      </c>
      <c r="GF255">
        <v>355</v>
      </c>
      <c r="GG255">
        <v>334</v>
      </c>
      <c r="GH255">
        <v>266</v>
      </c>
      <c r="GI255">
        <v>246</v>
      </c>
      <c r="GJ255">
        <v>218</v>
      </c>
      <c r="GK255">
        <v>225</v>
      </c>
      <c r="GL255">
        <v>828</v>
      </c>
    </row>
    <row r="256" spans="1:194" s="1" customFormat="1" ht="14.4" x14ac:dyDescent="0.3">
      <c r="A256" s="30" t="s">
        <v>46</v>
      </c>
      <c r="B256" s="1" t="s">
        <v>295</v>
      </c>
      <c r="C256" s="29" t="str">
        <f t="shared" si="86"/>
        <v>LA England - Mid Sussex</v>
      </c>
      <c r="D256" s="48">
        <f t="shared" si="77"/>
        <v>6482</v>
      </c>
      <c r="E256" s="48">
        <f t="shared" si="78"/>
        <v>6198</v>
      </c>
      <c r="F256" s="49">
        <f t="shared" si="79"/>
        <v>161755</v>
      </c>
      <c r="G256" s="49">
        <f t="shared" si="80"/>
        <v>78674</v>
      </c>
      <c r="H256" s="50">
        <f t="shared" si="81"/>
        <v>83081</v>
      </c>
      <c r="I256" s="50">
        <f t="shared" si="82"/>
        <v>60608</v>
      </c>
      <c r="J256" s="50">
        <f t="shared" si="83"/>
        <v>65726</v>
      </c>
      <c r="K256" s="47">
        <f t="shared" si="84"/>
        <v>18066</v>
      </c>
      <c r="L256" s="48">
        <f t="shared" si="85"/>
        <v>17355</v>
      </c>
      <c r="M256" s="184">
        <v>833</v>
      </c>
      <c r="N256" s="184">
        <v>825</v>
      </c>
      <c r="O256" s="184">
        <v>933</v>
      </c>
      <c r="P256" s="184">
        <v>896</v>
      </c>
      <c r="Q256" s="184">
        <v>936</v>
      </c>
      <c r="R256" s="184">
        <v>958</v>
      </c>
      <c r="S256" s="184">
        <v>1015</v>
      </c>
      <c r="T256" s="184">
        <v>993</v>
      </c>
      <c r="U256" s="184">
        <v>1050</v>
      </c>
      <c r="V256" s="184">
        <v>1053</v>
      </c>
      <c r="W256" s="184">
        <v>1029</v>
      </c>
      <c r="X256" s="184">
        <v>1063</v>
      </c>
      <c r="Y256" s="184">
        <v>1081</v>
      </c>
      <c r="Z256" s="184">
        <v>1098</v>
      </c>
      <c r="AA256" s="184">
        <v>1126</v>
      </c>
      <c r="AB256" s="184">
        <v>1058</v>
      </c>
      <c r="AC256" s="184">
        <v>1051</v>
      </c>
      <c r="AD256" s="184">
        <v>1068</v>
      </c>
      <c r="AE256" s="184">
        <v>943</v>
      </c>
      <c r="AF256" s="184">
        <v>702</v>
      </c>
      <c r="AG256" s="184">
        <v>557</v>
      </c>
      <c r="AH256" s="184">
        <v>549</v>
      </c>
      <c r="AI256" s="184">
        <v>627</v>
      </c>
      <c r="AJ256" s="184">
        <v>771</v>
      </c>
      <c r="AK256" s="184">
        <v>802</v>
      </c>
      <c r="AL256" s="184">
        <v>801</v>
      </c>
      <c r="AM256" s="184">
        <v>811</v>
      </c>
      <c r="AN256" s="184">
        <v>823</v>
      </c>
      <c r="AO256" s="184">
        <v>805</v>
      </c>
      <c r="AP256" s="184">
        <v>822</v>
      </c>
      <c r="AQ256" s="184">
        <v>942</v>
      </c>
      <c r="AR256" s="184">
        <v>822</v>
      </c>
      <c r="AS256" s="184">
        <v>935</v>
      </c>
      <c r="AT256" s="184">
        <v>952</v>
      </c>
      <c r="AU256" s="184">
        <v>1001</v>
      </c>
      <c r="AV256" s="184">
        <v>1021</v>
      </c>
      <c r="AW256" s="184">
        <v>1091</v>
      </c>
      <c r="AX256" s="184">
        <v>1063</v>
      </c>
      <c r="AY256" s="184">
        <v>1045</v>
      </c>
      <c r="AZ256" s="184">
        <v>1011</v>
      </c>
      <c r="BA256" s="184">
        <v>1103</v>
      </c>
      <c r="BB256" s="184">
        <v>1085</v>
      </c>
      <c r="BC256" s="184">
        <v>1076</v>
      </c>
      <c r="BD256" s="184">
        <v>1100</v>
      </c>
      <c r="BE256" s="184">
        <v>1167</v>
      </c>
      <c r="BF256" s="184">
        <v>1108</v>
      </c>
      <c r="BG256" s="184">
        <v>1066</v>
      </c>
      <c r="BH256" s="184">
        <v>1042</v>
      </c>
      <c r="BI256" s="184">
        <v>1039</v>
      </c>
      <c r="BJ256" s="184">
        <v>1031</v>
      </c>
      <c r="BK256" s="184">
        <v>1149</v>
      </c>
      <c r="BL256" s="184">
        <v>1129</v>
      </c>
      <c r="BM256" s="184">
        <v>1133</v>
      </c>
      <c r="BN256" s="184">
        <v>1133</v>
      </c>
      <c r="BO256" s="184">
        <v>1113</v>
      </c>
      <c r="BP256" s="184">
        <v>1046</v>
      </c>
      <c r="BQ256" s="184">
        <v>1154</v>
      </c>
      <c r="BR256" s="184">
        <v>1119</v>
      </c>
      <c r="BS256" s="184">
        <v>1087</v>
      </c>
      <c r="BT256" s="184">
        <v>1078</v>
      </c>
      <c r="BU256" s="184">
        <v>1027</v>
      </c>
      <c r="BV256" s="184">
        <v>973</v>
      </c>
      <c r="BW256" s="184">
        <v>938</v>
      </c>
      <c r="BX256" s="184">
        <v>886</v>
      </c>
      <c r="BY256" s="184">
        <v>827</v>
      </c>
      <c r="BZ256" s="184">
        <v>873</v>
      </c>
      <c r="CA256" s="184">
        <v>861</v>
      </c>
      <c r="CB256" s="184">
        <v>753</v>
      </c>
      <c r="CC256" s="184">
        <v>782</v>
      </c>
      <c r="CD256" s="184">
        <v>802</v>
      </c>
      <c r="CE256" s="184">
        <v>735</v>
      </c>
      <c r="CF256" s="184">
        <v>647</v>
      </c>
      <c r="CG256" s="184">
        <v>707</v>
      </c>
      <c r="CH256" s="184">
        <v>662</v>
      </c>
      <c r="CI256" s="184">
        <v>686</v>
      </c>
      <c r="CJ256" s="184">
        <v>670</v>
      </c>
      <c r="CK256" s="184">
        <v>769</v>
      </c>
      <c r="CL256" s="184">
        <v>862</v>
      </c>
      <c r="CM256" s="184">
        <v>602</v>
      </c>
      <c r="CN256" s="184">
        <v>576</v>
      </c>
      <c r="CO256" s="184">
        <v>576</v>
      </c>
      <c r="CP256" s="184">
        <v>559</v>
      </c>
      <c r="CQ256" s="184">
        <v>428</v>
      </c>
      <c r="CR256" s="184">
        <v>318</v>
      </c>
      <c r="CS256" s="184">
        <v>323</v>
      </c>
      <c r="CT256" s="184">
        <v>308</v>
      </c>
      <c r="CU256" s="184">
        <v>299</v>
      </c>
      <c r="CV256" s="184">
        <v>252</v>
      </c>
      <c r="CW256" s="184">
        <v>231</v>
      </c>
      <c r="CX256" s="184">
        <v>182</v>
      </c>
      <c r="CY256" s="184">
        <v>640</v>
      </c>
      <c r="CZ256">
        <v>713</v>
      </c>
      <c r="DA256">
        <v>804</v>
      </c>
      <c r="DB256">
        <v>927</v>
      </c>
      <c r="DC256">
        <v>892</v>
      </c>
      <c r="DD256">
        <v>928</v>
      </c>
      <c r="DE256">
        <v>963</v>
      </c>
      <c r="DF256">
        <v>966</v>
      </c>
      <c r="DG256">
        <v>963</v>
      </c>
      <c r="DH256">
        <v>995</v>
      </c>
      <c r="DI256">
        <v>992</v>
      </c>
      <c r="DJ256">
        <v>1019</v>
      </c>
      <c r="DK256">
        <v>995</v>
      </c>
      <c r="DL256">
        <v>1033</v>
      </c>
      <c r="DM256">
        <v>1101</v>
      </c>
      <c r="DN256">
        <v>1064</v>
      </c>
      <c r="DO256">
        <v>1008</v>
      </c>
      <c r="DP256">
        <v>1025</v>
      </c>
      <c r="DQ256">
        <v>967</v>
      </c>
      <c r="DR256">
        <v>906</v>
      </c>
      <c r="DS256">
        <v>553</v>
      </c>
      <c r="DT256">
        <v>404</v>
      </c>
      <c r="DU256">
        <v>390</v>
      </c>
      <c r="DV256">
        <v>501</v>
      </c>
      <c r="DW256">
        <v>616</v>
      </c>
      <c r="DX256">
        <v>735</v>
      </c>
      <c r="DY256">
        <v>811</v>
      </c>
      <c r="DZ256">
        <v>812</v>
      </c>
      <c r="EA256">
        <v>803</v>
      </c>
      <c r="EB256">
        <v>806</v>
      </c>
      <c r="EC256">
        <v>895</v>
      </c>
      <c r="ED256">
        <v>936</v>
      </c>
      <c r="EE256">
        <v>933</v>
      </c>
      <c r="EF256">
        <v>1026</v>
      </c>
      <c r="EG256">
        <v>1063</v>
      </c>
      <c r="EH256">
        <v>1189</v>
      </c>
      <c r="EI256">
        <v>1254</v>
      </c>
      <c r="EJ256">
        <v>1165</v>
      </c>
      <c r="EK256">
        <v>1167</v>
      </c>
      <c r="EL256">
        <v>1164</v>
      </c>
      <c r="EM256">
        <v>1156</v>
      </c>
      <c r="EN256">
        <v>1098</v>
      </c>
      <c r="EO256">
        <v>1167</v>
      </c>
      <c r="EP256">
        <v>1216</v>
      </c>
      <c r="EQ256">
        <v>1150</v>
      </c>
      <c r="ER256">
        <v>1216</v>
      </c>
      <c r="ES256">
        <v>1218</v>
      </c>
      <c r="ET256">
        <v>1076</v>
      </c>
      <c r="EU256">
        <v>1010</v>
      </c>
      <c r="EV256">
        <v>1084</v>
      </c>
      <c r="EW256">
        <v>1152</v>
      </c>
      <c r="EX256">
        <v>1196</v>
      </c>
      <c r="EY256">
        <v>1168</v>
      </c>
      <c r="EZ256">
        <v>1133</v>
      </c>
      <c r="FA256">
        <v>1236</v>
      </c>
      <c r="FB256">
        <v>1180</v>
      </c>
      <c r="FC256">
        <v>1105</v>
      </c>
      <c r="FD256">
        <v>1114</v>
      </c>
      <c r="FE256">
        <v>1147</v>
      </c>
      <c r="FF256">
        <v>1094</v>
      </c>
      <c r="FG256">
        <v>1071</v>
      </c>
      <c r="FH256">
        <v>1127</v>
      </c>
      <c r="FI256">
        <v>1078</v>
      </c>
      <c r="FJ256">
        <v>995</v>
      </c>
      <c r="FK256">
        <v>958</v>
      </c>
      <c r="FL256">
        <v>939</v>
      </c>
      <c r="FM256">
        <v>934</v>
      </c>
      <c r="FN256">
        <v>937</v>
      </c>
      <c r="FO256">
        <v>821</v>
      </c>
      <c r="FP256">
        <v>846</v>
      </c>
      <c r="FQ256">
        <v>808</v>
      </c>
      <c r="FR256">
        <v>834</v>
      </c>
      <c r="FS256">
        <v>778</v>
      </c>
      <c r="FT256">
        <v>785</v>
      </c>
      <c r="FU256">
        <v>802</v>
      </c>
      <c r="FV256">
        <v>783</v>
      </c>
      <c r="FW256">
        <v>826</v>
      </c>
      <c r="FX256">
        <v>907</v>
      </c>
      <c r="FY256">
        <v>950</v>
      </c>
      <c r="FZ256">
        <v>768</v>
      </c>
      <c r="GA256">
        <v>755</v>
      </c>
      <c r="GB256">
        <v>754</v>
      </c>
      <c r="GC256">
        <v>634</v>
      </c>
      <c r="GD256">
        <v>533</v>
      </c>
      <c r="GE256">
        <v>400</v>
      </c>
      <c r="GF256">
        <v>480</v>
      </c>
      <c r="GG256">
        <v>462</v>
      </c>
      <c r="GH256">
        <v>409</v>
      </c>
      <c r="GI256">
        <v>332</v>
      </c>
      <c r="GJ256">
        <v>332</v>
      </c>
      <c r="GK256">
        <v>285</v>
      </c>
      <c r="GL256">
        <v>1358</v>
      </c>
    </row>
    <row r="257" spans="1:194" s="1" customFormat="1" ht="14.4" x14ac:dyDescent="0.3">
      <c r="A257" s="30" t="s">
        <v>46</v>
      </c>
      <c r="B257" s="1" t="s">
        <v>296</v>
      </c>
      <c r="C257" s="29" t="str">
        <f t="shared" si="86"/>
        <v>LA England - Middlesbrough</v>
      </c>
      <c r="D257" s="48">
        <f t="shared" si="77"/>
        <v>6118</v>
      </c>
      <c r="E257" s="48">
        <f t="shared" si="78"/>
        <v>5807</v>
      </c>
      <c r="F257" s="49">
        <f t="shared" si="79"/>
        <v>156161</v>
      </c>
      <c r="G257" s="49">
        <f t="shared" si="80"/>
        <v>77983</v>
      </c>
      <c r="H257" s="50">
        <f t="shared" si="81"/>
        <v>78178</v>
      </c>
      <c r="I257" s="50">
        <f t="shared" si="82"/>
        <v>59684</v>
      </c>
      <c r="J257" s="50">
        <f t="shared" si="83"/>
        <v>60860</v>
      </c>
      <c r="K257" s="47">
        <f t="shared" si="84"/>
        <v>18299</v>
      </c>
      <c r="L257" s="48">
        <f t="shared" si="85"/>
        <v>17318</v>
      </c>
      <c r="M257" s="184">
        <v>961</v>
      </c>
      <c r="N257" s="184">
        <v>965</v>
      </c>
      <c r="O257" s="184">
        <v>1018</v>
      </c>
      <c r="P257" s="184">
        <v>912</v>
      </c>
      <c r="Q257" s="184">
        <v>937</v>
      </c>
      <c r="R257" s="184">
        <v>1039</v>
      </c>
      <c r="S257" s="184">
        <v>1002</v>
      </c>
      <c r="T257" s="184">
        <v>1077</v>
      </c>
      <c r="U257" s="184">
        <v>1019</v>
      </c>
      <c r="V257" s="184">
        <v>1086</v>
      </c>
      <c r="W257" s="184">
        <v>1045</v>
      </c>
      <c r="X257" s="184">
        <v>1120</v>
      </c>
      <c r="Y257" s="184">
        <v>1060</v>
      </c>
      <c r="Z257" s="184">
        <v>1075</v>
      </c>
      <c r="AA257" s="184">
        <v>1066</v>
      </c>
      <c r="AB257" s="184">
        <v>941</v>
      </c>
      <c r="AC257" s="184">
        <v>1018</v>
      </c>
      <c r="AD257" s="184">
        <v>958</v>
      </c>
      <c r="AE257" s="184">
        <v>978</v>
      </c>
      <c r="AF257" s="184">
        <v>1045</v>
      </c>
      <c r="AG257" s="184">
        <v>998</v>
      </c>
      <c r="AH257" s="184">
        <v>1017</v>
      </c>
      <c r="AI257" s="184">
        <v>1064</v>
      </c>
      <c r="AJ257" s="184">
        <v>1226</v>
      </c>
      <c r="AK257" s="184">
        <v>1329</v>
      </c>
      <c r="AL257" s="184">
        <v>1232</v>
      </c>
      <c r="AM257" s="184">
        <v>1384</v>
      </c>
      <c r="AN257" s="184">
        <v>1341</v>
      </c>
      <c r="AO257" s="184">
        <v>1396</v>
      </c>
      <c r="AP257" s="184">
        <v>1321</v>
      </c>
      <c r="AQ257" s="184">
        <v>1232</v>
      </c>
      <c r="AR257" s="184">
        <v>1296</v>
      </c>
      <c r="AS257" s="184">
        <v>1408</v>
      </c>
      <c r="AT257" s="184">
        <v>1232</v>
      </c>
      <c r="AU257" s="184">
        <v>1292</v>
      </c>
      <c r="AV257" s="184">
        <v>1241</v>
      </c>
      <c r="AW257" s="184">
        <v>1164</v>
      </c>
      <c r="AX257" s="184">
        <v>1177</v>
      </c>
      <c r="AY257" s="184">
        <v>1162</v>
      </c>
      <c r="AZ257" s="184">
        <v>1022</v>
      </c>
      <c r="BA257" s="184">
        <v>1095</v>
      </c>
      <c r="BB257" s="184">
        <v>1017</v>
      </c>
      <c r="BC257" s="184">
        <v>920</v>
      </c>
      <c r="BD257" s="184">
        <v>916</v>
      </c>
      <c r="BE257" s="184">
        <v>960</v>
      </c>
      <c r="BF257" s="184">
        <v>838</v>
      </c>
      <c r="BG257" s="184">
        <v>755</v>
      </c>
      <c r="BH257" s="184">
        <v>717</v>
      </c>
      <c r="BI257" s="184">
        <v>751</v>
      </c>
      <c r="BJ257" s="184">
        <v>773</v>
      </c>
      <c r="BK257" s="184">
        <v>735</v>
      </c>
      <c r="BL257" s="184">
        <v>804</v>
      </c>
      <c r="BM257" s="184">
        <v>744</v>
      </c>
      <c r="BN257" s="184">
        <v>806</v>
      </c>
      <c r="BO257" s="184">
        <v>811</v>
      </c>
      <c r="BP257" s="184">
        <v>763</v>
      </c>
      <c r="BQ257" s="184">
        <v>861</v>
      </c>
      <c r="BR257" s="184">
        <v>846</v>
      </c>
      <c r="BS257" s="184">
        <v>903</v>
      </c>
      <c r="BT257" s="184">
        <v>910</v>
      </c>
      <c r="BU257" s="184">
        <v>849</v>
      </c>
      <c r="BV257" s="184">
        <v>876</v>
      </c>
      <c r="BW257" s="184">
        <v>945</v>
      </c>
      <c r="BX257" s="184">
        <v>844</v>
      </c>
      <c r="BY257" s="184">
        <v>842</v>
      </c>
      <c r="BZ257" s="184">
        <v>806</v>
      </c>
      <c r="CA257" s="184">
        <v>822</v>
      </c>
      <c r="CB257" s="184">
        <v>785</v>
      </c>
      <c r="CC257" s="184">
        <v>714</v>
      </c>
      <c r="CD257" s="184">
        <v>690</v>
      </c>
      <c r="CE257" s="184">
        <v>621</v>
      </c>
      <c r="CF257" s="184">
        <v>680</v>
      </c>
      <c r="CG257" s="184">
        <v>592</v>
      </c>
      <c r="CH257" s="184">
        <v>570</v>
      </c>
      <c r="CI257" s="184">
        <v>549</v>
      </c>
      <c r="CJ257" s="184">
        <v>518</v>
      </c>
      <c r="CK257" s="184">
        <v>532</v>
      </c>
      <c r="CL257" s="184">
        <v>618</v>
      </c>
      <c r="CM257" s="184">
        <v>395</v>
      </c>
      <c r="CN257" s="184">
        <v>395</v>
      </c>
      <c r="CO257" s="184">
        <v>341</v>
      </c>
      <c r="CP257" s="184">
        <v>305</v>
      </c>
      <c r="CQ257" s="184">
        <v>297</v>
      </c>
      <c r="CR257" s="184">
        <v>248</v>
      </c>
      <c r="CS257" s="184">
        <v>212</v>
      </c>
      <c r="CT257" s="184">
        <v>200</v>
      </c>
      <c r="CU257" s="184">
        <v>178</v>
      </c>
      <c r="CV257" s="184">
        <v>143</v>
      </c>
      <c r="CW257" s="184">
        <v>143</v>
      </c>
      <c r="CX257" s="184">
        <v>108</v>
      </c>
      <c r="CY257" s="184">
        <v>384</v>
      </c>
      <c r="CZ257">
        <v>920</v>
      </c>
      <c r="DA257">
        <v>935</v>
      </c>
      <c r="DB257">
        <v>932</v>
      </c>
      <c r="DC257">
        <v>938</v>
      </c>
      <c r="DD257">
        <v>936</v>
      </c>
      <c r="DE257">
        <v>907</v>
      </c>
      <c r="DF257">
        <v>971</v>
      </c>
      <c r="DG257">
        <v>1061</v>
      </c>
      <c r="DH257">
        <v>931</v>
      </c>
      <c r="DI257">
        <v>978</v>
      </c>
      <c r="DJ257">
        <v>968</v>
      </c>
      <c r="DK257">
        <v>1034</v>
      </c>
      <c r="DL257">
        <v>1029</v>
      </c>
      <c r="DM257">
        <v>1041</v>
      </c>
      <c r="DN257">
        <v>987</v>
      </c>
      <c r="DO257">
        <v>871</v>
      </c>
      <c r="DP257">
        <v>933</v>
      </c>
      <c r="DQ257">
        <v>946</v>
      </c>
      <c r="DR257">
        <v>935</v>
      </c>
      <c r="DS257">
        <v>880</v>
      </c>
      <c r="DT257">
        <v>922</v>
      </c>
      <c r="DU257">
        <v>853</v>
      </c>
      <c r="DV257">
        <v>924</v>
      </c>
      <c r="DW257">
        <v>972</v>
      </c>
      <c r="DX257">
        <v>999</v>
      </c>
      <c r="DY257">
        <v>1056</v>
      </c>
      <c r="DZ257">
        <v>1202</v>
      </c>
      <c r="EA257">
        <v>1277</v>
      </c>
      <c r="EB257">
        <v>1243</v>
      </c>
      <c r="EC257">
        <v>1270</v>
      </c>
      <c r="ED257">
        <v>1352</v>
      </c>
      <c r="EE257">
        <v>1299</v>
      </c>
      <c r="EF257">
        <v>1204</v>
      </c>
      <c r="EG257">
        <v>1137</v>
      </c>
      <c r="EH257">
        <v>1144</v>
      </c>
      <c r="EI257">
        <v>1159</v>
      </c>
      <c r="EJ257">
        <v>1176</v>
      </c>
      <c r="EK257">
        <v>1223</v>
      </c>
      <c r="EL257">
        <v>1174</v>
      </c>
      <c r="EM257">
        <v>1175</v>
      </c>
      <c r="EN257">
        <v>1096</v>
      </c>
      <c r="EO257">
        <v>995</v>
      </c>
      <c r="EP257">
        <v>939</v>
      </c>
      <c r="EQ257">
        <v>960</v>
      </c>
      <c r="ER257">
        <v>907</v>
      </c>
      <c r="ES257">
        <v>911</v>
      </c>
      <c r="ET257">
        <v>741</v>
      </c>
      <c r="EU257">
        <v>710</v>
      </c>
      <c r="EV257">
        <v>768</v>
      </c>
      <c r="EW257">
        <v>764</v>
      </c>
      <c r="EX257">
        <v>767</v>
      </c>
      <c r="EY257">
        <v>801</v>
      </c>
      <c r="EZ257">
        <v>865</v>
      </c>
      <c r="FA257">
        <v>915</v>
      </c>
      <c r="FB257">
        <v>861</v>
      </c>
      <c r="FC257">
        <v>863</v>
      </c>
      <c r="FD257">
        <v>925</v>
      </c>
      <c r="FE257">
        <v>898</v>
      </c>
      <c r="FF257">
        <v>914</v>
      </c>
      <c r="FG257">
        <v>916</v>
      </c>
      <c r="FH257">
        <v>974</v>
      </c>
      <c r="FI257">
        <v>945</v>
      </c>
      <c r="FJ257">
        <v>941</v>
      </c>
      <c r="FK257">
        <v>914</v>
      </c>
      <c r="FL257">
        <v>859</v>
      </c>
      <c r="FM257">
        <v>875</v>
      </c>
      <c r="FN257">
        <v>869</v>
      </c>
      <c r="FO257">
        <v>856</v>
      </c>
      <c r="FP257">
        <v>788</v>
      </c>
      <c r="FQ257">
        <v>763</v>
      </c>
      <c r="FR257">
        <v>690</v>
      </c>
      <c r="FS257">
        <v>673</v>
      </c>
      <c r="FT257">
        <v>646</v>
      </c>
      <c r="FU257">
        <v>645</v>
      </c>
      <c r="FV257">
        <v>614</v>
      </c>
      <c r="FW257">
        <v>606</v>
      </c>
      <c r="FX257">
        <v>606</v>
      </c>
      <c r="FY257">
        <v>657</v>
      </c>
      <c r="FZ257">
        <v>488</v>
      </c>
      <c r="GA257">
        <v>449</v>
      </c>
      <c r="GB257">
        <v>404</v>
      </c>
      <c r="GC257">
        <v>380</v>
      </c>
      <c r="GD257">
        <v>383</v>
      </c>
      <c r="GE257">
        <v>320</v>
      </c>
      <c r="GF257">
        <v>318</v>
      </c>
      <c r="GG257">
        <v>303</v>
      </c>
      <c r="GH257">
        <v>311</v>
      </c>
      <c r="GI257">
        <v>256</v>
      </c>
      <c r="GJ257">
        <v>224</v>
      </c>
      <c r="GK257">
        <v>216</v>
      </c>
      <c r="GL257">
        <v>795</v>
      </c>
    </row>
    <row r="258" spans="1:194" s="1" customFormat="1" ht="14.4" x14ac:dyDescent="0.3">
      <c r="A258" s="30" t="s">
        <v>46</v>
      </c>
      <c r="B258" s="1" t="s">
        <v>297</v>
      </c>
      <c r="C258" s="29" t="str">
        <f t="shared" si="86"/>
        <v>LA England - Milton Keynes</v>
      </c>
      <c r="D258" s="48">
        <f t="shared" si="77"/>
        <v>13580</v>
      </c>
      <c r="E258" s="48">
        <f t="shared" si="78"/>
        <v>12738</v>
      </c>
      <c r="F258" s="49">
        <f t="shared" si="79"/>
        <v>305884</v>
      </c>
      <c r="G258" s="49">
        <f t="shared" si="80"/>
        <v>150820</v>
      </c>
      <c r="H258" s="50">
        <f t="shared" si="81"/>
        <v>155064</v>
      </c>
      <c r="I258" s="50">
        <f t="shared" si="82"/>
        <v>112674</v>
      </c>
      <c r="J258" s="50">
        <f t="shared" si="83"/>
        <v>118641</v>
      </c>
      <c r="K258" s="47">
        <f t="shared" si="84"/>
        <v>38146</v>
      </c>
      <c r="L258" s="48">
        <f t="shared" si="85"/>
        <v>36423</v>
      </c>
      <c r="M258" s="184">
        <v>1694</v>
      </c>
      <c r="N258" s="184">
        <v>1657</v>
      </c>
      <c r="O258" s="184">
        <v>1844</v>
      </c>
      <c r="P258" s="184">
        <v>2009</v>
      </c>
      <c r="Q258" s="184">
        <v>1994</v>
      </c>
      <c r="R258" s="184">
        <v>2083</v>
      </c>
      <c r="S258" s="184">
        <v>2174</v>
      </c>
      <c r="T258" s="184">
        <v>2121</v>
      </c>
      <c r="U258" s="184">
        <v>2183</v>
      </c>
      <c r="V258" s="184">
        <v>2289</v>
      </c>
      <c r="W258" s="184">
        <v>2207</v>
      </c>
      <c r="X258" s="184">
        <v>2311</v>
      </c>
      <c r="Y258" s="184">
        <v>2356</v>
      </c>
      <c r="Z258" s="184">
        <v>2391</v>
      </c>
      <c r="AA258" s="184">
        <v>2281</v>
      </c>
      <c r="AB258" s="184">
        <v>2260</v>
      </c>
      <c r="AC258" s="184">
        <v>2233</v>
      </c>
      <c r="AD258" s="184">
        <v>2059</v>
      </c>
      <c r="AE258" s="184">
        <v>1975</v>
      </c>
      <c r="AF258" s="184">
        <v>1384</v>
      </c>
      <c r="AG258" s="184">
        <v>1349</v>
      </c>
      <c r="AH258" s="184">
        <v>1290</v>
      </c>
      <c r="AI258" s="184">
        <v>1548</v>
      </c>
      <c r="AJ258" s="184">
        <v>1696</v>
      </c>
      <c r="AK258" s="184">
        <v>1877</v>
      </c>
      <c r="AL258" s="184">
        <v>1959</v>
      </c>
      <c r="AM258" s="184">
        <v>1851</v>
      </c>
      <c r="AN258" s="184">
        <v>2069</v>
      </c>
      <c r="AO258" s="184">
        <v>2043</v>
      </c>
      <c r="AP258" s="184">
        <v>2021</v>
      </c>
      <c r="AQ258" s="184">
        <v>1932</v>
      </c>
      <c r="AR258" s="184">
        <v>2009</v>
      </c>
      <c r="AS258" s="184">
        <v>2276</v>
      </c>
      <c r="AT258" s="184">
        <v>2239</v>
      </c>
      <c r="AU258" s="184">
        <v>2351</v>
      </c>
      <c r="AV258" s="184">
        <v>2280</v>
      </c>
      <c r="AW258" s="184">
        <v>2431</v>
      </c>
      <c r="AX258" s="184">
        <v>2371</v>
      </c>
      <c r="AY258" s="184">
        <v>2387</v>
      </c>
      <c r="AZ258" s="184">
        <v>2498</v>
      </c>
      <c r="BA258" s="184">
        <v>2376</v>
      </c>
      <c r="BB258" s="184">
        <v>2401</v>
      </c>
      <c r="BC258" s="184">
        <v>2413</v>
      </c>
      <c r="BD258" s="184">
        <v>2461</v>
      </c>
      <c r="BE258" s="184">
        <v>2380</v>
      </c>
      <c r="BF258" s="184">
        <v>2335</v>
      </c>
      <c r="BG258" s="184">
        <v>2250</v>
      </c>
      <c r="BH258" s="184">
        <v>2043</v>
      </c>
      <c r="BI258" s="184">
        <v>2071</v>
      </c>
      <c r="BJ258" s="184">
        <v>2042</v>
      </c>
      <c r="BK258" s="184">
        <v>2069</v>
      </c>
      <c r="BL258" s="184">
        <v>1984</v>
      </c>
      <c r="BM258" s="184">
        <v>1882</v>
      </c>
      <c r="BN258" s="184">
        <v>2010</v>
      </c>
      <c r="BO258" s="184">
        <v>1902</v>
      </c>
      <c r="BP258" s="184">
        <v>1864</v>
      </c>
      <c r="BQ258" s="184">
        <v>1792</v>
      </c>
      <c r="BR258" s="184">
        <v>1795</v>
      </c>
      <c r="BS258" s="184">
        <v>1684</v>
      </c>
      <c r="BT258" s="184">
        <v>1729</v>
      </c>
      <c r="BU258" s="184">
        <v>1689</v>
      </c>
      <c r="BV258" s="184">
        <v>1506</v>
      </c>
      <c r="BW258" s="184">
        <v>1446</v>
      </c>
      <c r="BX258" s="184">
        <v>1421</v>
      </c>
      <c r="BY258" s="184">
        <v>1424</v>
      </c>
      <c r="BZ258" s="184">
        <v>1380</v>
      </c>
      <c r="CA258" s="184">
        <v>1270</v>
      </c>
      <c r="CB258" s="184">
        <v>1261</v>
      </c>
      <c r="CC258" s="184">
        <v>1164</v>
      </c>
      <c r="CD258" s="184">
        <v>1126</v>
      </c>
      <c r="CE258" s="184">
        <v>1102</v>
      </c>
      <c r="CF258" s="184">
        <v>1061</v>
      </c>
      <c r="CG258" s="184">
        <v>1014</v>
      </c>
      <c r="CH258" s="184">
        <v>1044</v>
      </c>
      <c r="CI258" s="184">
        <v>948</v>
      </c>
      <c r="CJ258" s="184">
        <v>960</v>
      </c>
      <c r="CK258" s="184">
        <v>953</v>
      </c>
      <c r="CL258" s="184">
        <v>967</v>
      </c>
      <c r="CM258" s="184">
        <v>718</v>
      </c>
      <c r="CN258" s="184">
        <v>605</v>
      </c>
      <c r="CO258" s="184">
        <v>675</v>
      </c>
      <c r="CP258" s="184">
        <v>547</v>
      </c>
      <c r="CQ258" s="184">
        <v>464</v>
      </c>
      <c r="CR258" s="184">
        <v>404</v>
      </c>
      <c r="CS258" s="184">
        <v>345</v>
      </c>
      <c r="CT258" s="184">
        <v>365</v>
      </c>
      <c r="CU258" s="184">
        <v>291</v>
      </c>
      <c r="CV258" s="184">
        <v>248</v>
      </c>
      <c r="CW258" s="184">
        <v>204</v>
      </c>
      <c r="CX258" s="184">
        <v>162</v>
      </c>
      <c r="CY258" s="184">
        <v>591</v>
      </c>
      <c r="CZ258">
        <v>1655</v>
      </c>
      <c r="DA258">
        <v>1693</v>
      </c>
      <c r="DB258">
        <v>1790</v>
      </c>
      <c r="DC258">
        <v>1859</v>
      </c>
      <c r="DD258">
        <v>1968</v>
      </c>
      <c r="DE258">
        <v>1988</v>
      </c>
      <c r="DF258">
        <v>2037</v>
      </c>
      <c r="DG258">
        <v>2105</v>
      </c>
      <c r="DH258">
        <v>2239</v>
      </c>
      <c r="DI258">
        <v>2120</v>
      </c>
      <c r="DJ258">
        <v>2085</v>
      </c>
      <c r="DK258">
        <v>2146</v>
      </c>
      <c r="DL258">
        <v>2182</v>
      </c>
      <c r="DM258">
        <v>2162</v>
      </c>
      <c r="DN258">
        <v>2180</v>
      </c>
      <c r="DO258">
        <v>2148</v>
      </c>
      <c r="DP258">
        <v>2091</v>
      </c>
      <c r="DQ258">
        <v>1975</v>
      </c>
      <c r="DR258">
        <v>1684</v>
      </c>
      <c r="DS258">
        <v>1119</v>
      </c>
      <c r="DT258">
        <v>1059</v>
      </c>
      <c r="DU258">
        <v>1084</v>
      </c>
      <c r="DV258">
        <v>1345</v>
      </c>
      <c r="DW258">
        <v>1512</v>
      </c>
      <c r="DX258">
        <v>1773</v>
      </c>
      <c r="DY258">
        <v>1952</v>
      </c>
      <c r="DZ258">
        <v>1921</v>
      </c>
      <c r="EA258">
        <v>1960</v>
      </c>
      <c r="EB258">
        <v>2009</v>
      </c>
      <c r="EC258">
        <v>2057</v>
      </c>
      <c r="ED258">
        <v>2112</v>
      </c>
      <c r="EE258">
        <v>2373</v>
      </c>
      <c r="EF258">
        <v>2422</v>
      </c>
      <c r="EG258">
        <v>2553</v>
      </c>
      <c r="EH258">
        <v>2600</v>
      </c>
      <c r="EI258">
        <v>2596</v>
      </c>
      <c r="EJ258">
        <v>2627</v>
      </c>
      <c r="EK258">
        <v>2472</v>
      </c>
      <c r="EL258">
        <v>2654</v>
      </c>
      <c r="EM258">
        <v>2611</v>
      </c>
      <c r="EN258">
        <v>2448</v>
      </c>
      <c r="EO258">
        <v>2591</v>
      </c>
      <c r="EP258">
        <v>2493</v>
      </c>
      <c r="EQ258">
        <v>2533</v>
      </c>
      <c r="ER258">
        <v>2451</v>
      </c>
      <c r="ES258">
        <v>2450</v>
      </c>
      <c r="ET258">
        <v>2181</v>
      </c>
      <c r="EU258">
        <v>2199</v>
      </c>
      <c r="EV258">
        <v>2135</v>
      </c>
      <c r="EW258">
        <v>2083</v>
      </c>
      <c r="EX258">
        <v>1962</v>
      </c>
      <c r="EY258">
        <v>2084</v>
      </c>
      <c r="EZ258">
        <v>1982</v>
      </c>
      <c r="FA258">
        <v>1972</v>
      </c>
      <c r="FB258">
        <v>1941</v>
      </c>
      <c r="FC258">
        <v>1870</v>
      </c>
      <c r="FD258">
        <v>1838</v>
      </c>
      <c r="FE258">
        <v>1855</v>
      </c>
      <c r="FF258">
        <v>1828</v>
      </c>
      <c r="FG258">
        <v>1701</v>
      </c>
      <c r="FH258">
        <v>1751</v>
      </c>
      <c r="FI258">
        <v>1641</v>
      </c>
      <c r="FJ258">
        <v>1549</v>
      </c>
      <c r="FK258">
        <v>1519</v>
      </c>
      <c r="FL258">
        <v>1453</v>
      </c>
      <c r="FM258">
        <v>1463</v>
      </c>
      <c r="FN258">
        <v>1368</v>
      </c>
      <c r="FO258">
        <v>1361</v>
      </c>
      <c r="FP258">
        <v>1273</v>
      </c>
      <c r="FQ258">
        <v>1300</v>
      </c>
      <c r="FR258">
        <v>1225</v>
      </c>
      <c r="FS258">
        <v>1185</v>
      </c>
      <c r="FT258">
        <v>1168</v>
      </c>
      <c r="FU258">
        <v>1147</v>
      </c>
      <c r="FV258">
        <v>1145</v>
      </c>
      <c r="FW258">
        <v>1139</v>
      </c>
      <c r="FX258">
        <v>1039</v>
      </c>
      <c r="FY258">
        <v>1174</v>
      </c>
      <c r="FZ258">
        <v>862</v>
      </c>
      <c r="GA258">
        <v>748</v>
      </c>
      <c r="GB258">
        <v>703</v>
      </c>
      <c r="GC258">
        <v>670</v>
      </c>
      <c r="GD258">
        <v>609</v>
      </c>
      <c r="GE258">
        <v>514</v>
      </c>
      <c r="GF258">
        <v>504</v>
      </c>
      <c r="GG258">
        <v>462</v>
      </c>
      <c r="GH258">
        <v>390</v>
      </c>
      <c r="GI258">
        <v>368</v>
      </c>
      <c r="GJ258">
        <v>345</v>
      </c>
      <c r="GK258">
        <v>292</v>
      </c>
      <c r="GL258">
        <v>1182</v>
      </c>
    </row>
    <row r="259" spans="1:194" s="1" customFormat="1" ht="14.4" x14ac:dyDescent="0.3">
      <c r="A259" s="30" t="s">
        <v>46</v>
      </c>
      <c r="B259" s="1" t="s">
        <v>298</v>
      </c>
      <c r="C259" s="29" t="str">
        <f t="shared" si="86"/>
        <v>LA England - Mole Valley</v>
      </c>
      <c r="D259" s="48">
        <f t="shared" si="77"/>
        <v>3524</v>
      </c>
      <c r="E259" s="48">
        <f t="shared" si="78"/>
        <v>3419</v>
      </c>
      <c r="F259" s="49">
        <f t="shared" si="79"/>
        <v>88709</v>
      </c>
      <c r="G259" s="49">
        <f t="shared" si="80"/>
        <v>43008</v>
      </c>
      <c r="H259" s="50">
        <f t="shared" si="81"/>
        <v>45701</v>
      </c>
      <c r="I259" s="50">
        <f t="shared" si="82"/>
        <v>34141</v>
      </c>
      <c r="J259" s="50">
        <f t="shared" si="83"/>
        <v>37041</v>
      </c>
      <c r="K259" s="47">
        <f t="shared" si="84"/>
        <v>8867</v>
      </c>
      <c r="L259" s="48">
        <f t="shared" si="85"/>
        <v>8660</v>
      </c>
      <c r="M259" s="184">
        <v>322</v>
      </c>
      <c r="N259" s="184">
        <v>375</v>
      </c>
      <c r="O259" s="184">
        <v>421</v>
      </c>
      <c r="P259" s="184">
        <v>386</v>
      </c>
      <c r="Q259" s="184">
        <v>429</v>
      </c>
      <c r="R259" s="184">
        <v>473</v>
      </c>
      <c r="S259" s="184">
        <v>449</v>
      </c>
      <c r="T259" s="184">
        <v>452</v>
      </c>
      <c r="U259" s="184">
        <v>485</v>
      </c>
      <c r="V259" s="184">
        <v>510</v>
      </c>
      <c r="W259" s="184">
        <v>501</v>
      </c>
      <c r="X259" s="184">
        <v>540</v>
      </c>
      <c r="Y259" s="184">
        <v>533</v>
      </c>
      <c r="Z259" s="184">
        <v>626</v>
      </c>
      <c r="AA259" s="184">
        <v>596</v>
      </c>
      <c r="AB259" s="184">
        <v>574</v>
      </c>
      <c r="AC259" s="184">
        <v>613</v>
      </c>
      <c r="AD259" s="184">
        <v>582</v>
      </c>
      <c r="AE259" s="184">
        <v>475</v>
      </c>
      <c r="AF259" s="184">
        <v>312</v>
      </c>
      <c r="AG259" s="184">
        <v>272</v>
      </c>
      <c r="AH259" s="184">
        <v>283</v>
      </c>
      <c r="AI259" s="184">
        <v>340</v>
      </c>
      <c r="AJ259" s="184">
        <v>415</v>
      </c>
      <c r="AK259" s="184">
        <v>452</v>
      </c>
      <c r="AL259" s="184">
        <v>506</v>
      </c>
      <c r="AM259" s="184">
        <v>426</v>
      </c>
      <c r="AN259" s="184">
        <v>414</v>
      </c>
      <c r="AO259" s="184">
        <v>360</v>
      </c>
      <c r="AP259" s="184">
        <v>360</v>
      </c>
      <c r="AQ259" s="184">
        <v>343</v>
      </c>
      <c r="AR259" s="184">
        <v>386</v>
      </c>
      <c r="AS259" s="184">
        <v>432</v>
      </c>
      <c r="AT259" s="184">
        <v>408</v>
      </c>
      <c r="AU259" s="184">
        <v>469</v>
      </c>
      <c r="AV259" s="184">
        <v>461</v>
      </c>
      <c r="AW259" s="184">
        <v>438</v>
      </c>
      <c r="AX259" s="184">
        <v>517</v>
      </c>
      <c r="AY259" s="184">
        <v>431</v>
      </c>
      <c r="AZ259" s="184">
        <v>475</v>
      </c>
      <c r="BA259" s="184">
        <v>527</v>
      </c>
      <c r="BB259" s="184">
        <v>466</v>
      </c>
      <c r="BC259" s="184">
        <v>524</v>
      </c>
      <c r="BD259" s="184">
        <v>597</v>
      </c>
      <c r="BE259" s="184">
        <v>533</v>
      </c>
      <c r="BF259" s="184">
        <v>541</v>
      </c>
      <c r="BG259" s="184">
        <v>579</v>
      </c>
      <c r="BH259" s="184">
        <v>504</v>
      </c>
      <c r="BI259" s="184">
        <v>530</v>
      </c>
      <c r="BJ259" s="184">
        <v>598</v>
      </c>
      <c r="BK259" s="184">
        <v>601</v>
      </c>
      <c r="BL259" s="184">
        <v>607</v>
      </c>
      <c r="BM259" s="184">
        <v>674</v>
      </c>
      <c r="BN259" s="184">
        <v>696</v>
      </c>
      <c r="BO259" s="184">
        <v>654</v>
      </c>
      <c r="BP259" s="184">
        <v>656</v>
      </c>
      <c r="BQ259" s="184">
        <v>655</v>
      </c>
      <c r="BR259" s="184">
        <v>729</v>
      </c>
      <c r="BS259" s="184">
        <v>689</v>
      </c>
      <c r="BT259" s="184">
        <v>701</v>
      </c>
      <c r="BU259" s="184">
        <v>658</v>
      </c>
      <c r="BV259" s="184">
        <v>647</v>
      </c>
      <c r="BW259" s="184">
        <v>608</v>
      </c>
      <c r="BX259" s="184">
        <v>618</v>
      </c>
      <c r="BY259" s="184">
        <v>568</v>
      </c>
      <c r="BZ259" s="184">
        <v>614</v>
      </c>
      <c r="CA259" s="184">
        <v>506</v>
      </c>
      <c r="CB259" s="184">
        <v>520</v>
      </c>
      <c r="CC259" s="184">
        <v>509</v>
      </c>
      <c r="CD259" s="184">
        <v>470</v>
      </c>
      <c r="CE259" s="184">
        <v>478</v>
      </c>
      <c r="CF259" s="184">
        <v>490</v>
      </c>
      <c r="CG259" s="184">
        <v>464</v>
      </c>
      <c r="CH259" s="184">
        <v>420</v>
      </c>
      <c r="CI259" s="184">
        <v>474</v>
      </c>
      <c r="CJ259" s="184">
        <v>447</v>
      </c>
      <c r="CK259" s="184">
        <v>463</v>
      </c>
      <c r="CL259" s="184">
        <v>543</v>
      </c>
      <c r="CM259" s="184">
        <v>367</v>
      </c>
      <c r="CN259" s="184">
        <v>422</v>
      </c>
      <c r="CO259" s="184">
        <v>354</v>
      </c>
      <c r="CP259" s="184">
        <v>356</v>
      </c>
      <c r="CQ259" s="184">
        <v>293</v>
      </c>
      <c r="CR259" s="184">
        <v>190</v>
      </c>
      <c r="CS259" s="184">
        <v>239</v>
      </c>
      <c r="CT259" s="184">
        <v>217</v>
      </c>
      <c r="CU259" s="184">
        <v>216</v>
      </c>
      <c r="CV259" s="184">
        <v>184</v>
      </c>
      <c r="CW259" s="184">
        <v>175</v>
      </c>
      <c r="CX259" s="184">
        <v>133</v>
      </c>
      <c r="CY259" s="184">
        <v>462</v>
      </c>
      <c r="CZ259">
        <v>310</v>
      </c>
      <c r="DA259">
        <v>382</v>
      </c>
      <c r="DB259">
        <v>389</v>
      </c>
      <c r="DC259">
        <v>432</v>
      </c>
      <c r="DD259">
        <v>428</v>
      </c>
      <c r="DE259">
        <v>411</v>
      </c>
      <c r="DF259">
        <v>474</v>
      </c>
      <c r="DG259">
        <v>449</v>
      </c>
      <c r="DH259">
        <v>464</v>
      </c>
      <c r="DI259">
        <v>499</v>
      </c>
      <c r="DJ259">
        <v>520</v>
      </c>
      <c r="DK259">
        <v>483</v>
      </c>
      <c r="DL259">
        <v>582</v>
      </c>
      <c r="DM259">
        <v>559</v>
      </c>
      <c r="DN259">
        <v>545</v>
      </c>
      <c r="DO259">
        <v>622</v>
      </c>
      <c r="DP259">
        <v>548</v>
      </c>
      <c r="DQ259">
        <v>563</v>
      </c>
      <c r="DR259">
        <v>487</v>
      </c>
      <c r="DS259">
        <v>298</v>
      </c>
      <c r="DT259">
        <v>230</v>
      </c>
      <c r="DU259">
        <v>274</v>
      </c>
      <c r="DV259">
        <v>323</v>
      </c>
      <c r="DW259">
        <v>388</v>
      </c>
      <c r="DX259">
        <v>462</v>
      </c>
      <c r="DY259">
        <v>417</v>
      </c>
      <c r="DZ259">
        <v>364</v>
      </c>
      <c r="EA259">
        <v>378</v>
      </c>
      <c r="EB259">
        <v>395</v>
      </c>
      <c r="EC259">
        <v>404</v>
      </c>
      <c r="ED259">
        <v>442</v>
      </c>
      <c r="EE259">
        <v>419</v>
      </c>
      <c r="EF259">
        <v>456</v>
      </c>
      <c r="EG259">
        <v>469</v>
      </c>
      <c r="EH259">
        <v>486</v>
      </c>
      <c r="EI259">
        <v>490</v>
      </c>
      <c r="EJ259">
        <v>473</v>
      </c>
      <c r="EK259">
        <v>482</v>
      </c>
      <c r="EL259">
        <v>536</v>
      </c>
      <c r="EM259">
        <v>520</v>
      </c>
      <c r="EN259">
        <v>534</v>
      </c>
      <c r="EO259">
        <v>540</v>
      </c>
      <c r="EP259">
        <v>540</v>
      </c>
      <c r="EQ259">
        <v>583</v>
      </c>
      <c r="ER259">
        <v>633</v>
      </c>
      <c r="ES259">
        <v>627</v>
      </c>
      <c r="ET259">
        <v>623</v>
      </c>
      <c r="EU259">
        <v>623</v>
      </c>
      <c r="EV259">
        <v>604</v>
      </c>
      <c r="EW259">
        <v>668</v>
      </c>
      <c r="EX259">
        <v>621</v>
      </c>
      <c r="EY259">
        <v>652</v>
      </c>
      <c r="EZ259">
        <v>688</v>
      </c>
      <c r="FA259">
        <v>744</v>
      </c>
      <c r="FB259">
        <v>595</v>
      </c>
      <c r="FC259">
        <v>665</v>
      </c>
      <c r="FD259">
        <v>692</v>
      </c>
      <c r="FE259">
        <v>704</v>
      </c>
      <c r="FF259">
        <v>689</v>
      </c>
      <c r="FG259">
        <v>696</v>
      </c>
      <c r="FH259">
        <v>727</v>
      </c>
      <c r="FI259">
        <v>689</v>
      </c>
      <c r="FJ259">
        <v>659</v>
      </c>
      <c r="FK259">
        <v>658</v>
      </c>
      <c r="FL259">
        <v>611</v>
      </c>
      <c r="FM259">
        <v>540</v>
      </c>
      <c r="FN259">
        <v>529</v>
      </c>
      <c r="FO259">
        <v>556</v>
      </c>
      <c r="FP259">
        <v>576</v>
      </c>
      <c r="FQ259">
        <v>529</v>
      </c>
      <c r="FR259">
        <v>481</v>
      </c>
      <c r="FS259">
        <v>525</v>
      </c>
      <c r="FT259">
        <v>479</v>
      </c>
      <c r="FU259">
        <v>469</v>
      </c>
      <c r="FV259">
        <v>493</v>
      </c>
      <c r="FW259">
        <v>497</v>
      </c>
      <c r="FX259">
        <v>554</v>
      </c>
      <c r="FY259">
        <v>599</v>
      </c>
      <c r="FZ259">
        <v>530</v>
      </c>
      <c r="GA259">
        <v>443</v>
      </c>
      <c r="GB259">
        <v>448</v>
      </c>
      <c r="GC259">
        <v>412</v>
      </c>
      <c r="GD259">
        <v>353</v>
      </c>
      <c r="GE259">
        <v>314</v>
      </c>
      <c r="GF259">
        <v>307</v>
      </c>
      <c r="GG259">
        <v>312</v>
      </c>
      <c r="GH259">
        <v>288</v>
      </c>
      <c r="GI259">
        <v>257</v>
      </c>
      <c r="GJ259">
        <v>197</v>
      </c>
      <c r="GK259">
        <v>217</v>
      </c>
      <c r="GL259">
        <v>878</v>
      </c>
    </row>
    <row r="260" spans="1:194" s="1" customFormat="1" ht="14.4" x14ac:dyDescent="0.3">
      <c r="A260" s="30" t="s">
        <v>46</v>
      </c>
      <c r="B260" s="1" t="s">
        <v>299</v>
      </c>
      <c r="C260" s="29" t="str">
        <f t="shared" si="86"/>
        <v>LA England - New Forest</v>
      </c>
      <c r="D260" s="48">
        <f t="shared" si="77"/>
        <v>5885</v>
      </c>
      <c r="E260" s="48">
        <f t="shared" si="78"/>
        <v>5570</v>
      </c>
      <c r="F260" s="49">
        <f t="shared" si="79"/>
        <v>176116</v>
      </c>
      <c r="G260" s="49">
        <f t="shared" si="80"/>
        <v>84831</v>
      </c>
      <c r="H260" s="50">
        <f t="shared" si="81"/>
        <v>91285</v>
      </c>
      <c r="I260" s="50">
        <f t="shared" si="82"/>
        <v>69372</v>
      </c>
      <c r="J260" s="50">
        <f t="shared" si="83"/>
        <v>76776</v>
      </c>
      <c r="K260" s="47">
        <f t="shared" si="84"/>
        <v>15459</v>
      </c>
      <c r="L260" s="48">
        <f t="shared" si="85"/>
        <v>14509</v>
      </c>
      <c r="M260" s="184">
        <v>602</v>
      </c>
      <c r="N260" s="184">
        <v>635</v>
      </c>
      <c r="O260" s="184">
        <v>707</v>
      </c>
      <c r="P260" s="184">
        <v>710</v>
      </c>
      <c r="Q260" s="184">
        <v>776</v>
      </c>
      <c r="R260" s="184">
        <v>765</v>
      </c>
      <c r="S260" s="184">
        <v>788</v>
      </c>
      <c r="T260" s="184">
        <v>839</v>
      </c>
      <c r="U260" s="184">
        <v>934</v>
      </c>
      <c r="V260" s="184">
        <v>898</v>
      </c>
      <c r="W260" s="184">
        <v>887</v>
      </c>
      <c r="X260" s="184">
        <v>1033</v>
      </c>
      <c r="Y260" s="184">
        <v>1031</v>
      </c>
      <c r="Z260" s="184">
        <v>989</v>
      </c>
      <c r="AA260" s="184">
        <v>980</v>
      </c>
      <c r="AB260" s="184">
        <v>990</v>
      </c>
      <c r="AC260" s="184">
        <v>972</v>
      </c>
      <c r="AD260" s="184">
        <v>923</v>
      </c>
      <c r="AE260" s="184">
        <v>873</v>
      </c>
      <c r="AF260" s="184">
        <v>758</v>
      </c>
      <c r="AG260" s="184">
        <v>687</v>
      </c>
      <c r="AH260" s="184">
        <v>648</v>
      </c>
      <c r="AI260" s="184">
        <v>687</v>
      </c>
      <c r="AJ260" s="184">
        <v>762</v>
      </c>
      <c r="AK260" s="184">
        <v>723</v>
      </c>
      <c r="AL260" s="184">
        <v>843</v>
      </c>
      <c r="AM260" s="184">
        <v>786</v>
      </c>
      <c r="AN260" s="184">
        <v>751</v>
      </c>
      <c r="AO260" s="184">
        <v>771</v>
      </c>
      <c r="AP260" s="184">
        <v>707</v>
      </c>
      <c r="AQ260" s="184">
        <v>730</v>
      </c>
      <c r="AR260" s="184">
        <v>714</v>
      </c>
      <c r="AS260" s="184">
        <v>876</v>
      </c>
      <c r="AT260" s="184">
        <v>837</v>
      </c>
      <c r="AU260" s="184">
        <v>799</v>
      </c>
      <c r="AV260" s="184">
        <v>806</v>
      </c>
      <c r="AW260" s="184">
        <v>808</v>
      </c>
      <c r="AX260" s="184">
        <v>937</v>
      </c>
      <c r="AY260" s="184">
        <v>796</v>
      </c>
      <c r="AZ260" s="184">
        <v>852</v>
      </c>
      <c r="BA260" s="184">
        <v>808</v>
      </c>
      <c r="BB260" s="184">
        <v>923</v>
      </c>
      <c r="BC260" s="184">
        <v>832</v>
      </c>
      <c r="BD260" s="184">
        <v>915</v>
      </c>
      <c r="BE260" s="184">
        <v>952</v>
      </c>
      <c r="BF260" s="184">
        <v>918</v>
      </c>
      <c r="BG260" s="184">
        <v>872</v>
      </c>
      <c r="BH260" s="184">
        <v>847</v>
      </c>
      <c r="BI260" s="184">
        <v>875</v>
      </c>
      <c r="BJ260" s="184">
        <v>894</v>
      </c>
      <c r="BK260" s="184">
        <v>944</v>
      </c>
      <c r="BL260" s="184">
        <v>1018</v>
      </c>
      <c r="BM260" s="184">
        <v>1099</v>
      </c>
      <c r="BN260" s="184">
        <v>1133</v>
      </c>
      <c r="BO260" s="184">
        <v>1201</v>
      </c>
      <c r="BP260" s="184">
        <v>1283</v>
      </c>
      <c r="BQ260" s="184">
        <v>1224</v>
      </c>
      <c r="BR260" s="184">
        <v>1294</v>
      </c>
      <c r="BS260" s="184">
        <v>1371</v>
      </c>
      <c r="BT260" s="184">
        <v>1405</v>
      </c>
      <c r="BU260" s="184">
        <v>1397</v>
      </c>
      <c r="BV260" s="184">
        <v>1329</v>
      </c>
      <c r="BW260" s="184">
        <v>1348</v>
      </c>
      <c r="BX260" s="184">
        <v>1345</v>
      </c>
      <c r="BY260" s="184">
        <v>1264</v>
      </c>
      <c r="BZ260" s="184">
        <v>1319</v>
      </c>
      <c r="CA260" s="184">
        <v>1268</v>
      </c>
      <c r="CB260" s="184">
        <v>1221</v>
      </c>
      <c r="CC260" s="184">
        <v>1140</v>
      </c>
      <c r="CD260" s="184">
        <v>1098</v>
      </c>
      <c r="CE260" s="184">
        <v>1195</v>
      </c>
      <c r="CF260" s="184">
        <v>1182</v>
      </c>
      <c r="CG260" s="184">
        <v>1090</v>
      </c>
      <c r="CH260" s="184">
        <v>1110</v>
      </c>
      <c r="CI260" s="184">
        <v>1139</v>
      </c>
      <c r="CJ260" s="184">
        <v>1214</v>
      </c>
      <c r="CK260" s="184">
        <v>1236</v>
      </c>
      <c r="CL260" s="184">
        <v>1402</v>
      </c>
      <c r="CM260" s="184">
        <v>1009</v>
      </c>
      <c r="CN260" s="184">
        <v>1037</v>
      </c>
      <c r="CO260" s="184">
        <v>970</v>
      </c>
      <c r="CP260" s="184">
        <v>822</v>
      </c>
      <c r="CQ260" s="184">
        <v>739</v>
      </c>
      <c r="CR260" s="184">
        <v>626</v>
      </c>
      <c r="CS260" s="184">
        <v>576</v>
      </c>
      <c r="CT260" s="184">
        <v>517</v>
      </c>
      <c r="CU260" s="184">
        <v>470</v>
      </c>
      <c r="CV260" s="184">
        <v>440</v>
      </c>
      <c r="CW260" s="184">
        <v>379</v>
      </c>
      <c r="CX260" s="184">
        <v>333</v>
      </c>
      <c r="CY260" s="184">
        <v>1198</v>
      </c>
      <c r="CZ260">
        <v>563</v>
      </c>
      <c r="DA260">
        <v>563</v>
      </c>
      <c r="DB260">
        <v>647</v>
      </c>
      <c r="DC260">
        <v>703</v>
      </c>
      <c r="DD260">
        <v>702</v>
      </c>
      <c r="DE260">
        <v>772</v>
      </c>
      <c r="DF260">
        <v>829</v>
      </c>
      <c r="DG260">
        <v>783</v>
      </c>
      <c r="DH260">
        <v>755</v>
      </c>
      <c r="DI260">
        <v>837</v>
      </c>
      <c r="DJ260">
        <v>880</v>
      </c>
      <c r="DK260">
        <v>905</v>
      </c>
      <c r="DL260">
        <v>938</v>
      </c>
      <c r="DM260">
        <v>984</v>
      </c>
      <c r="DN260">
        <v>899</v>
      </c>
      <c r="DO260">
        <v>925</v>
      </c>
      <c r="DP260">
        <v>920</v>
      </c>
      <c r="DQ260">
        <v>904</v>
      </c>
      <c r="DR260">
        <v>865</v>
      </c>
      <c r="DS260">
        <v>594</v>
      </c>
      <c r="DT260">
        <v>499</v>
      </c>
      <c r="DU260">
        <v>580</v>
      </c>
      <c r="DV260">
        <v>649</v>
      </c>
      <c r="DW260">
        <v>677</v>
      </c>
      <c r="DX260">
        <v>758</v>
      </c>
      <c r="DY260">
        <v>669</v>
      </c>
      <c r="DZ260">
        <v>712</v>
      </c>
      <c r="EA260">
        <v>697</v>
      </c>
      <c r="EB260">
        <v>795</v>
      </c>
      <c r="EC260">
        <v>771</v>
      </c>
      <c r="ED260">
        <v>827</v>
      </c>
      <c r="EE260">
        <v>815</v>
      </c>
      <c r="EF260">
        <v>871</v>
      </c>
      <c r="EG260">
        <v>920</v>
      </c>
      <c r="EH260">
        <v>906</v>
      </c>
      <c r="EI260">
        <v>954</v>
      </c>
      <c r="EJ260">
        <v>963</v>
      </c>
      <c r="EK260">
        <v>981</v>
      </c>
      <c r="EL260">
        <v>923</v>
      </c>
      <c r="EM260">
        <v>985</v>
      </c>
      <c r="EN260">
        <v>869</v>
      </c>
      <c r="EO260">
        <v>970</v>
      </c>
      <c r="EP260">
        <v>928</v>
      </c>
      <c r="EQ260">
        <v>1015</v>
      </c>
      <c r="ER260">
        <v>1014</v>
      </c>
      <c r="ES260">
        <v>1002</v>
      </c>
      <c r="ET260">
        <v>929</v>
      </c>
      <c r="EU260">
        <v>916</v>
      </c>
      <c r="EV260">
        <v>926</v>
      </c>
      <c r="EW260">
        <v>1068</v>
      </c>
      <c r="EX260">
        <v>1089</v>
      </c>
      <c r="EY260">
        <v>1105</v>
      </c>
      <c r="EZ260">
        <v>1190</v>
      </c>
      <c r="FA260">
        <v>1330</v>
      </c>
      <c r="FB260">
        <v>1213</v>
      </c>
      <c r="FC260">
        <v>1363</v>
      </c>
      <c r="FD260">
        <v>1449</v>
      </c>
      <c r="FE260">
        <v>1448</v>
      </c>
      <c r="FF260">
        <v>1445</v>
      </c>
      <c r="FG260">
        <v>1526</v>
      </c>
      <c r="FH260">
        <v>1493</v>
      </c>
      <c r="FI260">
        <v>1561</v>
      </c>
      <c r="FJ260">
        <v>1440</v>
      </c>
      <c r="FK260">
        <v>1431</v>
      </c>
      <c r="FL260">
        <v>1349</v>
      </c>
      <c r="FM260">
        <v>1396</v>
      </c>
      <c r="FN260">
        <v>1364</v>
      </c>
      <c r="FO260">
        <v>1315</v>
      </c>
      <c r="FP260">
        <v>1259</v>
      </c>
      <c r="FQ260">
        <v>1242</v>
      </c>
      <c r="FR260">
        <v>1259</v>
      </c>
      <c r="FS260">
        <v>1272</v>
      </c>
      <c r="FT260">
        <v>1297</v>
      </c>
      <c r="FU260">
        <v>1270</v>
      </c>
      <c r="FV260">
        <v>1283</v>
      </c>
      <c r="FW260">
        <v>1301</v>
      </c>
      <c r="FX260">
        <v>1428</v>
      </c>
      <c r="FY260">
        <v>1640</v>
      </c>
      <c r="FZ260">
        <v>1191</v>
      </c>
      <c r="GA260">
        <v>1099</v>
      </c>
      <c r="GB260">
        <v>1087</v>
      </c>
      <c r="GC260">
        <v>991</v>
      </c>
      <c r="GD260">
        <v>851</v>
      </c>
      <c r="GE260">
        <v>722</v>
      </c>
      <c r="GF260">
        <v>781</v>
      </c>
      <c r="GG260">
        <v>694</v>
      </c>
      <c r="GH260">
        <v>713</v>
      </c>
      <c r="GI260">
        <v>626</v>
      </c>
      <c r="GJ260">
        <v>574</v>
      </c>
      <c r="GK260">
        <v>482</v>
      </c>
      <c r="GL260">
        <v>2159</v>
      </c>
    </row>
    <row r="261" spans="1:194" s="1" customFormat="1" ht="14.4" x14ac:dyDescent="0.3">
      <c r="A261" s="30" t="s">
        <v>46</v>
      </c>
      <c r="B261" s="1" t="s">
        <v>300</v>
      </c>
      <c r="C261" s="29" t="str">
        <f t="shared" si="86"/>
        <v>LA England - Newark and Sherwood</v>
      </c>
      <c r="D261" s="48">
        <f t="shared" si="77"/>
        <v>4443</v>
      </c>
      <c r="E261" s="48">
        <f t="shared" si="78"/>
        <v>4302</v>
      </c>
      <c r="F261" s="49">
        <f t="shared" si="79"/>
        <v>127886</v>
      </c>
      <c r="G261" s="49">
        <f t="shared" si="80"/>
        <v>62959</v>
      </c>
      <c r="H261" s="50">
        <f t="shared" si="81"/>
        <v>64927</v>
      </c>
      <c r="I261" s="50">
        <f t="shared" si="82"/>
        <v>50375</v>
      </c>
      <c r="J261" s="50">
        <f t="shared" si="83"/>
        <v>52882</v>
      </c>
      <c r="K261" s="47">
        <f t="shared" si="84"/>
        <v>12584</v>
      </c>
      <c r="L261" s="48">
        <f t="shared" si="85"/>
        <v>12045</v>
      </c>
      <c r="M261" s="184">
        <v>550</v>
      </c>
      <c r="N261" s="184">
        <v>577</v>
      </c>
      <c r="O261" s="184">
        <v>634</v>
      </c>
      <c r="P261" s="184">
        <v>672</v>
      </c>
      <c r="Q261" s="184">
        <v>685</v>
      </c>
      <c r="R261" s="184">
        <v>685</v>
      </c>
      <c r="S261" s="184">
        <v>725</v>
      </c>
      <c r="T261" s="184">
        <v>728</v>
      </c>
      <c r="U261" s="184">
        <v>670</v>
      </c>
      <c r="V261" s="184">
        <v>698</v>
      </c>
      <c r="W261" s="184">
        <v>697</v>
      </c>
      <c r="X261" s="184">
        <v>820</v>
      </c>
      <c r="Y261" s="184">
        <v>792</v>
      </c>
      <c r="Z261" s="184">
        <v>738</v>
      </c>
      <c r="AA261" s="184">
        <v>761</v>
      </c>
      <c r="AB261" s="184">
        <v>757</v>
      </c>
      <c r="AC261" s="184">
        <v>715</v>
      </c>
      <c r="AD261" s="184">
        <v>680</v>
      </c>
      <c r="AE261" s="184">
        <v>667</v>
      </c>
      <c r="AF261" s="184">
        <v>536</v>
      </c>
      <c r="AG261" s="184">
        <v>550</v>
      </c>
      <c r="AH261" s="184">
        <v>529</v>
      </c>
      <c r="AI261" s="184">
        <v>603</v>
      </c>
      <c r="AJ261" s="184">
        <v>693</v>
      </c>
      <c r="AK261" s="184">
        <v>665</v>
      </c>
      <c r="AL261" s="184">
        <v>698</v>
      </c>
      <c r="AM261" s="184">
        <v>684</v>
      </c>
      <c r="AN261" s="184">
        <v>727</v>
      </c>
      <c r="AO261" s="184">
        <v>789</v>
      </c>
      <c r="AP261" s="184">
        <v>731</v>
      </c>
      <c r="AQ261" s="184">
        <v>784</v>
      </c>
      <c r="AR261" s="184">
        <v>810</v>
      </c>
      <c r="AS261" s="184">
        <v>803</v>
      </c>
      <c r="AT261" s="184">
        <v>823</v>
      </c>
      <c r="AU261" s="184">
        <v>764</v>
      </c>
      <c r="AV261" s="184">
        <v>820</v>
      </c>
      <c r="AW261" s="184">
        <v>819</v>
      </c>
      <c r="AX261" s="184">
        <v>791</v>
      </c>
      <c r="AY261" s="184">
        <v>761</v>
      </c>
      <c r="AZ261" s="184">
        <v>797</v>
      </c>
      <c r="BA261" s="184">
        <v>753</v>
      </c>
      <c r="BB261" s="184">
        <v>791</v>
      </c>
      <c r="BC261" s="184">
        <v>736</v>
      </c>
      <c r="BD261" s="184">
        <v>769</v>
      </c>
      <c r="BE261" s="184">
        <v>768</v>
      </c>
      <c r="BF261" s="184">
        <v>758</v>
      </c>
      <c r="BG261" s="184">
        <v>711</v>
      </c>
      <c r="BH261" s="184">
        <v>675</v>
      </c>
      <c r="BI261" s="184">
        <v>676</v>
      </c>
      <c r="BJ261" s="184">
        <v>731</v>
      </c>
      <c r="BK261" s="184">
        <v>734</v>
      </c>
      <c r="BL261" s="184">
        <v>823</v>
      </c>
      <c r="BM261" s="184">
        <v>872</v>
      </c>
      <c r="BN261" s="184">
        <v>907</v>
      </c>
      <c r="BO261" s="184">
        <v>837</v>
      </c>
      <c r="BP261" s="184">
        <v>958</v>
      </c>
      <c r="BQ261" s="184">
        <v>972</v>
      </c>
      <c r="BR261" s="184">
        <v>979</v>
      </c>
      <c r="BS261" s="184">
        <v>955</v>
      </c>
      <c r="BT261" s="184">
        <v>911</v>
      </c>
      <c r="BU261" s="184">
        <v>890</v>
      </c>
      <c r="BV261" s="184">
        <v>1009</v>
      </c>
      <c r="BW261" s="184">
        <v>890</v>
      </c>
      <c r="BX261" s="184">
        <v>866</v>
      </c>
      <c r="BY261" s="184">
        <v>795</v>
      </c>
      <c r="BZ261" s="184">
        <v>827</v>
      </c>
      <c r="CA261" s="184">
        <v>818</v>
      </c>
      <c r="CB261" s="184">
        <v>765</v>
      </c>
      <c r="CC261" s="184">
        <v>715</v>
      </c>
      <c r="CD261" s="184">
        <v>680</v>
      </c>
      <c r="CE261" s="184">
        <v>723</v>
      </c>
      <c r="CF261" s="184">
        <v>630</v>
      </c>
      <c r="CG261" s="184">
        <v>693</v>
      </c>
      <c r="CH261" s="184">
        <v>673</v>
      </c>
      <c r="CI261" s="184">
        <v>686</v>
      </c>
      <c r="CJ261" s="184">
        <v>679</v>
      </c>
      <c r="CK261" s="184">
        <v>699</v>
      </c>
      <c r="CL261" s="184">
        <v>745</v>
      </c>
      <c r="CM261" s="184">
        <v>568</v>
      </c>
      <c r="CN261" s="184">
        <v>481</v>
      </c>
      <c r="CO261" s="184">
        <v>530</v>
      </c>
      <c r="CP261" s="184">
        <v>451</v>
      </c>
      <c r="CQ261" s="184">
        <v>358</v>
      </c>
      <c r="CR261" s="184">
        <v>289</v>
      </c>
      <c r="CS261" s="184">
        <v>287</v>
      </c>
      <c r="CT261" s="184">
        <v>271</v>
      </c>
      <c r="CU261" s="184">
        <v>230</v>
      </c>
      <c r="CV261" s="184">
        <v>201</v>
      </c>
      <c r="CW261" s="184">
        <v>181</v>
      </c>
      <c r="CX261" s="184">
        <v>119</v>
      </c>
      <c r="CY261" s="184">
        <v>466</v>
      </c>
      <c r="CZ261">
        <v>552</v>
      </c>
      <c r="DA261">
        <v>523</v>
      </c>
      <c r="DB261">
        <v>599</v>
      </c>
      <c r="DC261">
        <v>633</v>
      </c>
      <c r="DD261">
        <v>662</v>
      </c>
      <c r="DE261">
        <v>639</v>
      </c>
      <c r="DF261">
        <v>668</v>
      </c>
      <c r="DG261">
        <v>612</v>
      </c>
      <c r="DH261">
        <v>752</v>
      </c>
      <c r="DI261">
        <v>727</v>
      </c>
      <c r="DJ261">
        <v>696</v>
      </c>
      <c r="DK261">
        <v>680</v>
      </c>
      <c r="DL261">
        <v>721</v>
      </c>
      <c r="DM261">
        <v>739</v>
      </c>
      <c r="DN261">
        <v>727</v>
      </c>
      <c r="DO261">
        <v>734</v>
      </c>
      <c r="DP261">
        <v>706</v>
      </c>
      <c r="DQ261">
        <v>675</v>
      </c>
      <c r="DR261">
        <v>704</v>
      </c>
      <c r="DS261">
        <v>572</v>
      </c>
      <c r="DT261">
        <v>493</v>
      </c>
      <c r="DU261">
        <v>497</v>
      </c>
      <c r="DV261">
        <v>520</v>
      </c>
      <c r="DW261">
        <v>603</v>
      </c>
      <c r="DX261">
        <v>615</v>
      </c>
      <c r="DY261">
        <v>702</v>
      </c>
      <c r="DZ261">
        <v>687</v>
      </c>
      <c r="EA261">
        <v>712</v>
      </c>
      <c r="EB261">
        <v>678</v>
      </c>
      <c r="EC261">
        <v>694</v>
      </c>
      <c r="ED261">
        <v>714</v>
      </c>
      <c r="EE261">
        <v>851</v>
      </c>
      <c r="EF261">
        <v>903</v>
      </c>
      <c r="EG261">
        <v>820</v>
      </c>
      <c r="EH261">
        <v>843</v>
      </c>
      <c r="EI261">
        <v>881</v>
      </c>
      <c r="EJ261">
        <v>848</v>
      </c>
      <c r="EK261">
        <v>832</v>
      </c>
      <c r="EL261">
        <v>815</v>
      </c>
      <c r="EM261">
        <v>852</v>
      </c>
      <c r="EN261">
        <v>771</v>
      </c>
      <c r="EO261">
        <v>776</v>
      </c>
      <c r="EP261">
        <v>732</v>
      </c>
      <c r="EQ261">
        <v>746</v>
      </c>
      <c r="ER261">
        <v>809</v>
      </c>
      <c r="ES261">
        <v>734</v>
      </c>
      <c r="ET261">
        <v>702</v>
      </c>
      <c r="EU261">
        <v>651</v>
      </c>
      <c r="EV261">
        <v>718</v>
      </c>
      <c r="EW261">
        <v>728</v>
      </c>
      <c r="EX261">
        <v>815</v>
      </c>
      <c r="EY261">
        <v>895</v>
      </c>
      <c r="EZ261">
        <v>899</v>
      </c>
      <c r="FA261">
        <v>951</v>
      </c>
      <c r="FB261">
        <v>891</v>
      </c>
      <c r="FC261">
        <v>997</v>
      </c>
      <c r="FD261">
        <v>944</v>
      </c>
      <c r="FE261">
        <v>972</v>
      </c>
      <c r="FF261">
        <v>974</v>
      </c>
      <c r="FG261">
        <v>999</v>
      </c>
      <c r="FH261">
        <v>969</v>
      </c>
      <c r="FI261">
        <v>958</v>
      </c>
      <c r="FJ261">
        <v>932</v>
      </c>
      <c r="FK261">
        <v>889</v>
      </c>
      <c r="FL261">
        <v>896</v>
      </c>
      <c r="FM261">
        <v>891</v>
      </c>
      <c r="FN261">
        <v>831</v>
      </c>
      <c r="FO261">
        <v>787</v>
      </c>
      <c r="FP261">
        <v>753</v>
      </c>
      <c r="FQ261">
        <v>754</v>
      </c>
      <c r="FR261">
        <v>733</v>
      </c>
      <c r="FS261">
        <v>698</v>
      </c>
      <c r="FT261">
        <v>719</v>
      </c>
      <c r="FU261">
        <v>689</v>
      </c>
      <c r="FV261">
        <v>736</v>
      </c>
      <c r="FW261">
        <v>752</v>
      </c>
      <c r="FX261">
        <v>796</v>
      </c>
      <c r="FY261">
        <v>816</v>
      </c>
      <c r="FZ261">
        <v>617</v>
      </c>
      <c r="GA261">
        <v>623</v>
      </c>
      <c r="GB261">
        <v>582</v>
      </c>
      <c r="GC261">
        <v>514</v>
      </c>
      <c r="GD261">
        <v>451</v>
      </c>
      <c r="GE261">
        <v>367</v>
      </c>
      <c r="GF261">
        <v>359</v>
      </c>
      <c r="GG261">
        <v>395</v>
      </c>
      <c r="GH261">
        <v>300</v>
      </c>
      <c r="GI261">
        <v>284</v>
      </c>
      <c r="GJ261">
        <v>230</v>
      </c>
      <c r="GK261">
        <v>212</v>
      </c>
      <c r="GL261">
        <v>809</v>
      </c>
    </row>
    <row r="262" spans="1:194" s="1" customFormat="1" ht="14.4" x14ac:dyDescent="0.3">
      <c r="A262" s="30" t="s">
        <v>46</v>
      </c>
      <c r="B262" s="1" t="s">
        <v>301</v>
      </c>
      <c r="C262" s="29" t="str">
        <f t="shared" si="86"/>
        <v>LA England - Newcastle upon Tyne</v>
      </c>
      <c r="D262" s="48">
        <f t="shared" si="77"/>
        <v>10601</v>
      </c>
      <c r="E262" s="48">
        <f t="shared" si="78"/>
        <v>9888</v>
      </c>
      <c r="F262" s="49">
        <f t="shared" si="79"/>
        <v>320605</v>
      </c>
      <c r="G262" s="49">
        <f t="shared" si="80"/>
        <v>158147</v>
      </c>
      <c r="H262" s="50">
        <f t="shared" si="81"/>
        <v>162458</v>
      </c>
      <c r="I262" s="50">
        <f t="shared" si="82"/>
        <v>126709</v>
      </c>
      <c r="J262" s="50">
        <f t="shared" si="83"/>
        <v>132690</v>
      </c>
      <c r="K262" s="47">
        <f t="shared" si="84"/>
        <v>31438</v>
      </c>
      <c r="L262" s="48">
        <f t="shared" si="85"/>
        <v>29768</v>
      </c>
      <c r="M262" s="184">
        <v>1566</v>
      </c>
      <c r="N262" s="184">
        <v>1644</v>
      </c>
      <c r="O262" s="184">
        <v>1673</v>
      </c>
      <c r="P262" s="184">
        <v>1719</v>
      </c>
      <c r="Q262" s="184">
        <v>1640</v>
      </c>
      <c r="R262" s="184">
        <v>1739</v>
      </c>
      <c r="S262" s="184">
        <v>1767</v>
      </c>
      <c r="T262" s="184">
        <v>1860</v>
      </c>
      <c r="U262" s="184">
        <v>1857</v>
      </c>
      <c r="V262" s="184">
        <v>1796</v>
      </c>
      <c r="W262" s="184">
        <v>1722</v>
      </c>
      <c r="X262" s="184">
        <v>1854</v>
      </c>
      <c r="Y262" s="184">
        <v>1824</v>
      </c>
      <c r="Z262" s="184">
        <v>1832</v>
      </c>
      <c r="AA262" s="184">
        <v>1777</v>
      </c>
      <c r="AB262" s="184">
        <v>1776</v>
      </c>
      <c r="AC262" s="184">
        <v>1731</v>
      </c>
      <c r="AD262" s="184">
        <v>1661</v>
      </c>
      <c r="AE262" s="184">
        <v>2145</v>
      </c>
      <c r="AF262" s="184">
        <v>4321</v>
      </c>
      <c r="AG262" s="184">
        <v>5368</v>
      </c>
      <c r="AH262" s="184">
        <v>5283</v>
      </c>
      <c r="AI262" s="184">
        <v>4347</v>
      </c>
      <c r="AJ262" s="184">
        <v>3516</v>
      </c>
      <c r="AK262" s="184">
        <v>3022</v>
      </c>
      <c r="AL262" s="184">
        <v>2792</v>
      </c>
      <c r="AM262" s="184">
        <v>2597</v>
      </c>
      <c r="AN262" s="184">
        <v>2623</v>
      </c>
      <c r="AO262" s="184">
        <v>2486</v>
      </c>
      <c r="AP262" s="184">
        <v>2503</v>
      </c>
      <c r="AQ262" s="184">
        <v>2387</v>
      </c>
      <c r="AR262" s="184">
        <v>2222</v>
      </c>
      <c r="AS262" s="184">
        <v>2289</v>
      </c>
      <c r="AT262" s="184">
        <v>2190</v>
      </c>
      <c r="AU262" s="184">
        <v>2403</v>
      </c>
      <c r="AV262" s="184">
        <v>2116</v>
      </c>
      <c r="AW262" s="184">
        <v>2132</v>
      </c>
      <c r="AX262" s="184">
        <v>2115</v>
      </c>
      <c r="AY262" s="184">
        <v>2089</v>
      </c>
      <c r="AZ262" s="184">
        <v>2067</v>
      </c>
      <c r="BA262" s="184">
        <v>1978</v>
      </c>
      <c r="BB262" s="184">
        <v>1863</v>
      </c>
      <c r="BC262" s="184">
        <v>1964</v>
      </c>
      <c r="BD262" s="184">
        <v>1848</v>
      </c>
      <c r="BE262" s="184">
        <v>1925</v>
      </c>
      <c r="BF262" s="184">
        <v>1774</v>
      </c>
      <c r="BG262" s="184">
        <v>1613</v>
      </c>
      <c r="BH262" s="184">
        <v>1546</v>
      </c>
      <c r="BI262" s="184">
        <v>1625</v>
      </c>
      <c r="BJ262" s="184">
        <v>1604</v>
      </c>
      <c r="BK262" s="184">
        <v>1513</v>
      </c>
      <c r="BL262" s="184">
        <v>1573</v>
      </c>
      <c r="BM262" s="184">
        <v>1687</v>
      </c>
      <c r="BN262" s="184">
        <v>1788</v>
      </c>
      <c r="BO262" s="184">
        <v>1619</v>
      </c>
      <c r="BP262" s="184">
        <v>1636</v>
      </c>
      <c r="BQ262" s="184">
        <v>1503</v>
      </c>
      <c r="BR262" s="184">
        <v>1659</v>
      </c>
      <c r="BS262" s="184">
        <v>1649</v>
      </c>
      <c r="BT262" s="184">
        <v>1772</v>
      </c>
      <c r="BU262" s="184">
        <v>1682</v>
      </c>
      <c r="BV262" s="184">
        <v>1599</v>
      </c>
      <c r="BW262" s="184">
        <v>1623</v>
      </c>
      <c r="BX262" s="184">
        <v>1523</v>
      </c>
      <c r="BY262" s="184">
        <v>1536</v>
      </c>
      <c r="BZ262" s="184">
        <v>1420</v>
      </c>
      <c r="CA262" s="184">
        <v>1527</v>
      </c>
      <c r="CB262" s="184">
        <v>1304</v>
      </c>
      <c r="CC262" s="184">
        <v>1295</v>
      </c>
      <c r="CD262" s="184">
        <v>1185</v>
      </c>
      <c r="CE262" s="184">
        <v>1189</v>
      </c>
      <c r="CF262" s="184">
        <v>1107</v>
      </c>
      <c r="CG262" s="184">
        <v>1064</v>
      </c>
      <c r="CH262" s="184">
        <v>977</v>
      </c>
      <c r="CI262" s="184">
        <v>1023</v>
      </c>
      <c r="CJ262" s="184">
        <v>982</v>
      </c>
      <c r="CK262" s="184">
        <v>1011</v>
      </c>
      <c r="CL262" s="184">
        <v>1112</v>
      </c>
      <c r="CM262" s="184">
        <v>777</v>
      </c>
      <c r="CN262" s="184">
        <v>710</v>
      </c>
      <c r="CO262" s="184">
        <v>677</v>
      </c>
      <c r="CP262" s="184">
        <v>568</v>
      </c>
      <c r="CQ262" s="184">
        <v>481</v>
      </c>
      <c r="CR262" s="184">
        <v>399</v>
      </c>
      <c r="CS262" s="184">
        <v>434</v>
      </c>
      <c r="CT262" s="184">
        <v>403</v>
      </c>
      <c r="CU262" s="184">
        <v>330</v>
      </c>
      <c r="CV262" s="184">
        <v>316</v>
      </c>
      <c r="CW262" s="184">
        <v>286</v>
      </c>
      <c r="CX262" s="184">
        <v>235</v>
      </c>
      <c r="CY262" s="184">
        <v>782</v>
      </c>
      <c r="CZ262">
        <v>1484</v>
      </c>
      <c r="DA262">
        <v>1536</v>
      </c>
      <c r="DB262">
        <v>1614</v>
      </c>
      <c r="DC262">
        <v>1560</v>
      </c>
      <c r="DD262">
        <v>1692</v>
      </c>
      <c r="DE262">
        <v>1699</v>
      </c>
      <c r="DF262">
        <v>1688</v>
      </c>
      <c r="DG262">
        <v>1655</v>
      </c>
      <c r="DH262">
        <v>1800</v>
      </c>
      <c r="DI262">
        <v>1637</v>
      </c>
      <c r="DJ262">
        <v>1784</v>
      </c>
      <c r="DK262">
        <v>1731</v>
      </c>
      <c r="DL262">
        <v>1629</v>
      </c>
      <c r="DM262">
        <v>1691</v>
      </c>
      <c r="DN262">
        <v>1690</v>
      </c>
      <c r="DO262">
        <v>1667</v>
      </c>
      <c r="DP262">
        <v>1639</v>
      </c>
      <c r="DQ262">
        <v>1572</v>
      </c>
      <c r="DR262">
        <v>1977</v>
      </c>
      <c r="DS262">
        <v>4978</v>
      </c>
      <c r="DT262">
        <v>6058</v>
      </c>
      <c r="DU262">
        <v>5770</v>
      </c>
      <c r="DV262">
        <v>4431</v>
      </c>
      <c r="DW262">
        <v>3356</v>
      </c>
      <c r="DX262">
        <v>2416</v>
      </c>
      <c r="DY262">
        <v>2302</v>
      </c>
      <c r="DZ262">
        <v>2545</v>
      </c>
      <c r="EA262">
        <v>2620</v>
      </c>
      <c r="EB262">
        <v>2555</v>
      </c>
      <c r="EC262">
        <v>2385</v>
      </c>
      <c r="ED262">
        <v>2434</v>
      </c>
      <c r="EE262">
        <v>2491</v>
      </c>
      <c r="EF262">
        <v>2332</v>
      </c>
      <c r="EG262">
        <v>2245</v>
      </c>
      <c r="EH262">
        <v>2305</v>
      </c>
      <c r="EI262">
        <v>2171</v>
      </c>
      <c r="EJ262">
        <v>2424</v>
      </c>
      <c r="EK262">
        <v>2288</v>
      </c>
      <c r="EL262">
        <v>2184</v>
      </c>
      <c r="EM262">
        <v>2102</v>
      </c>
      <c r="EN262">
        <v>2054</v>
      </c>
      <c r="EO262">
        <v>1946</v>
      </c>
      <c r="EP262">
        <v>1995</v>
      </c>
      <c r="EQ262">
        <v>1945</v>
      </c>
      <c r="ER262">
        <v>1815</v>
      </c>
      <c r="ES262">
        <v>1733</v>
      </c>
      <c r="ET262">
        <v>1593</v>
      </c>
      <c r="EU262">
        <v>1460</v>
      </c>
      <c r="EV262">
        <v>1629</v>
      </c>
      <c r="EW262">
        <v>1652</v>
      </c>
      <c r="EX262">
        <v>1603</v>
      </c>
      <c r="EY262">
        <v>1573</v>
      </c>
      <c r="EZ262">
        <v>1580</v>
      </c>
      <c r="FA262">
        <v>1711</v>
      </c>
      <c r="FB262">
        <v>1574</v>
      </c>
      <c r="FC262">
        <v>1581</v>
      </c>
      <c r="FD262">
        <v>1715</v>
      </c>
      <c r="FE262">
        <v>1685</v>
      </c>
      <c r="FF262">
        <v>1696</v>
      </c>
      <c r="FG262">
        <v>1681</v>
      </c>
      <c r="FH262">
        <v>1703</v>
      </c>
      <c r="FI262">
        <v>1783</v>
      </c>
      <c r="FJ262">
        <v>1649</v>
      </c>
      <c r="FK262">
        <v>1577</v>
      </c>
      <c r="FL262">
        <v>1578</v>
      </c>
      <c r="FM262">
        <v>1610</v>
      </c>
      <c r="FN262">
        <v>1468</v>
      </c>
      <c r="FO262">
        <v>1410</v>
      </c>
      <c r="FP262">
        <v>1404</v>
      </c>
      <c r="FQ262">
        <v>1270</v>
      </c>
      <c r="FR262">
        <v>1211</v>
      </c>
      <c r="FS262">
        <v>1240</v>
      </c>
      <c r="FT262">
        <v>1186</v>
      </c>
      <c r="FU262">
        <v>1102</v>
      </c>
      <c r="FV262">
        <v>1132</v>
      </c>
      <c r="FW262">
        <v>1102</v>
      </c>
      <c r="FX262">
        <v>1136</v>
      </c>
      <c r="FY262">
        <v>1273</v>
      </c>
      <c r="FZ262">
        <v>876</v>
      </c>
      <c r="GA262">
        <v>846</v>
      </c>
      <c r="GB262">
        <v>805</v>
      </c>
      <c r="GC262">
        <v>696</v>
      </c>
      <c r="GD262">
        <v>634</v>
      </c>
      <c r="GE262">
        <v>589</v>
      </c>
      <c r="GF262">
        <v>641</v>
      </c>
      <c r="GG262">
        <v>593</v>
      </c>
      <c r="GH262">
        <v>591</v>
      </c>
      <c r="GI262">
        <v>544</v>
      </c>
      <c r="GJ262">
        <v>419</v>
      </c>
      <c r="GK262">
        <v>415</v>
      </c>
      <c r="GL262">
        <v>1617</v>
      </c>
    </row>
    <row r="263" spans="1:194" s="1" customFormat="1" ht="14.4" x14ac:dyDescent="0.3">
      <c r="A263" s="30" t="s">
        <v>46</v>
      </c>
      <c r="B263" s="1" t="s">
        <v>302</v>
      </c>
      <c r="C263" s="29" t="str">
        <f t="shared" si="86"/>
        <v>LA England - Newcastle-under-Lyme</v>
      </c>
      <c r="D263" s="48">
        <f t="shared" si="77"/>
        <v>4257</v>
      </c>
      <c r="E263" s="48">
        <f t="shared" si="78"/>
        <v>3992</v>
      </c>
      <c r="F263" s="49">
        <f t="shared" si="79"/>
        <v>127727</v>
      </c>
      <c r="G263" s="49">
        <f t="shared" si="80"/>
        <v>62335</v>
      </c>
      <c r="H263" s="50">
        <f t="shared" si="81"/>
        <v>65392</v>
      </c>
      <c r="I263" s="50">
        <f t="shared" si="82"/>
        <v>50317</v>
      </c>
      <c r="J263" s="50">
        <f t="shared" si="83"/>
        <v>54032</v>
      </c>
      <c r="K263" s="47">
        <f t="shared" si="84"/>
        <v>12018</v>
      </c>
      <c r="L263" s="48">
        <f t="shared" si="85"/>
        <v>11360</v>
      </c>
      <c r="M263" s="184">
        <v>537</v>
      </c>
      <c r="N263" s="184">
        <v>587</v>
      </c>
      <c r="O263" s="184">
        <v>608</v>
      </c>
      <c r="P263" s="184">
        <v>582</v>
      </c>
      <c r="Q263" s="184">
        <v>671</v>
      </c>
      <c r="R263" s="184">
        <v>597</v>
      </c>
      <c r="S263" s="184">
        <v>633</v>
      </c>
      <c r="T263" s="184">
        <v>735</v>
      </c>
      <c r="U263" s="184">
        <v>656</v>
      </c>
      <c r="V263" s="184">
        <v>724</v>
      </c>
      <c r="W263" s="184">
        <v>717</v>
      </c>
      <c r="X263" s="184">
        <v>714</v>
      </c>
      <c r="Y263" s="184">
        <v>729</v>
      </c>
      <c r="Z263" s="184">
        <v>688</v>
      </c>
      <c r="AA263" s="184">
        <v>704</v>
      </c>
      <c r="AB263" s="184">
        <v>756</v>
      </c>
      <c r="AC263" s="184">
        <v>714</v>
      </c>
      <c r="AD263" s="184">
        <v>666</v>
      </c>
      <c r="AE263" s="184">
        <v>746</v>
      </c>
      <c r="AF263" s="184">
        <v>1219</v>
      </c>
      <c r="AG263" s="184">
        <v>1076</v>
      </c>
      <c r="AH263" s="184">
        <v>1049</v>
      </c>
      <c r="AI263" s="184">
        <v>969</v>
      </c>
      <c r="AJ263" s="184">
        <v>830</v>
      </c>
      <c r="AK263" s="184">
        <v>753</v>
      </c>
      <c r="AL263" s="184">
        <v>701</v>
      </c>
      <c r="AM263" s="184">
        <v>672</v>
      </c>
      <c r="AN263" s="184">
        <v>690</v>
      </c>
      <c r="AO263" s="184">
        <v>697</v>
      </c>
      <c r="AP263" s="184">
        <v>708</v>
      </c>
      <c r="AQ263" s="184">
        <v>744</v>
      </c>
      <c r="AR263" s="184">
        <v>693</v>
      </c>
      <c r="AS263" s="184">
        <v>707</v>
      </c>
      <c r="AT263" s="184">
        <v>774</v>
      </c>
      <c r="AU263" s="184">
        <v>767</v>
      </c>
      <c r="AV263" s="184">
        <v>838</v>
      </c>
      <c r="AW263" s="184">
        <v>793</v>
      </c>
      <c r="AX263" s="184">
        <v>774</v>
      </c>
      <c r="AY263" s="184">
        <v>803</v>
      </c>
      <c r="AZ263" s="184">
        <v>769</v>
      </c>
      <c r="BA263" s="184">
        <v>718</v>
      </c>
      <c r="BB263" s="184">
        <v>774</v>
      </c>
      <c r="BC263" s="184">
        <v>722</v>
      </c>
      <c r="BD263" s="184">
        <v>715</v>
      </c>
      <c r="BE263" s="184">
        <v>751</v>
      </c>
      <c r="BF263" s="184">
        <v>700</v>
      </c>
      <c r="BG263" s="184">
        <v>677</v>
      </c>
      <c r="BH263" s="184">
        <v>674</v>
      </c>
      <c r="BI263" s="184">
        <v>668</v>
      </c>
      <c r="BJ263" s="184">
        <v>721</v>
      </c>
      <c r="BK263" s="184">
        <v>749</v>
      </c>
      <c r="BL263" s="184">
        <v>782</v>
      </c>
      <c r="BM263" s="184">
        <v>822</v>
      </c>
      <c r="BN263" s="184">
        <v>868</v>
      </c>
      <c r="BO263" s="184">
        <v>891</v>
      </c>
      <c r="BP263" s="184">
        <v>858</v>
      </c>
      <c r="BQ263" s="184">
        <v>834</v>
      </c>
      <c r="BR263" s="184">
        <v>886</v>
      </c>
      <c r="BS263" s="184">
        <v>845</v>
      </c>
      <c r="BT263" s="184">
        <v>886</v>
      </c>
      <c r="BU263" s="184">
        <v>869</v>
      </c>
      <c r="BV263" s="184">
        <v>817</v>
      </c>
      <c r="BW263" s="184">
        <v>880</v>
      </c>
      <c r="BX263" s="184">
        <v>830</v>
      </c>
      <c r="BY263" s="184">
        <v>761</v>
      </c>
      <c r="BZ263" s="184">
        <v>738</v>
      </c>
      <c r="CA263" s="184">
        <v>796</v>
      </c>
      <c r="CB263" s="184">
        <v>730</v>
      </c>
      <c r="CC263" s="184">
        <v>621</v>
      </c>
      <c r="CD263" s="184">
        <v>655</v>
      </c>
      <c r="CE263" s="184">
        <v>661</v>
      </c>
      <c r="CF263" s="184">
        <v>622</v>
      </c>
      <c r="CG263" s="184">
        <v>587</v>
      </c>
      <c r="CH263" s="184">
        <v>608</v>
      </c>
      <c r="CI263" s="184">
        <v>593</v>
      </c>
      <c r="CJ263" s="184">
        <v>654</v>
      </c>
      <c r="CK263" s="184">
        <v>666</v>
      </c>
      <c r="CL263" s="184">
        <v>693</v>
      </c>
      <c r="CM263" s="184">
        <v>486</v>
      </c>
      <c r="CN263" s="184">
        <v>499</v>
      </c>
      <c r="CO263" s="184">
        <v>491</v>
      </c>
      <c r="CP263" s="184">
        <v>409</v>
      </c>
      <c r="CQ263" s="184">
        <v>347</v>
      </c>
      <c r="CR263" s="184">
        <v>304</v>
      </c>
      <c r="CS263" s="184">
        <v>250</v>
      </c>
      <c r="CT263" s="184">
        <v>269</v>
      </c>
      <c r="CU263" s="184">
        <v>236</v>
      </c>
      <c r="CV263" s="184">
        <v>211</v>
      </c>
      <c r="CW263" s="184">
        <v>158</v>
      </c>
      <c r="CX263" s="184">
        <v>139</v>
      </c>
      <c r="CY263" s="184">
        <v>424</v>
      </c>
      <c r="CZ263">
        <v>478</v>
      </c>
      <c r="DA263">
        <v>588</v>
      </c>
      <c r="DB263">
        <v>569</v>
      </c>
      <c r="DC263">
        <v>582</v>
      </c>
      <c r="DD263">
        <v>619</v>
      </c>
      <c r="DE263">
        <v>631</v>
      </c>
      <c r="DF263">
        <v>648</v>
      </c>
      <c r="DG263">
        <v>641</v>
      </c>
      <c r="DH263">
        <v>677</v>
      </c>
      <c r="DI263">
        <v>601</v>
      </c>
      <c r="DJ263">
        <v>671</v>
      </c>
      <c r="DK263">
        <v>663</v>
      </c>
      <c r="DL263">
        <v>674</v>
      </c>
      <c r="DM263">
        <v>678</v>
      </c>
      <c r="DN263">
        <v>600</v>
      </c>
      <c r="DO263">
        <v>664</v>
      </c>
      <c r="DP263">
        <v>706</v>
      </c>
      <c r="DQ263">
        <v>670</v>
      </c>
      <c r="DR263">
        <v>776</v>
      </c>
      <c r="DS263">
        <v>1319</v>
      </c>
      <c r="DT263">
        <v>1379</v>
      </c>
      <c r="DU263">
        <v>1132</v>
      </c>
      <c r="DV263">
        <v>946</v>
      </c>
      <c r="DW263">
        <v>810</v>
      </c>
      <c r="DX263">
        <v>667</v>
      </c>
      <c r="DY263">
        <v>707</v>
      </c>
      <c r="DZ263">
        <v>656</v>
      </c>
      <c r="EA263">
        <v>771</v>
      </c>
      <c r="EB263">
        <v>765</v>
      </c>
      <c r="EC263">
        <v>681</v>
      </c>
      <c r="ED263">
        <v>802</v>
      </c>
      <c r="EE263">
        <v>776</v>
      </c>
      <c r="EF263">
        <v>805</v>
      </c>
      <c r="EG263">
        <v>849</v>
      </c>
      <c r="EH263">
        <v>853</v>
      </c>
      <c r="EI263">
        <v>854</v>
      </c>
      <c r="EJ263">
        <v>805</v>
      </c>
      <c r="EK263">
        <v>848</v>
      </c>
      <c r="EL263">
        <v>838</v>
      </c>
      <c r="EM263">
        <v>793</v>
      </c>
      <c r="EN263">
        <v>694</v>
      </c>
      <c r="EO263">
        <v>790</v>
      </c>
      <c r="EP263">
        <v>774</v>
      </c>
      <c r="EQ263">
        <v>741</v>
      </c>
      <c r="ER263">
        <v>765</v>
      </c>
      <c r="ES263">
        <v>750</v>
      </c>
      <c r="ET263">
        <v>697</v>
      </c>
      <c r="EU263">
        <v>672</v>
      </c>
      <c r="EV263">
        <v>758</v>
      </c>
      <c r="EW263">
        <v>738</v>
      </c>
      <c r="EX263">
        <v>790</v>
      </c>
      <c r="EY263">
        <v>742</v>
      </c>
      <c r="EZ263">
        <v>870</v>
      </c>
      <c r="FA263">
        <v>839</v>
      </c>
      <c r="FB263">
        <v>923</v>
      </c>
      <c r="FC263">
        <v>881</v>
      </c>
      <c r="FD263">
        <v>890</v>
      </c>
      <c r="FE263">
        <v>914</v>
      </c>
      <c r="FF263">
        <v>878</v>
      </c>
      <c r="FG263">
        <v>888</v>
      </c>
      <c r="FH263">
        <v>885</v>
      </c>
      <c r="FI263">
        <v>858</v>
      </c>
      <c r="FJ263">
        <v>895</v>
      </c>
      <c r="FK263">
        <v>884</v>
      </c>
      <c r="FL263">
        <v>799</v>
      </c>
      <c r="FM263">
        <v>794</v>
      </c>
      <c r="FN263">
        <v>769</v>
      </c>
      <c r="FO263">
        <v>693</v>
      </c>
      <c r="FP263">
        <v>740</v>
      </c>
      <c r="FQ263">
        <v>691</v>
      </c>
      <c r="FR263">
        <v>693</v>
      </c>
      <c r="FS263">
        <v>671</v>
      </c>
      <c r="FT263">
        <v>664</v>
      </c>
      <c r="FU263">
        <v>684</v>
      </c>
      <c r="FV263">
        <v>688</v>
      </c>
      <c r="FW263">
        <v>663</v>
      </c>
      <c r="FX263">
        <v>719</v>
      </c>
      <c r="FY263">
        <v>748</v>
      </c>
      <c r="FZ263">
        <v>531</v>
      </c>
      <c r="GA263">
        <v>573</v>
      </c>
      <c r="GB263">
        <v>544</v>
      </c>
      <c r="GC263">
        <v>464</v>
      </c>
      <c r="GD263">
        <v>415</v>
      </c>
      <c r="GE263">
        <v>399</v>
      </c>
      <c r="GF263">
        <v>357</v>
      </c>
      <c r="GG263">
        <v>336</v>
      </c>
      <c r="GH263">
        <v>346</v>
      </c>
      <c r="GI263">
        <v>314</v>
      </c>
      <c r="GJ263">
        <v>255</v>
      </c>
      <c r="GK263">
        <v>228</v>
      </c>
      <c r="GL263">
        <v>906</v>
      </c>
    </row>
    <row r="264" spans="1:194" s="1" customFormat="1" ht="14.4" x14ac:dyDescent="0.3">
      <c r="A264" s="30" t="s">
        <v>46</v>
      </c>
      <c r="B264" s="1" t="s">
        <v>303</v>
      </c>
      <c r="C264" s="29" t="str">
        <f t="shared" si="86"/>
        <v>LA England - Newham</v>
      </c>
      <c r="D264" s="48">
        <f t="shared" si="77"/>
        <v>13812</v>
      </c>
      <c r="E264" s="48">
        <f t="shared" si="78"/>
        <v>13564</v>
      </c>
      <c r="F264" s="49">
        <f t="shared" si="79"/>
        <v>374523</v>
      </c>
      <c r="G264" s="49">
        <f t="shared" si="80"/>
        <v>188927</v>
      </c>
      <c r="H264" s="50">
        <f t="shared" si="81"/>
        <v>185596</v>
      </c>
      <c r="I264" s="50">
        <f t="shared" si="82"/>
        <v>146442</v>
      </c>
      <c r="J264" s="50">
        <f t="shared" si="83"/>
        <v>143673</v>
      </c>
      <c r="K264" s="47">
        <f t="shared" si="84"/>
        <v>42485</v>
      </c>
      <c r="L264" s="48">
        <f t="shared" si="85"/>
        <v>41923</v>
      </c>
      <c r="M264" s="184">
        <v>2833</v>
      </c>
      <c r="N264" s="184">
        <v>2746</v>
      </c>
      <c r="O264" s="184">
        <v>2690</v>
      </c>
      <c r="P264" s="184">
        <v>2292</v>
      </c>
      <c r="Q264" s="184">
        <v>2266</v>
      </c>
      <c r="R264" s="184">
        <v>2320</v>
      </c>
      <c r="S264" s="184">
        <v>2208</v>
      </c>
      <c r="T264" s="184">
        <v>2230</v>
      </c>
      <c r="U264" s="184">
        <v>2279</v>
      </c>
      <c r="V264" s="184">
        <v>2310</v>
      </c>
      <c r="W264" s="184">
        <v>2274</v>
      </c>
      <c r="X264" s="184">
        <v>2225</v>
      </c>
      <c r="Y264" s="184">
        <v>2254</v>
      </c>
      <c r="Z264" s="184">
        <v>2281</v>
      </c>
      <c r="AA264" s="184">
        <v>2276</v>
      </c>
      <c r="AB264" s="184">
        <v>2332</v>
      </c>
      <c r="AC264" s="184">
        <v>2340</v>
      </c>
      <c r="AD264" s="184">
        <v>2329</v>
      </c>
      <c r="AE264" s="184">
        <v>2473</v>
      </c>
      <c r="AF264" s="184">
        <v>2596</v>
      </c>
      <c r="AG264" s="184">
        <v>2807</v>
      </c>
      <c r="AH264" s="184">
        <v>3294</v>
      </c>
      <c r="AI264" s="184">
        <v>3723</v>
      </c>
      <c r="AJ264" s="184">
        <v>4335</v>
      </c>
      <c r="AK264" s="184">
        <v>4879</v>
      </c>
      <c r="AL264" s="184">
        <v>5121</v>
      </c>
      <c r="AM264" s="184">
        <v>5382</v>
      </c>
      <c r="AN264" s="184">
        <v>5050</v>
      </c>
      <c r="AO264" s="184">
        <v>4852</v>
      </c>
      <c r="AP264" s="184">
        <v>4627</v>
      </c>
      <c r="AQ264" s="184">
        <v>4265</v>
      </c>
      <c r="AR264" s="184">
        <v>3953</v>
      </c>
      <c r="AS264" s="184">
        <v>3666</v>
      </c>
      <c r="AT264" s="184">
        <v>3448</v>
      </c>
      <c r="AU264" s="184">
        <v>3321</v>
      </c>
      <c r="AV264" s="184">
        <v>3332</v>
      </c>
      <c r="AW264" s="184">
        <v>3270</v>
      </c>
      <c r="AX264" s="184">
        <v>3061</v>
      </c>
      <c r="AY264" s="184">
        <v>3012</v>
      </c>
      <c r="AZ264" s="184">
        <v>3078</v>
      </c>
      <c r="BA264" s="184">
        <v>2783</v>
      </c>
      <c r="BB264" s="184">
        <v>2757</v>
      </c>
      <c r="BC264" s="184">
        <v>2507</v>
      </c>
      <c r="BD264" s="184">
        <v>2621</v>
      </c>
      <c r="BE264" s="184">
        <v>2638</v>
      </c>
      <c r="BF264" s="184">
        <v>2613</v>
      </c>
      <c r="BG264" s="184">
        <v>2413</v>
      </c>
      <c r="BH264" s="184">
        <v>2126</v>
      </c>
      <c r="BI264" s="184">
        <v>2183</v>
      </c>
      <c r="BJ264" s="184">
        <v>2180</v>
      </c>
      <c r="BK264" s="184">
        <v>2166</v>
      </c>
      <c r="BL264" s="184">
        <v>2031</v>
      </c>
      <c r="BM264" s="184">
        <v>1974</v>
      </c>
      <c r="BN264" s="184">
        <v>2018</v>
      </c>
      <c r="BO264" s="184">
        <v>2121</v>
      </c>
      <c r="BP264" s="184">
        <v>1896</v>
      </c>
      <c r="BQ264" s="184">
        <v>1819</v>
      </c>
      <c r="BR264" s="184">
        <v>1624</v>
      </c>
      <c r="BS264" s="184">
        <v>1507</v>
      </c>
      <c r="BT264" s="184">
        <v>1504</v>
      </c>
      <c r="BU264" s="184">
        <v>1431</v>
      </c>
      <c r="BV264" s="184">
        <v>1425</v>
      </c>
      <c r="BW264" s="184">
        <v>1315</v>
      </c>
      <c r="BX264" s="184">
        <v>1275</v>
      </c>
      <c r="BY264" s="184">
        <v>1245</v>
      </c>
      <c r="BZ264" s="184">
        <v>1163</v>
      </c>
      <c r="CA264" s="184">
        <v>1073</v>
      </c>
      <c r="CB264" s="184">
        <v>963</v>
      </c>
      <c r="CC264" s="184">
        <v>930</v>
      </c>
      <c r="CD264" s="184">
        <v>878</v>
      </c>
      <c r="CE264" s="184">
        <v>824</v>
      </c>
      <c r="CF264" s="184">
        <v>703</v>
      </c>
      <c r="CG264" s="184">
        <v>723</v>
      </c>
      <c r="CH264" s="184">
        <v>608</v>
      </c>
      <c r="CI264" s="184">
        <v>543</v>
      </c>
      <c r="CJ264" s="184">
        <v>458</v>
      </c>
      <c r="CK264" s="184">
        <v>435</v>
      </c>
      <c r="CL264" s="184">
        <v>418</v>
      </c>
      <c r="CM264" s="184">
        <v>319</v>
      </c>
      <c r="CN264" s="184">
        <v>306</v>
      </c>
      <c r="CO264" s="184">
        <v>269</v>
      </c>
      <c r="CP264" s="184">
        <v>263</v>
      </c>
      <c r="CQ264" s="184">
        <v>266</v>
      </c>
      <c r="CR264" s="184">
        <v>207</v>
      </c>
      <c r="CS264" s="184">
        <v>222</v>
      </c>
      <c r="CT264" s="184">
        <v>196</v>
      </c>
      <c r="CU264" s="184">
        <v>188</v>
      </c>
      <c r="CV264" s="184">
        <v>145</v>
      </c>
      <c r="CW264" s="184">
        <v>128</v>
      </c>
      <c r="CX264" s="184">
        <v>111</v>
      </c>
      <c r="CY264" s="184">
        <v>386</v>
      </c>
      <c r="CZ264">
        <v>2669</v>
      </c>
      <c r="DA264">
        <v>2658</v>
      </c>
      <c r="DB264">
        <v>2696</v>
      </c>
      <c r="DC264">
        <v>2438</v>
      </c>
      <c r="DD264">
        <v>2317</v>
      </c>
      <c r="DE264">
        <v>2287</v>
      </c>
      <c r="DF264">
        <v>2347</v>
      </c>
      <c r="DG264">
        <v>2208</v>
      </c>
      <c r="DH264">
        <v>2220</v>
      </c>
      <c r="DI264">
        <v>2154</v>
      </c>
      <c r="DJ264">
        <v>2152</v>
      </c>
      <c r="DK264">
        <v>2213</v>
      </c>
      <c r="DL264">
        <v>2271</v>
      </c>
      <c r="DM264">
        <v>2161</v>
      </c>
      <c r="DN264">
        <v>2344</v>
      </c>
      <c r="DO264">
        <v>2194</v>
      </c>
      <c r="DP264">
        <v>2404</v>
      </c>
      <c r="DQ264">
        <v>2190</v>
      </c>
      <c r="DR264">
        <v>2176</v>
      </c>
      <c r="DS264">
        <v>2553</v>
      </c>
      <c r="DT264">
        <v>2644</v>
      </c>
      <c r="DU264">
        <v>2890</v>
      </c>
      <c r="DV264">
        <v>3269</v>
      </c>
      <c r="DW264">
        <v>3652</v>
      </c>
      <c r="DX264">
        <v>4152</v>
      </c>
      <c r="DY264">
        <v>4503</v>
      </c>
      <c r="DZ264">
        <v>4314</v>
      </c>
      <c r="EA264">
        <v>4439</v>
      </c>
      <c r="EB264">
        <v>4265</v>
      </c>
      <c r="EC264">
        <v>4166</v>
      </c>
      <c r="ED264">
        <v>3634</v>
      </c>
      <c r="EE264">
        <v>3761</v>
      </c>
      <c r="EF264">
        <v>3566</v>
      </c>
      <c r="EG264">
        <v>3305</v>
      </c>
      <c r="EH264">
        <v>3360</v>
      </c>
      <c r="EI264">
        <v>3295</v>
      </c>
      <c r="EJ264">
        <v>3359</v>
      </c>
      <c r="EK264">
        <v>3219</v>
      </c>
      <c r="EL264">
        <v>3216</v>
      </c>
      <c r="EM264">
        <v>3068</v>
      </c>
      <c r="EN264">
        <v>2962</v>
      </c>
      <c r="EO264">
        <v>2842</v>
      </c>
      <c r="EP264">
        <v>2721</v>
      </c>
      <c r="EQ264">
        <v>2726</v>
      </c>
      <c r="ER264">
        <v>2708</v>
      </c>
      <c r="ES264">
        <v>2515</v>
      </c>
      <c r="ET264">
        <v>2242</v>
      </c>
      <c r="EU264">
        <v>2180</v>
      </c>
      <c r="EV264">
        <v>2199</v>
      </c>
      <c r="EW264">
        <v>2148</v>
      </c>
      <c r="EX264">
        <v>2072</v>
      </c>
      <c r="EY264">
        <v>1993</v>
      </c>
      <c r="EZ264">
        <v>2044</v>
      </c>
      <c r="FA264">
        <v>1883</v>
      </c>
      <c r="FB264">
        <v>2108</v>
      </c>
      <c r="FC264">
        <v>1827</v>
      </c>
      <c r="FD264">
        <v>1809</v>
      </c>
      <c r="FE264">
        <v>1701</v>
      </c>
      <c r="FF264">
        <v>1737</v>
      </c>
      <c r="FG264">
        <v>1619</v>
      </c>
      <c r="FH264">
        <v>1652</v>
      </c>
      <c r="FI264">
        <v>1562</v>
      </c>
      <c r="FJ264">
        <v>1434</v>
      </c>
      <c r="FK264">
        <v>1388</v>
      </c>
      <c r="FL264">
        <v>1312</v>
      </c>
      <c r="FM264">
        <v>1200</v>
      </c>
      <c r="FN264">
        <v>1125</v>
      </c>
      <c r="FO264">
        <v>1059</v>
      </c>
      <c r="FP264">
        <v>1015</v>
      </c>
      <c r="FQ264">
        <v>896</v>
      </c>
      <c r="FR264">
        <v>812</v>
      </c>
      <c r="FS264">
        <v>882</v>
      </c>
      <c r="FT264">
        <v>895</v>
      </c>
      <c r="FU264">
        <v>678</v>
      </c>
      <c r="FV264">
        <v>680</v>
      </c>
      <c r="FW264">
        <v>590</v>
      </c>
      <c r="FX264">
        <v>672</v>
      </c>
      <c r="FY264">
        <v>595</v>
      </c>
      <c r="FZ264">
        <v>469</v>
      </c>
      <c r="GA264">
        <v>375</v>
      </c>
      <c r="GB264">
        <v>396</v>
      </c>
      <c r="GC264">
        <v>385</v>
      </c>
      <c r="GD264">
        <v>379</v>
      </c>
      <c r="GE264">
        <v>316</v>
      </c>
      <c r="GF264">
        <v>290</v>
      </c>
      <c r="GG264">
        <v>303</v>
      </c>
      <c r="GH264">
        <v>270</v>
      </c>
      <c r="GI264">
        <v>222</v>
      </c>
      <c r="GJ264">
        <v>195</v>
      </c>
      <c r="GK264">
        <v>160</v>
      </c>
      <c r="GL264">
        <v>624</v>
      </c>
    </row>
    <row r="265" spans="1:194" s="1" customFormat="1" ht="14.4" x14ac:dyDescent="0.3">
      <c r="A265" s="30" t="s">
        <v>46</v>
      </c>
      <c r="B265" s="1" t="s">
        <v>304</v>
      </c>
      <c r="C265" s="29" t="str">
        <f t="shared" si="86"/>
        <v>LA England - North Devon</v>
      </c>
      <c r="D265" s="48">
        <f t="shared" si="77"/>
        <v>3555</v>
      </c>
      <c r="E265" s="48">
        <f t="shared" si="78"/>
        <v>3503</v>
      </c>
      <c r="F265" s="49">
        <f t="shared" si="79"/>
        <v>101222</v>
      </c>
      <c r="G265" s="49">
        <f t="shared" si="80"/>
        <v>49268</v>
      </c>
      <c r="H265" s="50">
        <f t="shared" si="81"/>
        <v>51954</v>
      </c>
      <c r="I265" s="50">
        <f t="shared" si="82"/>
        <v>39699</v>
      </c>
      <c r="J265" s="50">
        <f t="shared" si="83"/>
        <v>42747</v>
      </c>
      <c r="K265" s="47">
        <f t="shared" si="84"/>
        <v>9569</v>
      </c>
      <c r="L265" s="48">
        <f t="shared" si="85"/>
        <v>9207</v>
      </c>
      <c r="M265" s="184">
        <v>379</v>
      </c>
      <c r="N265" s="184">
        <v>419</v>
      </c>
      <c r="O265" s="184">
        <v>426</v>
      </c>
      <c r="P265" s="184">
        <v>441</v>
      </c>
      <c r="Q265" s="184">
        <v>485</v>
      </c>
      <c r="R265" s="184">
        <v>491</v>
      </c>
      <c r="S265" s="184">
        <v>531</v>
      </c>
      <c r="T265" s="184">
        <v>584</v>
      </c>
      <c r="U265" s="184">
        <v>550</v>
      </c>
      <c r="V265" s="184">
        <v>542</v>
      </c>
      <c r="W265" s="184">
        <v>549</v>
      </c>
      <c r="X265" s="184">
        <v>617</v>
      </c>
      <c r="Y265" s="184">
        <v>599</v>
      </c>
      <c r="Z265" s="184">
        <v>649</v>
      </c>
      <c r="AA265" s="184">
        <v>591</v>
      </c>
      <c r="AB265" s="184">
        <v>534</v>
      </c>
      <c r="AC265" s="184">
        <v>600</v>
      </c>
      <c r="AD265" s="184">
        <v>582</v>
      </c>
      <c r="AE265" s="184">
        <v>507</v>
      </c>
      <c r="AF265" s="184">
        <v>506</v>
      </c>
      <c r="AG265" s="184">
        <v>412</v>
      </c>
      <c r="AH265" s="184">
        <v>428</v>
      </c>
      <c r="AI265" s="184">
        <v>478</v>
      </c>
      <c r="AJ265" s="184">
        <v>442</v>
      </c>
      <c r="AK265" s="184">
        <v>496</v>
      </c>
      <c r="AL265" s="184">
        <v>479</v>
      </c>
      <c r="AM265" s="184">
        <v>470</v>
      </c>
      <c r="AN265" s="184">
        <v>536</v>
      </c>
      <c r="AO265" s="184">
        <v>477</v>
      </c>
      <c r="AP265" s="184">
        <v>493</v>
      </c>
      <c r="AQ265" s="184">
        <v>571</v>
      </c>
      <c r="AR265" s="184">
        <v>502</v>
      </c>
      <c r="AS265" s="184">
        <v>541</v>
      </c>
      <c r="AT265" s="184">
        <v>567</v>
      </c>
      <c r="AU265" s="184">
        <v>560</v>
      </c>
      <c r="AV265" s="184">
        <v>527</v>
      </c>
      <c r="AW265" s="184">
        <v>533</v>
      </c>
      <c r="AX265" s="184">
        <v>556</v>
      </c>
      <c r="AY265" s="184">
        <v>523</v>
      </c>
      <c r="AZ265" s="184">
        <v>510</v>
      </c>
      <c r="BA265" s="184">
        <v>500</v>
      </c>
      <c r="BB265" s="184">
        <v>491</v>
      </c>
      <c r="BC265" s="184">
        <v>552</v>
      </c>
      <c r="BD265" s="184">
        <v>531</v>
      </c>
      <c r="BE265" s="184">
        <v>600</v>
      </c>
      <c r="BF265" s="184">
        <v>597</v>
      </c>
      <c r="BG265" s="184">
        <v>509</v>
      </c>
      <c r="BH265" s="184">
        <v>492</v>
      </c>
      <c r="BI265" s="184">
        <v>502</v>
      </c>
      <c r="BJ265" s="184">
        <v>560</v>
      </c>
      <c r="BK265" s="184">
        <v>619</v>
      </c>
      <c r="BL265" s="184">
        <v>627</v>
      </c>
      <c r="BM265" s="184">
        <v>634</v>
      </c>
      <c r="BN265" s="184">
        <v>734</v>
      </c>
      <c r="BO265" s="184">
        <v>706</v>
      </c>
      <c r="BP265" s="184">
        <v>681</v>
      </c>
      <c r="BQ265" s="184">
        <v>707</v>
      </c>
      <c r="BR265" s="184">
        <v>736</v>
      </c>
      <c r="BS265" s="184">
        <v>759</v>
      </c>
      <c r="BT265" s="184">
        <v>768</v>
      </c>
      <c r="BU265" s="184">
        <v>813</v>
      </c>
      <c r="BV265" s="184">
        <v>736</v>
      </c>
      <c r="BW265" s="184">
        <v>748</v>
      </c>
      <c r="BX265" s="184">
        <v>782</v>
      </c>
      <c r="BY265" s="184">
        <v>734</v>
      </c>
      <c r="BZ265" s="184">
        <v>707</v>
      </c>
      <c r="CA265" s="184">
        <v>688</v>
      </c>
      <c r="CB265" s="184">
        <v>694</v>
      </c>
      <c r="CC265" s="184">
        <v>649</v>
      </c>
      <c r="CD265" s="184">
        <v>560</v>
      </c>
      <c r="CE265" s="184">
        <v>618</v>
      </c>
      <c r="CF265" s="184">
        <v>611</v>
      </c>
      <c r="CG265" s="184">
        <v>584</v>
      </c>
      <c r="CH265" s="184">
        <v>586</v>
      </c>
      <c r="CI265" s="184">
        <v>585</v>
      </c>
      <c r="CJ265" s="184">
        <v>612</v>
      </c>
      <c r="CK265" s="184">
        <v>627</v>
      </c>
      <c r="CL265" s="184">
        <v>727</v>
      </c>
      <c r="CM265" s="184">
        <v>517</v>
      </c>
      <c r="CN265" s="184">
        <v>492</v>
      </c>
      <c r="CO265" s="184">
        <v>449</v>
      </c>
      <c r="CP265" s="184">
        <v>418</v>
      </c>
      <c r="CQ265" s="184">
        <v>371</v>
      </c>
      <c r="CR265" s="184">
        <v>274</v>
      </c>
      <c r="CS265" s="184">
        <v>255</v>
      </c>
      <c r="CT265" s="184">
        <v>240</v>
      </c>
      <c r="CU265" s="184">
        <v>227</v>
      </c>
      <c r="CV265" s="184">
        <v>195</v>
      </c>
      <c r="CW265" s="184">
        <v>193</v>
      </c>
      <c r="CX265" s="184">
        <v>146</v>
      </c>
      <c r="CY265" s="184">
        <v>442</v>
      </c>
      <c r="CZ265">
        <v>393</v>
      </c>
      <c r="DA265">
        <v>403</v>
      </c>
      <c r="DB265">
        <v>411</v>
      </c>
      <c r="DC265">
        <v>424</v>
      </c>
      <c r="DD265">
        <v>459</v>
      </c>
      <c r="DE265">
        <v>447</v>
      </c>
      <c r="DF265">
        <v>504</v>
      </c>
      <c r="DG265">
        <v>511</v>
      </c>
      <c r="DH265">
        <v>543</v>
      </c>
      <c r="DI265">
        <v>499</v>
      </c>
      <c r="DJ265">
        <v>556</v>
      </c>
      <c r="DK265">
        <v>554</v>
      </c>
      <c r="DL265">
        <v>581</v>
      </c>
      <c r="DM265">
        <v>581</v>
      </c>
      <c r="DN265">
        <v>610</v>
      </c>
      <c r="DO265">
        <v>586</v>
      </c>
      <c r="DP265">
        <v>589</v>
      </c>
      <c r="DQ265">
        <v>556</v>
      </c>
      <c r="DR265">
        <v>533</v>
      </c>
      <c r="DS265">
        <v>398</v>
      </c>
      <c r="DT265">
        <v>337</v>
      </c>
      <c r="DU265">
        <v>294</v>
      </c>
      <c r="DV265">
        <v>373</v>
      </c>
      <c r="DW265">
        <v>426</v>
      </c>
      <c r="DX265">
        <v>464</v>
      </c>
      <c r="DY265">
        <v>506</v>
      </c>
      <c r="DZ265">
        <v>479</v>
      </c>
      <c r="EA265">
        <v>451</v>
      </c>
      <c r="EB265">
        <v>486</v>
      </c>
      <c r="EC265">
        <v>533</v>
      </c>
      <c r="ED265">
        <v>563</v>
      </c>
      <c r="EE265">
        <v>554</v>
      </c>
      <c r="EF265">
        <v>540</v>
      </c>
      <c r="EG265">
        <v>539</v>
      </c>
      <c r="EH265">
        <v>605</v>
      </c>
      <c r="EI265">
        <v>566</v>
      </c>
      <c r="EJ265">
        <v>628</v>
      </c>
      <c r="EK265">
        <v>581</v>
      </c>
      <c r="EL265">
        <v>609</v>
      </c>
      <c r="EM265">
        <v>590</v>
      </c>
      <c r="EN265">
        <v>577</v>
      </c>
      <c r="EO265">
        <v>573</v>
      </c>
      <c r="EP265">
        <v>595</v>
      </c>
      <c r="EQ265">
        <v>643</v>
      </c>
      <c r="ER265">
        <v>633</v>
      </c>
      <c r="ES265">
        <v>593</v>
      </c>
      <c r="ET265">
        <v>538</v>
      </c>
      <c r="EU265">
        <v>533</v>
      </c>
      <c r="EV265">
        <v>600</v>
      </c>
      <c r="EW265">
        <v>554</v>
      </c>
      <c r="EX265">
        <v>614</v>
      </c>
      <c r="EY265">
        <v>699</v>
      </c>
      <c r="EZ265">
        <v>721</v>
      </c>
      <c r="FA265">
        <v>720</v>
      </c>
      <c r="FB265">
        <v>721</v>
      </c>
      <c r="FC265">
        <v>768</v>
      </c>
      <c r="FD265">
        <v>722</v>
      </c>
      <c r="FE265">
        <v>822</v>
      </c>
      <c r="FF265">
        <v>844</v>
      </c>
      <c r="FG265">
        <v>838</v>
      </c>
      <c r="FH265">
        <v>833</v>
      </c>
      <c r="FI265">
        <v>811</v>
      </c>
      <c r="FJ265">
        <v>816</v>
      </c>
      <c r="FK265">
        <v>813</v>
      </c>
      <c r="FL265">
        <v>777</v>
      </c>
      <c r="FM265">
        <v>734</v>
      </c>
      <c r="FN265">
        <v>745</v>
      </c>
      <c r="FO265">
        <v>712</v>
      </c>
      <c r="FP265">
        <v>657</v>
      </c>
      <c r="FQ265">
        <v>661</v>
      </c>
      <c r="FR265">
        <v>666</v>
      </c>
      <c r="FS265">
        <v>642</v>
      </c>
      <c r="FT265">
        <v>622</v>
      </c>
      <c r="FU265">
        <v>645</v>
      </c>
      <c r="FV265">
        <v>605</v>
      </c>
      <c r="FW265">
        <v>661</v>
      </c>
      <c r="FX265">
        <v>699</v>
      </c>
      <c r="FY265">
        <v>758</v>
      </c>
      <c r="FZ265">
        <v>555</v>
      </c>
      <c r="GA265">
        <v>592</v>
      </c>
      <c r="GB265">
        <v>547</v>
      </c>
      <c r="GC265">
        <v>502</v>
      </c>
      <c r="GD265">
        <v>423</v>
      </c>
      <c r="GE265">
        <v>382</v>
      </c>
      <c r="GF265">
        <v>368</v>
      </c>
      <c r="GG265">
        <v>308</v>
      </c>
      <c r="GH265">
        <v>290</v>
      </c>
      <c r="GI265">
        <v>284</v>
      </c>
      <c r="GJ265">
        <v>247</v>
      </c>
      <c r="GK265">
        <v>207</v>
      </c>
      <c r="GL265">
        <v>822</v>
      </c>
    </row>
    <row r="266" spans="1:194" s="1" customFormat="1" ht="14.4" x14ac:dyDescent="0.3">
      <c r="A266" s="30" t="s">
        <v>46</v>
      </c>
      <c r="B266" s="1" t="s">
        <v>305</v>
      </c>
      <c r="C266" s="29" t="str">
        <f t="shared" si="86"/>
        <v>LA England - North East Derbyshire</v>
      </c>
      <c r="D266" s="48">
        <f t="shared" si="77"/>
        <v>3615</v>
      </c>
      <c r="E266" s="48">
        <f t="shared" si="78"/>
        <v>3396</v>
      </c>
      <c r="F266" s="49">
        <f t="shared" si="79"/>
        <v>106646</v>
      </c>
      <c r="G266" s="49">
        <f t="shared" si="80"/>
        <v>51950</v>
      </c>
      <c r="H266" s="50">
        <f t="shared" si="81"/>
        <v>54696</v>
      </c>
      <c r="I266" s="50">
        <f t="shared" si="82"/>
        <v>41713</v>
      </c>
      <c r="J266" s="50">
        <f t="shared" si="83"/>
        <v>44982</v>
      </c>
      <c r="K266" s="47">
        <f t="shared" si="84"/>
        <v>10237</v>
      </c>
      <c r="L266" s="48">
        <f t="shared" si="85"/>
        <v>9714</v>
      </c>
      <c r="M266" s="184">
        <v>470</v>
      </c>
      <c r="N266" s="184">
        <v>501</v>
      </c>
      <c r="O266" s="184">
        <v>540</v>
      </c>
      <c r="P266" s="184">
        <v>554</v>
      </c>
      <c r="Q266" s="184">
        <v>530</v>
      </c>
      <c r="R266" s="184">
        <v>590</v>
      </c>
      <c r="S266" s="184">
        <v>534</v>
      </c>
      <c r="T266" s="184">
        <v>612</v>
      </c>
      <c r="U266" s="184">
        <v>574</v>
      </c>
      <c r="V266" s="184">
        <v>553</v>
      </c>
      <c r="W266" s="184">
        <v>580</v>
      </c>
      <c r="X266" s="184">
        <v>584</v>
      </c>
      <c r="Y266" s="184">
        <v>636</v>
      </c>
      <c r="Z266" s="184">
        <v>617</v>
      </c>
      <c r="AA266" s="184">
        <v>630</v>
      </c>
      <c r="AB266" s="184">
        <v>567</v>
      </c>
      <c r="AC266" s="184">
        <v>592</v>
      </c>
      <c r="AD266" s="184">
        <v>573</v>
      </c>
      <c r="AE266" s="184">
        <v>514</v>
      </c>
      <c r="AF266" s="184">
        <v>397</v>
      </c>
      <c r="AG266" s="184">
        <v>367</v>
      </c>
      <c r="AH266" s="184">
        <v>443</v>
      </c>
      <c r="AI266" s="184">
        <v>428</v>
      </c>
      <c r="AJ266" s="184">
        <v>460</v>
      </c>
      <c r="AK266" s="184">
        <v>488</v>
      </c>
      <c r="AL266" s="184">
        <v>506</v>
      </c>
      <c r="AM266" s="184">
        <v>540</v>
      </c>
      <c r="AN266" s="184">
        <v>529</v>
      </c>
      <c r="AO266" s="184">
        <v>568</v>
      </c>
      <c r="AP266" s="184">
        <v>650</v>
      </c>
      <c r="AQ266" s="184">
        <v>616</v>
      </c>
      <c r="AR266" s="184">
        <v>626</v>
      </c>
      <c r="AS266" s="184">
        <v>633</v>
      </c>
      <c r="AT266" s="184">
        <v>702</v>
      </c>
      <c r="AU266" s="184">
        <v>679</v>
      </c>
      <c r="AV266" s="184">
        <v>630</v>
      </c>
      <c r="AW266" s="184">
        <v>667</v>
      </c>
      <c r="AX266" s="184">
        <v>636</v>
      </c>
      <c r="AY266" s="184">
        <v>595</v>
      </c>
      <c r="AZ266" s="184">
        <v>582</v>
      </c>
      <c r="BA266" s="184">
        <v>606</v>
      </c>
      <c r="BB266" s="184">
        <v>554</v>
      </c>
      <c r="BC266" s="184">
        <v>646</v>
      </c>
      <c r="BD266" s="184">
        <v>632</v>
      </c>
      <c r="BE266" s="184">
        <v>657</v>
      </c>
      <c r="BF266" s="184">
        <v>583</v>
      </c>
      <c r="BG266" s="184">
        <v>537</v>
      </c>
      <c r="BH266" s="184">
        <v>527</v>
      </c>
      <c r="BI266" s="184">
        <v>549</v>
      </c>
      <c r="BJ266" s="184">
        <v>586</v>
      </c>
      <c r="BK266" s="184">
        <v>665</v>
      </c>
      <c r="BL266" s="184">
        <v>669</v>
      </c>
      <c r="BM266" s="184">
        <v>709</v>
      </c>
      <c r="BN266" s="184">
        <v>769</v>
      </c>
      <c r="BO266" s="184">
        <v>652</v>
      </c>
      <c r="BP266" s="184">
        <v>798</v>
      </c>
      <c r="BQ266" s="184">
        <v>748</v>
      </c>
      <c r="BR266" s="184">
        <v>820</v>
      </c>
      <c r="BS266" s="184">
        <v>798</v>
      </c>
      <c r="BT266" s="184">
        <v>821</v>
      </c>
      <c r="BU266" s="184">
        <v>732</v>
      </c>
      <c r="BV266" s="184">
        <v>807</v>
      </c>
      <c r="BW266" s="184">
        <v>800</v>
      </c>
      <c r="BX266" s="184">
        <v>742</v>
      </c>
      <c r="BY266" s="184">
        <v>742</v>
      </c>
      <c r="BZ266" s="184">
        <v>703</v>
      </c>
      <c r="CA266" s="184">
        <v>709</v>
      </c>
      <c r="CB266" s="184">
        <v>666</v>
      </c>
      <c r="CC266" s="184">
        <v>606</v>
      </c>
      <c r="CD266" s="184">
        <v>613</v>
      </c>
      <c r="CE266" s="184">
        <v>621</v>
      </c>
      <c r="CF266" s="184">
        <v>610</v>
      </c>
      <c r="CG266" s="184">
        <v>530</v>
      </c>
      <c r="CH266" s="184">
        <v>574</v>
      </c>
      <c r="CI266" s="184">
        <v>577</v>
      </c>
      <c r="CJ266" s="184">
        <v>602</v>
      </c>
      <c r="CK266" s="184">
        <v>605</v>
      </c>
      <c r="CL266" s="184">
        <v>638</v>
      </c>
      <c r="CM266" s="184">
        <v>533</v>
      </c>
      <c r="CN266" s="184">
        <v>561</v>
      </c>
      <c r="CO266" s="184">
        <v>501</v>
      </c>
      <c r="CP266" s="184">
        <v>440</v>
      </c>
      <c r="CQ266" s="184">
        <v>336</v>
      </c>
      <c r="CR266" s="184">
        <v>287</v>
      </c>
      <c r="CS266" s="184">
        <v>271</v>
      </c>
      <c r="CT266" s="184">
        <v>282</v>
      </c>
      <c r="CU266" s="184">
        <v>230</v>
      </c>
      <c r="CV266" s="184">
        <v>169</v>
      </c>
      <c r="CW266" s="184">
        <v>145</v>
      </c>
      <c r="CX266" s="184">
        <v>129</v>
      </c>
      <c r="CY266" s="184">
        <v>370</v>
      </c>
      <c r="CZ266">
        <v>456</v>
      </c>
      <c r="DA266">
        <v>417</v>
      </c>
      <c r="DB266">
        <v>496</v>
      </c>
      <c r="DC266">
        <v>552</v>
      </c>
      <c r="DD266">
        <v>487</v>
      </c>
      <c r="DE266">
        <v>558</v>
      </c>
      <c r="DF266">
        <v>528</v>
      </c>
      <c r="DG266">
        <v>552</v>
      </c>
      <c r="DH266">
        <v>553</v>
      </c>
      <c r="DI266">
        <v>561</v>
      </c>
      <c r="DJ266">
        <v>618</v>
      </c>
      <c r="DK266">
        <v>540</v>
      </c>
      <c r="DL266">
        <v>619</v>
      </c>
      <c r="DM266">
        <v>575</v>
      </c>
      <c r="DN266">
        <v>574</v>
      </c>
      <c r="DO266">
        <v>526</v>
      </c>
      <c r="DP266">
        <v>552</v>
      </c>
      <c r="DQ266">
        <v>550</v>
      </c>
      <c r="DR266">
        <v>515</v>
      </c>
      <c r="DS266">
        <v>358</v>
      </c>
      <c r="DT266">
        <v>328</v>
      </c>
      <c r="DU266">
        <v>326</v>
      </c>
      <c r="DV266">
        <v>493</v>
      </c>
      <c r="DW266">
        <v>456</v>
      </c>
      <c r="DX266">
        <v>524</v>
      </c>
      <c r="DY266">
        <v>577</v>
      </c>
      <c r="DZ266">
        <v>554</v>
      </c>
      <c r="EA266">
        <v>656</v>
      </c>
      <c r="EB266">
        <v>596</v>
      </c>
      <c r="EC266">
        <v>722</v>
      </c>
      <c r="ED266">
        <v>683</v>
      </c>
      <c r="EE266">
        <v>686</v>
      </c>
      <c r="EF266">
        <v>742</v>
      </c>
      <c r="EG266">
        <v>720</v>
      </c>
      <c r="EH266">
        <v>637</v>
      </c>
      <c r="EI266">
        <v>667</v>
      </c>
      <c r="EJ266">
        <v>724</v>
      </c>
      <c r="EK266">
        <v>744</v>
      </c>
      <c r="EL266">
        <v>657</v>
      </c>
      <c r="EM266">
        <v>653</v>
      </c>
      <c r="EN266">
        <v>593</v>
      </c>
      <c r="EO266">
        <v>633</v>
      </c>
      <c r="EP266">
        <v>625</v>
      </c>
      <c r="EQ266">
        <v>653</v>
      </c>
      <c r="ER266">
        <v>666</v>
      </c>
      <c r="ES266">
        <v>560</v>
      </c>
      <c r="ET266">
        <v>575</v>
      </c>
      <c r="EU266">
        <v>559</v>
      </c>
      <c r="EV266">
        <v>599</v>
      </c>
      <c r="EW266">
        <v>652</v>
      </c>
      <c r="EX266">
        <v>639</v>
      </c>
      <c r="EY266">
        <v>663</v>
      </c>
      <c r="EZ266">
        <v>717</v>
      </c>
      <c r="FA266">
        <v>858</v>
      </c>
      <c r="FB266">
        <v>748</v>
      </c>
      <c r="FC266">
        <v>785</v>
      </c>
      <c r="FD266">
        <v>823</v>
      </c>
      <c r="FE266">
        <v>893</v>
      </c>
      <c r="FF266">
        <v>799</v>
      </c>
      <c r="FG266">
        <v>845</v>
      </c>
      <c r="FH266">
        <v>887</v>
      </c>
      <c r="FI266">
        <v>836</v>
      </c>
      <c r="FJ266">
        <v>769</v>
      </c>
      <c r="FK266">
        <v>716</v>
      </c>
      <c r="FL266">
        <v>744</v>
      </c>
      <c r="FM266">
        <v>742</v>
      </c>
      <c r="FN266">
        <v>732</v>
      </c>
      <c r="FO266">
        <v>674</v>
      </c>
      <c r="FP266">
        <v>689</v>
      </c>
      <c r="FQ266">
        <v>680</v>
      </c>
      <c r="FR266">
        <v>693</v>
      </c>
      <c r="FS266">
        <v>584</v>
      </c>
      <c r="FT266">
        <v>666</v>
      </c>
      <c r="FU266">
        <v>605</v>
      </c>
      <c r="FV266">
        <v>666</v>
      </c>
      <c r="FW266">
        <v>720</v>
      </c>
      <c r="FX266">
        <v>719</v>
      </c>
      <c r="FY266">
        <v>709</v>
      </c>
      <c r="FZ266">
        <v>594</v>
      </c>
      <c r="GA266">
        <v>585</v>
      </c>
      <c r="GB266">
        <v>570</v>
      </c>
      <c r="GC266">
        <v>510</v>
      </c>
      <c r="GD266">
        <v>394</v>
      </c>
      <c r="GE266">
        <v>381</v>
      </c>
      <c r="GF266">
        <v>333</v>
      </c>
      <c r="GG266">
        <v>317</v>
      </c>
      <c r="GH266">
        <v>293</v>
      </c>
      <c r="GI266">
        <v>242</v>
      </c>
      <c r="GJ266">
        <v>195</v>
      </c>
      <c r="GK266">
        <v>204</v>
      </c>
      <c r="GL266">
        <v>630</v>
      </c>
    </row>
    <row r="267" spans="1:194" s="1" customFormat="1" ht="14.4" x14ac:dyDescent="0.3">
      <c r="A267" s="30" t="s">
        <v>46</v>
      </c>
      <c r="B267" s="1" t="s">
        <v>306</v>
      </c>
      <c r="C267" s="29" t="str">
        <f t="shared" si="86"/>
        <v>LA England - North East Lincolnshire</v>
      </c>
      <c r="D267" s="48">
        <f t="shared" si="77"/>
        <v>6198</v>
      </c>
      <c r="E267" s="48">
        <f t="shared" si="78"/>
        <v>5842</v>
      </c>
      <c r="F267" s="49">
        <f t="shared" si="79"/>
        <v>159911</v>
      </c>
      <c r="G267" s="49">
        <f t="shared" si="80"/>
        <v>78573</v>
      </c>
      <c r="H267" s="50">
        <f t="shared" si="81"/>
        <v>81338</v>
      </c>
      <c r="I267" s="50">
        <f t="shared" si="82"/>
        <v>61474</v>
      </c>
      <c r="J267" s="50">
        <f t="shared" si="83"/>
        <v>64915</v>
      </c>
      <c r="K267" s="47">
        <f t="shared" si="84"/>
        <v>17099</v>
      </c>
      <c r="L267" s="48">
        <f t="shared" si="85"/>
        <v>16423</v>
      </c>
      <c r="M267" s="184">
        <v>731</v>
      </c>
      <c r="N267" s="184">
        <v>773</v>
      </c>
      <c r="O267" s="184">
        <v>835</v>
      </c>
      <c r="P267" s="184">
        <v>827</v>
      </c>
      <c r="Q267" s="184">
        <v>945</v>
      </c>
      <c r="R267" s="184">
        <v>878</v>
      </c>
      <c r="S267" s="184">
        <v>910</v>
      </c>
      <c r="T267" s="184">
        <v>1011</v>
      </c>
      <c r="U267" s="184">
        <v>992</v>
      </c>
      <c r="V267" s="184">
        <v>1008</v>
      </c>
      <c r="W267" s="184">
        <v>995</v>
      </c>
      <c r="X267" s="184">
        <v>996</v>
      </c>
      <c r="Y267" s="184">
        <v>1033</v>
      </c>
      <c r="Z267" s="184">
        <v>1090</v>
      </c>
      <c r="AA267" s="184">
        <v>1037</v>
      </c>
      <c r="AB267" s="184">
        <v>1026</v>
      </c>
      <c r="AC267" s="184">
        <v>1021</v>
      </c>
      <c r="AD267" s="184">
        <v>991</v>
      </c>
      <c r="AE267" s="184">
        <v>1028</v>
      </c>
      <c r="AF267" s="184">
        <v>817</v>
      </c>
      <c r="AG267" s="184">
        <v>762</v>
      </c>
      <c r="AH267" s="184">
        <v>665</v>
      </c>
      <c r="AI267" s="184">
        <v>744</v>
      </c>
      <c r="AJ267" s="184">
        <v>809</v>
      </c>
      <c r="AK267" s="184">
        <v>848</v>
      </c>
      <c r="AL267" s="184">
        <v>940</v>
      </c>
      <c r="AM267" s="184">
        <v>861</v>
      </c>
      <c r="AN267" s="184">
        <v>912</v>
      </c>
      <c r="AO267" s="184">
        <v>930</v>
      </c>
      <c r="AP267" s="184">
        <v>855</v>
      </c>
      <c r="AQ267" s="184">
        <v>927</v>
      </c>
      <c r="AR267" s="184">
        <v>940</v>
      </c>
      <c r="AS267" s="184">
        <v>1029</v>
      </c>
      <c r="AT267" s="184">
        <v>1064</v>
      </c>
      <c r="AU267" s="184">
        <v>1025</v>
      </c>
      <c r="AV267" s="184">
        <v>1061</v>
      </c>
      <c r="AW267" s="184">
        <v>1091</v>
      </c>
      <c r="AX267" s="184">
        <v>1045</v>
      </c>
      <c r="AY267" s="184">
        <v>1012</v>
      </c>
      <c r="AZ267" s="184">
        <v>1022</v>
      </c>
      <c r="BA267" s="184">
        <v>915</v>
      </c>
      <c r="BB267" s="184">
        <v>857</v>
      </c>
      <c r="BC267" s="184">
        <v>933</v>
      </c>
      <c r="BD267" s="184">
        <v>914</v>
      </c>
      <c r="BE267" s="184">
        <v>887</v>
      </c>
      <c r="BF267" s="184">
        <v>891</v>
      </c>
      <c r="BG267" s="184">
        <v>777</v>
      </c>
      <c r="BH267" s="184">
        <v>805</v>
      </c>
      <c r="BI267" s="184">
        <v>845</v>
      </c>
      <c r="BJ267" s="184">
        <v>891</v>
      </c>
      <c r="BK267" s="184">
        <v>906</v>
      </c>
      <c r="BL267" s="184">
        <v>955</v>
      </c>
      <c r="BM267" s="184">
        <v>1035</v>
      </c>
      <c r="BN267" s="184">
        <v>1106</v>
      </c>
      <c r="BO267" s="184">
        <v>1058</v>
      </c>
      <c r="BP267" s="184">
        <v>1084</v>
      </c>
      <c r="BQ267" s="184">
        <v>1086</v>
      </c>
      <c r="BR267" s="184">
        <v>1158</v>
      </c>
      <c r="BS267" s="184">
        <v>1085</v>
      </c>
      <c r="BT267" s="184">
        <v>1143</v>
      </c>
      <c r="BU267" s="184">
        <v>1154</v>
      </c>
      <c r="BV267" s="184">
        <v>1154</v>
      </c>
      <c r="BW267" s="184">
        <v>1179</v>
      </c>
      <c r="BX267" s="184">
        <v>1114</v>
      </c>
      <c r="BY267" s="184">
        <v>1046</v>
      </c>
      <c r="BZ267" s="184">
        <v>958</v>
      </c>
      <c r="CA267" s="184">
        <v>959</v>
      </c>
      <c r="CB267" s="184">
        <v>942</v>
      </c>
      <c r="CC267" s="184">
        <v>911</v>
      </c>
      <c r="CD267" s="184">
        <v>850</v>
      </c>
      <c r="CE267" s="184">
        <v>853</v>
      </c>
      <c r="CF267" s="184">
        <v>809</v>
      </c>
      <c r="CG267" s="184">
        <v>742</v>
      </c>
      <c r="CH267" s="184">
        <v>776</v>
      </c>
      <c r="CI267" s="184">
        <v>748</v>
      </c>
      <c r="CJ267" s="184">
        <v>756</v>
      </c>
      <c r="CK267" s="184">
        <v>780</v>
      </c>
      <c r="CL267" s="184">
        <v>892</v>
      </c>
      <c r="CM267" s="184">
        <v>597</v>
      </c>
      <c r="CN267" s="184">
        <v>554</v>
      </c>
      <c r="CO267" s="184">
        <v>542</v>
      </c>
      <c r="CP267" s="184">
        <v>462</v>
      </c>
      <c r="CQ267" s="184">
        <v>428</v>
      </c>
      <c r="CR267" s="184">
        <v>370</v>
      </c>
      <c r="CS267" s="184">
        <v>331</v>
      </c>
      <c r="CT267" s="184">
        <v>284</v>
      </c>
      <c r="CU267" s="184">
        <v>274</v>
      </c>
      <c r="CV267" s="184">
        <v>265</v>
      </c>
      <c r="CW267" s="184">
        <v>209</v>
      </c>
      <c r="CX267" s="184">
        <v>205</v>
      </c>
      <c r="CY267" s="184">
        <v>612</v>
      </c>
      <c r="CZ267">
        <v>746</v>
      </c>
      <c r="DA267">
        <v>761</v>
      </c>
      <c r="DB267">
        <v>780</v>
      </c>
      <c r="DC267">
        <v>778</v>
      </c>
      <c r="DD267">
        <v>807</v>
      </c>
      <c r="DE267">
        <v>918</v>
      </c>
      <c r="DF267">
        <v>910</v>
      </c>
      <c r="DG267">
        <v>952</v>
      </c>
      <c r="DH267">
        <v>986</v>
      </c>
      <c r="DI267">
        <v>981</v>
      </c>
      <c r="DJ267">
        <v>956</v>
      </c>
      <c r="DK267">
        <v>1006</v>
      </c>
      <c r="DL267">
        <v>1064</v>
      </c>
      <c r="DM267">
        <v>962</v>
      </c>
      <c r="DN267">
        <v>1021</v>
      </c>
      <c r="DO267">
        <v>998</v>
      </c>
      <c r="DP267">
        <v>948</v>
      </c>
      <c r="DQ267">
        <v>849</v>
      </c>
      <c r="DR267">
        <v>830</v>
      </c>
      <c r="DS267">
        <v>693</v>
      </c>
      <c r="DT267">
        <v>604</v>
      </c>
      <c r="DU267">
        <v>581</v>
      </c>
      <c r="DV267">
        <v>659</v>
      </c>
      <c r="DW267">
        <v>761</v>
      </c>
      <c r="DX267">
        <v>820</v>
      </c>
      <c r="DY267">
        <v>851</v>
      </c>
      <c r="DZ267">
        <v>884</v>
      </c>
      <c r="EA267">
        <v>936</v>
      </c>
      <c r="EB267">
        <v>889</v>
      </c>
      <c r="EC267">
        <v>932</v>
      </c>
      <c r="ED267">
        <v>1054</v>
      </c>
      <c r="EE267">
        <v>1015</v>
      </c>
      <c r="EF267">
        <v>1092</v>
      </c>
      <c r="EG267">
        <v>1090</v>
      </c>
      <c r="EH267">
        <v>1131</v>
      </c>
      <c r="EI267">
        <v>1117</v>
      </c>
      <c r="EJ267">
        <v>1152</v>
      </c>
      <c r="EK267">
        <v>1057</v>
      </c>
      <c r="EL267">
        <v>1082</v>
      </c>
      <c r="EM267">
        <v>1063</v>
      </c>
      <c r="EN267">
        <v>1039</v>
      </c>
      <c r="EO267">
        <v>1006</v>
      </c>
      <c r="EP267">
        <v>961</v>
      </c>
      <c r="EQ267">
        <v>997</v>
      </c>
      <c r="ER267">
        <v>953</v>
      </c>
      <c r="ES267">
        <v>837</v>
      </c>
      <c r="ET267">
        <v>820</v>
      </c>
      <c r="EU267">
        <v>827</v>
      </c>
      <c r="EV267">
        <v>835</v>
      </c>
      <c r="EW267">
        <v>909</v>
      </c>
      <c r="EX267">
        <v>885</v>
      </c>
      <c r="EY267">
        <v>958</v>
      </c>
      <c r="EZ267">
        <v>1097</v>
      </c>
      <c r="FA267">
        <v>1185</v>
      </c>
      <c r="FB267">
        <v>1033</v>
      </c>
      <c r="FC267">
        <v>1226</v>
      </c>
      <c r="FD267">
        <v>1143</v>
      </c>
      <c r="FE267">
        <v>1161</v>
      </c>
      <c r="FF267">
        <v>1273</v>
      </c>
      <c r="FG267">
        <v>1217</v>
      </c>
      <c r="FH267">
        <v>1186</v>
      </c>
      <c r="FI267">
        <v>1247</v>
      </c>
      <c r="FJ267">
        <v>1196</v>
      </c>
      <c r="FK267">
        <v>1110</v>
      </c>
      <c r="FL267">
        <v>1040</v>
      </c>
      <c r="FM267">
        <v>1095</v>
      </c>
      <c r="FN267">
        <v>1000</v>
      </c>
      <c r="FO267">
        <v>940</v>
      </c>
      <c r="FP267">
        <v>942</v>
      </c>
      <c r="FQ267">
        <v>877</v>
      </c>
      <c r="FR267">
        <v>873</v>
      </c>
      <c r="FS267">
        <v>834</v>
      </c>
      <c r="FT267">
        <v>823</v>
      </c>
      <c r="FU267">
        <v>837</v>
      </c>
      <c r="FV267">
        <v>810</v>
      </c>
      <c r="FW267">
        <v>800</v>
      </c>
      <c r="FX267">
        <v>885</v>
      </c>
      <c r="FY267">
        <v>933</v>
      </c>
      <c r="FZ267">
        <v>731</v>
      </c>
      <c r="GA267">
        <v>649</v>
      </c>
      <c r="GB267">
        <v>614</v>
      </c>
      <c r="GC267">
        <v>573</v>
      </c>
      <c r="GD267">
        <v>460</v>
      </c>
      <c r="GE267">
        <v>457</v>
      </c>
      <c r="GF267">
        <v>475</v>
      </c>
      <c r="GG267">
        <v>476</v>
      </c>
      <c r="GH267">
        <v>418</v>
      </c>
      <c r="GI267">
        <v>360</v>
      </c>
      <c r="GJ267">
        <v>330</v>
      </c>
      <c r="GK267">
        <v>274</v>
      </c>
      <c r="GL267">
        <v>1015</v>
      </c>
    </row>
    <row r="268" spans="1:194" s="1" customFormat="1" ht="14.4" x14ac:dyDescent="0.3">
      <c r="A268" s="30" t="s">
        <v>46</v>
      </c>
      <c r="B268" s="1" t="s">
        <v>307</v>
      </c>
      <c r="C268" s="29" t="str">
        <f t="shared" si="86"/>
        <v>LA England - North Hertfordshire</v>
      </c>
      <c r="D268" s="48">
        <f t="shared" si="77"/>
        <v>5161</v>
      </c>
      <c r="E268" s="48">
        <f t="shared" si="78"/>
        <v>5065</v>
      </c>
      <c r="F268" s="49">
        <f t="shared" si="79"/>
        <v>137201</v>
      </c>
      <c r="G268" s="49">
        <f t="shared" si="80"/>
        <v>66456</v>
      </c>
      <c r="H268" s="50">
        <f t="shared" si="81"/>
        <v>70745</v>
      </c>
      <c r="I268" s="50">
        <f t="shared" si="82"/>
        <v>51583</v>
      </c>
      <c r="J268" s="50">
        <f t="shared" si="83"/>
        <v>56534</v>
      </c>
      <c r="K268" s="47">
        <f t="shared" si="84"/>
        <v>14873</v>
      </c>
      <c r="L268" s="48">
        <f t="shared" si="85"/>
        <v>14211</v>
      </c>
      <c r="M268" s="184">
        <v>705</v>
      </c>
      <c r="N268" s="184">
        <v>730</v>
      </c>
      <c r="O268" s="184">
        <v>730</v>
      </c>
      <c r="P268" s="184">
        <v>741</v>
      </c>
      <c r="Q268" s="184">
        <v>880</v>
      </c>
      <c r="R268" s="184">
        <v>789</v>
      </c>
      <c r="S268" s="184">
        <v>804</v>
      </c>
      <c r="T268" s="184">
        <v>841</v>
      </c>
      <c r="U268" s="184">
        <v>896</v>
      </c>
      <c r="V268" s="184">
        <v>815</v>
      </c>
      <c r="W268" s="184">
        <v>879</v>
      </c>
      <c r="X268" s="184">
        <v>902</v>
      </c>
      <c r="Y268" s="184">
        <v>912</v>
      </c>
      <c r="Z268" s="184">
        <v>868</v>
      </c>
      <c r="AA268" s="184">
        <v>871</v>
      </c>
      <c r="AB268" s="184">
        <v>853</v>
      </c>
      <c r="AC268" s="184">
        <v>830</v>
      </c>
      <c r="AD268" s="184">
        <v>827</v>
      </c>
      <c r="AE268" s="184">
        <v>691</v>
      </c>
      <c r="AF268" s="184">
        <v>472</v>
      </c>
      <c r="AG268" s="184">
        <v>463</v>
      </c>
      <c r="AH268" s="184">
        <v>448</v>
      </c>
      <c r="AI268" s="184">
        <v>571</v>
      </c>
      <c r="AJ268" s="184">
        <v>697</v>
      </c>
      <c r="AK268" s="184">
        <v>694</v>
      </c>
      <c r="AL268" s="184">
        <v>721</v>
      </c>
      <c r="AM268" s="184">
        <v>758</v>
      </c>
      <c r="AN268" s="184">
        <v>797</v>
      </c>
      <c r="AO268" s="184">
        <v>825</v>
      </c>
      <c r="AP268" s="184">
        <v>836</v>
      </c>
      <c r="AQ268" s="184">
        <v>912</v>
      </c>
      <c r="AR268" s="184">
        <v>861</v>
      </c>
      <c r="AS268" s="184">
        <v>921</v>
      </c>
      <c r="AT268" s="184">
        <v>943</v>
      </c>
      <c r="AU268" s="184">
        <v>913</v>
      </c>
      <c r="AV268" s="184">
        <v>891</v>
      </c>
      <c r="AW268" s="184">
        <v>931</v>
      </c>
      <c r="AX268" s="184">
        <v>925</v>
      </c>
      <c r="AY268" s="184">
        <v>879</v>
      </c>
      <c r="AZ268" s="184">
        <v>870</v>
      </c>
      <c r="BA268" s="184">
        <v>870</v>
      </c>
      <c r="BB268" s="184">
        <v>920</v>
      </c>
      <c r="BC268" s="184">
        <v>874</v>
      </c>
      <c r="BD268" s="184">
        <v>907</v>
      </c>
      <c r="BE268" s="184">
        <v>975</v>
      </c>
      <c r="BF268" s="184">
        <v>897</v>
      </c>
      <c r="BG268" s="184">
        <v>909</v>
      </c>
      <c r="BH268" s="184">
        <v>853</v>
      </c>
      <c r="BI268" s="184">
        <v>869</v>
      </c>
      <c r="BJ268" s="184">
        <v>858</v>
      </c>
      <c r="BK268" s="184">
        <v>917</v>
      </c>
      <c r="BL268" s="184">
        <v>909</v>
      </c>
      <c r="BM268" s="184">
        <v>896</v>
      </c>
      <c r="BN268" s="184">
        <v>896</v>
      </c>
      <c r="BO268" s="184">
        <v>881</v>
      </c>
      <c r="BP268" s="184">
        <v>864</v>
      </c>
      <c r="BQ268" s="184">
        <v>929</v>
      </c>
      <c r="BR268" s="184">
        <v>903</v>
      </c>
      <c r="BS268" s="184">
        <v>910</v>
      </c>
      <c r="BT268" s="184">
        <v>909</v>
      </c>
      <c r="BU268" s="184">
        <v>919</v>
      </c>
      <c r="BV268" s="184">
        <v>873</v>
      </c>
      <c r="BW268" s="184">
        <v>817</v>
      </c>
      <c r="BX268" s="184">
        <v>802</v>
      </c>
      <c r="BY268" s="184">
        <v>728</v>
      </c>
      <c r="BZ268" s="184">
        <v>812</v>
      </c>
      <c r="CA268" s="184">
        <v>731</v>
      </c>
      <c r="CB268" s="184">
        <v>642</v>
      </c>
      <c r="CC268" s="184">
        <v>637</v>
      </c>
      <c r="CD268" s="184">
        <v>612</v>
      </c>
      <c r="CE268" s="184">
        <v>611</v>
      </c>
      <c r="CF268" s="184">
        <v>562</v>
      </c>
      <c r="CG268" s="184">
        <v>552</v>
      </c>
      <c r="CH268" s="184">
        <v>546</v>
      </c>
      <c r="CI268" s="184">
        <v>607</v>
      </c>
      <c r="CJ268" s="184">
        <v>548</v>
      </c>
      <c r="CK268" s="184">
        <v>558</v>
      </c>
      <c r="CL268" s="184">
        <v>662</v>
      </c>
      <c r="CM268" s="184">
        <v>475</v>
      </c>
      <c r="CN268" s="184">
        <v>476</v>
      </c>
      <c r="CO268" s="184">
        <v>426</v>
      </c>
      <c r="CP268" s="184">
        <v>434</v>
      </c>
      <c r="CQ268" s="184">
        <v>352</v>
      </c>
      <c r="CR268" s="184">
        <v>315</v>
      </c>
      <c r="CS268" s="184">
        <v>261</v>
      </c>
      <c r="CT268" s="184">
        <v>264</v>
      </c>
      <c r="CU268" s="184">
        <v>243</v>
      </c>
      <c r="CV268" s="184">
        <v>221</v>
      </c>
      <c r="CW268" s="184">
        <v>186</v>
      </c>
      <c r="CX268" s="184">
        <v>187</v>
      </c>
      <c r="CY268" s="184">
        <v>559</v>
      </c>
      <c r="CZ268">
        <v>592</v>
      </c>
      <c r="DA268">
        <v>702</v>
      </c>
      <c r="DB268">
        <v>714</v>
      </c>
      <c r="DC268">
        <v>778</v>
      </c>
      <c r="DD268">
        <v>780</v>
      </c>
      <c r="DE268">
        <v>767</v>
      </c>
      <c r="DF268">
        <v>828</v>
      </c>
      <c r="DG268">
        <v>734</v>
      </c>
      <c r="DH268">
        <v>808</v>
      </c>
      <c r="DI268">
        <v>802</v>
      </c>
      <c r="DJ268">
        <v>826</v>
      </c>
      <c r="DK268">
        <v>815</v>
      </c>
      <c r="DL268">
        <v>870</v>
      </c>
      <c r="DM268">
        <v>851</v>
      </c>
      <c r="DN268">
        <v>882</v>
      </c>
      <c r="DO268">
        <v>855</v>
      </c>
      <c r="DP268">
        <v>824</v>
      </c>
      <c r="DQ268">
        <v>783</v>
      </c>
      <c r="DR268">
        <v>702</v>
      </c>
      <c r="DS268">
        <v>444</v>
      </c>
      <c r="DT268">
        <v>378</v>
      </c>
      <c r="DU268">
        <v>376</v>
      </c>
      <c r="DV268">
        <v>566</v>
      </c>
      <c r="DW268">
        <v>700</v>
      </c>
      <c r="DX268">
        <v>707</v>
      </c>
      <c r="DY268">
        <v>795</v>
      </c>
      <c r="DZ268">
        <v>792</v>
      </c>
      <c r="EA268">
        <v>874</v>
      </c>
      <c r="EB268">
        <v>829</v>
      </c>
      <c r="EC268">
        <v>798</v>
      </c>
      <c r="ED268">
        <v>886</v>
      </c>
      <c r="EE268">
        <v>925</v>
      </c>
      <c r="EF268">
        <v>970</v>
      </c>
      <c r="EG268">
        <v>1039</v>
      </c>
      <c r="EH268">
        <v>981</v>
      </c>
      <c r="EI268">
        <v>1018</v>
      </c>
      <c r="EJ268">
        <v>1024</v>
      </c>
      <c r="EK268">
        <v>1028</v>
      </c>
      <c r="EL268">
        <v>1003</v>
      </c>
      <c r="EM268">
        <v>1034</v>
      </c>
      <c r="EN268">
        <v>1001</v>
      </c>
      <c r="EO268">
        <v>981</v>
      </c>
      <c r="EP268">
        <v>996</v>
      </c>
      <c r="EQ268">
        <v>1042</v>
      </c>
      <c r="ER268">
        <v>1062</v>
      </c>
      <c r="ES268">
        <v>990</v>
      </c>
      <c r="ET268">
        <v>935</v>
      </c>
      <c r="EU268">
        <v>947</v>
      </c>
      <c r="EV268">
        <v>903</v>
      </c>
      <c r="EW268">
        <v>951</v>
      </c>
      <c r="EX268">
        <v>992</v>
      </c>
      <c r="EY268">
        <v>932</v>
      </c>
      <c r="EZ268">
        <v>999</v>
      </c>
      <c r="FA268">
        <v>1045</v>
      </c>
      <c r="FB268">
        <v>849</v>
      </c>
      <c r="FC268">
        <v>965</v>
      </c>
      <c r="FD268">
        <v>865</v>
      </c>
      <c r="FE268">
        <v>937</v>
      </c>
      <c r="FF268">
        <v>1007</v>
      </c>
      <c r="FG268">
        <v>1015</v>
      </c>
      <c r="FH268">
        <v>905</v>
      </c>
      <c r="FI268">
        <v>897</v>
      </c>
      <c r="FJ268">
        <v>851</v>
      </c>
      <c r="FK268">
        <v>805</v>
      </c>
      <c r="FL268">
        <v>819</v>
      </c>
      <c r="FM268">
        <v>729</v>
      </c>
      <c r="FN268">
        <v>740</v>
      </c>
      <c r="FO268">
        <v>712</v>
      </c>
      <c r="FP268">
        <v>676</v>
      </c>
      <c r="FQ268">
        <v>665</v>
      </c>
      <c r="FR268">
        <v>624</v>
      </c>
      <c r="FS268">
        <v>663</v>
      </c>
      <c r="FT268">
        <v>652</v>
      </c>
      <c r="FU268">
        <v>632</v>
      </c>
      <c r="FV268">
        <v>665</v>
      </c>
      <c r="FW268">
        <v>689</v>
      </c>
      <c r="FX268">
        <v>700</v>
      </c>
      <c r="FY268">
        <v>784</v>
      </c>
      <c r="FZ268">
        <v>549</v>
      </c>
      <c r="GA268">
        <v>538</v>
      </c>
      <c r="GB268">
        <v>553</v>
      </c>
      <c r="GC268">
        <v>489</v>
      </c>
      <c r="GD268">
        <v>422</v>
      </c>
      <c r="GE268">
        <v>339</v>
      </c>
      <c r="GF268">
        <v>388</v>
      </c>
      <c r="GG268">
        <v>365</v>
      </c>
      <c r="GH268">
        <v>350</v>
      </c>
      <c r="GI268">
        <v>332</v>
      </c>
      <c r="GJ268">
        <v>280</v>
      </c>
      <c r="GK268">
        <v>290</v>
      </c>
      <c r="GL268">
        <v>1148</v>
      </c>
    </row>
    <row r="269" spans="1:194" s="1" customFormat="1" ht="14.4" x14ac:dyDescent="0.3">
      <c r="A269" s="30" t="s">
        <v>46</v>
      </c>
      <c r="B269" s="1" t="s">
        <v>308</v>
      </c>
      <c r="C269" s="29" t="str">
        <f t="shared" si="86"/>
        <v>LA England - North Kesteven</v>
      </c>
      <c r="D269" s="48">
        <f t="shared" si="77"/>
        <v>4294</v>
      </c>
      <c r="E269" s="48">
        <f t="shared" si="78"/>
        <v>4232</v>
      </c>
      <c r="F269" s="49">
        <f t="shared" si="79"/>
        <v>122468</v>
      </c>
      <c r="G269" s="49">
        <f t="shared" si="80"/>
        <v>60145</v>
      </c>
      <c r="H269" s="50">
        <f t="shared" si="81"/>
        <v>62323</v>
      </c>
      <c r="I269" s="50">
        <f t="shared" si="82"/>
        <v>48513</v>
      </c>
      <c r="J269" s="50">
        <f t="shared" si="83"/>
        <v>50878</v>
      </c>
      <c r="K269" s="47">
        <f t="shared" si="84"/>
        <v>11632</v>
      </c>
      <c r="L269" s="48">
        <f t="shared" si="85"/>
        <v>11445</v>
      </c>
      <c r="M269" s="184">
        <v>461</v>
      </c>
      <c r="N269" s="184">
        <v>524</v>
      </c>
      <c r="O269" s="184">
        <v>514</v>
      </c>
      <c r="P269" s="184">
        <v>527</v>
      </c>
      <c r="Q269" s="184">
        <v>562</v>
      </c>
      <c r="R269" s="184">
        <v>611</v>
      </c>
      <c r="S269" s="184">
        <v>640</v>
      </c>
      <c r="T269" s="184">
        <v>729</v>
      </c>
      <c r="U269" s="184">
        <v>720</v>
      </c>
      <c r="V269" s="184">
        <v>667</v>
      </c>
      <c r="W269" s="184">
        <v>746</v>
      </c>
      <c r="X269" s="184">
        <v>637</v>
      </c>
      <c r="Y269" s="184">
        <v>778</v>
      </c>
      <c r="Z269" s="184">
        <v>755</v>
      </c>
      <c r="AA269" s="184">
        <v>726</v>
      </c>
      <c r="AB269" s="184">
        <v>738</v>
      </c>
      <c r="AC269" s="184">
        <v>658</v>
      </c>
      <c r="AD269" s="184">
        <v>639</v>
      </c>
      <c r="AE269" s="184">
        <v>632</v>
      </c>
      <c r="AF269" s="184">
        <v>520</v>
      </c>
      <c r="AG269" s="184">
        <v>495</v>
      </c>
      <c r="AH269" s="184">
        <v>540</v>
      </c>
      <c r="AI269" s="184">
        <v>615</v>
      </c>
      <c r="AJ269" s="184">
        <v>654</v>
      </c>
      <c r="AK269" s="184">
        <v>713</v>
      </c>
      <c r="AL269" s="184">
        <v>693</v>
      </c>
      <c r="AM269" s="184">
        <v>703</v>
      </c>
      <c r="AN269" s="184">
        <v>723</v>
      </c>
      <c r="AO269" s="184">
        <v>719</v>
      </c>
      <c r="AP269" s="184">
        <v>741</v>
      </c>
      <c r="AQ269" s="184">
        <v>671</v>
      </c>
      <c r="AR269" s="184">
        <v>641</v>
      </c>
      <c r="AS269" s="184">
        <v>723</v>
      </c>
      <c r="AT269" s="184">
        <v>757</v>
      </c>
      <c r="AU269" s="184">
        <v>729</v>
      </c>
      <c r="AV269" s="184">
        <v>721</v>
      </c>
      <c r="AW269" s="184">
        <v>790</v>
      </c>
      <c r="AX269" s="184">
        <v>672</v>
      </c>
      <c r="AY269" s="184">
        <v>686</v>
      </c>
      <c r="AZ269" s="184">
        <v>774</v>
      </c>
      <c r="BA269" s="184">
        <v>745</v>
      </c>
      <c r="BB269" s="184">
        <v>728</v>
      </c>
      <c r="BC269" s="184">
        <v>696</v>
      </c>
      <c r="BD269" s="184">
        <v>642</v>
      </c>
      <c r="BE269" s="184">
        <v>739</v>
      </c>
      <c r="BF269" s="184">
        <v>772</v>
      </c>
      <c r="BG269" s="184">
        <v>556</v>
      </c>
      <c r="BH269" s="184">
        <v>619</v>
      </c>
      <c r="BI269" s="184">
        <v>618</v>
      </c>
      <c r="BJ269" s="184">
        <v>687</v>
      </c>
      <c r="BK269" s="184">
        <v>705</v>
      </c>
      <c r="BL269" s="184">
        <v>735</v>
      </c>
      <c r="BM269" s="184">
        <v>866</v>
      </c>
      <c r="BN269" s="184">
        <v>842</v>
      </c>
      <c r="BO269" s="184">
        <v>826</v>
      </c>
      <c r="BP269" s="184">
        <v>877</v>
      </c>
      <c r="BQ269" s="184">
        <v>888</v>
      </c>
      <c r="BR269" s="184">
        <v>918</v>
      </c>
      <c r="BS269" s="184">
        <v>930</v>
      </c>
      <c r="BT269" s="184">
        <v>913</v>
      </c>
      <c r="BU269" s="184">
        <v>941</v>
      </c>
      <c r="BV269" s="184">
        <v>929</v>
      </c>
      <c r="BW269" s="184">
        <v>948</v>
      </c>
      <c r="BX269" s="184">
        <v>857</v>
      </c>
      <c r="BY269" s="184">
        <v>824</v>
      </c>
      <c r="BZ269" s="184">
        <v>756</v>
      </c>
      <c r="CA269" s="184">
        <v>751</v>
      </c>
      <c r="CB269" s="184">
        <v>730</v>
      </c>
      <c r="CC269" s="184">
        <v>668</v>
      </c>
      <c r="CD269" s="184">
        <v>654</v>
      </c>
      <c r="CE269" s="184">
        <v>691</v>
      </c>
      <c r="CF269" s="184">
        <v>618</v>
      </c>
      <c r="CG269" s="184">
        <v>626</v>
      </c>
      <c r="CH269" s="184">
        <v>642</v>
      </c>
      <c r="CI269" s="184">
        <v>653</v>
      </c>
      <c r="CJ269" s="184">
        <v>655</v>
      </c>
      <c r="CK269" s="184">
        <v>690</v>
      </c>
      <c r="CL269" s="184">
        <v>772</v>
      </c>
      <c r="CM269" s="184">
        <v>596</v>
      </c>
      <c r="CN269" s="184">
        <v>572</v>
      </c>
      <c r="CO269" s="184">
        <v>529</v>
      </c>
      <c r="CP269" s="184">
        <v>467</v>
      </c>
      <c r="CQ269" s="184">
        <v>433</v>
      </c>
      <c r="CR269" s="184">
        <v>340</v>
      </c>
      <c r="CS269" s="184">
        <v>334</v>
      </c>
      <c r="CT269" s="184">
        <v>325</v>
      </c>
      <c r="CU269" s="184">
        <v>290</v>
      </c>
      <c r="CV269" s="184">
        <v>218</v>
      </c>
      <c r="CW269" s="184">
        <v>161</v>
      </c>
      <c r="CX269" s="184">
        <v>151</v>
      </c>
      <c r="CY269" s="184">
        <v>478</v>
      </c>
      <c r="CZ269">
        <v>450</v>
      </c>
      <c r="DA269">
        <v>501</v>
      </c>
      <c r="DB269">
        <v>497</v>
      </c>
      <c r="DC269">
        <v>563</v>
      </c>
      <c r="DD269">
        <v>597</v>
      </c>
      <c r="DE269">
        <v>580</v>
      </c>
      <c r="DF269">
        <v>606</v>
      </c>
      <c r="DG269">
        <v>633</v>
      </c>
      <c r="DH269">
        <v>688</v>
      </c>
      <c r="DI269">
        <v>692</v>
      </c>
      <c r="DJ269">
        <v>669</v>
      </c>
      <c r="DK269">
        <v>737</v>
      </c>
      <c r="DL269">
        <v>694</v>
      </c>
      <c r="DM269">
        <v>756</v>
      </c>
      <c r="DN269">
        <v>715</v>
      </c>
      <c r="DO269">
        <v>701</v>
      </c>
      <c r="DP269">
        <v>693</v>
      </c>
      <c r="DQ269">
        <v>673</v>
      </c>
      <c r="DR269">
        <v>621</v>
      </c>
      <c r="DS269">
        <v>403</v>
      </c>
      <c r="DT269">
        <v>358</v>
      </c>
      <c r="DU269">
        <v>344</v>
      </c>
      <c r="DV269">
        <v>559</v>
      </c>
      <c r="DW269">
        <v>586</v>
      </c>
      <c r="DX269">
        <v>641</v>
      </c>
      <c r="DY269">
        <v>644</v>
      </c>
      <c r="DZ269">
        <v>598</v>
      </c>
      <c r="EA269">
        <v>610</v>
      </c>
      <c r="EB269">
        <v>646</v>
      </c>
      <c r="EC269">
        <v>658</v>
      </c>
      <c r="ED269">
        <v>755</v>
      </c>
      <c r="EE269">
        <v>655</v>
      </c>
      <c r="EF269">
        <v>753</v>
      </c>
      <c r="EG269">
        <v>761</v>
      </c>
      <c r="EH269">
        <v>794</v>
      </c>
      <c r="EI269">
        <v>790</v>
      </c>
      <c r="EJ269">
        <v>826</v>
      </c>
      <c r="EK269">
        <v>796</v>
      </c>
      <c r="EL269">
        <v>772</v>
      </c>
      <c r="EM269">
        <v>805</v>
      </c>
      <c r="EN269">
        <v>759</v>
      </c>
      <c r="EO269">
        <v>746</v>
      </c>
      <c r="EP269">
        <v>769</v>
      </c>
      <c r="EQ269">
        <v>694</v>
      </c>
      <c r="ER269">
        <v>765</v>
      </c>
      <c r="ES269">
        <v>754</v>
      </c>
      <c r="ET269">
        <v>657</v>
      </c>
      <c r="EU269">
        <v>646</v>
      </c>
      <c r="EV269">
        <v>690</v>
      </c>
      <c r="EW269">
        <v>679</v>
      </c>
      <c r="EX269">
        <v>790</v>
      </c>
      <c r="EY269">
        <v>803</v>
      </c>
      <c r="EZ269">
        <v>939</v>
      </c>
      <c r="FA269">
        <v>941</v>
      </c>
      <c r="FB269">
        <v>997</v>
      </c>
      <c r="FC269">
        <v>936</v>
      </c>
      <c r="FD269">
        <v>1014</v>
      </c>
      <c r="FE269">
        <v>990</v>
      </c>
      <c r="FF269">
        <v>958</v>
      </c>
      <c r="FG269">
        <v>968</v>
      </c>
      <c r="FH269">
        <v>943</v>
      </c>
      <c r="FI269">
        <v>945</v>
      </c>
      <c r="FJ269">
        <v>908</v>
      </c>
      <c r="FK269">
        <v>897</v>
      </c>
      <c r="FL269">
        <v>838</v>
      </c>
      <c r="FM269">
        <v>811</v>
      </c>
      <c r="FN269">
        <v>794</v>
      </c>
      <c r="FO269">
        <v>728</v>
      </c>
      <c r="FP269">
        <v>696</v>
      </c>
      <c r="FQ269">
        <v>671</v>
      </c>
      <c r="FR269">
        <v>717</v>
      </c>
      <c r="FS269">
        <v>688</v>
      </c>
      <c r="FT269">
        <v>657</v>
      </c>
      <c r="FU269">
        <v>709</v>
      </c>
      <c r="FV269">
        <v>763</v>
      </c>
      <c r="FW269">
        <v>735</v>
      </c>
      <c r="FX269">
        <v>833</v>
      </c>
      <c r="FY269">
        <v>834</v>
      </c>
      <c r="FZ269">
        <v>602</v>
      </c>
      <c r="GA269">
        <v>627</v>
      </c>
      <c r="GB269">
        <v>587</v>
      </c>
      <c r="GC269">
        <v>534</v>
      </c>
      <c r="GD269">
        <v>493</v>
      </c>
      <c r="GE269">
        <v>422</v>
      </c>
      <c r="GF269">
        <v>394</v>
      </c>
      <c r="GG269">
        <v>355</v>
      </c>
      <c r="GH269">
        <v>324</v>
      </c>
      <c r="GI269">
        <v>286</v>
      </c>
      <c r="GJ269">
        <v>240</v>
      </c>
      <c r="GK269">
        <v>178</v>
      </c>
      <c r="GL269">
        <v>799</v>
      </c>
    </row>
    <row r="270" spans="1:194" s="1" customFormat="1" ht="14.4" x14ac:dyDescent="0.3">
      <c r="A270" s="30" t="s">
        <v>46</v>
      </c>
      <c r="B270" s="1" t="s">
        <v>309</v>
      </c>
      <c r="C270" s="29" t="str">
        <f t="shared" si="86"/>
        <v>LA England - North Lincolnshire</v>
      </c>
      <c r="D270" s="48">
        <f t="shared" si="77"/>
        <v>6497</v>
      </c>
      <c r="E270" s="48">
        <f t="shared" si="78"/>
        <v>6147</v>
      </c>
      <c r="F270" s="49">
        <f t="shared" si="79"/>
        <v>171336</v>
      </c>
      <c r="G270" s="49">
        <f t="shared" si="80"/>
        <v>84362</v>
      </c>
      <c r="H270" s="50">
        <f t="shared" si="81"/>
        <v>86974</v>
      </c>
      <c r="I270" s="50">
        <f t="shared" si="82"/>
        <v>66778</v>
      </c>
      <c r="J270" s="50">
        <f t="shared" si="83"/>
        <v>69883</v>
      </c>
      <c r="K270" s="47">
        <f t="shared" si="84"/>
        <v>17584</v>
      </c>
      <c r="L270" s="48">
        <f t="shared" si="85"/>
        <v>17091</v>
      </c>
      <c r="M270" s="184">
        <v>744</v>
      </c>
      <c r="N270" s="184">
        <v>814</v>
      </c>
      <c r="O270" s="184">
        <v>885</v>
      </c>
      <c r="P270" s="184">
        <v>884</v>
      </c>
      <c r="Q270" s="184">
        <v>911</v>
      </c>
      <c r="R270" s="184">
        <v>845</v>
      </c>
      <c r="S270" s="184">
        <v>982</v>
      </c>
      <c r="T270" s="184">
        <v>1010</v>
      </c>
      <c r="U270" s="184">
        <v>972</v>
      </c>
      <c r="V270" s="184">
        <v>967</v>
      </c>
      <c r="W270" s="184">
        <v>1028</v>
      </c>
      <c r="X270" s="184">
        <v>1045</v>
      </c>
      <c r="Y270" s="184">
        <v>1107</v>
      </c>
      <c r="Z270" s="184">
        <v>1023</v>
      </c>
      <c r="AA270" s="184">
        <v>1105</v>
      </c>
      <c r="AB270" s="184">
        <v>1106</v>
      </c>
      <c r="AC270" s="184">
        <v>1095</v>
      </c>
      <c r="AD270" s="184">
        <v>1061</v>
      </c>
      <c r="AE270" s="184">
        <v>1027</v>
      </c>
      <c r="AF270" s="184">
        <v>858</v>
      </c>
      <c r="AG270" s="184">
        <v>747</v>
      </c>
      <c r="AH270" s="184">
        <v>682</v>
      </c>
      <c r="AI270" s="184">
        <v>756</v>
      </c>
      <c r="AJ270" s="184">
        <v>790</v>
      </c>
      <c r="AK270" s="184">
        <v>930</v>
      </c>
      <c r="AL270" s="184">
        <v>852</v>
      </c>
      <c r="AM270" s="184">
        <v>883</v>
      </c>
      <c r="AN270" s="184">
        <v>872</v>
      </c>
      <c r="AO270" s="184">
        <v>928</v>
      </c>
      <c r="AP270" s="184">
        <v>973</v>
      </c>
      <c r="AQ270" s="184">
        <v>897</v>
      </c>
      <c r="AR270" s="184">
        <v>1012</v>
      </c>
      <c r="AS270" s="184">
        <v>1022</v>
      </c>
      <c r="AT270" s="184">
        <v>1067</v>
      </c>
      <c r="AU270" s="184">
        <v>1066</v>
      </c>
      <c r="AV270" s="184">
        <v>1033</v>
      </c>
      <c r="AW270" s="184">
        <v>1024</v>
      </c>
      <c r="AX270" s="184">
        <v>1012</v>
      </c>
      <c r="AY270" s="184">
        <v>1091</v>
      </c>
      <c r="AZ270" s="184">
        <v>1072</v>
      </c>
      <c r="BA270" s="184">
        <v>1060</v>
      </c>
      <c r="BB270" s="184">
        <v>1030</v>
      </c>
      <c r="BC270" s="184">
        <v>976</v>
      </c>
      <c r="BD270" s="184">
        <v>962</v>
      </c>
      <c r="BE270" s="184">
        <v>993</v>
      </c>
      <c r="BF270" s="184">
        <v>927</v>
      </c>
      <c r="BG270" s="184">
        <v>863</v>
      </c>
      <c r="BH270" s="184">
        <v>935</v>
      </c>
      <c r="BI270" s="184">
        <v>922</v>
      </c>
      <c r="BJ270" s="184">
        <v>966</v>
      </c>
      <c r="BK270" s="184">
        <v>987</v>
      </c>
      <c r="BL270" s="184">
        <v>1009</v>
      </c>
      <c r="BM270" s="184">
        <v>1139</v>
      </c>
      <c r="BN270" s="184">
        <v>1199</v>
      </c>
      <c r="BO270" s="184">
        <v>1195</v>
      </c>
      <c r="BP270" s="184">
        <v>1299</v>
      </c>
      <c r="BQ270" s="184">
        <v>1247</v>
      </c>
      <c r="BR270" s="184">
        <v>1286</v>
      </c>
      <c r="BS270" s="184">
        <v>1247</v>
      </c>
      <c r="BT270" s="184">
        <v>1340</v>
      </c>
      <c r="BU270" s="184">
        <v>1315</v>
      </c>
      <c r="BV270" s="184">
        <v>1333</v>
      </c>
      <c r="BW270" s="184">
        <v>1275</v>
      </c>
      <c r="BX270" s="184">
        <v>1220</v>
      </c>
      <c r="BY270" s="184">
        <v>1155</v>
      </c>
      <c r="BZ270" s="184">
        <v>1116</v>
      </c>
      <c r="CA270" s="184">
        <v>1120</v>
      </c>
      <c r="CB270" s="184">
        <v>1044</v>
      </c>
      <c r="CC270" s="184">
        <v>1000</v>
      </c>
      <c r="CD270" s="184">
        <v>938</v>
      </c>
      <c r="CE270" s="184">
        <v>884</v>
      </c>
      <c r="CF270" s="184">
        <v>937</v>
      </c>
      <c r="CG270" s="184">
        <v>894</v>
      </c>
      <c r="CH270" s="184">
        <v>870</v>
      </c>
      <c r="CI270" s="184">
        <v>904</v>
      </c>
      <c r="CJ270" s="184">
        <v>888</v>
      </c>
      <c r="CK270" s="184">
        <v>926</v>
      </c>
      <c r="CL270" s="184">
        <v>1003</v>
      </c>
      <c r="CM270" s="184">
        <v>699</v>
      </c>
      <c r="CN270" s="184">
        <v>687</v>
      </c>
      <c r="CO270" s="184">
        <v>635</v>
      </c>
      <c r="CP270" s="184">
        <v>564</v>
      </c>
      <c r="CQ270" s="184">
        <v>478</v>
      </c>
      <c r="CR270" s="184">
        <v>379</v>
      </c>
      <c r="CS270" s="184">
        <v>373</v>
      </c>
      <c r="CT270" s="184">
        <v>339</v>
      </c>
      <c r="CU270" s="184">
        <v>319</v>
      </c>
      <c r="CV270" s="184">
        <v>265</v>
      </c>
      <c r="CW270" s="184">
        <v>255</v>
      </c>
      <c r="CX270" s="184">
        <v>191</v>
      </c>
      <c r="CY270" s="184">
        <v>596</v>
      </c>
      <c r="CZ270">
        <v>743</v>
      </c>
      <c r="DA270">
        <v>796</v>
      </c>
      <c r="DB270">
        <v>857</v>
      </c>
      <c r="DC270">
        <v>852</v>
      </c>
      <c r="DD270">
        <v>899</v>
      </c>
      <c r="DE270">
        <v>915</v>
      </c>
      <c r="DF270">
        <v>933</v>
      </c>
      <c r="DG270">
        <v>933</v>
      </c>
      <c r="DH270">
        <v>990</v>
      </c>
      <c r="DI270">
        <v>968</v>
      </c>
      <c r="DJ270">
        <v>985</v>
      </c>
      <c r="DK270">
        <v>1073</v>
      </c>
      <c r="DL270">
        <v>1044</v>
      </c>
      <c r="DM270">
        <v>1065</v>
      </c>
      <c r="DN270">
        <v>985</v>
      </c>
      <c r="DO270">
        <v>1035</v>
      </c>
      <c r="DP270">
        <v>1039</v>
      </c>
      <c r="DQ270">
        <v>979</v>
      </c>
      <c r="DR270">
        <v>934</v>
      </c>
      <c r="DS270">
        <v>687</v>
      </c>
      <c r="DT270">
        <v>647</v>
      </c>
      <c r="DU270">
        <v>563</v>
      </c>
      <c r="DV270">
        <v>676</v>
      </c>
      <c r="DW270">
        <v>793</v>
      </c>
      <c r="DX270">
        <v>820</v>
      </c>
      <c r="DY270">
        <v>816</v>
      </c>
      <c r="DZ270">
        <v>828</v>
      </c>
      <c r="EA270">
        <v>932</v>
      </c>
      <c r="EB270">
        <v>874</v>
      </c>
      <c r="EC270">
        <v>982</v>
      </c>
      <c r="ED270">
        <v>1014</v>
      </c>
      <c r="EE270">
        <v>1029</v>
      </c>
      <c r="EF270">
        <v>1019</v>
      </c>
      <c r="EG270">
        <v>1115</v>
      </c>
      <c r="EH270">
        <v>1089</v>
      </c>
      <c r="EI270">
        <v>1118</v>
      </c>
      <c r="EJ270">
        <v>1088</v>
      </c>
      <c r="EK270">
        <v>1146</v>
      </c>
      <c r="EL270">
        <v>1111</v>
      </c>
      <c r="EM270">
        <v>1125</v>
      </c>
      <c r="EN270">
        <v>1113</v>
      </c>
      <c r="EO270">
        <v>1081</v>
      </c>
      <c r="EP270">
        <v>1013</v>
      </c>
      <c r="EQ270">
        <v>1014</v>
      </c>
      <c r="ER270">
        <v>1032</v>
      </c>
      <c r="ES270">
        <v>1005</v>
      </c>
      <c r="ET270">
        <v>881</v>
      </c>
      <c r="EU270">
        <v>860</v>
      </c>
      <c r="EV270">
        <v>973</v>
      </c>
      <c r="EW270">
        <v>995</v>
      </c>
      <c r="EX270">
        <v>1046</v>
      </c>
      <c r="EY270">
        <v>1095</v>
      </c>
      <c r="EZ270">
        <v>1154</v>
      </c>
      <c r="FA270">
        <v>1185</v>
      </c>
      <c r="FB270">
        <v>1309</v>
      </c>
      <c r="FC270">
        <v>1334</v>
      </c>
      <c r="FD270">
        <v>1243</v>
      </c>
      <c r="FE270">
        <v>1262</v>
      </c>
      <c r="FF270">
        <v>1309</v>
      </c>
      <c r="FG270">
        <v>1317</v>
      </c>
      <c r="FH270">
        <v>1347</v>
      </c>
      <c r="FI270">
        <v>1259</v>
      </c>
      <c r="FJ270">
        <v>1257</v>
      </c>
      <c r="FK270">
        <v>1256</v>
      </c>
      <c r="FL270">
        <v>1175</v>
      </c>
      <c r="FM270">
        <v>1134</v>
      </c>
      <c r="FN270">
        <v>1114</v>
      </c>
      <c r="FO270">
        <v>1079</v>
      </c>
      <c r="FP270">
        <v>1060</v>
      </c>
      <c r="FQ270">
        <v>1005</v>
      </c>
      <c r="FR270">
        <v>1035</v>
      </c>
      <c r="FS270">
        <v>995</v>
      </c>
      <c r="FT270">
        <v>945</v>
      </c>
      <c r="FU270">
        <v>922</v>
      </c>
      <c r="FV270">
        <v>1001</v>
      </c>
      <c r="FW270">
        <v>970</v>
      </c>
      <c r="FX270">
        <v>989</v>
      </c>
      <c r="FY270">
        <v>1043</v>
      </c>
      <c r="FZ270">
        <v>802</v>
      </c>
      <c r="GA270">
        <v>790</v>
      </c>
      <c r="GB270">
        <v>753</v>
      </c>
      <c r="GC270">
        <v>629</v>
      </c>
      <c r="GD270">
        <v>608</v>
      </c>
      <c r="GE270">
        <v>504</v>
      </c>
      <c r="GF270">
        <v>553</v>
      </c>
      <c r="GG270">
        <v>475</v>
      </c>
      <c r="GH270">
        <v>388</v>
      </c>
      <c r="GI270">
        <v>383</v>
      </c>
      <c r="GJ270">
        <v>339</v>
      </c>
      <c r="GK270">
        <v>281</v>
      </c>
      <c r="GL270">
        <v>1165</v>
      </c>
    </row>
    <row r="271" spans="1:194" s="1" customFormat="1" ht="14.4" x14ac:dyDescent="0.3">
      <c r="A271" s="30" t="s">
        <v>46</v>
      </c>
      <c r="B271" s="1" t="s">
        <v>310</v>
      </c>
      <c r="C271" s="29" t="str">
        <f t="shared" si="86"/>
        <v>LA England - North Norfolk</v>
      </c>
      <c r="D271" s="48">
        <f t="shared" si="77"/>
        <v>3251</v>
      </c>
      <c r="E271" s="48">
        <f t="shared" si="78"/>
        <v>2987</v>
      </c>
      <c r="F271" s="49">
        <f t="shared" si="79"/>
        <v>103217</v>
      </c>
      <c r="G271" s="49">
        <f t="shared" si="80"/>
        <v>50380</v>
      </c>
      <c r="H271" s="50">
        <f t="shared" si="81"/>
        <v>52837</v>
      </c>
      <c r="I271" s="50">
        <f t="shared" si="82"/>
        <v>42320</v>
      </c>
      <c r="J271" s="50">
        <f t="shared" si="83"/>
        <v>45439</v>
      </c>
      <c r="K271" s="47">
        <f t="shared" si="84"/>
        <v>8060</v>
      </c>
      <c r="L271" s="48">
        <f t="shared" si="85"/>
        <v>7398</v>
      </c>
      <c r="M271" s="184">
        <v>316</v>
      </c>
      <c r="N271" s="184">
        <v>288</v>
      </c>
      <c r="O271" s="184">
        <v>318</v>
      </c>
      <c r="P271" s="184">
        <v>343</v>
      </c>
      <c r="Q271" s="184">
        <v>409</v>
      </c>
      <c r="R271" s="184">
        <v>411</v>
      </c>
      <c r="S271" s="184">
        <v>376</v>
      </c>
      <c r="T271" s="184">
        <v>446</v>
      </c>
      <c r="U271" s="184">
        <v>489</v>
      </c>
      <c r="V271" s="184">
        <v>451</v>
      </c>
      <c r="W271" s="184">
        <v>496</v>
      </c>
      <c r="X271" s="184">
        <v>466</v>
      </c>
      <c r="Y271" s="184">
        <v>542</v>
      </c>
      <c r="Z271" s="184">
        <v>527</v>
      </c>
      <c r="AA271" s="184">
        <v>560</v>
      </c>
      <c r="AB271" s="184">
        <v>573</v>
      </c>
      <c r="AC271" s="184">
        <v>538</v>
      </c>
      <c r="AD271" s="184">
        <v>511</v>
      </c>
      <c r="AE271" s="184">
        <v>474</v>
      </c>
      <c r="AF271" s="184">
        <v>417</v>
      </c>
      <c r="AG271" s="184">
        <v>383</v>
      </c>
      <c r="AH271" s="184">
        <v>335</v>
      </c>
      <c r="AI271" s="184">
        <v>351</v>
      </c>
      <c r="AJ271" s="184">
        <v>372</v>
      </c>
      <c r="AK271" s="184">
        <v>431</v>
      </c>
      <c r="AL271" s="184">
        <v>452</v>
      </c>
      <c r="AM271" s="184">
        <v>471</v>
      </c>
      <c r="AN271" s="184">
        <v>466</v>
      </c>
      <c r="AO271" s="184">
        <v>405</v>
      </c>
      <c r="AP271" s="184">
        <v>437</v>
      </c>
      <c r="AQ271" s="184">
        <v>441</v>
      </c>
      <c r="AR271" s="184">
        <v>384</v>
      </c>
      <c r="AS271" s="184">
        <v>416</v>
      </c>
      <c r="AT271" s="184">
        <v>443</v>
      </c>
      <c r="AU271" s="184">
        <v>449</v>
      </c>
      <c r="AV271" s="184">
        <v>438</v>
      </c>
      <c r="AW271" s="184">
        <v>529</v>
      </c>
      <c r="AX271" s="184">
        <v>499</v>
      </c>
      <c r="AY271" s="184">
        <v>455</v>
      </c>
      <c r="AZ271" s="184">
        <v>501</v>
      </c>
      <c r="BA271" s="184">
        <v>480</v>
      </c>
      <c r="BB271" s="184">
        <v>474</v>
      </c>
      <c r="BC271" s="184">
        <v>473</v>
      </c>
      <c r="BD271" s="184">
        <v>461</v>
      </c>
      <c r="BE271" s="184">
        <v>452</v>
      </c>
      <c r="BF271" s="184">
        <v>461</v>
      </c>
      <c r="BG271" s="184">
        <v>428</v>
      </c>
      <c r="BH271" s="184">
        <v>490</v>
      </c>
      <c r="BI271" s="184">
        <v>468</v>
      </c>
      <c r="BJ271" s="184">
        <v>523</v>
      </c>
      <c r="BK271" s="184">
        <v>527</v>
      </c>
      <c r="BL271" s="184">
        <v>584</v>
      </c>
      <c r="BM271" s="184">
        <v>628</v>
      </c>
      <c r="BN271" s="184">
        <v>669</v>
      </c>
      <c r="BO271" s="184">
        <v>728</v>
      </c>
      <c r="BP271" s="184">
        <v>735</v>
      </c>
      <c r="BQ271" s="184">
        <v>685</v>
      </c>
      <c r="BR271" s="184">
        <v>790</v>
      </c>
      <c r="BS271" s="184">
        <v>799</v>
      </c>
      <c r="BT271" s="184">
        <v>799</v>
      </c>
      <c r="BU271" s="184">
        <v>823</v>
      </c>
      <c r="BV271" s="184">
        <v>832</v>
      </c>
      <c r="BW271" s="184">
        <v>831</v>
      </c>
      <c r="BX271" s="184">
        <v>907</v>
      </c>
      <c r="BY271" s="184">
        <v>790</v>
      </c>
      <c r="BZ271" s="184">
        <v>911</v>
      </c>
      <c r="CA271" s="184">
        <v>878</v>
      </c>
      <c r="CB271" s="184">
        <v>865</v>
      </c>
      <c r="CC271" s="184">
        <v>804</v>
      </c>
      <c r="CD271" s="184">
        <v>858</v>
      </c>
      <c r="CE271" s="184">
        <v>770</v>
      </c>
      <c r="CF271" s="184">
        <v>797</v>
      </c>
      <c r="CG271" s="184">
        <v>753</v>
      </c>
      <c r="CH271" s="184">
        <v>834</v>
      </c>
      <c r="CI271" s="184">
        <v>862</v>
      </c>
      <c r="CJ271" s="184">
        <v>853</v>
      </c>
      <c r="CK271" s="184">
        <v>885</v>
      </c>
      <c r="CL271" s="184">
        <v>958</v>
      </c>
      <c r="CM271" s="184">
        <v>702</v>
      </c>
      <c r="CN271" s="184">
        <v>685</v>
      </c>
      <c r="CO271" s="184">
        <v>636</v>
      </c>
      <c r="CP271" s="184">
        <v>561</v>
      </c>
      <c r="CQ271" s="184">
        <v>490</v>
      </c>
      <c r="CR271" s="184">
        <v>380</v>
      </c>
      <c r="CS271" s="184">
        <v>360</v>
      </c>
      <c r="CT271" s="184">
        <v>334</v>
      </c>
      <c r="CU271" s="184">
        <v>339</v>
      </c>
      <c r="CV271" s="184">
        <v>255</v>
      </c>
      <c r="CW271" s="184">
        <v>253</v>
      </c>
      <c r="CX271" s="184">
        <v>224</v>
      </c>
      <c r="CY271" s="184">
        <v>687</v>
      </c>
      <c r="CZ271">
        <v>255</v>
      </c>
      <c r="DA271">
        <v>313</v>
      </c>
      <c r="DB271">
        <v>309</v>
      </c>
      <c r="DC271">
        <v>320</v>
      </c>
      <c r="DD271">
        <v>318</v>
      </c>
      <c r="DE271">
        <v>369</v>
      </c>
      <c r="DF271">
        <v>411</v>
      </c>
      <c r="DG271">
        <v>403</v>
      </c>
      <c r="DH271">
        <v>404</v>
      </c>
      <c r="DI271">
        <v>465</v>
      </c>
      <c r="DJ271">
        <v>435</v>
      </c>
      <c r="DK271">
        <v>409</v>
      </c>
      <c r="DL271">
        <v>527</v>
      </c>
      <c r="DM271">
        <v>500</v>
      </c>
      <c r="DN271">
        <v>475</v>
      </c>
      <c r="DO271">
        <v>496</v>
      </c>
      <c r="DP271">
        <v>498</v>
      </c>
      <c r="DQ271">
        <v>491</v>
      </c>
      <c r="DR271">
        <v>435</v>
      </c>
      <c r="DS271">
        <v>367</v>
      </c>
      <c r="DT271">
        <v>292</v>
      </c>
      <c r="DU271">
        <v>278</v>
      </c>
      <c r="DV271">
        <v>295</v>
      </c>
      <c r="DW271">
        <v>349</v>
      </c>
      <c r="DX271">
        <v>364</v>
      </c>
      <c r="DY271">
        <v>392</v>
      </c>
      <c r="DZ271">
        <v>355</v>
      </c>
      <c r="EA271">
        <v>435</v>
      </c>
      <c r="EB271">
        <v>428</v>
      </c>
      <c r="EC271">
        <v>396</v>
      </c>
      <c r="ED271">
        <v>411</v>
      </c>
      <c r="EE271">
        <v>428</v>
      </c>
      <c r="EF271">
        <v>452</v>
      </c>
      <c r="EG271">
        <v>482</v>
      </c>
      <c r="EH271">
        <v>450</v>
      </c>
      <c r="EI271">
        <v>464</v>
      </c>
      <c r="EJ271">
        <v>448</v>
      </c>
      <c r="EK271">
        <v>517</v>
      </c>
      <c r="EL271">
        <v>535</v>
      </c>
      <c r="EM271">
        <v>522</v>
      </c>
      <c r="EN271">
        <v>468</v>
      </c>
      <c r="EO271">
        <v>501</v>
      </c>
      <c r="EP271">
        <v>466</v>
      </c>
      <c r="EQ271">
        <v>482</v>
      </c>
      <c r="ER271">
        <v>495</v>
      </c>
      <c r="ES271">
        <v>516</v>
      </c>
      <c r="ET271">
        <v>487</v>
      </c>
      <c r="EU271">
        <v>492</v>
      </c>
      <c r="EV271">
        <v>515</v>
      </c>
      <c r="EW271">
        <v>508</v>
      </c>
      <c r="EX271">
        <v>568</v>
      </c>
      <c r="EY271">
        <v>634</v>
      </c>
      <c r="EZ271">
        <v>673</v>
      </c>
      <c r="FA271">
        <v>690</v>
      </c>
      <c r="FB271">
        <v>760</v>
      </c>
      <c r="FC271">
        <v>723</v>
      </c>
      <c r="FD271">
        <v>774</v>
      </c>
      <c r="FE271">
        <v>907</v>
      </c>
      <c r="FF271">
        <v>892</v>
      </c>
      <c r="FG271">
        <v>892</v>
      </c>
      <c r="FH271">
        <v>979</v>
      </c>
      <c r="FI271">
        <v>948</v>
      </c>
      <c r="FJ271">
        <v>914</v>
      </c>
      <c r="FK271">
        <v>930</v>
      </c>
      <c r="FL271">
        <v>984</v>
      </c>
      <c r="FM271">
        <v>999</v>
      </c>
      <c r="FN271">
        <v>914</v>
      </c>
      <c r="FO271">
        <v>893</v>
      </c>
      <c r="FP271">
        <v>893</v>
      </c>
      <c r="FQ271">
        <v>844</v>
      </c>
      <c r="FR271">
        <v>870</v>
      </c>
      <c r="FS271">
        <v>901</v>
      </c>
      <c r="FT271">
        <v>867</v>
      </c>
      <c r="FU271">
        <v>823</v>
      </c>
      <c r="FV271">
        <v>892</v>
      </c>
      <c r="FW271">
        <v>859</v>
      </c>
      <c r="FX271">
        <v>947</v>
      </c>
      <c r="FY271">
        <v>1086</v>
      </c>
      <c r="FZ271">
        <v>802</v>
      </c>
      <c r="GA271">
        <v>692</v>
      </c>
      <c r="GB271">
        <v>688</v>
      </c>
      <c r="GC271">
        <v>664</v>
      </c>
      <c r="GD271">
        <v>535</v>
      </c>
      <c r="GE271">
        <v>466</v>
      </c>
      <c r="GF271">
        <v>447</v>
      </c>
      <c r="GG271">
        <v>467</v>
      </c>
      <c r="GH271">
        <v>419</v>
      </c>
      <c r="GI271">
        <v>389</v>
      </c>
      <c r="GJ271">
        <v>344</v>
      </c>
      <c r="GK271">
        <v>289</v>
      </c>
      <c r="GL271">
        <v>1156</v>
      </c>
    </row>
    <row r="272" spans="1:194" s="1" customFormat="1" ht="14.4" x14ac:dyDescent="0.3">
      <c r="A272" s="30" t="s">
        <v>46</v>
      </c>
      <c r="B272" s="1" t="s">
        <v>311</v>
      </c>
      <c r="C272" s="29" t="str">
        <f t="shared" si="86"/>
        <v>LA England - North Northamptonshire</v>
      </c>
      <c r="D272" s="48">
        <f t="shared" si="77"/>
        <v>15362</v>
      </c>
      <c r="E272" s="48">
        <f t="shared" si="78"/>
        <v>14567</v>
      </c>
      <c r="F272" s="49">
        <f t="shared" si="79"/>
        <v>373871</v>
      </c>
      <c r="G272" s="49">
        <f t="shared" si="80"/>
        <v>184296</v>
      </c>
      <c r="H272" s="50">
        <f t="shared" si="81"/>
        <v>189575</v>
      </c>
      <c r="I272" s="50">
        <f t="shared" si="82"/>
        <v>141657</v>
      </c>
      <c r="J272" s="50">
        <f t="shared" si="83"/>
        <v>149101</v>
      </c>
      <c r="K272" s="47">
        <f t="shared" si="84"/>
        <v>42639</v>
      </c>
      <c r="L272" s="48">
        <f t="shared" si="85"/>
        <v>40474</v>
      </c>
      <c r="M272" s="184">
        <v>1878</v>
      </c>
      <c r="N272" s="184">
        <v>1989</v>
      </c>
      <c r="O272" s="184">
        <v>2204</v>
      </c>
      <c r="P272" s="184">
        <v>2184</v>
      </c>
      <c r="Q272" s="184">
        <v>2279</v>
      </c>
      <c r="R272" s="184">
        <v>2328</v>
      </c>
      <c r="S272" s="184">
        <v>2301</v>
      </c>
      <c r="T272" s="184">
        <v>2389</v>
      </c>
      <c r="U272" s="184">
        <v>2374</v>
      </c>
      <c r="V272" s="184">
        <v>2407</v>
      </c>
      <c r="W272" s="184">
        <v>2496</v>
      </c>
      <c r="X272" s="184">
        <v>2448</v>
      </c>
      <c r="Y272" s="184">
        <v>2544</v>
      </c>
      <c r="Z272" s="184">
        <v>2579</v>
      </c>
      <c r="AA272" s="184">
        <v>2627</v>
      </c>
      <c r="AB272" s="184">
        <v>2598</v>
      </c>
      <c r="AC272" s="184">
        <v>2627</v>
      </c>
      <c r="AD272" s="184">
        <v>2387</v>
      </c>
      <c r="AE272" s="184">
        <v>2287</v>
      </c>
      <c r="AF272" s="184">
        <v>1709</v>
      </c>
      <c r="AG272" s="184">
        <v>1612</v>
      </c>
      <c r="AH272" s="184">
        <v>1477</v>
      </c>
      <c r="AI272" s="184">
        <v>1779</v>
      </c>
      <c r="AJ272" s="184">
        <v>1869</v>
      </c>
      <c r="AK272" s="184">
        <v>1960</v>
      </c>
      <c r="AL272" s="184">
        <v>2049</v>
      </c>
      <c r="AM272" s="184">
        <v>1992</v>
      </c>
      <c r="AN272" s="184">
        <v>2171</v>
      </c>
      <c r="AO272" s="184">
        <v>2114</v>
      </c>
      <c r="AP272" s="184">
        <v>2224</v>
      </c>
      <c r="AQ272" s="184">
        <v>2367</v>
      </c>
      <c r="AR272" s="184">
        <v>2378</v>
      </c>
      <c r="AS272" s="184">
        <v>2622</v>
      </c>
      <c r="AT272" s="184">
        <v>2595</v>
      </c>
      <c r="AU272" s="184">
        <v>2627</v>
      </c>
      <c r="AV272" s="184">
        <v>2726</v>
      </c>
      <c r="AW272" s="184">
        <v>2727</v>
      </c>
      <c r="AX272" s="184">
        <v>2476</v>
      </c>
      <c r="AY272" s="184">
        <v>2575</v>
      </c>
      <c r="AZ272" s="184">
        <v>2533</v>
      </c>
      <c r="BA272" s="184">
        <v>2461</v>
      </c>
      <c r="BB272" s="184">
        <v>2520</v>
      </c>
      <c r="BC272" s="184">
        <v>2494</v>
      </c>
      <c r="BD272" s="184">
        <v>2535</v>
      </c>
      <c r="BE272" s="184">
        <v>2628</v>
      </c>
      <c r="BF272" s="184">
        <v>2427</v>
      </c>
      <c r="BG272" s="184">
        <v>2223</v>
      </c>
      <c r="BH272" s="184">
        <v>2257</v>
      </c>
      <c r="BI272" s="184">
        <v>2297</v>
      </c>
      <c r="BJ272" s="184">
        <v>2285</v>
      </c>
      <c r="BK272" s="184">
        <v>2297</v>
      </c>
      <c r="BL272" s="184">
        <v>2362</v>
      </c>
      <c r="BM272" s="184">
        <v>2532</v>
      </c>
      <c r="BN272" s="184">
        <v>2673</v>
      </c>
      <c r="BO272" s="184">
        <v>2587</v>
      </c>
      <c r="BP272" s="184">
        <v>2652</v>
      </c>
      <c r="BQ272" s="184">
        <v>2626</v>
      </c>
      <c r="BR272" s="184">
        <v>2641</v>
      </c>
      <c r="BS272" s="184">
        <v>2543</v>
      </c>
      <c r="BT272" s="184">
        <v>2630</v>
      </c>
      <c r="BU272" s="184">
        <v>2421</v>
      </c>
      <c r="BV272" s="184">
        <v>2395</v>
      </c>
      <c r="BW272" s="184">
        <v>2238</v>
      </c>
      <c r="BX272" s="184">
        <v>2203</v>
      </c>
      <c r="BY272" s="184">
        <v>1999</v>
      </c>
      <c r="BZ272" s="184">
        <v>1935</v>
      </c>
      <c r="CA272" s="184">
        <v>1976</v>
      </c>
      <c r="CB272" s="184">
        <v>1817</v>
      </c>
      <c r="CC272" s="184">
        <v>1667</v>
      </c>
      <c r="CD272" s="184">
        <v>1641</v>
      </c>
      <c r="CE272" s="184">
        <v>1724</v>
      </c>
      <c r="CF272" s="184">
        <v>1609</v>
      </c>
      <c r="CG272" s="184">
        <v>1512</v>
      </c>
      <c r="CH272" s="184">
        <v>1535</v>
      </c>
      <c r="CI272" s="184">
        <v>1506</v>
      </c>
      <c r="CJ272" s="184">
        <v>1576</v>
      </c>
      <c r="CK272" s="184">
        <v>1632</v>
      </c>
      <c r="CL272" s="184">
        <v>1744</v>
      </c>
      <c r="CM272" s="184">
        <v>1264</v>
      </c>
      <c r="CN272" s="184">
        <v>1236</v>
      </c>
      <c r="CO272" s="184">
        <v>1121</v>
      </c>
      <c r="CP272" s="184">
        <v>994</v>
      </c>
      <c r="CQ272" s="184">
        <v>852</v>
      </c>
      <c r="CR272" s="184">
        <v>695</v>
      </c>
      <c r="CS272" s="184">
        <v>614</v>
      </c>
      <c r="CT272" s="184">
        <v>600</v>
      </c>
      <c r="CU272" s="184">
        <v>527</v>
      </c>
      <c r="CV272" s="184">
        <v>412</v>
      </c>
      <c r="CW272" s="184">
        <v>408</v>
      </c>
      <c r="CX272" s="184">
        <v>310</v>
      </c>
      <c r="CY272" s="184">
        <v>955</v>
      </c>
      <c r="CZ272">
        <v>1745</v>
      </c>
      <c r="DA272">
        <v>1897</v>
      </c>
      <c r="DB272">
        <v>1993</v>
      </c>
      <c r="DC272">
        <v>2036</v>
      </c>
      <c r="DD272">
        <v>2200</v>
      </c>
      <c r="DE272">
        <v>2220</v>
      </c>
      <c r="DF272">
        <v>2273</v>
      </c>
      <c r="DG272">
        <v>2195</v>
      </c>
      <c r="DH272">
        <v>2304</v>
      </c>
      <c r="DI272">
        <v>2211</v>
      </c>
      <c r="DJ272">
        <v>2320</v>
      </c>
      <c r="DK272">
        <v>2513</v>
      </c>
      <c r="DL272">
        <v>2441</v>
      </c>
      <c r="DM272">
        <v>2477</v>
      </c>
      <c r="DN272">
        <v>2422</v>
      </c>
      <c r="DO272">
        <v>2428</v>
      </c>
      <c r="DP272">
        <v>2420</v>
      </c>
      <c r="DQ272">
        <v>2379</v>
      </c>
      <c r="DR272">
        <v>2041</v>
      </c>
      <c r="DS272">
        <v>1432</v>
      </c>
      <c r="DT272">
        <v>1212</v>
      </c>
      <c r="DU272">
        <v>1172</v>
      </c>
      <c r="DV272">
        <v>1631</v>
      </c>
      <c r="DW272">
        <v>1856</v>
      </c>
      <c r="DX272">
        <v>2100</v>
      </c>
      <c r="DY272">
        <v>2092</v>
      </c>
      <c r="DZ272">
        <v>2112</v>
      </c>
      <c r="EA272">
        <v>2244</v>
      </c>
      <c r="EB272">
        <v>2227</v>
      </c>
      <c r="EC272">
        <v>2376</v>
      </c>
      <c r="ED272">
        <v>2626</v>
      </c>
      <c r="EE272">
        <v>2576</v>
      </c>
      <c r="EF272">
        <v>2795</v>
      </c>
      <c r="EG272">
        <v>2786</v>
      </c>
      <c r="EH272">
        <v>2834</v>
      </c>
      <c r="EI272">
        <v>2790</v>
      </c>
      <c r="EJ272">
        <v>2892</v>
      </c>
      <c r="EK272">
        <v>2698</v>
      </c>
      <c r="EL272">
        <v>2768</v>
      </c>
      <c r="EM272">
        <v>2749</v>
      </c>
      <c r="EN272">
        <v>2572</v>
      </c>
      <c r="EO272">
        <v>2678</v>
      </c>
      <c r="EP272">
        <v>2642</v>
      </c>
      <c r="EQ272">
        <v>2536</v>
      </c>
      <c r="ER272">
        <v>2647</v>
      </c>
      <c r="ES272">
        <v>2462</v>
      </c>
      <c r="ET272">
        <v>2231</v>
      </c>
      <c r="EU272">
        <v>2325</v>
      </c>
      <c r="EV272">
        <v>2319</v>
      </c>
      <c r="EW272">
        <v>2305</v>
      </c>
      <c r="EX272">
        <v>2478</v>
      </c>
      <c r="EY272">
        <v>2517</v>
      </c>
      <c r="EZ272">
        <v>2550</v>
      </c>
      <c r="FA272">
        <v>2689</v>
      </c>
      <c r="FB272">
        <v>2515</v>
      </c>
      <c r="FC272">
        <v>2681</v>
      </c>
      <c r="FD272">
        <v>2695</v>
      </c>
      <c r="FE272">
        <v>2604</v>
      </c>
      <c r="FF272">
        <v>2592</v>
      </c>
      <c r="FG272">
        <v>2577</v>
      </c>
      <c r="FH272">
        <v>2441</v>
      </c>
      <c r="FI272">
        <v>2427</v>
      </c>
      <c r="FJ272">
        <v>2290</v>
      </c>
      <c r="FK272">
        <v>2193</v>
      </c>
      <c r="FL272">
        <v>2141</v>
      </c>
      <c r="FM272">
        <v>2036</v>
      </c>
      <c r="FN272">
        <v>2016</v>
      </c>
      <c r="FO272">
        <v>1886</v>
      </c>
      <c r="FP272">
        <v>1779</v>
      </c>
      <c r="FQ272">
        <v>1784</v>
      </c>
      <c r="FR272">
        <v>1809</v>
      </c>
      <c r="FS272">
        <v>1780</v>
      </c>
      <c r="FT272">
        <v>1790</v>
      </c>
      <c r="FU272">
        <v>1709</v>
      </c>
      <c r="FV272">
        <v>1726</v>
      </c>
      <c r="FW272">
        <v>1837</v>
      </c>
      <c r="FX272">
        <v>1862</v>
      </c>
      <c r="FY272">
        <v>1950</v>
      </c>
      <c r="FZ272">
        <v>1477</v>
      </c>
      <c r="GA272">
        <v>1375</v>
      </c>
      <c r="GB272">
        <v>1331</v>
      </c>
      <c r="GC272">
        <v>1175</v>
      </c>
      <c r="GD272">
        <v>1039</v>
      </c>
      <c r="GE272">
        <v>823</v>
      </c>
      <c r="GF272">
        <v>774</v>
      </c>
      <c r="GG272">
        <v>796</v>
      </c>
      <c r="GH272">
        <v>712</v>
      </c>
      <c r="GI272">
        <v>623</v>
      </c>
      <c r="GJ272">
        <v>528</v>
      </c>
      <c r="GK272">
        <v>449</v>
      </c>
      <c r="GL272">
        <v>1919</v>
      </c>
    </row>
    <row r="273" spans="1:194" s="1" customFormat="1" ht="14.4" x14ac:dyDescent="0.3">
      <c r="A273" s="30" t="s">
        <v>46</v>
      </c>
      <c r="B273" s="1" t="s">
        <v>312</v>
      </c>
      <c r="C273" s="29" t="str">
        <f t="shared" si="86"/>
        <v>LA England - North Somerset</v>
      </c>
      <c r="D273" s="48">
        <f t="shared" si="77"/>
        <v>8392</v>
      </c>
      <c r="E273" s="48">
        <f t="shared" si="78"/>
        <v>7730</v>
      </c>
      <c r="F273" s="49">
        <f t="shared" si="79"/>
        <v>224578</v>
      </c>
      <c r="G273" s="49">
        <f t="shared" si="80"/>
        <v>109567</v>
      </c>
      <c r="H273" s="50">
        <f t="shared" si="81"/>
        <v>115011</v>
      </c>
      <c r="I273" s="50">
        <f t="shared" si="82"/>
        <v>86651</v>
      </c>
      <c r="J273" s="50">
        <f t="shared" si="83"/>
        <v>93567</v>
      </c>
      <c r="K273" s="47">
        <f t="shared" si="84"/>
        <v>22916</v>
      </c>
      <c r="L273" s="48">
        <f t="shared" si="85"/>
        <v>21444</v>
      </c>
      <c r="M273" s="184">
        <v>1033</v>
      </c>
      <c r="N273" s="184">
        <v>1032</v>
      </c>
      <c r="O273" s="184">
        <v>1090</v>
      </c>
      <c r="P273" s="184">
        <v>1140</v>
      </c>
      <c r="Q273" s="184">
        <v>1175</v>
      </c>
      <c r="R273" s="184">
        <v>1250</v>
      </c>
      <c r="S273" s="184">
        <v>1234</v>
      </c>
      <c r="T273" s="184">
        <v>1240</v>
      </c>
      <c r="U273" s="184">
        <v>1326</v>
      </c>
      <c r="V273" s="184">
        <v>1322</v>
      </c>
      <c r="W273" s="184">
        <v>1306</v>
      </c>
      <c r="X273" s="184">
        <v>1376</v>
      </c>
      <c r="Y273" s="184">
        <v>1447</v>
      </c>
      <c r="Z273" s="184">
        <v>1428</v>
      </c>
      <c r="AA273" s="184">
        <v>1440</v>
      </c>
      <c r="AB273" s="184">
        <v>1345</v>
      </c>
      <c r="AC273" s="184">
        <v>1457</v>
      </c>
      <c r="AD273" s="184">
        <v>1275</v>
      </c>
      <c r="AE273" s="184">
        <v>1293</v>
      </c>
      <c r="AF273" s="184">
        <v>969</v>
      </c>
      <c r="AG273" s="184">
        <v>921</v>
      </c>
      <c r="AH273" s="184">
        <v>874</v>
      </c>
      <c r="AI273" s="184">
        <v>925</v>
      </c>
      <c r="AJ273" s="184">
        <v>1040</v>
      </c>
      <c r="AK273" s="184">
        <v>1160</v>
      </c>
      <c r="AL273" s="184">
        <v>1135</v>
      </c>
      <c r="AM273" s="184">
        <v>1145</v>
      </c>
      <c r="AN273" s="184">
        <v>1129</v>
      </c>
      <c r="AO273" s="184">
        <v>1066</v>
      </c>
      <c r="AP273" s="184">
        <v>1080</v>
      </c>
      <c r="AQ273" s="184">
        <v>1175</v>
      </c>
      <c r="AR273" s="184">
        <v>1223</v>
      </c>
      <c r="AS273" s="184">
        <v>1198</v>
      </c>
      <c r="AT273" s="184">
        <v>1345</v>
      </c>
      <c r="AU273" s="184">
        <v>1286</v>
      </c>
      <c r="AV273" s="184">
        <v>1335</v>
      </c>
      <c r="AW273" s="184">
        <v>1331</v>
      </c>
      <c r="AX273" s="184">
        <v>1352</v>
      </c>
      <c r="AY273" s="184">
        <v>1363</v>
      </c>
      <c r="AZ273" s="184">
        <v>1366</v>
      </c>
      <c r="BA273" s="184">
        <v>1355</v>
      </c>
      <c r="BB273" s="184">
        <v>1444</v>
      </c>
      <c r="BC273" s="184">
        <v>1445</v>
      </c>
      <c r="BD273" s="184">
        <v>1471</v>
      </c>
      <c r="BE273" s="184">
        <v>1426</v>
      </c>
      <c r="BF273" s="184">
        <v>1380</v>
      </c>
      <c r="BG273" s="184">
        <v>1262</v>
      </c>
      <c r="BH273" s="184">
        <v>1320</v>
      </c>
      <c r="BI273" s="184">
        <v>1320</v>
      </c>
      <c r="BJ273" s="184">
        <v>1352</v>
      </c>
      <c r="BK273" s="184">
        <v>1449</v>
      </c>
      <c r="BL273" s="184">
        <v>1486</v>
      </c>
      <c r="BM273" s="184">
        <v>1534</v>
      </c>
      <c r="BN273" s="184">
        <v>1541</v>
      </c>
      <c r="BO273" s="184">
        <v>1536</v>
      </c>
      <c r="BP273" s="184">
        <v>1616</v>
      </c>
      <c r="BQ273" s="184">
        <v>1500</v>
      </c>
      <c r="BR273" s="184">
        <v>1530</v>
      </c>
      <c r="BS273" s="184">
        <v>1569</v>
      </c>
      <c r="BT273" s="184">
        <v>1564</v>
      </c>
      <c r="BU273" s="184">
        <v>1569</v>
      </c>
      <c r="BV273" s="184">
        <v>1551</v>
      </c>
      <c r="BW273" s="184">
        <v>1469</v>
      </c>
      <c r="BX273" s="184">
        <v>1368</v>
      </c>
      <c r="BY273" s="184">
        <v>1281</v>
      </c>
      <c r="BZ273" s="184">
        <v>1283</v>
      </c>
      <c r="CA273" s="184">
        <v>1279</v>
      </c>
      <c r="CB273" s="184">
        <v>1198</v>
      </c>
      <c r="CC273" s="184">
        <v>1234</v>
      </c>
      <c r="CD273" s="184">
        <v>1162</v>
      </c>
      <c r="CE273" s="184">
        <v>1148</v>
      </c>
      <c r="CF273" s="184">
        <v>1167</v>
      </c>
      <c r="CG273" s="184">
        <v>1106</v>
      </c>
      <c r="CH273" s="184">
        <v>1146</v>
      </c>
      <c r="CI273" s="184">
        <v>1156</v>
      </c>
      <c r="CJ273" s="184">
        <v>1249</v>
      </c>
      <c r="CK273" s="184">
        <v>1272</v>
      </c>
      <c r="CL273" s="184">
        <v>1398</v>
      </c>
      <c r="CM273" s="184">
        <v>1028</v>
      </c>
      <c r="CN273" s="184">
        <v>1015</v>
      </c>
      <c r="CO273" s="184">
        <v>977</v>
      </c>
      <c r="CP273" s="184">
        <v>820</v>
      </c>
      <c r="CQ273" s="184">
        <v>732</v>
      </c>
      <c r="CR273" s="184">
        <v>632</v>
      </c>
      <c r="CS273" s="184">
        <v>571</v>
      </c>
      <c r="CT273" s="184">
        <v>563</v>
      </c>
      <c r="CU273" s="184">
        <v>461</v>
      </c>
      <c r="CV273" s="184">
        <v>395</v>
      </c>
      <c r="CW273" s="184">
        <v>336</v>
      </c>
      <c r="CX273" s="184">
        <v>308</v>
      </c>
      <c r="CY273" s="184">
        <v>966</v>
      </c>
      <c r="CZ273">
        <v>872</v>
      </c>
      <c r="DA273">
        <v>927</v>
      </c>
      <c r="DB273">
        <v>1064</v>
      </c>
      <c r="DC273">
        <v>1094</v>
      </c>
      <c r="DD273">
        <v>1104</v>
      </c>
      <c r="DE273">
        <v>1229</v>
      </c>
      <c r="DF273">
        <v>1132</v>
      </c>
      <c r="DG273">
        <v>1209</v>
      </c>
      <c r="DH273">
        <v>1310</v>
      </c>
      <c r="DI273">
        <v>1243</v>
      </c>
      <c r="DJ273">
        <v>1269</v>
      </c>
      <c r="DK273">
        <v>1261</v>
      </c>
      <c r="DL273">
        <v>1310</v>
      </c>
      <c r="DM273">
        <v>1383</v>
      </c>
      <c r="DN273">
        <v>1343</v>
      </c>
      <c r="DO273">
        <v>1293</v>
      </c>
      <c r="DP273">
        <v>1201</v>
      </c>
      <c r="DQ273">
        <v>1200</v>
      </c>
      <c r="DR273">
        <v>1183</v>
      </c>
      <c r="DS273">
        <v>890</v>
      </c>
      <c r="DT273">
        <v>689</v>
      </c>
      <c r="DU273">
        <v>790</v>
      </c>
      <c r="DV273">
        <v>954</v>
      </c>
      <c r="DW273">
        <v>1060</v>
      </c>
      <c r="DX273">
        <v>1126</v>
      </c>
      <c r="DY273">
        <v>1159</v>
      </c>
      <c r="DZ273">
        <v>1130</v>
      </c>
      <c r="EA273">
        <v>1107</v>
      </c>
      <c r="EB273">
        <v>1083</v>
      </c>
      <c r="EC273">
        <v>1200</v>
      </c>
      <c r="ED273">
        <v>1231</v>
      </c>
      <c r="EE273">
        <v>1293</v>
      </c>
      <c r="EF273">
        <v>1310</v>
      </c>
      <c r="EG273">
        <v>1437</v>
      </c>
      <c r="EH273">
        <v>1417</v>
      </c>
      <c r="EI273">
        <v>1431</v>
      </c>
      <c r="EJ273">
        <v>1493</v>
      </c>
      <c r="EK273">
        <v>1482</v>
      </c>
      <c r="EL273">
        <v>1446</v>
      </c>
      <c r="EM273">
        <v>1512</v>
      </c>
      <c r="EN273">
        <v>1480</v>
      </c>
      <c r="EO273">
        <v>1535</v>
      </c>
      <c r="EP273">
        <v>1463</v>
      </c>
      <c r="EQ273">
        <v>1524</v>
      </c>
      <c r="ER273">
        <v>1576</v>
      </c>
      <c r="ES273">
        <v>1499</v>
      </c>
      <c r="ET273">
        <v>1377</v>
      </c>
      <c r="EU273">
        <v>1391</v>
      </c>
      <c r="EV273">
        <v>1352</v>
      </c>
      <c r="EW273">
        <v>1440</v>
      </c>
      <c r="EX273">
        <v>1416</v>
      </c>
      <c r="EY273">
        <v>1422</v>
      </c>
      <c r="EZ273">
        <v>1520</v>
      </c>
      <c r="FA273">
        <v>1620</v>
      </c>
      <c r="FB273">
        <v>1571</v>
      </c>
      <c r="FC273">
        <v>1512</v>
      </c>
      <c r="FD273">
        <v>1540</v>
      </c>
      <c r="FE273">
        <v>1645</v>
      </c>
      <c r="FF273">
        <v>1672</v>
      </c>
      <c r="FG273">
        <v>1626</v>
      </c>
      <c r="FH273">
        <v>1573</v>
      </c>
      <c r="FI273">
        <v>1515</v>
      </c>
      <c r="FJ273">
        <v>1566</v>
      </c>
      <c r="FK273">
        <v>1474</v>
      </c>
      <c r="FL273">
        <v>1487</v>
      </c>
      <c r="FM273">
        <v>1348</v>
      </c>
      <c r="FN273">
        <v>1421</v>
      </c>
      <c r="FO273">
        <v>1292</v>
      </c>
      <c r="FP273">
        <v>1328</v>
      </c>
      <c r="FQ273">
        <v>1251</v>
      </c>
      <c r="FR273">
        <v>1306</v>
      </c>
      <c r="FS273">
        <v>1300</v>
      </c>
      <c r="FT273">
        <v>1277</v>
      </c>
      <c r="FU273">
        <v>1318</v>
      </c>
      <c r="FV273">
        <v>1229</v>
      </c>
      <c r="FW273">
        <v>1455</v>
      </c>
      <c r="FX273">
        <v>1471</v>
      </c>
      <c r="FY273">
        <v>1565</v>
      </c>
      <c r="FZ273">
        <v>1250</v>
      </c>
      <c r="GA273">
        <v>1211</v>
      </c>
      <c r="GB273">
        <v>1146</v>
      </c>
      <c r="GC273">
        <v>985</v>
      </c>
      <c r="GD273">
        <v>883</v>
      </c>
      <c r="GE273">
        <v>754</v>
      </c>
      <c r="GF273">
        <v>735</v>
      </c>
      <c r="GG273">
        <v>733</v>
      </c>
      <c r="GH273">
        <v>616</v>
      </c>
      <c r="GI273">
        <v>582</v>
      </c>
      <c r="GJ273">
        <v>512</v>
      </c>
      <c r="GK273">
        <v>486</v>
      </c>
      <c r="GL273">
        <v>1894</v>
      </c>
    </row>
    <row r="274" spans="1:194" s="1" customFormat="1" ht="14.4" x14ac:dyDescent="0.3">
      <c r="A274" s="30" t="s">
        <v>46</v>
      </c>
      <c r="B274" s="1" t="s">
        <v>313</v>
      </c>
      <c r="C274" s="29" t="str">
        <f t="shared" si="86"/>
        <v>LA England - North Tyneside</v>
      </c>
      <c r="D274" s="48">
        <f t="shared" si="77"/>
        <v>7818</v>
      </c>
      <c r="E274" s="48">
        <f t="shared" si="78"/>
        <v>7161</v>
      </c>
      <c r="F274" s="49">
        <f t="shared" si="79"/>
        <v>215025</v>
      </c>
      <c r="G274" s="49">
        <f t="shared" si="80"/>
        <v>104750</v>
      </c>
      <c r="H274" s="50">
        <f t="shared" si="81"/>
        <v>110275</v>
      </c>
      <c r="I274" s="50">
        <f t="shared" si="82"/>
        <v>82802</v>
      </c>
      <c r="J274" s="50">
        <f t="shared" si="83"/>
        <v>89960</v>
      </c>
      <c r="K274" s="47">
        <f t="shared" si="84"/>
        <v>21948</v>
      </c>
      <c r="L274" s="48">
        <f t="shared" si="85"/>
        <v>20315</v>
      </c>
      <c r="M274" s="184">
        <v>920</v>
      </c>
      <c r="N274" s="184">
        <v>987</v>
      </c>
      <c r="O274" s="184">
        <v>1140</v>
      </c>
      <c r="P274" s="184">
        <v>1043</v>
      </c>
      <c r="Q274" s="184">
        <v>1162</v>
      </c>
      <c r="R274" s="184">
        <v>1292</v>
      </c>
      <c r="S274" s="184">
        <v>1204</v>
      </c>
      <c r="T274" s="184">
        <v>1220</v>
      </c>
      <c r="U274" s="184">
        <v>1279</v>
      </c>
      <c r="V274" s="184">
        <v>1262</v>
      </c>
      <c r="W274" s="184">
        <v>1310</v>
      </c>
      <c r="X274" s="184">
        <v>1311</v>
      </c>
      <c r="Y274" s="184">
        <v>1263</v>
      </c>
      <c r="Z274" s="184">
        <v>1300</v>
      </c>
      <c r="AA274" s="184">
        <v>1334</v>
      </c>
      <c r="AB274" s="184">
        <v>1312</v>
      </c>
      <c r="AC274" s="184">
        <v>1353</v>
      </c>
      <c r="AD274" s="184">
        <v>1256</v>
      </c>
      <c r="AE274" s="184">
        <v>1274</v>
      </c>
      <c r="AF274" s="184">
        <v>1059</v>
      </c>
      <c r="AG274" s="184">
        <v>932</v>
      </c>
      <c r="AH274" s="184">
        <v>942</v>
      </c>
      <c r="AI274" s="184">
        <v>961</v>
      </c>
      <c r="AJ274" s="184">
        <v>977</v>
      </c>
      <c r="AK274" s="184">
        <v>1123</v>
      </c>
      <c r="AL274" s="184">
        <v>1139</v>
      </c>
      <c r="AM274" s="184">
        <v>1139</v>
      </c>
      <c r="AN274" s="184">
        <v>1282</v>
      </c>
      <c r="AO274" s="184">
        <v>1128</v>
      </c>
      <c r="AP274" s="184">
        <v>1340</v>
      </c>
      <c r="AQ274" s="184">
        <v>1330</v>
      </c>
      <c r="AR274" s="184">
        <v>1341</v>
      </c>
      <c r="AS274" s="184">
        <v>1405</v>
      </c>
      <c r="AT274" s="184">
        <v>1483</v>
      </c>
      <c r="AU274" s="184">
        <v>1481</v>
      </c>
      <c r="AV274" s="184">
        <v>1463</v>
      </c>
      <c r="AW274" s="184">
        <v>1442</v>
      </c>
      <c r="AX274" s="184">
        <v>1406</v>
      </c>
      <c r="AY274" s="184">
        <v>1493</v>
      </c>
      <c r="AZ274" s="184">
        <v>1444</v>
      </c>
      <c r="BA274" s="184">
        <v>1414</v>
      </c>
      <c r="BB274" s="184">
        <v>1463</v>
      </c>
      <c r="BC274" s="184">
        <v>1464</v>
      </c>
      <c r="BD274" s="184">
        <v>1429</v>
      </c>
      <c r="BE274" s="184">
        <v>1581</v>
      </c>
      <c r="BF274" s="184">
        <v>1487</v>
      </c>
      <c r="BG274" s="184">
        <v>1226</v>
      </c>
      <c r="BH274" s="184">
        <v>1146</v>
      </c>
      <c r="BI274" s="184">
        <v>1227</v>
      </c>
      <c r="BJ274" s="184">
        <v>1292</v>
      </c>
      <c r="BK274" s="184">
        <v>1236</v>
      </c>
      <c r="BL274" s="184">
        <v>1329</v>
      </c>
      <c r="BM274" s="184">
        <v>1463</v>
      </c>
      <c r="BN274" s="184">
        <v>1464</v>
      </c>
      <c r="BO274" s="184">
        <v>1378</v>
      </c>
      <c r="BP274" s="184">
        <v>1337</v>
      </c>
      <c r="BQ274" s="184">
        <v>1398</v>
      </c>
      <c r="BR274" s="184">
        <v>1384</v>
      </c>
      <c r="BS274" s="184">
        <v>1456</v>
      </c>
      <c r="BT274" s="184">
        <v>1473</v>
      </c>
      <c r="BU274" s="184">
        <v>1476</v>
      </c>
      <c r="BV274" s="184">
        <v>1492</v>
      </c>
      <c r="BW274" s="184">
        <v>1393</v>
      </c>
      <c r="BX274" s="184">
        <v>1331</v>
      </c>
      <c r="BY274" s="184">
        <v>1323</v>
      </c>
      <c r="BZ274" s="184">
        <v>1257</v>
      </c>
      <c r="CA274" s="184">
        <v>1278</v>
      </c>
      <c r="CB274" s="184">
        <v>1164</v>
      </c>
      <c r="CC274" s="184">
        <v>1166</v>
      </c>
      <c r="CD274" s="184">
        <v>1110</v>
      </c>
      <c r="CE274" s="184">
        <v>1135</v>
      </c>
      <c r="CF274" s="184">
        <v>1120</v>
      </c>
      <c r="CG274" s="184">
        <v>1049</v>
      </c>
      <c r="CH274" s="184">
        <v>986</v>
      </c>
      <c r="CI274" s="184">
        <v>988</v>
      </c>
      <c r="CJ274" s="184">
        <v>1002</v>
      </c>
      <c r="CK274" s="184">
        <v>1075</v>
      </c>
      <c r="CL274" s="184">
        <v>1093</v>
      </c>
      <c r="CM274" s="184">
        <v>817</v>
      </c>
      <c r="CN274" s="184">
        <v>714</v>
      </c>
      <c r="CO274" s="184">
        <v>704</v>
      </c>
      <c r="CP274" s="184">
        <v>543</v>
      </c>
      <c r="CQ274" s="184">
        <v>482</v>
      </c>
      <c r="CR274" s="184">
        <v>371</v>
      </c>
      <c r="CS274" s="184">
        <v>408</v>
      </c>
      <c r="CT274" s="184">
        <v>370</v>
      </c>
      <c r="CU274" s="184">
        <v>335</v>
      </c>
      <c r="CV274" s="184">
        <v>295</v>
      </c>
      <c r="CW274" s="184">
        <v>249</v>
      </c>
      <c r="CX274" s="184">
        <v>236</v>
      </c>
      <c r="CY274" s="184">
        <v>609</v>
      </c>
      <c r="CZ274">
        <v>895</v>
      </c>
      <c r="DA274">
        <v>964</v>
      </c>
      <c r="DB274">
        <v>1006</v>
      </c>
      <c r="DC274">
        <v>1006</v>
      </c>
      <c r="DD274">
        <v>983</v>
      </c>
      <c r="DE274">
        <v>1159</v>
      </c>
      <c r="DF274">
        <v>1175</v>
      </c>
      <c r="DG274">
        <v>1164</v>
      </c>
      <c r="DH274">
        <v>1238</v>
      </c>
      <c r="DI274">
        <v>1154</v>
      </c>
      <c r="DJ274">
        <v>1180</v>
      </c>
      <c r="DK274">
        <v>1230</v>
      </c>
      <c r="DL274">
        <v>1273</v>
      </c>
      <c r="DM274">
        <v>1187</v>
      </c>
      <c r="DN274">
        <v>1226</v>
      </c>
      <c r="DO274">
        <v>1153</v>
      </c>
      <c r="DP274">
        <v>1199</v>
      </c>
      <c r="DQ274">
        <v>1123</v>
      </c>
      <c r="DR274">
        <v>1116</v>
      </c>
      <c r="DS274">
        <v>827</v>
      </c>
      <c r="DT274">
        <v>798</v>
      </c>
      <c r="DU274">
        <v>819</v>
      </c>
      <c r="DV274">
        <v>907</v>
      </c>
      <c r="DW274">
        <v>973</v>
      </c>
      <c r="DX274">
        <v>1113</v>
      </c>
      <c r="DY274">
        <v>1131</v>
      </c>
      <c r="DZ274">
        <v>1155</v>
      </c>
      <c r="EA274">
        <v>1376</v>
      </c>
      <c r="EB274">
        <v>1332</v>
      </c>
      <c r="EC274">
        <v>1332</v>
      </c>
      <c r="ED274">
        <v>1342</v>
      </c>
      <c r="EE274">
        <v>1431</v>
      </c>
      <c r="EF274">
        <v>1550</v>
      </c>
      <c r="EG274">
        <v>1559</v>
      </c>
      <c r="EH274">
        <v>1467</v>
      </c>
      <c r="EI274">
        <v>1594</v>
      </c>
      <c r="EJ274">
        <v>1563</v>
      </c>
      <c r="EK274">
        <v>1657</v>
      </c>
      <c r="EL274">
        <v>1603</v>
      </c>
      <c r="EM274">
        <v>1597</v>
      </c>
      <c r="EN274">
        <v>1585</v>
      </c>
      <c r="EO274">
        <v>1531</v>
      </c>
      <c r="EP274">
        <v>1500</v>
      </c>
      <c r="EQ274">
        <v>1609</v>
      </c>
      <c r="ER274">
        <v>1605</v>
      </c>
      <c r="ES274">
        <v>1490</v>
      </c>
      <c r="ET274">
        <v>1281</v>
      </c>
      <c r="EU274">
        <v>1247</v>
      </c>
      <c r="EV274">
        <v>1332</v>
      </c>
      <c r="EW274">
        <v>1321</v>
      </c>
      <c r="EX274">
        <v>1364</v>
      </c>
      <c r="EY274">
        <v>1422</v>
      </c>
      <c r="EZ274">
        <v>1502</v>
      </c>
      <c r="FA274">
        <v>1550</v>
      </c>
      <c r="FB274">
        <v>1473</v>
      </c>
      <c r="FC274">
        <v>1514</v>
      </c>
      <c r="FD274">
        <v>1486</v>
      </c>
      <c r="FE274">
        <v>1494</v>
      </c>
      <c r="FF274">
        <v>1477</v>
      </c>
      <c r="FG274">
        <v>1525</v>
      </c>
      <c r="FH274">
        <v>1538</v>
      </c>
      <c r="FI274">
        <v>1534</v>
      </c>
      <c r="FJ274">
        <v>1516</v>
      </c>
      <c r="FK274">
        <v>1435</v>
      </c>
      <c r="FL274">
        <v>1421</v>
      </c>
      <c r="FM274">
        <v>1403</v>
      </c>
      <c r="FN274">
        <v>1431</v>
      </c>
      <c r="FO274">
        <v>1312</v>
      </c>
      <c r="FP274">
        <v>1328</v>
      </c>
      <c r="FQ274">
        <v>1275</v>
      </c>
      <c r="FR274">
        <v>1258</v>
      </c>
      <c r="FS274">
        <v>1270</v>
      </c>
      <c r="FT274">
        <v>1090</v>
      </c>
      <c r="FU274">
        <v>1156</v>
      </c>
      <c r="FV274">
        <v>1157</v>
      </c>
      <c r="FW274">
        <v>1142</v>
      </c>
      <c r="FX274">
        <v>1232</v>
      </c>
      <c r="FY274">
        <v>1289</v>
      </c>
      <c r="FZ274">
        <v>938</v>
      </c>
      <c r="GA274">
        <v>835</v>
      </c>
      <c r="GB274">
        <v>832</v>
      </c>
      <c r="GC274">
        <v>718</v>
      </c>
      <c r="GD274">
        <v>599</v>
      </c>
      <c r="GE274">
        <v>551</v>
      </c>
      <c r="GF274">
        <v>593</v>
      </c>
      <c r="GG274">
        <v>512</v>
      </c>
      <c r="GH274">
        <v>521</v>
      </c>
      <c r="GI274">
        <v>467</v>
      </c>
      <c r="GJ274">
        <v>404</v>
      </c>
      <c r="GK274">
        <v>339</v>
      </c>
      <c r="GL274">
        <v>1314</v>
      </c>
    </row>
    <row r="275" spans="1:194" s="1" customFormat="1" ht="14.4" x14ac:dyDescent="0.3">
      <c r="A275" s="30" t="s">
        <v>46</v>
      </c>
      <c r="B275" s="1" t="s">
        <v>314</v>
      </c>
      <c r="C275" s="29" t="str">
        <f t="shared" si="86"/>
        <v>LA England - North Warwickshire</v>
      </c>
      <c r="D275" s="48">
        <f t="shared" si="77"/>
        <v>2279</v>
      </c>
      <c r="E275" s="48">
        <f t="shared" si="78"/>
        <v>2254</v>
      </c>
      <c r="F275" s="49">
        <f t="shared" si="79"/>
        <v>67117</v>
      </c>
      <c r="G275" s="49">
        <f t="shared" si="80"/>
        <v>32854</v>
      </c>
      <c r="H275" s="50">
        <f t="shared" si="81"/>
        <v>34263</v>
      </c>
      <c r="I275" s="50">
        <f t="shared" si="82"/>
        <v>26308</v>
      </c>
      <c r="J275" s="50">
        <f t="shared" si="83"/>
        <v>27731</v>
      </c>
      <c r="K275" s="47">
        <f t="shared" si="84"/>
        <v>6546</v>
      </c>
      <c r="L275" s="48">
        <f t="shared" si="85"/>
        <v>6532</v>
      </c>
      <c r="M275" s="184">
        <v>310</v>
      </c>
      <c r="N275" s="184">
        <v>330</v>
      </c>
      <c r="O275" s="184">
        <v>375</v>
      </c>
      <c r="P275" s="184">
        <v>327</v>
      </c>
      <c r="Q275" s="184">
        <v>343</v>
      </c>
      <c r="R275" s="184">
        <v>338</v>
      </c>
      <c r="S275" s="184">
        <v>346</v>
      </c>
      <c r="T275" s="184">
        <v>369</v>
      </c>
      <c r="U275" s="184">
        <v>407</v>
      </c>
      <c r="V275" s="184">
        <v>353</v>
      </c>
      <c r="W275" s="184">
        <v>392</v>
      </c>
      <c r="X275" s="184">
        <v>377</v>
      </c>
      <c r="Y275" s="184">
        <v>431</v>
      </c>
      <c r="Z275" s="184">
        <v>383</v>
      </c>
      <c r="AA275" s="184">
        <v>361</v>
      </c>
      <c r="AB275" s="184">
        <v>383</v>
      </c>
      <c r="AC275" s="184">
        <v>382</v>
      </c>
      <c r="AD275" s="184">
        <v>339</v>
      </c>
      <c r="AE275" s="184">
        <v>333</v>
      </c>
      <c r="AF275" s="184">
        <v>308</v>
      </c>
      <c r="AG275" s="184">
        <v>305</v>
      </c>
      <c r="AH275" s="184">
        <v>300</v>
      </c>
      <c r="AI275" s="184">
        <v>297</v>
      </c>
      <c r="AJ275" s="184">
        <v>303</v>
      </c>
      <c r="AK275" s="184">
        <v>353</v>
      </c>
      <c r="AL275" s="184">
        <v>339</v>
      </c>
      <c r="AM275" s="184">
        <v>346</v>
      </c>
      <c r="AN275" s="184">
        <v>370</v>
      </c>
      <c r="AO275" s="184">
        <v>369</v>
      </c>
      <c r="AP275" s="184">
        <v>396</v>
      </c>
      <c r="AQ275" s="184">
        <v>435</v>
      </c>
      <c r="AR275" s="184">
        <v>369</v>
      </c>
      <c r="AS275" s="184">
        <v>408</v>
      </c>
      <c r="AT275" s="184">
        <v>433</v>
      </c>
      <c r="AU275" s="184">
        <v>438</v>
      </c>
      <c r="AV275" s="184">
        <v>389</v>
      </c>
      <c r="AW275" s="184">
        <v>466</v>
      </c>
      <c r="AX275" s="184">
        <v>421</v>
      </c>
      <c r="AY275" s="184">
        <v>456</v>
      </c>
      <c r="AZ275" s="184">
        <v>417</v>
      </c>
      <c r="BA275" s="184">
        <v>392</v>
      </c>
      <c r="BB275" s="184">
        <v>423</v>
      </c>
      <c r="BC275" s="184">
        <v>357</v>
      </c>
      <c r="BD275" s="184">
        <v>368</v>
      </c>
      <c r="BE275" s="184">
        <v>372</v>
      </c>
      <c r="BF275" s="184">
        <v>373</v>
      </c>
      <c r="BG275" s="184">
        <v>344</v>
      </c>
      <c r="BH275" s="184">
        <v>341</v>
      </c>
      <c r="BI275" s="184">
        <v>352</v>
      </c>
      <c r="BJ275" s="184">
        <v>414</v>
      </c>
      <c r="BK275" s="184">
        <v>407</v>
      </c>
      <c r="BL275" s="184">
        <v>452</v>
      </c>
      <c r="BM275" s="184">
        <v>435</v>
      </c>
      <c r="BN275" s="184">
        <v>510</v>
      </c>
      <c r="BO275" s="184">
        <v>496</v>
      </c>
      <c r="BP275" s="184">
        <v>559</v>
      </c>
      <c r="BQ275" s="184">
        <v>469</v>
      </c>
      <c r="BR275" s="184">
        <v>502</v>
      </c>
      <c r="BS275" s="184">
        <v>538</v>
      </c>
      <c r="BT275" s="184">
        <v>516</v>
      </c>
      <c r="BU275" s="184">
        <v>490</v>
      </c>
      <c r="BV275" s="184">
        <v>518</v>
      </c>
      <c r="BW275" s="184">
        <v>469</v>
      </c>
      <c r="BX275" s="184">
        <v>464</v>
      </c>
      <c r="BY275" s="184">
        <v>412</v>
      </c>
      <c r="BZ275" s="184">
        <v>407</v>
      </c>
      <c r="CA275" s="184">
        <v>452</v>
      </c>
      <c r="CB275" s="184">
        <v>397</v>
      </c>
      <c r="CC275" s="184">
        <v>385</v>
      </c>
      <c r="CD275" s="184">
        <v>327</v>
      </c>
      <c r="CE275" s="184">
        <v>369</v>
      </c>
      <c r="CF275" s="184">
        <v>330</v>
      </c>
      <c r="CG275" s="184">
        <v>308</v>
      </c>
      <c r="CH275" s="184">
        <v>366</v>
      </c>
      <c r="CI275" s="184">
        <v>348</v>
      </c>
      <c r="CJ275" s="184">
        <v>332</v>
      </c>
      <c r="CK275" s="184">
        <v>372</v>
      </c>
      <c r="CL275" s="184">
        <v>362</v>
      </c>
      <c r="CM275" s="184">
        <v>280</v>
      </c>
      <c r="CN275" s="184">
        <v>266</v>
      </c>
      <c r="CO275" s="184">
        <v>284</v>
      </c>
      <c r="CP275" s="184">
        <v>239</v>
      </c>
      <c r="CQ275" s="184">
        <v>210</v>
      </c>
      <c r="CR275" s="184">
        <v>139</v>
      </c>
      <c r="CS275" s="184">
        <v>154</v>
      </c>
      <c r="CT275" s="184">
        <v>133</v>
      </c>
      <c r="CU275" s="184">
        <v>133</v>
      </c>
      <c r="CV275" s="184">
        <v>104</v>
      </c>
      <c r="CW275" s="184">
        <v>97</v>
      </c>
      <c r="CX275" s="184">
        <v>70</v>
      </c>
      <c r="CY275" s="184">
        <v>220</v>
      </c>
      <c r="CZ275">
        <v>288</v>
      </c>
      <c r="DA275">
        <v>310</v>
      </c>
      <c r="DB275">
        <v>353</v>
      </c>
      <c r="DC275">
        <v>385</v>
      </c>
      <c r="DD275">
        <v>345</v>
      </c>
      <c r="DE275">
        <v>356</v>
      </c>
      <c r="DF275">
        <v>396</v>
      </c>
      <c r="DG275">
        <v>346</v>
      </c>
      <c r="DH275">
        <v>347</v>
      </c>
      <c r="DI275">
        <v>364</v>
      </c>
      <c r="DJ275">
        <v>374</v>
      </c>
      <c r="DK275">
        <v>414</v>
      </c>
      <c r="DL275">
        <v>385</v>
      </c>
      <c r="DM275">
        <v>404</v>
      </c>
      <c r="DN275">
        <v>399</v>
      </c>
      <c r="DO275">
        <v>345</v>
      </c>
      <c r="DP275">
        <v>359</v>
      </c>
      <c r="DQ275">
        <v>362</v>
      </c>
      <c r="DR275">
        <v>325</v>
      </c>
      <c r="DS275">
        <v>295</v>
      </c>
      <c r="DT275">
        <v>232</v>
      </c>
      <c r="DU275">
        <v>241</v>
      </c>
      <c r="DV275">
        <v>309</v>
      </c>
      <c r="DW275">
        <v>326</v>
      </c>
      <c r="DX275">
        <v>351</v>
      </c>
      <c r="DY275">
        <v>359</v>
      </c>
      <c r="DZ275">
        <v>354</v>
      </c>
      <c r="EA275">
        <v>379</v>
      </c>
      <c r="EB275">
        <v>395</v>
      </c>
      <c r="EC275">
        <v>401</v>
      </c>
      <c r="ED275">
        <v>454</v>
      </c>
      <c r="EE275">
        <v>414</v>
      </c>
      <c r="EF275">
        <v>462</v>
      </c>
      <c r="EG275">
        <v>457</v>
      </c>
      <c r="EH275">
        <v>502</v>
      </c>
      <c r="EI275">
        <v>455</v>
      </c>
      <c r="EJ275">
        <v>426</v>
      </c>
      <c r="EK275">
        <v>459</v>
      </c>
      <c r="EL275">
        <v>424</v>
      </c>
      <c r="EM275">
        <v>420</v>
      </c>
      <c r="EN275">
        <v>413</v>
      </c>
      <c r="EO275">
        <v>388</v>
      </c>
      <c r="EP275">
        <v>397</v>
      </c>
      <c r="EQ275">
        <v>405</v>
      </c>
      <c r="ER275">
        <v>393</v>
      </c>
      <c r="ES275">
        <v>376</v>
      </c>
      <c r="ET275">
        <v>386</v>
      </c>
      <c r="EU275">
        <v>354</v>
      </c>
      <c r="EV275">
        <v>393</v>
      </c>
      <c r="EW275">
        <v>391</v>
      </c>
      <c r="EX275">
        <v>413</v>
      </c>
      <c r="EY275">
        <v>503</v>
      </c>
      <c r="EZ275">
        <v>448</v>
      </c>
      <c r="FA275">
        <v>495</v>
      </c>
      <c r="FB275">
        <v>483</v>
      </c>
      <c r="FC275">
        <v>536</v>
      </c>
      <c r="FD275">
        <v>541</v>
      </c>
      <c r="FE275">
        <v>543</v>
      </c>
      <c r="FF275">
        <v>562</v>
      </c>
      <c r="FG275">
        <v>545</v>
      </c>
      <c r="FH275">
        <v>482</v>
      </c>
      <c r="FI275">
        <v>515</v>
      </c>
      <c r="FJ275">
        <v>466</v>
      </c>
      <c r="FK275">
        <v>498</v>
      </c>
      <c r="FL275">
        <v>468</v>
      </c>
      <c r="FM275">
        <v>431</v>
      </c>
      <c r="FN275">
        <v>379</v>
      </c>
      <c r="FO275">
        <v>420</v>
      </c>
      <c r="FP275">
        <v>375</v>
      </c>
      <c r="FQ275">
        <v>331</v>
      </c>
      <c r="FR275">
        <v>369</v>
      </c>
      <c r="FS275">
        <v>351</v>
      </c>
      <c r="FT275">
        <v>339</v>
      </c>
      <c r="FU275">
        <v>354</v>
      </c>
      <c r="FV275">
        <v>361</v>
      </c>
      <c r="FW275">
        <v>391</v>
      </c>
      <c r="FX275">
        <v>387</v>
      </c>
      <c r="FY275">
        <v>398</v>
      </c>
      <c r="FZ275">
        <v>304</v>
      </c>
      <c r="GA275">
        <v>322</v>
      </c>
      <c r="GB275">
        <v>314</v>
      </c>
      <c r="GC275">
        <v>268</v>
      </c>
      <c r="GD275">
        <v>237</v>
      </c>
      <c r="GE275">
        <v>174</v>
      </c>
      <c r="GF275">
        <v>184</v>
      </c>
      <c r="GG275">
        <v>185</v>
      </c>
      <c r="GH275">
        <v>132</v>
      </c>
      <c r="GI275">
        <v>185</v>
      </c>
      <c r="GJ275">
        <v>147</v>
      </c>
      <c r="GK275">
        <v>97</v>
      </c>
      <c r="GL275">
        <v>462</v>
      </c>
    </row>
    <row r="276" spans="1:194" s="1" customFormat="1" ht="14.4" x14ac:dyDescent="0.3">
      <c r="A276" s="30" t="s">
        <v>46</v>
      </c>
      <c r="B276" s="1" t="s">
        <v>315</v>
      </c>
      <c r="C276" s="29" t="str">
        <f t="shared" si="86"/>
        <v>LA England - North West Leicestershire</v>
      </c>
      <c r="D276" s="48">
        <f t="shared" si="77"/>
        <v>3944</v>
      </c>
      <c r="E276" s="48">
        <f t="shared" si="78"/>
        <v>3813</v>
      </c>
      <c r="F276" s="49">
        <f t="shared" si="79"/>
        <v>111881</v>
      </c>
      <c r="G276" s="49">
        <f t="shared" si="80"/>
        <v>55084</v>
      </c>
      <c r="H276" s="50">
        <f t="shared" si="81"/>
        <v>56797</v>
      </c>
      <c r="I276" s="50">
        <f t="shared" si="82"/>
        <v>43671</v>
      </c>
      <c r="J276" s="50">
        <f t="shared" si="83"/>
        <v>45994</v>
      </c>
      <c r="K276" s="47">
        <f t="shared" si="84"/>
        <v>11413</v>
      </c>
      <c r="L276" s="48">
        <f t="shared" si="85"/>
        <v>10803</v>
      </c>
      <c r="M276" s="184">
        <v>536</v>
      </c>
      <c r="N276" s="184">
        <v>585</v>
      </c>
      <c r="O276" s="184">
        <v>614</v>
      </c>
      <c r="P276" s="184">
        <v>616</v>
      </c>
      <c r="Q276" s="184">
        <v>619</v>
      </c>
      <c r="R276" s="184">
        <v>625</v>
      </c>
      <c r="S276" s="184">
        <v>671</v>
      </c>
      <c r="T276" s="184">
        <v>601</v>
      </c>
      <c r="U276" s="184">
        <v>691</v>
      </c>
      <c r="V276" s="184">
        <v>654</v>
      </c>
      <c r="W276" s="184">
        <v>613</v>
      </c>
      <c r="X276" s="184">
        <v>644</v>
      </c>
      <c r="Y276" s="184">
        <v>651</v>
      </c>
      <c r="Z276" s="184">
        <v>651</v>
      </c>
      <c r="AA276" s="184">
        <v>666</v>
      </c>
      <c r="AB276" s="184">
        <v>667</v>
      </c>
      <c r="AC276" s="184">
        <v>625</v>
      </c>
      <c r="AD276" s="184">
        <v>684</v>
      </c>
      <c r="AE276" s="184">
        <v>617</v>
      </c>
      <c r="AF276" s="184">
        <v>483</v>
      </c>
      <c r="AG276" s="184">
        <v>477</v>
      </c>
      <c r="AH276" s="184">
        <v>478</v>
      </c>
      <c r="AI276" s="184">
        <v>567</v>
      </c>
      <c r="AJ276" s="184">
        <v>593</v>
      </c>
      <c r="AK276" s="184">
        <v>603</v>
      </c>
      <c r="AL276" s="184">
        <v>643</v>
      </c>
      <c r="AM276" s="184">
        <v>650</v>
      </c>
      <c r="AN276" s="184">
        <v>615</v>
      </c>
      <c r="AO276" s="184">
        <v>697</v>
      </c>
      <c r="AP276" s="184">
        <v>648</v>
      </c>
      <c r="AQ276" s="184">
        <v>696</v>
      </c>
      <c r="AR276" s="184">
        <v>747</v>
      </c>
      <c r="AS276" s="184">
        <v>751</v>
      </c>
      <c r="AT276" s="184">
        <v>782</v>
      </c>
      <c r="AU276" s="184">
        <v>771</v>
      </c>
      <c r="AV276" s="184">
        <v>792</v>
      </c>
      <c r="AW276" s="184">
        <v>720</v>
      </c>
      <c r="AX276" s="184">
        <v>717</v>
      </c>
      <c r="AY276" s="184">
        <v>715</v>
      </c>
      <c r="AZ276" s="184">
        <v>716</v>
      </c>
      <c r="BA276" s="184">
        <v>680</v>
      </c>
      <c r="BB276" s="184">
        <v>655</v>
      </c>
      <c r="BC276" s="184">
        <v>690</v>
      </c>
      <c r="BD276" s="184">
        <v>697</v>
      </c>
      <c r="BE276" s="184">
        <v>744</v>
      </c>
      <c r="BF276" s="184">
        <v>649</v>
      </c>
      <c r="BG276" s="184">
        <v>606</v>
      </c>
      <c r="BH276" s="184">
        <v>670</v>
      </c>
      <c r="BI276" s="184">
        <v>672</v>
      </c>
      <c r="BJ276" s="184">
        <v>670</v>
      </c>
      <c r="BK276" s="184">
        <v>701</v>
      </c>
      <c r="BL276" s="184">
        <v>798</v>
      </c>
      <c r="BM276" s="184">
        <v>811</v>
      </c>
      <c r="BN276" s="184">
        <v>858</v>
      </c>
      <c r="BO276" s="184">
        <v>805</v>
      </c>
      <c r="BP276" s="184">
        <v>826</v>
      </c>
      <c r="BQ276" s="184">
        <v>851</v>
      </c>
      <c r="BR276" s="184">
        <v>795</v>
      </c>
      <c r="BS276" s="184">
        <v>819</v>
      </c>
      <c r="BT276" s="184">
        <v>772</v>
      </c>
      <c r="BU276" s="184">
        <v>820</v>
      </c>
      <c r="BV276" s="184">
        <v>758</v>
      </c>
      <c r="BW276" s="184">
        <v>718</v>
      </c>
      <c r="BX276" s="184">
        <v>708</v>
      </c>
      <c r="BY276" s="184">
        <v>694</v>
      </c>
      <c r="BZ276" s="184">
        <v>654</v>
      </c>
      <c r="CA276" s="184">
        <v>606</v>
      </c>
      <c r="CB276" s="184">
        <v>621</v>
      </c>
      <c r="CC276" s="184">
        <v>554</v>
      </c>
      <c r="CD276" s="184">
        <v>560</v>
      </c>
      <c r="CE276" s="184">
        <v>515</v>
      </c>
      <c r="CF276" s="184">
        <v>552</v>
      </c>
      <c r="CG276" s="184">
        <v>567</v>
      </c>
      <c r="CH276" s="184">
        <v>522</v>
      </c>
      <c r="CI276" s="184">
        <v>550</v>
      </c>
      <c r="CJ276" s="184">
        <v>487</v>
      </c>
      <c r="CK276" s="184">
        <v>550</v>
      </c>
      <c r="CL276" s="184">
        <v>609</v>
      </c>
      <c r="CM276" s="184">
        <v>489</v>
      </c>
      <c r="CN276" s="184">
        <v>418</v>
      </c>
      <c r="CO276" s="184">
        <v>399</v>
      </c>
      <c r="CP276" s="184">
        <v>336</v>
      </c>
      <c r="CQ276" s="184">
        <v>292</v>
      </c>
      <c r="CR276" s="184">
        <v>233</v>
      </c>
      <c r="CS276" s="184">
        <v>208</v>
      </c>
      <c r="CT276" s="184">
        <v>197</v>
      </c>
      <c r="CU276" s="184">
        <v>177</v>
      </c>
      <c r="CV276" s="184">
        <v>145</v>
      </c>
      <c r="CW276" s="184">
        <v>109</v>
      </c>
      <c r="CX276" s="184">
        <v>101</v>
      </c>
      <c r="CY276" s="184">
        <v>275</v>
      </c>
      <c r="CZ276">
        <v>500</v>
      </c>
      <c r="DA276">
        <v>500</v>
      </c>
      <c r="DB276">
        <v>574</v>
      </c>
      <c r="DC276">
        <v>588</v>
      </c>
      <c r="DD276">
        <v>532</v>
      </c>
      <c r="DE276">
        <v>639</v>
      </c>
      <c r="DF276">
        <v>591</v>
      </c>
      <c r="DG276">
        <v>586</v>
      </c>
      <c r="DH276">
        <v>616</v>
      </c>
      <c r="DI276">
        <v>606</v>
      </c>
      <c r="DJ276">
        <v>634</v>
      </c>
      <c r="DK276">
        <v>624</v>
      </c>
      <c r="DL276">
        <v>628</v>
      </c>
      <c r="DM276">
        <v>707</v>
      </c>
      <c r="DN276">
        <v>655</v>
      </c>
      <c r="DO276">
        <v>593</v>
      </c>
      <c r="DP276">
        <v>655</v>
      </c>
      <c r="DQ276">
        <v>575</v>
      </c>
      <c r="DR276">
        <v>520</v>
      </c>
      <c r="DS276">
        <v>407</v>
      </c>
      <c r="DT276">
        <v>456</v>
      </c>
      <c r="DU276">
        <v>467</v>
      </c>
      <c r="DV276">
        <v>725</v>
      </c>
      <c r="DW276">
        <v>749</v>
      </c>
      <c r="DX276">
        <v>682</v>
      </c>
      <c r="DY276">
        <v>710</v>
      </c>
      <c r="DZ276">
        <v>674</v>
      </c>
      <c r="EA276">
        <v>717</v>
      </c>
      <c r="EB276">
        <v>663</v>
      </c>
      <c r="EC276">
        <v>661</v>
      </c>
      <c r="ED276">
        <v>779</v>
      </c>
      <c r="EE276">
        <v>774</v>
      </c>
      <c r="EF276">
        <v>861</v>
      </c>
      <c r="EG276">
        <v>868</v>
      </c>
      <c r="EH276">
        <v>801</v>
      </c>
      <c r="EI276">
        <v>812</v>
      </c>
      <c r="EJ276">
        <v>805</v>
      </c>
      <c r="EK276">
        <v>824</v>
      </c>
      <c r="EL276">
        <v>725</v>
      </c>
      <c r="EM276">
        <v>735</v>
      </c>
      <c r="EN276">
        <v>724</v>
      </c>
      <c r="EO276">
        <v>781</v>
      </c>
      <c r="EP276">
        <v>705</v>
      </c>
      <c r="EQ276">
        <v>725</v>
      </c>
      <c r="ER276">
        <v>712</v>
      </c>
      <c r="ES276">
        <v>669</v>
      </c>
      <c r="ET276">
        <v>655</v>
      </c>
      <c r="EU276">
        <v>606</v>
      </c>
      <c r="EV276">
        <v>656</v>
      </c>
      <c r="EW276">
        <v>704</v>
      </c>
      <c r="EX276">
        <v>692</v>
      </c>
      <c r="EY276">
        <v>815</v>
      </c>
      <c r="EZ276">
        <v>825</v>
      </c>
      <c r="FA276">
        <v>918</v>
      </c>
      <c r="FB276">
        <v>765</v>
      </c>
      <c r="FC276">
        <v>872</v>
      </c>
      <c r="FD276">
        <v>854</v>
      </c>
      <c r="FE276">
        <v>832</v>
      </c>
      <c r="FF276">
        <v>820</v>
      </c>
      <c r="FG276">
        <v>783</v>
      </c>
      <c r="FH276">
        <v>763</v>
      </c>
      <c r="FI276">
        <v>774</v>
      </c>
      <c r="FJ276">
        <v>757</v>
      </c>
      <c r="FK276">
        <v>731</v>
      </c>
      <c r="FL276">
        <v>664</v>
      </c>
      <c r="FM276">
        <v>682</v>
      </c>
      <c r="FN276">
        <v>658</v>
      </c>
      <c r="FO276">
        <v>599</v>
      </c>
      <c r="FP276">
        <v>573</v>
      </c>
      <c r="FQ276">
        <v>542</v>
      </c>
      <c r="FR276">
        <v>587</v>
      </c>
      <c r="FS276">
        <v>571</v>
      </c>
      <c r="FT276">
        <v>558</v>
      </c>
      <c r="FU276">
        <v>532</v>
      </c>
      <c r="FV276">
        <v>576</v>
      </c>
      <c r="FW276">
        <v>572</v>
      </c>
      <c r="FX276">
        <v>600</v>
      </c>
      <c r="FY276">
        <v>646</v>
      </c>
      <c r="FZ276">
        <v>501</v>
      </c>
      <c r="GA276">
        <v>470</v>
      </c>
      <c r="GB276">
        <v>459</v>
      </c>
      <c r="GC276">
        <v>387</v>
      </c>
      <c r="GD276">
        <v>311</v>
      </c>
      <c r="GE276">
        <v>243</v>
      </c>
      <c r="GF276">
        <v>267</v>
      </c>
      <c r="GG276">
        <v>231</v>
      </c>
      <c r="GH276">
        <v>219</v>
      </c>
      <c r="GI276">
        <v>192</v>
      </c>
      <c r="GJ276">
        <v>166</v>
      </c>
      <c r="GK276">
        <v>121</v>
      </c>
      <c r="GL276">
        <v>514</v>
      </c>
    </row>
    <row r="277" spans="1:194" s="1" customFormat="1" ht="14.4" x14ac:dyDescent="0.3">
      <c r="A277" s="30" t="s">
        <v>46</v>
      </c>
      <c r="B277" s="1" t="s">
        <v>316</v>
      </c>
      <c r="C277" s="29" t="str">
        <f t="shared" si="86"/>
        <v>LA England - North Yorkshire</v>
      </c>
      <c r="D277" s="48">
        <f t="shared" si="77"/>
        <v>22367</v>
      </c>
      <c r="E277" s="48">
        <f t="shared" si="78"/>
        <v>21235</v>
      </c>
      <c r="F277" s="49">
        <f t="shared" si="79"/>
        <v>635270</v>
      </c>
      <c r="G277" s="49">
        <f t="shared" si="80"/>
        <v>311128</v>
      </c>
      <c r="H277" s="50">
        <f t="shared" si="81"/>
        <v>324142</v>
      </c>
      <c r="I277" s="50">
        <f t="shared" si="82"/>
        <v>251671</v>
      </c>
      <c r="J277" s="50">
        <f t="shared" si="83"/>
        <v>267878</v>
      </c>
      <c r="K277" s="47">
        <f t="shared" si="84"/>
        <v>59457</v>
      </c>
      <c r="L277" s="48">
        <f t="shared" si="85"/>
        <v>56264</v>
      </c>
      <c r="M277" s="184">
        <v>2474</v>
      </c>
      <c r="N277" s="184">
        <v>2736</v>
      </c>
      <c r="O277" s="184">
        <v>2845</v>
      </c>
      <c r="P277" s="184">
        <v>2961</v>
      </c>
      <c r="Q277" s="184">
        <v>2847</v>
      </c>
      <c r="R277" s="184">
        <v>3142</v>
      </c>
      <c r="S277" s="184">
        <v>3150</v>
      </c>
      <c r="T277" s="184">
        <v>3252</v>
      </c>
      <c r="U277" s="184">
        <v>3535</v>
      </c>
      <c r="V277" s="184">
        <v>3377</v>
      </c>
      <c r="W277" s="184">
        <v>3378</v>
      </c>
      <c r="X277" s="184">
        <v>3393</v>
      </c>
      <c r="Y277" s="184">
        <v>3452</v>
      </c>
      <c r="Z277" s="184">
        <v>3621</v>
      </c>
      <c r="AA277" s="184">
        <v>3667</v>
      </c>
      <c r="AB277" s="184">
        <v>3591</v>
      </c>
      <c r="AC277" s="184">
        <v>3886</v>
      </c>
      <c r="AD277" s="184">
        <v>4150</v>
      </c>
      <c r="AE277" s="184">
        <v>3637</v>
      </c>
      <c r="AF277" s="184">
        <v>3033</v>
      </c>
      <c r="AG277" s="184">
        <v>2884</v>
      </c>
      <c r="AH277" s="184">
        <v>2741</v>
      </c>
      <c r="AI277" s="184">
        <v>3074</v>
      </c>
      <c r="AJ277" s="184">
        <v>3089</v>
      </c>
      <c r="AK277" s="184">
        <v>3067</v>
      </c>
      <c r="AL277" s="184">
        <v>3076</v>
      </c>
      <c r="AM277" s="184">
        <v>3201</v>
      </c>
      <c r="AN277" s="184">
        <v>3077</v>
      </c>
      <c r="AO277" s="184">
        <v>3095</v>
      </c>
      <c r="AP277" s="184">
        <v>3044</v>
      </c>
      <c r="AQ277" s="184">
        <v>3368</v>
      </c>
      <c r="AR277" s="184">
        <v>3351</v>
      </c>
      <c r="AS277" s="184">
        <v>3451</v>
      </c>
      <c r="AT277" s="184">
        <v>3478</v>
      </c>
      <c r="AU277" s="184">
        <v>3639</v>
      </c>
      <c r="AV277" s="184">
        <v>3509</v>
      </c>
      <c r="AW277" s="184">
        <v>3524</v>
      </c>
      <c r="AX277" s="184">
        <v>3465</v>
      </c>
      <c r="AY277" s="184">
        <v>3569</v>
      </c>
      <c r="AZ277" s="184">
        <v>3435</v>
      </c>
      <c r="BA277" s="184">
        <v>3342</v>
      </c>
      <c r="BB277" s="184">
        <v>3509</v>
      </c>
      <c r="BC277" s="184">
        <v>3390</v>
      </c>
      <c r="BD277" s="184">
        <v>3562</v>
      </c>
      <c r="BE277" s="184">
        <v>3602</v>
      </c>
      <c r="BF277" s="184">
        <v>3402</v>
      </c>
      <c r="BG277" s="184">
        <v>3104</v>
      </c>
      <c r="BH277" s="184">
        <v>3066</v>
      </c>
      <c r="BI277" s="184">
        <v>3351</v>
      </c>
      <c r="BJ277" s="184">
        <v>3395</v>
      </c>
      <c r="BK277" s="184">
        <v>3666</v>
      </c>
      <c r="BL277" s="184">
        <v>3919</v>
      </c>
      <c r="BM277" s="184">
        <v>4175</v>
      </c>
      <c r="BN277" s="184">
        <v>4481</v>
      </c>
      <c r="BO277" s="184">
        <v>4359</v>
      </c>
      <c r="BP277" s="184">
        <v>4580</v>
      </c>
      <c r="BQ277" s="184">
        <v>4673</v>
      </c>
      <c r="BR277" s="184">
        <v>4879</v>
      </c>
      <c r="BS277" s="184">
        <v>4834</v>
      </c>
      <c r="BT277" s="184">
        <v>5127</v>
      </c>
      <c r="BU277" s="184">
        <v>5022</v>
      </c>
      <c r="BV277" s="184">
        <v>5014</v>
      </c>
      <c r="BW277" s="184">
        <v>4854</v>
      </c>
      <c r="BX277" s="184">
        <v>4919</v>
      </c>
      <c r="BY277" s="184">
        <v>4680</v>
      </c>
      <c r="BZ277" s="184">
        <v>4545</v>
      </c>
      <c r="CA277" s="184">
        <v>4332</v>
      </c>
      <c r="CB277" s="184">
        <v>4218</v>
      </c>
      <c r="CC277" s="184">
        <v>4068</v>
      </c>
      <c r="CD277" s="184">
        <v>3847</v>
      </c>
      <c r="CE277" s="184">
        <v>3997</v>
      </c>
      <c r="CF277" s="184">
        <v>3840</v>
      </c>
      <c r="CG277" s="184">
        <v>3630</v>
      </c>
      <c r="CH277" s="184">
        <v>3627</v>
      </c>
      <c r="CI277" s="184">
        <v>3653</v>
      </c>
      <c r="CJ277" s="184">
        <v>3814</v>
      </c>
      <c r="CK277" s="184">
        <v>3974</v>
      </c>
      <c r="CL277" s="184">
        <v>4255</v>
      </c>
      <c r="CM277" s="184">
        <v>3045</v>
      </c>
      <c r="CN277" s="184">
        <v>2926</v>
      </c>
      <c r="CO277" s="184">
        <v>2855</v>
      </c>
      <c r="CP277" s="184">
        <v>2443</v>
      </c>
      <c r="CQ277" s="184">
        <v>2056</v>
      </c>
      <c r="CR277" s="184">
        <v>1617</v>
      </c>
      <c r="CS277" s="184">
        <v>1662</v>
      </c>
      <c r="CT277" s="184">
        <v>1529</v>
      </c>
      <c r="CU277" s="184">
        <v>1468</v>
      </c>
      <c r="CV277" s="184">
        <v>1127</v>
      </c>
      <c r="CW277" s="184">
        <v>1044</v>
      </c>
      <c r="CX277" s="184">
        <v>812</v>
      </c>
      <c r="CY277" s="184">
        <v>2575</v>
      </c>
      <c r="CZ277">
        <v>2298</v>
      </c>
      <c r="DA277">
        <v>2460</v>
      </c>
      <c r="DB277">
        <v>2756</v>
      </c>
      <c r="DC277">
        <v>2722</v>
      </c>
      <c r="DD277">
        <v>2971</v>
      </c>
      <c r="DE277">
        <v>2981</v>
      </c>
      <c r="DF277">
        <v>3012</v>
      </c>
      <c r="DG277">
        <v>3059</v>
      </c>
      <c r="DH277">
        <v>3187</v>
      </c>
      <c r="DI277">
        <v>3156</v>
      </c>
      <c r="DJ277">
        <v>3128</v>
      </c>
      <c r="DK277">
        <v>3299</v>
      </c>
      <c r="DL277">
        <v>3533</v>
      </c>
      <c r="DM277">
        <v>3382</v>
      </c>
      <c r="DN277">
        <v>3570</v>
      </c>
      <c r="DO277">
        <v>3611</v>
      </c>
      <c r="DP277">
        <v>3634</v>
      </c>
      <c r="DQ277">
        <v>3505</v>
      </c>
      <c r="DR277">
        <v>3201</v>
      </c>
      <c r="DS277">
        <v>2130</v>
      </c>
      <c r="DT277">
        <v>1874</v>
      </c>
      <c r="DU277">
        <v>1881</v>
      </c>
      <c r="DV277">
        <v>2257</v>
      </c>
      <c r="DW277">
        <v>2614</v>
      </c>
      <c r="DX277">
        <v>2786</v>
      </c>
      <c r="DY277">
        <v>2802</v>
      </c>
      <c r="DZ277">
        <v>3088</v>
      </c>
      <c r="EA277">
        <v>3054</v>
      </c>
      <c r="EB277">
        <v>3079</v>
      </c>
      <c r="EC277">
        <v>3282</v>
      </c>
      <c r="ED277">
        <v>3334</v>
      </c>
      <c r="EE277">
        <v>3438</v>
      </c>
      <c r="EF277">
        <v>3737</v>
      </c>
      <c r="EG277">
        <v>3852</v>
      </c>
      <c r="EH277">
        <v>3852</v>
      </c>
      <c r="EI277">
        <v>3747</v>
      </c>
      <c r="EJ277">
        <v>3831</v>
      </c>
      <c r="EK277">
        <v>3731</v>
      </c>
      <c r="EL277">
        <v>3826</v>
      </c>
      <c r="EM277">
        <v>3703</v>
      </c>
      <c r="EN277">
        <v>3573</v>
      </c>
      <c r="EO277">
        <v>3641</v>
      </c>
      <c r="EP277">
        <v>3643</v>
      </c>
      <c r="EQ277">
        <v>3889</v>
      </c>
      <c r="ER277">
        <v>3672</v>
      </c>
      <c r="ES277">
        <v>3718</v>
      </c>
      <c r="ET277">
        <v>3372</v>
      </c>
      <c r="EU277">
        <v>3409</v>
      </c>
      <c r="EV277">
        <v>3516</v>
      </c>
      <c r="EW277">
        <v>3689</v>
      </c>
      <c r="EX277">
        <v>3964</v>
      </c>
      <c r="EY277">
        <v>4171</v>
      </c>
      <c r="EZ277">
        <v>4611</v>
      </c>
      <c r="FA277">
        <v>4877</v>
      </c>
      <c r="FB277">
        <v>4804</v>
      </c>
      <c r="FC277">
        <v>5073</v>
      </c>
      <c r="FD277">
        <v>5025</v>
      </c>
      <c r="FE277">
        <v>5287</v>
      </c>
      <c r="FF277">
        <v>5228</v>
      </c>
      <c r="FG277">
        <v>5546</v>
      </c>
      <c r="FH277">
        <v>5277</v>
      </c>
      <c r="FI277">
        <v>5383</v>
      </c>
      <c r="FJ277">
        <v>5248</v>
      </c>
      <c r="FK277">
        <v>5044</v>
      </c>
      <c r="FL277">
        <v>4875</v>
      </c>
      <c r="FM277">
        <v>4809</v>
      </c>
      <c r="FN277">
        <v>4578</v>
      </c>
      <c r="FO277">
        <v>4412</v>
      </c>
      <c r="FP277">
        <v>4392</v>
      </c>
      <c r="FQ277">
        <v>4096</v>
      </c>
      <c r="FR277">
        <v>4140</v>
      </c>
      <c r="FS277">
        <v>3955</v>
      </c>
      <c r="FT277">
        <v>3943</v>
      </c>
      <c r="FU277">
        <v>4078</v>
      </c>
      <c r="FV277">
        <v>3955</v>
      </c>
      <c r="FW277">
        <v>4098</v>
      </c>
      <c r="FX277">
        <v>4256</v>
      </c>
      <c r="FY277">
        <v>4559</v>
      </c>
      <c r="FZ277">
        <v>3335</v>
      </c>
      <c r="GA277">
        <v>3355</v>
      </c>
      <c r="GB277">
        <v>3085</v>
      </c>
      <c r="GC277">
        <v>2676</v>
      </c>
      <c r="GD277">
        <v>2514</v>
      </c>
      <c r="GE277">
        <v>2216</v>
      </c>
      <c r="GF277">
        <v>2154</v>
      </c>
      <c r="GG277">
        <v>2114</v>
      </c>
      <c r="GH277">
        <v>1811</v>
      </c>
      <c r="GI277">
        <v>1735</v>
      </c>
      <c r="GJ277">
        <v>1533</v>
      </c>
      <c r="GK277">
        <v>1368</v>
      </c>
      <c r="GL277">
        <v>5077</v>
      </c>
    </row>
    <row r="278" spans="1:194" s="1" customFormat="1" ht="14.4" x14ac:dyDescent="0.3">
      <c r="A278" s="30" t="s">
        <v>46</v>
      </c>
      <c r="B278" s="1" t="s">
        <v>317</v>
      </c>
      <c r="C278" s="29" t="str">
        <f t="shared" si="86"/>
        <v>LA England - Northumberland</v>
      </c>
      <c r="D278" s="48">
        <f t="shared" si="77"/>
        <v>11226</v>
      </c>
      <c r="E278" s="48">
        <f t="shared" si="78"/>
        <v>10495</v>
      </c>
      <c r="F278" s="49">
        <f t="shared" si="79"/>
        <v>331420</v>
      </c>
      <c r="G278" s="49">
        <f t="shared" si="80"/>
        <v>162114</v>
      </c>
      <c r="H278" s="50">
        <f t="shared" si="81"/>
        <v>169306</v>
      </c>
      <c r="I278" s="50">
        <f t="shared" si="82"/>
        <v>131654</v>
      </c>
      <c r="J278" s="50">
        <f t="shared" si="83"/>
        <v>140710</v>
      </c>
      <c r="K278" s="47">
        <f t="shared" si="84"/>
        <v>30460</v>
      </c>
      <c r="L278" s="48">
        <f t="shared" si="85"/>
        <v>28596</v>
      </c>
      <c r="M278" s="184">
        <v>1280</v>
      </c>
      <c r="N278" s="184">
        <v>1434</v>
      </c>
      <c r="O278" s="184">
        <v>1425</v>
      </c>
      <c r="P278" s="184">
        <v>1523</v>
      </c>
      <c r="Q278" s="184">
        <v>1478</v>
      </c>
      <c r="R278" s="184">
        <v>1558</v>
      </c>
      <c r="S278" s="184">
        <v>1677</v>
      </c>
      <c r="T278" s="184">
        <v>1625</v>
      </c>
      <c r="U278" s="184">
        <v>1787</v>
      </c>
      <c r="V278" s="184">
        <v>1747</v>
      </c>
      <c r="W278" s="184">
        <v>1852</v>
      </c>
      <c r="X278" s="184">
        <v>1848</v>
      </c>
      <c r="Y278" s="184">
        <v>1891</v>
      </c>
      <c r="Z278" s="184">
        <v>1963</v>
      </c>
      <c r="AA278" s="184">
        <v>1849</v>
      </c>
      <c r="AB278" s="184">
        <v>1804</v>
      </c>
      <c r="AC278" s="184">
        <v>1920</v>
      </c>
      <c r="AD278" s="184">
        <v>1799</v>
      </c>
      <c r="AE278" s="184">
        <v>1788</v>
      </c>
      <c r="AF278" s="184">
        <v>1480</v>
      </c>
      <c r="AG278" s="184">
        <v>1342</v>
      </c>
      <c r="AH278" s="184">
        <v>1445</v>
      </c>
      <c r="AI278" s="184">
        <v>1491</v>
      </c>
      <c r="AJ278" s="184">
        <v>1652</v>
      </c>
      <c r="AK278" s="184">
        <v>1616</v>
      </c>
      <c r="AL278" s="184">
        <v>1664</v>
      </c>
      <c r="AM278" s="184">
        <v>1717</v>
      </c>
      <c r="AN278" s="184">
        <v>1576</v>
      </c>
      <c r="AO278" s="184">
        <v>1688</v>
      </c>
      <c r="AP278" s="184">
        <v>1667</v>
      </c>
      <c r="AQ278" s="184">
        <v>1738</v>
      </c>
      <c r="AR278" s="184">
        <v>1684</v>
      </c>
      <c r="AS278" s="184">
        <v>1757</v>
      </c>
      <c r="AT278" s="184">
        <v>1837</v>
      </c>
      <c r="AU278" s="184">
        <v>1729</v>
      </c>
      <c r="AV278" s="184">
        <v>1760</v>
      </c>
      <c r="AW278" s="184">
        <v>1898</v>
      </c>
      <c r="AX278" s="184">
        <v>1875</v>
      </c>
      <c r="AY278" s="184">
        <v>1821</v>
      </c>
      <c r="AZ278" s="184">
        <v>1860</v>
      </c>
      <c r="BA278" s="184">
        <v>1789</v>
      </c>
      <c r="BB278" s="184">
        <v>1851</v>
      </c>
      <c r="BC278" s="184">
        <v>1760</v>
      </c>
      <c r="BD278" s="184">
        <v>1787</v>
      </c>
      <c r="BE278" s="184">
        <v>1856</v>
      </c>
      <c r="BF278" s="184">
        <v>1887</v>
      </c>
      <c r="BG278" s="184">
        <v>1665</v>
      </c>
      <c r="BH278" s="184">
        <v>1646</v>
      </c>
      <c r="BI278" s="184">
        <v>1757</v>
      </c>
      <c r="BJ278" s="184">
        <v>1882</v>
      </c>
      <c r="BK278" s="184">
        <v>1967</v>
      </c>
      <c r="BL278" s="184">
        <v>2026</v>
      </c>
      <c r="BM278" s="184">
        <v>2152</v>
      </c>
      <c r="BN278" s="184">
        <v>2308</v>
      </c>
      <c r="BO278" s="184">
        <v>2175</v>
      </c>
      <c r="BP278" s="184">
        <v>2250</v>
      </c>
      <c r="BQ278" s="184">
        <v>2409</v>
      </c>
      <c r="BR278" s="184">
        <v>2464</v>
      </c>
      <c r="BS278" s="184">
        <v>2455</v>
      </c>
      <c r="BT278" s="184">
        <v>2615</v>
      </c>
      <c r="BU278" s="184">
        <v>2639</v>
      </c>
      <c r="BV278" s="184">
        <v>2495</v>
      </c>
      <c r="BW278" s="184">
        <v>2588</v>
      </c>
      <c r="BX278" s="184">
        <v>2468</v>
      </c>
      <c r="BY278" s="184">
        <v>2560</v>
      </c>
      <c r="BZ278" s="184">
        <v>2475</v>
      </c>
      <c r="CA278" s="184">
        <v>2399</v>
      </c>
      <c r="CB278" s="184">
        <v>2307</v>
      </c>
      <c r="CC278" s="184">
        <v>2331</v>
      </c>
      <c r="CD278" s="184">
        <v>2219</v>
      </c>
      <c r="CE278" s="184">
        <v>2245</v>
      </c>
      <c r="CF278" s="184">
        <v>2188</v>
      </c>
      <c r="CG278" s="184">
        <v>2039</v>
      </c>
      <c r="CH278" s="184">
        <v>2028</v>
      </c>
      <c r="CI278" s="184">
        <v>1976</v>
      </c>
      <c r="CJ278" s="184">
        <v>2051</v>
      </c>
      <c r="CK278" s="184">
        <v>2132</v>
      </c>
      <c r="CL278" s="184">
        <v>2264</v>
      </c>
      <c r="CM278" s="184">
        <v>1577</v>
      </c>
      <c r="CN278" s="184">
        <v>1523</v>
      </c>
      <c r="CO278" s="184">
        <v>1461</v>
      </c>
      <c r="CP278" s="184">
        <v>1180</v>
      </c>
      <c r="CQ278" s="184">
        <v>1020</v>
      </c>
      <c r="CR278" s="184">
        <v>870</v>
      </c>
      <c r="CS278" s="184">
        <v>800</v>
      </c>
      <c r="CT278" s="184">
        <v>729</v>
      </c>
      <c r="CU278" s="184">
        <v>627</v>
      </c>
      <c r="CV278" s="184">
        <v>565</v>
      </c>
      <c r="CW278" s="184">
        <v>472</v>
      </c>
      <c r="CX278" s="184">
        <v>416</v>
      </c>
      <c r="CY278" s="184">
        <v>1224</v>
      </c>
      <c r="CZ278">
        <v>1251</v>
      </c>
      <c r="DA278">
        <v>1238</v>
      </c>
      <c r="DB278">
        <v>1310</v>
      </c>
      <c r="DC278">
        <v>1399</v>
      </c>
      <c r="DD278">
        <v>1415</v>
      </c>
      <c r="DE278">
        <v>1530</v>
      </c>
      <c r="DF278">
        <v>1581</v>
      </c>
      <c r="DG278">
        <v>1684</v>
      </c>
      <c r="DH278">
        <v>1632</v>
      </c>
      <c r="DI278">
        <v>1650</v>
      </c>
      <c r="DJ278">
        <v>1674</v>
      </c>
      <c r="DK278">
        <v>1737</v>
      </c>
      <c r="DL278">
        <v>1831</v>
      </c>
      <c r="DM278">
        <v>1751</v>
      </c>
      <c r="DN278">
        <v>1745</v>
      </c>
      <c r="DO278">
        <v>1725</v>
      </c>
      <c r="DP278">
        <v>1792</v>
      </c>
      <c r="DQ278">
        <v>1651</v>
      </c>
      <c r="DR278">
        <v>1623</v>
      </c>
      <c r="DS278">
        <v>1207</v>
      </c>
      <c r="DT278">
        <v>1018</v>
      </c>
      <c r="DU278">
        <v>1170</v>
      </c>
      <c r="DV278">
        <v>1285</v>
      </c>
      <c r="DW278">
        <v>1375</v>
      </c>
      <c r="DX278">
        <v>1524</v>
      </c>
      <c r="DY278">
        <v>1541</v>
      </c>
      <c r="DZ278">
        <v>1650</v>
      </c>
      <c r="EA278">
        <v>1586</v>
      </c>
      <c r="EB278">
        <v>1605</v>
      </c>
      <c r="EC278">
        <v>1730</v>
      </c>
      <c r="ED278">
        <v>1721</v>
      </c>
      <c r="EE278">
        <v>1783</v>
      </c>
      <c r="EF278">
        <v>1919</v>
      </c>
      <c r="EG278">
        <v>1861</v>
      </c>
      <c r="EH278">
        <v>1936</v>
      </c>
      <c r="EI278">
        <v>1863</v>
      </c>
      <c r="EJ278">
        <v>1939</v>
      </c>
      <c r="EK278">
        <v>1936</v>
      </c>
      <c r="EL278">
        <v>1914</v>
      </c>
      <c r="EM278">
        <v>2064</v>
      </c>
      <c r="EN278">
        <v>1898</v>
      </c>
      <c r="EO278">
        <v>1852</v>
      </c>
      <c r="EP278">
        <v>1980</v>
      </c>
      <c r="EQ278">
        <v>1915</v>
      </c>
      <c r="ER278">
        <v>2104</v>
      </c>
      <c r="ES278">
        <v>1961</v>
      </c>
      <c r="ET278">
        <v>1742</v>
      </c>
      <c r="EU278">
        <v>1727</v>
      </c>
      <c r="EV278">
        <v>1888</v>
      </c>
      <c r="EW278">
        <v>1937</v>
      </c>
      <c r="EX278">
        <v>1958</v>
      </c>
      <c r="EY278">
        <v>2121</v>
      </c>
      <c r="EZ278">
        <v>2394</v>
      </c>
      <c r="FA278">
        <v>2498</v>
      </c>
      <c r="FB278">
        <v>2369</v>
      </c>
      <c r="FC278">
        <v>2470</v>
      </c>
      <c r="FD278">
        <v>2523</v>
      </c>
      <c r="FE278">
        <v>2613</v>
      </c>
      <c r="FF278">
        <v>2715</v>
      </c>
      <c r="FG278">
        <v>2835</v>
      </c>
      <c r="FH278">
        <v>2778</v>
      </c>
      <c r="FI278">
        <v>2861</v>
      </c>
      <c r="FJ278">
        <v>2810</v>
      </c>
      <c r="FK278">
        <v>2691</v>
      </c>
      <c r="FL278">
        <v>2740</v>
      </c>
      <c r="FM278">
        <v>2638</v>
      </c>
      <c r="FN278">
        <v>2595</v>
      </c>
      <c r="FO278">
        <v>2558</v>
      </c>
      <c r="FP278">
        <v>2440</v>
      </c>
      <c r="FQ278">
        <v>2319</v>
      </c>
      <c r="FR278">
        <v>2244</v>
      </c>
      <c r="FS278">
        <v>2229</v>
      </c>
      <c r="FT278">
        <v>2203</v>
      </c>
      <c r="FU278">
        <v>2158</v>
      </c>
      <c r="FV278">
        <v>2218</v>
      </c>
      <c r="FW278">
        <v>2147</v>
      </c>
      <c r="FX278">
        <v>2440</v>
      </c>
      <c r="FY278">
        <v>2438</v>
      </c>
      <c r="FZ278">
        <v>1823</v>
      </c>
      <c r="GA278">
        <v>1687</v>
      </c>
      <c r="GB278">
        <v>1569</v>
      </c>
      <c r="GC278">
        <v>1467</v>
      </c>
      <c r="GD278">
        <v>1210</v>
      </c>
      <c r="GE278">
        <v>1067</v>
      </c>
      <c r="GF278">
        <v>1094</v>
      </c>
      <c r="GG278">
        <v>985</v>
      </c>
      <c r="GH278">
        <v>916</v>
      </c>
      <c r="GI278">
        <v>865</v>
      </c>
      <c r="GJ278">
        <v>725</v>
      </c>
      <c r="GK278">
        <v>631</v>
      </c>
      <c r="GL278">
        <v>2414</v>
      </c>
    </row>
    <row r="279" spans="1:194" s="1" customFormat="1" ht="14.4" x14ac:dyDescent="0.3">
      <c r="A279" s="30" t="s">
        <v>46</v>
      </c>
      <c r="B279" s="1" t="s">
        <v>318</v>
      </c>
      <c r="C279" s="29" t="str">
        <f t="shared" si="86"/>
        <v>LA England - Norwich</v>
      </c>
      <c r="D279" s="48">
        <f t="shared" si="77"/>
        <v>4694</v>
      </c>
      <c r="E279" s="48">
        <f t="shared" si="78"/>
        <v>4486</v>
      </c>
      <c r="F279" s="49">
        <f t="shared" si="79"/>
        <v>147182</v>
      </c>
      <c r="G279" s="49">
        <f t="shared" si="80"/>
        <v>73238</v>
      </c>
      <c r="H279" s="50">
        <f t="shared" si="81"/>
        <v>73944</v>
      </c>
      <c r="I279" s="50">
        <f t="shared" si="82"/>
        <v>59706</v>
      </c>
      <c r="J279" s="50">
        <f t="shared" si="83"/>
        <v>61103</v>
      </c>
      <c r="K279" s="47">
        <f t="shared" si="84"/>
        <v>13532</v>
      </c>
      <c r="L279" s="48">
        <f t="shared" si="85"/>
        <v>12841</v>
      </c>
      <c r="M279" s="184">
        <v>705</v>
      </c>
      <c r="N279" s="184">
        <v>652</v>
      </c>
      <c r="O279" s="184">
        <v>653</v>
      </c>
      <c r="P279" s="184">
        <v>689</v>
      </c>
      <c r="Q279" s="184">
        <v>768</v>
      </c>
      <c r="R279" s="184">
        <v>733</v>
      </c>
      <c r="S279" s="184">
        <v>756</v>
      </c>
      <c r="T279" s="184">
        <v>733</v>
      </c>
      <c r="U279" s="184">
        <v>791</v>
      </c>
      <c r="V279" s="184">
        <v>782</v>
      </c>
      <c r="W279" s="184">
        <v>753</v>
      </c>
      <c r="X279" s="184">
        <v>823</v>
      </c>
      <c r="Y279" s="184">
        <v>778</v>
      </c>
      <c r="Z279" s="184">
        <v>789</v>
      </c>
      <c r="AA279" s="184">
        <v>740</v>
      </c>
      <c r="AB279" s="184">
        <v>787</v>
      </c>
      <c r="AC279" s="184">
        <v>802</v>
      </c>
      <c r="AD279" s="184">
        <v>798</v>
      </c>
      <c r="AE279" s="184">
        <v>936</v>
      </c>
      <c r="AF279" s="184">
        <v>1669</v>
      </c>
      <c r="AG279" s="184">
        <v>1968</v>
      </c>
      <c r="AH279" s="184">
        <v>1968</v>
      </c>
      <c r="AI279" s="184">
        <v>1989</v>
      </c>
      <c r="AJ279" s="184">
        <v>1403</v>
      </c>
      <c r="AK279" s="184">
        <v>1216</v>
      </c>
      <c r="AL279" s="184">
        <v>1299</v>
      </c>
      <c r="AM279" s="184">
        <v>1133</v>
      </c>
      <c r="AN279" s="184">
        <v>1284</v>
      </c>
      <c r="AO279" s="184">
        <v>1250</v>
      </c>
      <c r="AP279" s="184">
        <v>1150</v>
      </c>
      <c r="AQ279" s="184">
        <v>1253</v>
      </c>
      <c r="AR279" s="184">
        <v>1260</v>
      </c>
      <c r="AS279" s="184">
        <v>1261</v>
      </c>
      <c r="AT279" s="184">
        <v>1236</v>
      </c>
      <c r="AU279" s="184">
        <v>1326</v>
      </c>
      <c r="AV279" s="184">
        <v>1128</v>
      </c>
      <c r="AW279" s="184">
        <v>1177</v>
      </c>
      <c r="AX279" s="184">
        <v>1070</v>
      </c>
      <c r="AY279" s="184">
        <v>1114</v>
      </c>
      <c r="AZ279" s="184">
        <v>997</v>
      </c>
      <c r="BA279" s="184">
        <v>1033</v>
      </c>
      <c r="BB279" s="184">
        <v>1066</v>
      </c>
      <c r="BC279" s="184">
        <v>935</v>
      </c>
      <c r="BD279" s="184">
        <v>983</v>
      </c>
      <c r="BE279" s="184">
        <v>979</v>
      </c>
      <c r="BF279" s="184">
        <v>883</v>
      </c>
      <c r="BG279" s="184">
        <v>871</v>
      </c>
      <c r="BH279" s="184">
        <v>806</v>
      </c>
      <c r="BI279" s="184">
        <v>785</v>
      </c>
      <c r="BJ279" s="184">
        <v>778</v>
      </c>
      <c r="BK279" s="184">
        <v>871</v>
      </c>
      <c r="BL279" s="184">
        <v>830</v>
      </c>
      <c r="BM279" s="184">
        <v>806</v>
      </c>
      <c r="BN279" s="184">
        <v>818</v>
      </c>
      <c r="BO279" s="184">
        <v>807</v>
      </c>
      <c r="BP279" s="184">
        <v>794</v>
      </c>
      <c r="BQ279" s="184">
        <v>785</v>
      </c>
      <c r="BR279" s="184">
        <v>785</v>
      </c>
      <c r="BS279" s="184">
        <v>789</v>
      </c>
      <c r="BT279" s="184">
        <v>767</v>
      </c>
      <c r="BU279" s="184">
        <v>763</v>
      </c>
      <c r="BV279" s="184">
        <v>717</v>
      </c>
      <c r="BW279" s="184">
        <v>699</v>
      </c>
      <c r="BX279" s="184">
        <v>684</v>
      </c>
      <c r="BY279" s="184">
        <v>655</v>
      </c>
      <c r="BZ279" s="184">
        <v>598</v>
      </c>
      <c r="CA279" s="184">
        <v>559</v>
      </c>
      <c r="CB279" s="184">
        <v>552</v>
      </c>
      <c r="CC279" s="184">
        <v>505</v>
      </c>
      <c r="CD279" s="184">
        <v>517</v>
      </c>
      <c r="CE279" s="184">
        <v>523</v>
      </c>
      <c r="CF279" s="184">
        <v>491</v>
      </c>
      <c r="CG279" s="184">
        <v>489</v>
      </c>
      <c r="CH279" s="184">
        <v>512</v>
      </c>
      <c r="CI279" s="184">
        <v>451</v>
      </c>
      <c r="CJ279" s="184">
        <v>485</v>
      </c>
      <c r="CK279" s="184">
        <v>467</v>
      </c>
      <c r="CL279" s="184">
        <v>507</v>
      </c>
      <c r="CM279" s="184">
        <v>360</v>
      </c>
      <c r="CN279" s="184">
        <v>389</v>
      </c>
      <c r="CO279" s="184">
        <v>336</v>
      </c>
      <c r="CP279" s="184">
        <v>309</v>
      </c>
      <c r="CQ279" s="184">
        <v>267</v>
      </c>
      <c r="CR279" s="184">
        <v>237</v>
      </c>
      <c r="CS279" s="184">
        <v>214</v>
      </c>
      <c r="CT279" s="184">
        <v>194</v>
      </c>
      <c r="CU279" s="184">
        <v>158</v>
      </c>
      <c r="CV279" s="184">
        <v>167</v>
      </c>
      <c r="CW279" s="184">
        <v>142</v>
      </c>
      <c r="CX279" s="184">
        <v>132</v>
      </c>
      <c r="CY279" s="184">
        <v>369</v>
      </c>
      <c r="CZ279">
        <v>643</v>
      </c>
      <c r="DA279">
        <v>674</v>
      </c>
      <c r="DB279">
        <v>685</v>
      </c>
      <c r="DC279">
        <v>613</v>
      </c>
      <c r="DD279">
        <v>643</v>
      </c>
      <c r="DE279">
        <v>672</v>
      </c>
      <c r="DF279">
        <v>652</v>
      </c>
      <c r="DG279">
        <v>764</v>
      </c>
      <c r="DH279">
        <v>763</v>
      </c>
      <c r="DI279">
        <v>736</v>
      </c>
      <c r="DJ279">
        <v>744</v>
      </c>
      <c r="DK279">
        <v>766</v>
      </c>
      <c r="DL279">
        <v>817</v>
      </c>
      <c r="DM279">
        <v>710</v>
      </c>
      <c r="DN279">
        <v>771</v>
      </c>
      <c r="DO279">
        <v>704</v>
      </c>
      <c r="DP279">
        <v>769</v>
      </c>
      <c r="DQ279">
        <v>715</v>
      </c>
      <c r="DR279">
        <v>893</v>
      </c>
      <c r="DS279">
        <v>1865</v>
      </c>
      <c r="DT279">
        <v>2298</v>
      </c>
      <c r="DU279">
        <v>2206</v>
      </c>
      <c r="DV279">
        <v>1810</v>
      </c>
      <c r="DW279">
        <v>1314</v>
      </c>
      <c r="DX279">
        <v>1133</v>
      </c>
      <c r="DY279">
        <v>1109</v>
      </c>
      <c r="DZ279">
        <v>1293</v>
      </c>
      <c r="EA279">
        <v>1271</v>
      </c>
      <c r="EB279">
        <v>1239</v>
      </c>
      <c r="EC279">
        <v>1232</v>
      </c>
      <c r="ED279">
        <v>1262</v>
      </c>
      <c r="EE279">
        <v>1256</v>
      </c>
      <c r="EF279">
        <v>1204</v>
      </c>
      <c r="EG279">
        <v>1173</v>
      </c>
      <c r="EH279">
        <v>1151</v>
      </c>
      <c r="EI279">
        <v>1175</v>
      </c>
      <c r="EJ279">
        <v>1165</v>
      </c>
      <c r="EK279">
        <v>1118</v>
      </c>
      <c r="EL279">
        <v>1069</v>
      </c>
      <c r="EM279">
        <v>934</v>
      </c>
      <c r="EN279">
        <v>1056</v>
      </c>
      <c r="EO279">
        <v>956</v>
      </c>
      <c r="EP279">
        <v>904</v>
      </c>
      <c r="EQ279">
        <v>897</v>
      </c>
      <c r="ER279">
        <v>877</v>
      </c>
      <c r="ES279">
        <v>946</v>
      </c>
      <c r="ET279">
        <v>834</v>
      </c>
      <c r="EU279">
        <v>739</v>
      </c>
      <c r="EV279">
        <v>716</v>
      </c>
      <c r="EW279">
        <v>779</v>
      </c>
      <c r="EX279">
        <v>817</v>
      </c>
      <c r="EY279">
        <v>753</v>
      </c>
      <c r="EZ279">
        <v>743</v>
      </c>
      <c r="FA279">
        <v>764</v>
      </c>
      <c r="FB279">
        <v>786</v>
      </c>
      <c r="FC279">
        <v>774</v>
      </c>
      <c r="FD279">
        <v>776</v>
      </c>
      <c r="FE279">
        <v>734</v>
      </c>
      <c r="FF279">
        <v>805</v>
      </c>
      <c r="FG279">
        <v>748</v>
      </c>
      <c r="FH279">
        <v>722</v>
      </c>
      <c r="FI279">
        <v>699</v>
      </c>
      <c r="FJ279">
        <v>721</v>
      </c>
      <c r="FK279">
        <v>685</v>
      </c>
      <c r="FL279">
        <v>659</v>
      </c>
      <c r="FM279">
        <v>629</v>
      </c>
      <c r="FN279">
        <v>588</v>
      </c>
      <c r="FO279">
        <v>608</v>
      </c>
      <c r="FP279">
        <v>601</v>
      </c>
      <c r="FQ279">
        <v>598</v>
      </c>
      <c r="FR279">
        <v>539</v>
      </c>
      <c r="FS279">
        <v>591</v>
      </c>
      <c r="FT279">
        <v>539</v>
      </c>
      <c r="FU279">
        <v>530</v>
      </c>
      <c r="FV279">
        <v>524</v>
      </c>
      <c r="FW279">
        <v>521</v>
      </c>
      <c r="FX279">
        <v>559</v>
      </c>
      <c r="FY279">
        <v>656</v>
      </c>
      <c r="FZ279">
        <v>442</v>
      </c>
      <c r="GA279">
        <v>423</v>
      </c>
      <c r="GB279">
        <v>445</v>
      </c>
      <c r="GC279">
        <v>372</v>
      </c>
      <c r="GD279">
        <v>323</v>
      </c>
      <c r="GE279">
        <v>284</v>
      </c>
      <c r="GF279">
        <v>302</v>
      </c>
      <c r="GG279">
        <v>259</v>
      </c>
      <c r="GH279">
        <v>253</v>
      </c>
      <c r="GI279">
        <v>226</v>
      </c>
      <c r="GJ279">
        <v>178</v>
      </c>
      <c r="GK279">
        <v>207</v>
      </c>
      <c r="GL279">
        <v>846</v>
      </c>
    </row>
    <row r="280" spans="1:194" s="1" customFormat="1" ht="14.4" x14ac:dyDescent="0.3">
      <c r="A280" s="30" t="s">
        <v>46</v>
      </c>
      <c r="B280" s="1" t="s">
        <v>319</v>
      </c>
      <c r="C280" s="29" t="str">
        <f t="shared" si="86"/>
        <v>LA England - Nottingham</v>
      </c>
      <c r="D280" s="48">
        <f t="shared" si="77"/>
        <v>12113</v>
      </c>
      <c r="E280" s="48">
        <f t="shared" si="78"/>
        <v>11181</v>
      </c>
      <c r="F280" s="49">
        <f t="shared" si="79"/>
        <v>331077</v>
      </c>
      <c r="G280" s="49">
        <f t="shared" si="80"/>
        <v>161672</v>
      </c>
      <c r="H280" s="50">
        <f t="shared" si="81"/>
        <v>169405</v>
      </c>
      <c r="I280" s="50">
        <f t="shared" si="82"/>
        <v>126369</v>
      </c>
      <c r="J280" s="50">
        <f t="shared" si="83"/>
        <v>135994</v>
      </c>
      <c r="K280" s="47">
        <f t="shared" si="84"/>
        <v>35303</v>
      </c>
      <c r="L280" s="48">
        <f t="shared" si="85"/>
        <v>33411</v>
      </c>
      <c r="M280" s="184">
        <v>1669</v>
      </c>
      <c r="N280" s="184">
        <v>1804</v>
      </c>
      <c r="O280" s="184">
        <v>1869</v>
      </c>
      <c r="P280" s="184">
        <v>1854</v>
      </c>
      <c r="Q280" s="184">
        <v>1965</v>
      </c>
      <c r="R280" s="184">
        <v>1899</v>
      </c>
      <c r="S280" s="184">
        <v>2011</v>
      </c>
      <c r="T280" s="184">
        <v>2021</v>
      </c>
      <c r="U280" s="184">
        <v>2083</v>
      </c>
      <c r="V280" s="184">
        <v>2082</v>
      </c>
      <c r="W280" s="184">
        <v>1959</v>
      </c>
      <c r="X280" s="184">
        <v>1974</v>
      </c>
      <c r="Y280" s="184">
        <v>2054</v>
      </c>
      <c r="Z280" s="184">
        <v>2111</v>
      </c>
      <c r="AA280" s="184">
        <v>1955</v>
      </c>
      <c r="AB280" s="184">
        <v>1968</v>
      </c>
      <c r="AC280" s="184">
        <v>2058</v>
      </c>
      <c r="AD280" s="184">
        <v>1967</v>
      </c>
      <c r="AE280" s="184">
        <v>2768</v>
      </c>
      <c r="AF280" s="184">
        <v>6320</v>
      </c>
      <c r="AG280" s="184">
        <v>7246</v>
      </c>
      <c r="AH280" s="184">
        <v>7252</v>
      </c>
      <c r="AI280" s="184">
        <v>4614</v>
      </c>
      <c r="AJ280" s="184">
        <v>2892</v>
      </c>
      <c r="AK280" s="184">
        <v>2255</v>
      </c>
      <c r="AL280" s="184">
        <v>2043</v>
      </c>
      <c r="AM280" s="184">
        <v>1965</v>
      </c>
      <c r="AN280" s="184">
        <v>2186</v>
      </c>
      <c r="AO280" s="184">
        <v>2148</v>
      </c>
      <c r="AP280" s="184">
        <v>2166</v>
      </c>
      <c r="AQ280" s="184">
        <v>2260</v>
      </c>
      <c r="AR280" s="184">
        <v>2420</v>
      </c>
      <c r="AS280" s="184">
        <v>2300</v>
      </c>
      <c r="AT280" s="184">
        <v>2370</v>
      </c>
      <c r="AU280" s="184">
        <v>2308</v>
      </c>
      <c r="AV280" s="184">
        <v>2178</v>
      </c>
      <c r="AW280" s="184">
        <v>2203</v>
      </c>
      <c r="AX280" s="184">
        <v>2043</v>
      </c>
      <c r="AY280" s="184">
        <v>2248</v>
      </c>
      <c r="AZ280" s="184">
        <v>2224</v>
      </c>
      <c r="BA280" s="184">
        <v>1966</v>
      </c>
      <c r="BB280" s="184">
        <v>1968</v>
      </c>
      <c r="BC280" s="184">
        <v>1827</v>
      </c>
      <c r="BD280" s="184">
        <v>1861</v>
      </c>
      <c r="BE280" s="184">
        <v>1871</v>
      </c>
      <c r="BF280" s="184">
        <v>1766</v>
      </c>
      <c r="BG280" s="184">
        <v>1638</v>
      </c>
      <c r="BH280" s="184">
        <v>1715</v>
      </c>
      <c r="BI280" s="184">
        <v>1699</v>
      </c>
      <c r="BJ280" s="184">
        <v>1638</v>
      </c>
      <c r="BK280" s="184">
        <v>1704</v>
      </c>
      <c r="BL280" s="184">
        <v>1728</v>
      </c>
      <c r="BM280" s="184">
        <v>1710</v>
      </c>
      <c r="BN280" s="184">
        <v>1745</v>
      </c>
      <c r="BO280" s="184">
        <v>1629</v>
      </c>
      <c r="BP280" s="184">
        <v>1640</v>
      </c>
      <c r="BQ280" s="184">
        <v>1624</v>
      </c>
      <c r="BR280" s="184">
        <v>1617</v>
      </c>
      <c r="BS280" s="184">
        <v>1720</v>
      </c>
      <c r="BT280" s="184">
        <v>1588</v>
      </c>
      <c r="BU280" s="184">
        <v>1534</v>
      </c>
      <c r="BV280" s="184">
        <v>1610</v>
      </c>
      <c r="BW280" s="184">
        <v>1443</v>
      </c>
      <c r="BX280" s="184">
        <v>1424</v>
      </c>
      <c r="BY280" s="184">
        <v>1333</v>
      </c>
      <c r="BZ280" s="184">
        <v>1287</v>
      </c>
      <c r="CA280" s="184">
        <v>1160</v>
      </c>
      <c r="CB280" s="184">
        <v>1141</v>
      </c>
      <c r="CC280" s="184">
        <v>1096</v>
      </c>
      <c r="CD280" s="184">
        <v>1003</v>
      </c>
      <c r="CE280" s="184">
        <v>990</v>
      </c>
      <c r="CF280" s="184">
        <v>876</v>
      </c>
      <c r="CG280" s="184">
        <v>868</v>
      </c>
      <c r="CH280" s="184">
        <v>891</v>
      </c>
      <c r="CI280" s="184">
        <v>900</v>
      </c>
      <c r="CJ280" s="184">
        <v>812</v>
      </c>
      <c r="CK280" s="184">
        <v>799</v>
      </c>
      <c r="CL280" s="184">
        <v>864</v>
      </c>
      <c r="CM280" s="184">
        <v>677</v>
      </c>
      <c r="CN280" s="184">
        <v>554</v>
      </c>
      <c r="CO280" s="184">
        <v>573</v>
      </c>
      <c r="CP280" s="184">
        <v>476</v>
      </c>
      <c r="CQ280" s="184">
        <v>398</v>
      </c>
      <c r="CR280" s="184">
        <v>329</v>
      </c>
      <c r="CS280" s="184">
        <v>353</v>
      </c>
      <c r="CT280" s="184">
        <v>340</v>
      </c>
      <c r="CU280" s="184">
        <v>312</v>
      </c>
      <c r="CV280" s="184">
        <v>261</v>
      </c>
      <c r="CW280" s="184">
        <v>200</v>
      </c>
      <c r="CX280" s="184">
        <v>177</v>
      </c>
      <c r="CY280" s="184">
        <v>625</v>
      </c>
      <c r="CZ280">
        <v>1694</v>
      </c>
      <c r="DA280">
        <v>1636</v>
      </c>
      <c r="DB280">
        <v>1913</v>
      </c>
      <c r="DC280">
        <v>1622</v>
      </c>
      <c r="DD280">
        <v>1836</v>
      </c>
      <c r="DE280">
        <v>1830</v>
      </c>
      <c r="DF280">
        <v>1825</v>
      </c>
      <c r="DG280">
        <v>1998</v>
      </c>
      <c r="DH280">
        <v>1997</v>
      </c>
      <c r="DI280">
        <v>1912</v>
      </c>
      <c r="DJ280">
        <v>1937</v>
      </c>
      <c r="DK280">
        <v>2030</v>
      </c>
      <c r="DL280">
        <v>1967</v>
      </c>
      <c r="DM280">
        <v>1920</v>
      </c>
      <c r="DN280">
        <v>1847</v>
      </c>
      <c r="DO280">
        <v>1772</v>
      </c>
      <c r="DP280">
        <v>1873</v>
      </c>
      <c r="DQ280">
        <v>1802</v>
      </c>
      <c r="DR280">
        <v>2661</v>
      </c>
      <c r="DS280">
        <v>6538</v>
      </c>
      <c r="DT280">
        <v>7882</v>
      </c>
      <c r="DU280">
        <v>7645</v>
      </c>
      <c r="DV280">
        <v>4766</v>
      </c>
      <c r="DW280">
        <v>3074</v>
      </c>
      <c r="DX280">
        <v>2301</v>
      </c>
      <c r="DY280">
        <v>2125</v>
      </c>
      <c r="DZ280">
        <v>2461</v>
      </c>
      <c r="EA280">
        <v>2478</v>
      </c>
      <c r="EB280">
        <v>2471</v>
      </c>
      <c r="EC280">
        <v>2381</v>
      </c>
      <c r="ED280">
        <v>2638</v>
      </c>
      <c r="EE280">
        <v>2544</v>
      </c>
      <c r="EF280">
        <v>2638</v>
      </c>
      <c r="EG280">
        <v>2514</v>
      </c>
      <c r="EH280">
        <v>2691</v>
      </c>
      <c r="EI280">
        <v>2413</v>
      </c>
      <c r="EJ280">
        <v>2382</v>
      </c>
      <c r="EK280">
        <v>2528</v>
      </c>
      <c r="EL280">
        <v>2381</v>
      </c>
      <c r="EM280">
        <v>2234</v>
      </c>
      <c r="EN280">
        <v>2183</v>
      </c>
      <c r="EO280">
        <v>2128</v>
      </c>
      <c r="EP280">
        <v>2051</v>
      </c>
      <c r="EQ280">
        <v>1970</v>
      </c>
      <c r="ER280">
        <v>2032</v>
      </c>
      <c r="ES280">
        <v>1786</v>
      </c>
      <c r="ET280">
        <v>1723</v>
      </c>
      <c r="EU280">
        <v>1592</v>
      </c>
      <c r="EV280">
        <v>1596</v>
      </c>
      <c r="EW280">
        <v>1629</v>
      </c>
      <c r="EX280">
        <v>1628</v>
      </c>
      <c r="EY280">
        <v>1626</v>
      </c>
      <c r="EZ280">
        <v>1672</v>
      </c>
      <c r="FA280">
        <v>1789</v>
      </c>
      <c r="FB280">
        <v>1678</v>
      </c>
      <c r="FC280">
        <v>1717</v>
      </c>
      <c r="FD280">
        <v>1683</v>
      </c>
      <c r="FE280">
        <v>1675</v>
      </c>
      <c r="FF280">
        <v>1676</v>
      </c>
      <c r="FG280">
        <v>1660</v>
      </c>
      <c r="FH280">
        <v>1565</v>
      </c>
      <c r="FI280">
        <v>1580</v>
      </c>
      <c r="FJ280">
        <v>1607</v>
      </c>
      <c r="FK280">
        <v>1428</v>
      </c>
      <c r="FL280">
        <v>1374</v>
      </c>
      <c r="FM280">
        <v>1383</v>
      </c>
      <c r="FN280">
        <v>1282</v>
      </c>
      <c r="FO280">
        <v>1164</v>
      </c>
      <c r="FP280">
        <v>1094</v>
      </c>
      <c r="FQ280">
        <v>1078</v>
      </c>
      <c r="FR280">
        <v>1145</v>
      </c>
      <c r="FS280">
        <v>1026</v>
      </c>
      <c r="FT280">
        <v>894</v>
      </c>
      <c r="FU280">
        <v>937</v>
      </c>
      <c r="FV280">
        <v>881</v>
      </c>
      <c r="FW280">
        <v>900</v>
      </c>
      <c r="FX280">
        <v>900</v>
      </c>
      <c r="FY280">
        <v>976</v>
      </c>
      <c r="FZ280">
        <v>704</v>
      </c>
      <c r="GA280">
        <v>665</v>
      </c>
      <c r="GB280">
        <v>731</v>
      </c>
      <c r="GC280">
        <v>593</v>
      </c>
      <c r="GD280">
        <v>579</v>
      </c>
      <c r="GE280">
        <v>535</v>
      </c>
      <c r="GF280">
        <v>473</v>
      </c>
      <c r="GG280">
        <v>441</v>
      </c>
      <c r="GH280">
        <v>479</v>
      </c>
      <c r="GI280">
        <v>384</v>
      </c>
      <c r="GJ280">
        <v>331</v>
      </c>
      <c r="GK280">
        <v>327</v>
      </c>
      <c r="GL280">
        <v>1298</v>
      </c>
    </row>
    <row r="281" spans="1:194" s="1" customFormat="1" ht="14.4" x14ac:dyDescent="0.3">
      <c r="A281" s="30" t="s">
        <v>46</v>
      </c>
      <c r="B281" s="1" t="s">
        <v>320</v>
      </c>
      <c r="C281" s="29" t="str">
        <f t="shared" si="86"/>
        <v>LA England - Nuneaton and Bedworth</v>
      </c>
      <c r="D281" s="48">
        <f t="shared" si="77"/>
        <v>5352</v>
      </c>
      <c r="E281" s="48">
        <f t="shared" si="78"/>
        <v>5145</v>
      </c>
      <c r="F281" s="49">
        <f t="shared" si="79"/>
        <v>141565</v>
      </c>
      <c r="G281" s="49">
        <f t="shared" si="80"/>
        <v>69326</v>
      </c>
      <c r="H281" s="50">
        <f t="shared" si="81"/>
        <v>72239</v>
      </c>
      <c r="I281" s="50">
        <f t="shared" si="82"/>
        <v>53356</v>
      </c>
      <c r="J281" s="50">
        <f t="shared" si="83"/>
        <v>57110</v>
      </c>
      <c r="K281" s="47">
        <f t="shared" si="84"/>
        <v>15970</v>
      </c>
      <c r="L281" s="48">
        <f t="shared" si="85"/>
        <v>15129</v>
      </c>
      <c r="M281" s="184">
        <v>769</v>
      </c>
      <c r="N281" s="184">
        <v>840</v>
      </c>
      <c r="O281" s="184">
        <v>880</v>
      </c>
      <c r="P281" s="184">
        <v>885</v>
      </c>
      <c r="Q281" s="184">
        <v>849</v>
      </c>
      <c r="R281" s="184">
        <v>914</v>
      </c>
      <c r="S281" s="184">
        <v>852</v>
      </c>
      <c r="T281" s="184">
        <v>935</v>
      </c>
      <c r="U281" s="184">
        <v>942</v>
      </c>
      <c r="V281" s="184">
        <v>876</v>
      </c>
      <c r="W281" s="184">
        <v>928</v>
      </c>
      <c r="X281" s="184">
        <v>948</v>
      </c>
      <c r="Y281" s="184">
        <v>902</v>
      </c>
      <c r="Z281" s="184">
        <v>956</v>
      </c>
      <c r="AA281" s="184">
        <v>914</v>
      </c>
      <c r="AB281" s="184">
        <v>861</v>
      </c>
      <c r="AC281" s="184">
        <v>872</v>
      </c>
      <c r="AD281" s="184">
        <v>847</v>
      </c>
      <c r="AE281" s="184">
        <v>786</v>
      </c>
      <c r="AF281" s="184">
        <v>663</v>
      </c>
      <c r="AG281" s="184">
        <v>597</v>
      </c>
      <c r="AH281" s="184">
        <v>577</v>
      </c>
      <c r="AI281" s="184">
        <v>660</v>
      </c>
      <c r="AJ281" s="184">
        <v>764</v>
      </c>
      <c r="AK281" s="184">
        <v>749</v>
      </c>
      <c r="AL281" s="184">
        <v>870</v>
      </c>
      <c r="AM281" s="184">
        <v>825</v>
      </c>
      <c r="AN281" s="184">
        <v>801</v>
      </c>
      <c r="AO281" s="184">
        <v>916</v>
      </c>
      <c r="AP281" s="184">
        <v>927</v>
      </c>
      <c r="AQ281" s="184">
        <v>886</v>
      </c>
      <c r="AR281" s="184">
        <v>968</v>
      </c>
      <c r="AS281" s="184">
        <v>956</v>
      </c>
      <c r="AT281" s="184">
        <v>1113</v>
      </c>
      <c r="AU281" s="184">
        <v>1051</v>
      </c>
      <c r="AV281" s="184">
        <v>1036</v>
      </c>
      <c r="AW281" s="184">
        <v>1031</v>
      </c>
      <c r="AX281" s="184">
        <v>938</v>
      </c>
      <c r="AY281" s="184">
        <v>948</v>
      </c>
      <c r="AZ281" s="184">
        <v>1029</v>
      </c>
      <c r="BA281" s="184">
        <v>931</v>
      </c>
      <c r="BB281" s="184">
        <v>922</v>
      </c>
      <c r="BC281" s="184">
        <v>919</v>
      </c>
      <c r="BD281" s="184">
        <v>860</v>
      </c>
      <c r="BE281" s="184">
        <v>938</v>
      </c>
      <c r="BF281" s="184">
        <v>825</v>
      </c>
      <c r="BG281" s="184">
        <v>773</v>
      </c>
      <c r="BH281" s="184">
        <v>708</v>
      </c>
      <c r="BI281" s="184">
        <v>832</v>
      </c>
      <c r="BJ281" s="184">
        <v>829</v>
      </c>
      <c r="BK281" s="184">
        <v>850</v>
      </c>
      <c r="BL281" s="184">
        <v>939</v>
      </c>
      <c r="BM281" s="184">
        <v>891</v>
      </c>
      <c r="BN281" s="184">
        <v>930</v>
      </c>
      <c r="BO281" s="184">
        <v>935</v>
      </c>
      <c r="BP281" s="184">
        <v>904</v>
      </c>
      <c r="BQ281" s="184">
        <v>900</v>
      </c>
      <c r="BR281" s="184">
        <v>951</v>
      </c>
      <c r="BS281" s="184">
        <v>998</v>
      </c>
      <c r="BT281" s="184">
        <v>912</v>
      </c>
      <c r="BU281" s="184">
        <v>931</v>
      </c>
      <c r="BV281" s="184">
        <v>761</v>
      </c>
      <c r="BW281" s="184">
        <v>890</v>
      </c>
      <c r="BX281" s="184">
        <v>824</v>
      </c>
      <c r="BY281" s="184">
        <v>798</v>
      </c>
      <c r="BZ281" s="184">
        <v>754</v>
      </c>
      <c r="CA281" s="184">
        <v>707</v>
      </c>
      <c r="CB281" s="184">
        <v>682</v>
      </c>
      <c r="CC281" s="184">
        <v>689</v>
      </c>
      <c r="CD281" s="184">
        <v>674</v>
      </c>
      <c r="CE281" s="184">
        <v>600</v>
      </c>
      <c r="CF281" s="184">
        <v>675</v>
      </c>
      <c r="CG281" s="184">
        <v>589</v>
      </c>
      <c r="CH281" s="184">
        <v>569</v>
      </c>
      <c r="CI281" s="184">
        <v>640</v>
      </c>
      <c r="CJ281" s="184">
        <v>595</v>
      </c>
      <c r="CK281" s="184">
        <v>558</v>
      </c>
      <c r="CL281" s="184">
        <v>633</v>
      </c>
      <c r="CM281" s="184">
        <v>493</v>
      </c>
      <c r="CN281" s="184">
        <v>506</v>
      </c>
      <c r="CO281" s="184">
        <v>452</v>
      </c>
      <c r="CP281" s="184">
        <v>400</v>
      </c>
      <c r="CQ281" s="184">
        <v>323</v>
      </c>
      <c r="CR281" s="184">
        <v>280</v>
      </c>
      <c r="CS281" s="184">
        <v>262</v>
      </c>
      <c r="CT281" s="184">
        <v>240</v>
      </c>
      <c r="CU281" s="184">
        <v>220</v>
      </c>
      <c r="CV281" s="184">
        <v>178</v>
      </c>
      <c r="CW281" s="184">
        <v>124</v>
      </c>
      <c r="CX281" s="184">
        <v>102</v>
      </c>
      <c r="CY281" s="184">
        <v>369</v>
      </c>
      <c r="CZ281">
        <v>730</v>
      </c>
      <c r="DA281">
        <v>781</v>
      </c>
      <c r="DB281">
        <v>831</v>
      </c>
      <c r="DC281">
        <v>813</v>
      </c>
      <c r="DD281">
        <v>837</v>
      </c>
      <c r="DE281">
        <v>857</v>
      </c>
      <c r="DF281">
        <v>868</v>
      </c>
      <c r="DG281">
        <v>826</v>
      </c>
      <c r="DH281">
        <v>841</v>
      </c>
      <c r="DI281">
        <v>853</v>
      </c>
      <c r="DJ281">
        <v>850</v>
      </c>
      <c r="DK281">
        <v>897</v>
      </c>
      <c r="DL281">
        <v>904</v>
      </c>
      <c r="DM281">
        <v>867</v>
      </c>
      <c r="DN281">
        <v>855</v>
      </c>
      <c r="DO281">
        <v>823</v>
      </c>
      <c r="DP281">
        <v>858</v>
      </c>
      <c r="DQ281">
        <v>838</v>
      </c>
      <c r="DR281">
        <v>731</v>
      </c>
      <c r="DS281">
        <v>613</v>
      </c>
      <c r="DT281">
        <v>566</v>
      </c>
      <c r="DU281">
        <v>517</v>
      </c>
      <c r="DV281">
        <v>676</v>
      </c>
      <c r="DW281">
        <v>808</v>
      </c>
      <c r="DX281">
        <v>816</v>
      </c>
      <c r="DY281">
        <v>850</v>
      </c>
      <c r="DZ281">
        <v>882</v>
      </c>
      <c r="EA281">
        <v>920</v>
      </c>
      <c r="EB281">
        <v>949</v>
      </c>
      <c r="EC281">
        <v>948</v>
      </c>
      <c r="ED281">
        <v>1055</v>
      </c>
      <c r="EE281">
        <v>1095</v>
      </c>
      <c r="EF281">
        <v>1089</v>
      </c>
      <c r="EG281">
        <v>1104</v>
      </c>
      <c r="EH281">
        <v>1180</v>
      </c>
      <c r="EI281">
        <v>1140</v>
      </c>
      <c r="EJ281">
        <v>1084</v>
      </c>
      <c r="EK281">
        <v>1070</v>
      </c>
      <c r="EL281">
        <v>1019</v>
      </c>
      <c r="EM281">
        <v>1020</v>
      </c>
      <c r="EN281">
        <v>966</v>
      </c>
      <c r="EO281">
        <v>948</v>
      </c>
      <c r="EP281">
        <v>950</v>
      </c>
      <c r="EQ281">
        <v>930</v>
      </c>
      <c r="ER281">
        <v>950</v>
      </c>
      <c r="ES281">
        <v>910</v>
      </c>
      <c r="ET281">
        <v>769</v>
      </c>
      <c r="EU281">
        <v>769</v>
      </c>
      <c r="EV281">
        <v>814</v>
      </c>
      <c r="EW281">
        <v>770</v>
      </c>
      <c r="EX281">
        <v>822</v>
      </c>
      <c r="EY281">
        <v>866</v>
      </c>
      <c r="EZ281">
        <v>883</v>
      </c>
      <c r="FA281">
        <v>944</v>
      </c>
      <c r="FB281">
        <v>944</v>
      </c>
      <c r="FC281">
        <v>1025</v>
      </c>
      <c r="FD281">
        <v>1008</v>
      </c>
      <c r="FE281">
        <v>955</v>
      </c>
      <c r="FF281">
        <v>1018</v>
      </c>
      <c r="FG281">
        <v>963</v>
      </c>
      <c r="FH281">
        <v>889</v>
      </c>
      <c r="FI281">
        <v>876</v>
      </c>
      <c r="FJ281">
        <v>853</v>
      </c>
      <c r="FK281">
        <v>858</v>
      </c>
      <c r="FL281">
        <v>771</v>
      </c>
      <c r="FM281">
        <v>797</v>
      </c>
      <c r="FN281">
        <v>743</v>
      </c>
      <c r="FO281">
        <v>810</v>
      </c>
      <c r="FP281">
        <v>684</v>
      </c>
      <c r="FQ281">
        <v>666</v>
      </c>
      <c r="FR281">
        <v>669</v>
      </c>
      <c r="FS281">
        <v>667</v>
      </c>
      <c r="FT281">
        <v>670</v>
      </c>
      <c r="FU281">
        <v>650</v>
      </c>
      <c r="FV281">
        <v>699</v>
      </c>
      <c r="FW281">
        <v>673</v>
      </c>
      <c r="FX281">
        <v>691</v>
      </c>
      <c r="FY281">
        <v>709</v>
      </c>
      <c r="FZ281">
        <v>571</v>
      </c>
      <c r="GA281">
        <v>556</v>
      </c>
      <c r="GB281">
        <v>589</v>
      </c>
      <c r="GC281">
        <v>483</v>
      </c>
      <c r="GD281">
        <v>381</v>
      </c>
      <c r="GE281">
        <v>376</v>
      </c>
      <c r="GF281">
        <v>360</v>
      </c>
      <c r="GG281">
        <v>335</v>
      </c>
      <c r="GH281">
        <v>301</v>
      </c>
      <c r="GI281">
        <v>255</v>
      </c>
      <c r="GJ281">
        <v>223</v>
      </c>
      <c r="GK281">
        <v>203</v>
      </c>
      <c r="GL281">
        <v>766</v>
      </c>
    </row>
    <row r="282" spans="1:194" s="1" customFormat="1" ht="14.4" x14ac:dyDescent="0.3">
      <c r="A282" s="30" t="s">
        <v>46</v>
      </c>
      <c r="B282" s="1" t="s">
        <v>321</v>
      </c>
      <c r="C282" s="29" t="str">
        <f t="shared" si="86"/>
        <v>LA England - Oadby and Wigston</v>
      </c>
      <c r="D282" s="48">
        <f t="shared" si="77"/>
        <v>2363</v>
      </c>
      <c r="E282" s="48">
        <f t="shared" si="78"/>
        <v>2300</v>
      </c>
      <c r="F282" s="49">
        <f t="shared" si="79"/>
        <v>61695</v>
      </c>
      <c r="G282" s="49">
        <f t="shared" si="80"/>
        <v>30050</v>
      </c>
      <c r="H282" s="50">
        <f t="shared" si="81"/>
        <v>31645</v>
      </c>
      <c r="I282" s="50">
        <f t="shared" si="82"/>
        <v>23274</v>
      </c>
      <c r="J282" s="50">
        <f t="shared" si="83"/>
        <v>25212</v>
      </c>
      <c r="K282" s="47">
        <f t="shared" si="84"/>
        <v>6776</v>
      </c>
      <c r="L282" s="48">
        <f t="shared" si="85"/>
        <v>6433</v>
      </c>
      <c r="M282" s="184">
        <v>297</v>
      </c>
      <c r="N282" s="184">
        <v>289</v>
      </c>
      <c r="O282" s="184">
        <v>329</v>
      </c>
      <c r="P282" s="184">
        <v>311</v>
      </c>
      <c r="Q282" s="184">
        <v>359</v>
      </c>
      <c r="R282" s="184">
        <v>376</v>
      </c>
      <c r="S282" s="184">
        <v>406</v>
      </c>
      <c r="T282" s="184">
        <v>423</v>
      </c>
      <c r="U282" s="184">
        <v>411</v>
      </c>
      <c r="V282" s="184">
        <v>400</v>
      </c>
      <c r="W282" s="184">
        <v>425</v>
      </c>
      <c r="X282" s="184">
        <v>387</v>
      </c>
      <c r="Y282" s="184">
        <v>443</v>
      </c>
      <c r="Z282" s="184">
        <v>427</v>
      </c>
      <c r="AA282" s="184">
        <v>361</v>
      </c>
      <c r="AB282" s="184">
        <v>345</v>
      </c>
      <c r="AC282" s="184">
        <v>403</v>
      </c>
      <c r="AD282" s="184">
        <v>384</v>
      </c>
      <c r="AE282" s="184">
        <v>449</v>
      </c>
      <c r="AF282" s="184">
        <v>772</v>
      </c>
      <c r="AG282" s="184">
        <v>470</v>
      </c>
      <c r="AH282" s="184">
        <v>371</v>
      </c>
      <c r="AI282" s="184">
        <v>272</v>
      </c>
      <c r="AJ282" s="184">
        <v>345</v>
      </c>
      <c r="AK282" s="184">
        <v>299</v>
      </c>
      <c r="AL282" s="184">
        <v>342</v>
      </c>
      <c r="AM282" s="184">
        <v>355</v>
      </c>
      <c r="AN282" s="184">
        <v>336</v>
      </c>
      <c r="AO282" s="184">
        <v>320</v>
      </c>
      <c r="AP282" s="184">
        <v>331</v>
      </c>
      <c r="AQ282" s="184">
        <v>344</v>
      </c>
      <c r="AR282" s="184">
        <v>353</v>
      </c>
      <c r="AS282" s="184">
        <v>370</v>
      </c>
      <c r="AT282" s="184">
        <v>360</v>
      </c>
      <c r="AU282" s="184">
        <v>397</v>
      </c>
      <c r="AV282" s="184">
        <v>352</v>
      </c>
      <c r="AW282" s="184">
        <v>359</v>
      </c>
      <c r="AX282" s="184">
        <v>391</v>
      </c>
      <c r="AY282" s="184">
        <v>427</v>
      </c>
      <c r="AZ282" s="184">
        <v>389</v>
      </c>
      <c r="BA282" s="184">
        <v>353</v>
      </c>
      <c r="BB282" s="184">
        <v>388</v>
      </c>
      <c r="BC282" s="184">
        <v>381</v>
      </c>
      <c r="BD282" s="184">
        <v>393</v>
      </c>
      <c r="BE282" s="184">
        <v>408</v>
      </c>
      <c r="BF282" s="184">
        <v>345</v>
      </c>
      <c r="BG282" s="184">
        <v>364</v>
      </c>
      <c r="BH282" s="184">
        <v>356</v>
      </c>
      <c r="BI282" s="184">
        <v>334</v>
      </c>
      <c r="BJ282" s="184">
        <v>349</v>
      </c>
      <c r="BK282" s="184">
        <v>348</v>
      </c>
      <c r="BL282" s="184">
        <v>347</v>
      </c>
      <c r="BM282" s="184">
        <v>354</v>
      </c>
      <c r="BN282" s="184">
        <v>393</v>
      </c>
      <c r="BO282" s="184">
        <v>350</v>
      </c>
      <c r="BP282" s="184">
        <v>389</v>
      </c>
      <c r="BQ282" s="184">
        <v>383</v>
      </c>
      <c r="BR282" s="184">
        <v>394</v>
      </c>
      <c r="BS282" s="184">
        <v>357</v>
      </c>
      <c r="BT282" s="184">
        <v>356</v>
      </c>
      <c r="BU282" s="184">
        <v>325</v>
      </c>
      <c r="BV282" s="184">
        <v>373</v>
      </c>
      <c r="BW282" s="184">
        <v>353</v>
      </c>
      <c r="BX282" s="184">
        <v>365</v>
      </c>
      <c r="BY282" s="184">
        <v>357</v>
      </c>
      <c r="BZ282" s="184">
        <v>314</v>
      </c>
      <c r="CA282" s="184">
        <v>337</v>
      </c>
      <c r="CB282" s="184">
        <v>333</v>
      </c>
      <c r="CC282" s="184">
        <v>277</v>
      </c>
      <c r="CD282" s="184">
        <v>290</v>
      </c>
      <c r="CE282" s="184">
        <v>284</v>
      </c>
      <c r="CF282" s="184">
        <v>305</v>
      </c>
      <c r="CG282" s="184">
        <v>230</v>
      </c>
      <c r="CH282" s="184">
        <v>273</v>
      </c>
      <c r="CI282" s="184">
        <v>266</v>
      </c>
      <c r="CJ282" s="184">
        <v>295</v>
      </c>
      <c r="CK282" s="184">
        <v>272</v>
      </c>
      <c r="CL282" s="184">
        <v>269</v>
      </c>
      <c r="CM282" s="184">
        <v>196</v>
      </c>
      <c r="CN282" s="184">
        <v>218</v>
      </c>
      <c r="CO282" s="184">
        <v>203</v>
      </c>
      <c r="CP282" s="184">
        <v>196</v>
      </c>
      <c r="CQ282" s="184">
        <v>154</v>
      </c>
      <c r="CR282" s="184">
        <v>154</v>
      </c>
      <c r="CS282" s="184">
        <v>125</v>
      </c>
      <c r="CT282" s="184">
        <v>108</v>
      </c>
      <c r="CU282" s="184">
        <v>123</v>
      </c>
      <c r="CV282" s="184">
        <v>102</v>
      </c>
      <c r="CW282" s="184">
        <v>90</v>
      </c>
      <c r="CX282" s="184">
        <v>81</v>
      </c>
      <c r="CY282" s="184">
        <v>260</v>
      </c>
      <c r="CZ282">
        <v>240</v>
      </c>
      <c r="DA282">
        <v>303</v>
      </c>
      <c r="DB282">
        <v>303</v>
      </c>
      <c r="DC282">
        <v>353</v>
      </c>
      <c r="DD282">
        <v>336</v>
      </c>
      <c r="DE282">
        <v>325</v>
      </c>
      <c r="DF282">
        <v>333</v>
      </c>
      <c r="DG282">
        <v>341</v>
      </c>
      <c r="DH282">
        <v>452</v>
      </c>
      <c r="DI282">
        <v>362</v>
      </c>
      <c r="DJ282">
        <v>395</v>
      </c>
      <c r="DK282">
        <v>390</v>
      </c>
      <c r="DL282">
        <v>387</v>
      </c>
      <c r="DM282">
        <v>397</v>
      </c>
      <c r="DN282">
        <v>416</v>
      </c>
      <c r="DO282">
        <v>376</v>
      </c>
      <c r="DP282">
        <v>398</v>
      </c>
      <c r="DQ282">
        <v>326</v>
      </c>
      <c r="DR282">
        <v>457</v>
      </c>
      <c r="DS282">
        <v>724</v>
      </c>
      <c r="DT282">
        <v>397</v>
      </c>
      <c r="DU282">
        <v>329</v>
      </c>
      <c r="DV282">
        <v>239</v>
      </c>
      <c r="DW282">
        <v>299</v>
      </c>
      <c r="DX282">
        <v>305</v>
      </c>
      <c r="DY282">
        <v>345</v>
      </c>
      <c r="DZ282">
        <v>321</v>
      </c>
      <c r="EA282">
        <v>358</v>
      </c>
      <c r="EB282">
        <v>366</v>
      </c>
      <c r="EC282">
        <v>347</v>
      </c>
      <c r="ED282">
        <v>355</v>
      </c>
      <c r="EE282">
        <v>406</v>
      </c>
      <c r="EF282">
        <v>336</v>
      </c>
      <c r="EG282">
        <v>405</v>
      </c>
      <c r="EH282">
        <v>451</v>
      </c>
      <c r="EI282">
        <v>405</v>
      </c>
      <c r="EJ282">
        <v>426</v>
      </c>
      <c r="EK282">
        <v>443</v>
      </c>
      <c r="EL282">
        <v>435</v>
      </c>
      <c r="EM282">
        <v>460</v>
      </c>
      <c r="EN282">
        <v>403</v>
      </c>
      <c r="EO282">
        <v>429</v>
      </c>
      <c r="EP282">
        <v>410</v>
      </c>
      <c r="EQ282">
        <v>495</v>
      </c>
      <c r="ER282">
        <v>398</v>
      </c>
      <c r="ES282">
        <v>404</v>
      </c>
      <c r="ET282">
        <v>366</v>
      </c>
      <c r="EU282">
        <v>333</v>
      </c>
      <c r="EV282">
        <v>352</v>
      </c>
      <c r="EW282">
        <v>363</v>
      </c>
      <c r="EX282">
        <v>370</v>
      </c>
      <c r="EY282">
        <v>361</v>
      </c>
      <c r="EZ282">
        <v>337</v>
      </c>
      <c r="FA282">
        <v>417</v>
      </c>
      <c r="FB282">
        <v>357</v>
      </c>
      <c r="FC282">
        <v>414</v>
      </c>
      <c r="FD282">
        <v>402</v>
      </c>
      <c r="FE282">
        <v>355</v>
      </c>
      <c r="FF282">
        <v>408</v>
      </c>
      <c r="FG282">
        <v>387</v>
      </c>
      <c r="FH282">
        <v>411</v>
      </c>
      <c r="FI282">
        <v>397</v>
      </c>
      <c r="FJ282">
        <v>429</v>
      </c>
      <c r="FK282">
        <v>389</v>
      </c>
      <c r="FL282">
        <v>365</v>
      </c>
      <c r="FM282">
        <v>354</v>
      </c>
      <c r="FN282">
        <v>320</v>
      </c>
      <c r="FO282">
        <v>288</v>
      </c>
      <c r="FP282">
        <v>309</v>
      </c>
      <c r="FQ282">
        <v>298</v>
      </c>
      <c r="FR282">
        <v>285</v>
      </c>
      <c r="FS282">
        <v>308</v>
      </c>
      <c r="FT282">
        <v>304</v>
      </c>
      <c r="FU282">
        <v>294</v>
      </c>
      <c r="FV282">
        <v>294</v>
      </c>
      <c r="FW282">
        <v>331</v>
      </c>
      <c r="FX282">
        <v>294</v>
      </c>
      <c r="FY282">
        <v>351</v>
      </c>
      <c r="FZ282">
        <v>232</v>
      </c>
      <c r="GA282">
        <v>274</v>
      </c>
      <c r="GB282">
        <v>263</v>
      </c>
      <c r="GC282">
        <v>233</v>
      </c>
      <c r="GD282">
        <v>190</v>
      </c>
      <c r="GE282">
        <v>185</v>
      </c>
      <c r="GF282">
        <v>160</v>
      </c>
      <c r="GG282">
        <v>193</v>
      </c>
      <c r="GH282">
        <v>184</v>
      </c>
      <c r="GI282">
        <v>146</v>
      </c>
      <c r="GJ282">
        <v>145</v>
      </c>
      <c r="GK282">
        <v>108</v>
      </c>
      <c r="GL282">
        <v>508</v>
      </c>
    </row>
    <row r="283" spans="1:194" s="1" customFormat="1" ht="14.4" x14ac:dyDescent="0.3">
      <c r="A283" s="30" t="s">
        <v>46</v>
      </c>
      <c r="B283" s="1" t="s">
        <v>322</v>
      </c>
      <c r="C283" s="29" t="str">
        <f t="shared" si="86"/>
        <v>LA England - Oldham</v>
      </c>
      <c r="D283" s="48">
        <f t="shared" si="77"/>
        <v>11270</v>
      </c>
      <c r="E283" s="48">
        <f t="shared" si="78"/>
        <v>11033</v>
      </c>
      <c r="F283" s="49">
        <f t="shared" si="79"/>
        <v>251560</v>
      </c>
      <c r="G283" s="49">
        <f t="shared" si="80"/>
        <v>123736</v>
      </c>
      <c r="H283" s="50">
        <f t="shared" si="81"/>
        <v>127824</v>
      </c>
      <c r="I283" s="50">
        <f t="shared" si="82"/>
        <v>91107</v>
      </c>
      <c r="J283" s="50">
        <f t="shared" si="83"/>
        <v>96384</v>
      </c>
      <c r="K283" s="47">
        <f t="shared" si="84"/>
        <v>32629</v>
      </c>
      <c r="L283" s="48">
        <f t="shared" si="85"/>
        <v>31440</v>
      </c>
      <c r="M283" s="184">
        <v>1600</v>
      </c>
      <c r="N283" s="184">
        <v>1695</v>
      </c>
      <c r="O283" s="184">
        <v>1726</v>
      </c>
      <c r="P283" s="184">
        <v>1756</v>
      </c>
      <c r="Q283" s="184">
        <v>1761</v>
      </c>
      <c r="R283" s="184">
        <v>1674</v>
      </c>
      <c r="S283" s="184">
        <v>1784</v>
      </c>
      <c r="T283" s="184">
        <v>1852</v>
      </c>
      <c r="U283" s="184">
        <v>1920</v>
      </c>
      <c r="V283" s="184">
        <v>1877</v>
      </c>
      <c r="W283" s="184">
        <v>1784</v>
      </c>
      <c r="X283" s="184">
        <v>1930</v>
      </c>
      <c r="Y283" s="184">
        <v>1784</v>
      </c>
      <c r="Z283" s="184">
        <v>1881</v>
      </c>
      <c r="AA283" s="184">
        <v>1946</v>
      </c>
      <c r="AB283" s="184">
        <v>1874</v>
      </c>
      <c r="AC283" s="184">
        <v>1900</v>
      </c>
      <c r="AD283" s="184">
        <v>1885</v>
      </c>
      <c r="AE283" s="184">
        <v>1874</v>
      </c>
      <c r="AF283" s="184">
        <v>1767</v>
      </c>
      <c r="AG283" s="184">
        <v>1530</v>
      </c>
      <c r="AH283" s="184">
        <v>1456</v>
      </c>
      <c r="AI283" s="184">
        <v>1618</v>
      </c>
      <c r="AJ283" s="184">
        <v>1597</v>
      </c>
      <c r="AK283" s="184">
        <v>1598</v>
      </c>
      <c r="AL283" s="184">
        <v>1694</v>
      </c>
      <c r="AM283" s="184">
        <v>1640</v>
      </c>
      <c r="AN283" s="184">
        <v>1647</v>
      </c>
      <c r="AO283" s="184">
        <v>1576</v>
      </c>
      <c r="AP283" s="184">
        <v>1648</v>
      </c>
      <c r="AQ283" s="184">
        <v>1525</v>
      </c>
      <c r="AR283" s="184">
        <v>1668</v>
      </c>
      <c r="AS283" s="184">
        <v>1597</v>
      </c>
      <c r="AT283" s="184">
        <v>1569</v>
      </c>
      <c r="AU283" s="184">
        <v>1716</v>
      </c>
      <c r="AV283" s="184">
        <v>1663</v>
      </c>
      <c r="AW283" s="184">
        <v>1689</v>
      </c>
      <c r="AX283" s="184">
        <v>1636</v>
      </c>
      <c r="AY283" s="184">
        <v>1645</v>
      </c>
      <c r="AZ283" s="184">
        <v>1705</v>
      </c>
      <c r="BA283" s="184">
        <v>1599</v>
      </c>
      <c r="BB283" s="184">
        <v>1496</v>
      </c>
      <c r="BC283" s="184">
        <v>1566</v>
      </c>
      <c r="BD283" s="184">
        <v>1627</v>
      </c>
      <c r="BE283" s="184">
        <v>1545</v>
      </c>
      <c r="BF283" s="184">
        <v>1510</v>
      </c>
      <c r="BG283" s="184">
        <v>1372</v>
      </c>
      <c r="BH283" s="184">
        <v>1393</v>
      </c>
      <c r="BI283" s="184">
        <v>1476</v>
      </c>
      <c r="BJ283" s="184">
        <v>1501</v>
      </c>
      <c r="BK283" s="184">
        <v>1381</v>
      </c>
      <c r="BL283" s="184">
        <v>1395</v>
      </c>
      <c r="BM283" s="184">
        <v>1528</v>
      </c>
      <c r="BN283" s="184">
        <v>1571</v>
      </c>
      <c r="BO283" s="184">
        <v>1574</v>
      </c>
      <c r="BP283" s="184">
        <v>1644</v>
      </c>
      <c r="BQ283" s="184">
        <v>1545</v>
      </c>
      <c r="BR283" s="184">
        <v>1528</v>
      </c>
      <c r="BS283" s="184">
        <v>1519</v>
      </c>
      <c r="BT283" s="184">
        <v>1475</v>
      </c>
      <c r="BU283" s="184">
        <v>1436</v>
      </c>
      <c r="BV283" s="184">
        <v>1351</v>
      </c>
      <c r="BW283" s="184">
        <v>1322</v>
      </c>
      <c r="BX283" s="184">
        <v>1343</v>
      </c>
      <c r="BY283" s="184">
        <v>1208</v>
      </c>
      <c r="BZ283" s="184">
        <v>1168</v>
      </c>
      <c r="CA283" s="184">
        <v>1088</v>
      </c>
      <c r="CB283" s="184">
        <v>1080</v>
      </c>
      <c r="CC283" s="184">
        <v>974</v>
      </c>
      <c r="CD283" s="184">
        <v>950</v>
      </c>
      <c r="CE283" s="184">
        <v>1006</v>
      </c>
      <c r="CF283" s="184">
        <v>959</v>
      </c>
      <c r="CG283" s="184">
        <v>932</v>
      </c>
      <c r="CH283" s="184">
        <v>838</v>
      </c>
      <c r="CI283" s="184">
        <v>845</v>
      </c>
      <c r="CJ283" s="184">
        <v>896</v>
      </c>
      <c r="CK283" s="184">
        <v>943</v>
      </c>
      <c r="CL283" s="184">
        <v>978</v>
      </c>
      <c r="CM283" s="184">
        <v>627</v>
      </c>
      <c r="CN283" s="184">
        <v>622</v>
      </c>
      <c r="CO283" s="184">
        <v>678</v>
      </c>
      <c r="CP283" s="184">
        <v>520</v>
      </c>
      <c r="CQ283" s="184">
        <v>455</v>
      </c>
      <c r="CR283" s="184">
        <v>365</v>
      </c>
      <c r="CS283" s="184">
        <v>380</v>
      </c>
      <c r="CT283" s="184">
        <v>362</v>
      </c>
      <c r="CU283" s="184">
        <v>357</v>
      </c>
      <c r="CV283" s="184">
        <v>283</v>
      </c>
      <c r="CW283" s="184">
        <v>195</v>
      </c>
      <c r="CX283" s="184">
        <v>172</v>
      </c>
      <c r="CY283" s="184">
        <v>471</v>
      </c>
      <c r="CZ283">
        <v>1534</v>
      </c>
      <c r="DA283">
        <v>1531</v>
      </c>
      <c r="DB283">
        <v>1704</v>
      </c>
      <c r="DC283">
        <v>1542</v>
      </c>
      <c r="DD283">
        <v>1672</v>
      </c>
      <c r="DE283">
        <v>1724</v>
      </c>
      <c r="DF283">
        <v>1693</v>
      </c>
      <c r="DG283">
        <v>1732</v>
      </c>
      <c r="DH283">
        <v>1707</v>
      </c>
      <c r="DI283">
        <v>1872</v>
      </c>
      <c r="DJ283">
        <v>1857</v>
      </c>
      <c r="DK283">
        <v>1839</v>
      </c>
      <c r="DL283">
        <v>1808</v>
      </c>
      <c r="DM283">
        <v>1879</v>
      </c>
      <c r="DN283">
        <v>1920</v>
      </c>
      <c r="DO283">
        <v>1801</v>
      </c>
      <c r="DP283">
        <v>1841</v>
      </c>
      <c r="DQ283">
        <v>1784</v>
      </c>
      <c r="DR283">
        <v>1693</v>
      </c>
      <c r="DS283">
        <v>1453</v>
      </c>
      <c r="DT283">
        <v>1303</v>
      </c>
      <c r="DU283">
        <v>1256</v>
      </c>
      <c r="DV283">
        <v>1379</v>
      </c>
      <c r="DW283">
        <v>1488</v>
      </c>
      <c r="DX283">
        <v>1456</v>
      </c>
      <c r="DY283">
        <v>1660</v>
      </c>
      <c r="DZ283">
        <v>1552</v>
      </c>
      <c r="EA283">
        <v>1707</v>
      </c>
      <c r="EB283">
        <v>1653</v>
      </c>
      <c r="EC283">
        <v>1724</v>
      </c>
      <c r="ED283">
        <v>1687</v>
      </c>
      <c r="EE283">
        <v>1688</v>
      </c>
      <c r="EF283">
        <v>1697</v>
      </c>
      <c r="EG283">
        <v>1851</v>
      </c>
      <c r="EH283">
        <v>2021</v>
      </c>
      <c r="EI283">
        <v>1941</v>
      </c>
      <c r="EJ283">
        <v>1838</v>
      </c>
      <c r="EK283">
        <v>1842</v>
      </c>
      <c r="EL283">
        <v>1835</v>
      </c>
      <c r="EM283">
        <v>1817</v>
      </c>
      <c r="EN283">
        <v>1799</v>
      </c>
      <c r="EO283">
        <v>1769</v>
      </c>
      <c r="EP283">
        <v>1658</v>
      </c>
      <c r="EQ283">
        <v>1700</v>
      </c>
      <c r="ER283">
        <v>1760</v>
      </c>
      <c r="ES283">
        <v>1634</v>
      </c>
      <c r="ET283">
        <v>1473</v>
      </c>
      <c r="EU283">
        <v>1406</v>
      </c>
      <c r="EV283">
        <v>1410</v>
      </c>
      <c r="EW283">
        <v>1453</v>
      </c>
      <c r="EX283">
        <v>1390</v>
      </c>
      <c r="EY283">
        <v>1542</v>
      </c>
      <c r="EZ283">
        <v>1525</v>
      </c>
      <c r="FA283">
        <v>1672</v>
      </c>
      <c r="FB283">
        <v>1647</v>
      </c>
      <c r="FC283">
        <v>1496</v>
      </c>
      <c r="FD283">
        <v>1503</v>
      </c>
      <c r="FE283">
        <v>1463</v>
      </c>
      <c r="FF283">
        <v>1523</v>
      </c>
      <c r="FG283">
        <v>1592</v>
      </c>
      <c r="FH283">
        <v>1531</v>
      </c>
      <c r="FI283">
        <v>1310</v>
      </c>
      <c r="FJ283">
        <v>1447</v>
      </c>
      <c r="FK283">
        <v>1338</v>
      </c>
      <c r="FL283">
        <v>1384</v>
      </c>
      <c r="FM283">
        <v>1198</v>
      </c>
      <c r="FN283">
        <v>1101</v>
      </c>
      <c r="FO283">
        <v>1087</v>
      </c>
      <c r="FP283">
        <v>1145</v>
      </c>
      <c r="FQ283">
        <v>1067</v>
      </c>
      <c r="FR283">
        <v>995</v>
      </c>
      <c r="FS283">
        <v>1044</v>
      </c>
      <c r="FT283">
        <v>986</v>
      </c>
      <c r="FU283">
        <v>979</v>
      </c>
      <c r="FV283">
        <v>1010</v>
      </c>
      <c r="FW283">
        <v>957</v>
      </c>
      <c r="FX283">
        <v>1069</v>
      </c>
      <c r="FY283">
        <v>1117</v>
      </c>
      <c r="FZ283">
        <v>824</v>
      </c>
      <c r="GA283">
        <v>762</v>
      </c>
      <c r="GB283">
        <v>784</v>
      </c>
      <c r="GC283">
        <v>687</v>
      </c>
      <c r="GD283">
        <v>627</v>
      </c>
      <c r="GE283">
        <v>520</v>
      </c>
      <c r="GF283">
        <v>515</v>
      </c>
      <c r="GG283">
        <v>510</v>
      </c>
      <c r="GH283">
        <v>440</v>
      </c>
      <c r="GI283">
        <v>401</v>
      </c>
      <c r="GJ283">
        <v>328</v>
      </c>
      <c r="GK283">
        <v>271</v>
      </c>
      <c r="GL283">
        <v>994</v>
      </c>
    </row>
    <row r="284" spans="1:194" s="1" customFormat="1" ht="14.4" x14ac:dyDescent="0.3">
      <c r="A284" s="30" t="s">
        <v>46</v>
      </c>
      <c r="B284" s="1" t="s">
        <v>323</v>
      </c>
      <c r="C284" s="29" t="str">
        <f t="shared" si="86"/>
        <v>LA England - Oxford</v>
      </c>
      <c r="D284" s="48">
        <f t="shared" si="77"/>
        <v>5911</v>
      </c>
      <c r="E284" s="48">
        <f t="shared" si="78"/>
        <v>5790</v>
      </c>
      <c r="F284" s="49">
        <f t="shared" si="79"/>
        <v>166034</v>
      </c>
      <c r="G284" s="49">
        <f t="shared" si="80"/>
        <v>81076</v>
      </c>
      <c r="H284" s="50">
        <f t="shared" si="81"/>
        <v>84958</v>
      </c>
      <c r="I284" s="50">
        <f t="shared" si="82"/>
        <v>65472</v>
      </c>
      <c r="J284" s="50">
        <f t="shared" si="83"/>
        <v>70270</v>
      </c>
      <c r="K284" s="47">
        <f t="shared" si="84"/>
        <v>15604</v>
      </c>
      <c r="L284" s="48">
        <f t="shared" si="85"/>
        <v>14688</v>
      </c>
      <c r="M284" s="184">
        <v>779</v>
      </c>
      <c r="N284" s="184">
        <v>802</v>
      </c>
      <c r="O284" s="184">
        <v>773</v>
      </c>
      <c r="P284" s="184">
        <v>719</v>
      </c>
      <c r="Q284" s="184">
        <v>765</v>
      </c>
      <c r="R284" s="184">
        <v>742</v>
      </c>
      <c r="S284" s="184">
        <v>774</v>
      </c>
      <c r="T284" s="184">
        <v>827</v>
      </c>
      <c r="U284" s="184">
        <v>857</v>
      </c>
      <c r="V284" s="184">
        <v>857</v>
      </c>
      <c r="W284" s="184">
        <v>867</v>
      </c>
      <c r="X284" s="184">
        <v>931</v>
      </c>
      <c r="Y284" s="184">
        <v>954</v>
      </c>
      <c r="Z284" s="184">
        <v>983</v>
      </c>
      <c r="AA284" s="184">
        <v>850</v>
      </c>
      <c r="AB284" s="184">
        <v>915</v>
      </c>
      <c r="AC284" s="184">
        <v>1077</v>
      </c>
      <c r="AD284" s="184">
        <v>1132</v>
      </c>
      <c r="AE284" s="184">
        <v>1443</v>
      </c>
      <c r="AF284" s="184">
        <v>2848</v>
      </c>
      <c r="AG284" s="184">
        <v>3173</v>
      </c>
      <c r="AH284" s="184">
        <v>2999</v>
      </c>
      <c r="AI284" s="184">
        <v>2763</v>
      </c>
      <c r="AJ284" s="184">
        <v>1753</v>
      </c>
      <c r="AK284" s="184">
        <v>1457</v>
      </c>
      <c r="AL284" s="184">
        <v>1474</v>
      </c>
      <c r="AM284" s="184">
        <v>1728</v>
      </c>
      <c r="AN284" s="184">
        <v>1503</v>
      </c>
      <c r="AO284" s="184">
        <v>1267</v>
      </c>
      <c r="AP284" s="184">
        <v>1248</v>
      </c>
      <c r="AQ284" s="184">
        <v>1341</v>
      </c>
      <c r="AR284" s="184">
        <v>1195</v>
      </c>
      <c r="AS284" s="184">
        <v>1247</v>
      </c>
      <c r="AT284" s="184">
        <v>1202</v>
      </c>
      <c r="AU284" s="184">
        <v>1257</v>
      </c>
      <c r="AV284" s="184">
        <v>1102</v>
      </c>
      <c r="AW284" s="184">
        <v>1194</v>
      </c>
      <c r="AX284" s="184">
        <v>1195</v>
      </c>
      <c r="AY284" s="184">
        <v>1137</v>
      </c>
      <c r="AZ284" s="184">
        <v>1007</v>
      </c>
      <c r="BA284" s="184">
        <v>1010</v>
      </c>
      <c r="BB284" s="184">
        <v>1027</v>
      </c>
      <c r="BC284" s="184">
        <v>994</v>
      </c>
      <c r="BD284" s="184">
        <v>985</v>
      </c>
      <c r="BE284" s="184">
        <v>1028</v>
      </c>
      <c r="BF284" s="184">
        <v>894</v>
      </c>
      <c r="BG284" s="184">
        <v>877</v>
      </c>
      <c r="BH284" s="184">
        <v>876</v>
      </c>
      <c r="BI284" s="184">
        <v>783</v>
      </c>
      <c r="BJ284" s="184">
        <v>853</v>
      </c>
      <c r="BK284" s="184">
        <v>823</v>
      </c>
      <c r="BL284" s="184">
        <v>827</v>
      </c>
      <c r="BM284" s="184">
        <v>894</v>
      </c>
      <c r="BN284" s="184">
        <v>794</v>
      </c>
      <c r="BO284" s="184">
        <v>855</v>
      </c>
      <c r="BP284" s="184">
        <v>823</v>
      </c>
      <c r="BQ284" s="184">
        <v>813</v>
      </c>
      <c r="BR284" s="184">
        <v>807</v>
      </c>
      <c r="BS284" s="184">
        <v>817</v>
      </c>
      <c r="BT284" s="184">
        <v>745</v>
      </c>
      <c r="BU284" s="184">
        <v>772</v>
      </c>
      <c r="BV284" s="184">
        <v>744</v>
      </c>
      <c r="BW284" s="184">
        <v>710</v>
      </c>
      <c r="BX284" s="184">
        <v>580</v>
      </c>
      <c r="BY284" s="184">
        <v>617</v>
      </c>
      <c r="BZ284" s="184">
        <v>561</v>
      </c>
      <c r="CA284" s="184">
        <v>579</v>
      </c>
      <c r="CB284" s="184">
        <v>564</v>
      </c>
      <c r="CC284" s="184">
        <v>546</v>
      </c>
      <c r="CD284" s="184">
        <v>448</v>
      </c>
      <c r="CE284" s="184">
        <v>465</v>
      </c>
      <c r="CF284" s="184">
        <v>423</v>
      </c>
      <c r="CG284" s="184">
        <v>411</v>
      </c>
      <c r="CH284" s="184">
        <v>442</v>
      </c>
      <c r="CI284" s="184">
        <v>435</v>
      </c>
      <c r="CJ284" s="184">
        <v>412</v>
      </c>
      <c r="CK284" s="184">
        <v>421</v>
      </c>
      <c r="CL284" s="184">
        <v>424</v>
      </c>
      <c r="CM284" s="184">
        <v>304</v>
      </c>
      <c r="CN284" s="184">
        <v>294</v>
      </c>
      <c r="CO284" s="184">
        <v>296</v>
      </c>
      <c r="CP284" s="184">
        <v>263</v>
      </c>
      <c r="CQ284" s="184">
        <v>258</v>
      </c>
      <c r="CR284" s="184">
        <v>163</v>
      </c>
      <c r="CS284" s="184">
        <v>176</v>
      </c>
      <c r="CT284" s="184">
        <v>187</v>
      </c>
      <c r="CU284" s="184">
        <v>148</v>
      </c>
      <c r="CV284" s="184">
        <v>136</v>
      </c>
      <c r="CW284" s="184">
        <v>132</v>
      </c>
      <c r="CX284" s="184">
        <v>118</v>
      </c>
      <c r="CY284" s="184">
        <v>385</v>
      </c>
      <c r="CZ284">
        <v>692</v>
      </c>
      <c r="DA284">
        <v>681</v>
      </c>
      <c r="DB284">
        <v>697</v>
      </c>
      <c r="DC284">
        <v>672</v>
      </c>
      <c r="DD284">
        <v>753</v>
      </c>
      <c r="DE284">
        <v>788</v>
      </c>
      <c r="DF284">
        <v>692</v>
      </c>
      <c r="DG284">
        <v>748</v>
      </c>
      <c r="DH284">
        <v>780</v>
      </c>
      <c r="DI284">
        <v>748</v>
      </c>
      <c r="DJ284">
        <v>825</v>
      </c>
      <c r="DK284">
        <v>822</v>
      </c>
      <c r="DL284">
        <v>835</v>
      </c>
      <c r="DM284">
        <v>922</v>
      </c>
      <c r="DN284">
        <v>885</v>
      </c>
      <c r="DO284">
        <v>810</v>
      </c>
      <c r="DP284">
        <v>1058</v>
      </c>
      <c r="DQ284">
        <v>1280</v>
      </c>
      <c r="DR284">
        <v>1567</v>
      </c>
      <c r="DS284">
        <v>2940</v>
      </c>
      <c r="DT284">
        <v>3035</v>
      </c>
      <c r="DU284">
        <v>3144</v>
      </c>
      <c r="DV284">
        <v>2794</v>
      </c>
      <c r="DW284">
        <v>1749</v>
      </c>
      <c r="DX284">
        <v>1428</v>
      </c>
      <c r="DY284">
        <v>1551</v>
      </c>
      <c r="DZ284">
        <v>1525</v>
      </c>
      <c r="EA284">
        <v>1636</v>
      </c>
      <c r="EB284">
        <v>1557</v>
      </c>
      <c r="EC284">
        <v>1378</v>
      </c>
      <c r="ED284">
        <v>1370</v>
      </c>
      <c r="EE284">
        <v>1400</v>
      </c>
      <c r="EF284">
        <v>1291</v>
      </c>
      <c r="EG284">
        <v>1355</v>
      </c>
      <c r="EH284">
        <v>1272</v>
      </c>
      <c r="EI284">
        <v>1260</v>
      </c>
      <c r="EJ284">
        <v>1149</v>
      </c>
      <c r="EK284">
        <v>1214</v>
      </c>
      <c r="EL284">
        <v>1181</v>
      </c>
      <c r="EM284">
        <v>1076</v>
      </c>
      <c r="EN284">
        <v>1140</v>
      </c>
      <c r="EO284">
        <v>1061</v>
      </c>
      <c r="EP284">
        <v>1085</v>
      </c>
      <c r="EQ284">
        <v>1066</v>
      </c>
      <c r="ER284">
        <v>1011</v>
      </c>
      <c r="ES284">
        <v>1048</v>
      </c>
      <c r="ET284">
        <v>869</v>
      </c>
      <c r="EU284">
        <v>836</v>
      </c>
      <c r="EV284">
        <v>858</v>
      </c>
      <c r="EW284">
        <v>857</v>
      </c>
      <c r="EX284">
        <v>896</v>
      </c>
      <c r="EY284">
        <v>909</v>
      </c>
      <c r="EZ284">
        <v>879</v>
      </c>
      <c r="FA284">
        <v>854</v>
      </c>
      <c r="FB284">
        <v>908</v>
      </c>
      <c r="FC284">
        <v>906</v>
      </c>
      <c r="FD284">
        <v>901</v>
      </c>
      <c r="FE284">
        <v>844</v>
      </c>
      <c r="FF284">
        <v>801</v>
      </c>
      <c r="FG284">
        <v>826</v>
      </c>
      <c r="FH284">
        <v>841</v>
      </c>
      <c r="FI284">
        <v>794</v>
      </c>
      <c r="FJ284">
        <v>789</v>
      </c>
      <c r="FK284">
        <v>711</v>
      </c>
      <c r="FL284">
        <v>689</v>
      </c>
      <c r="FM284">
        <v>602</v>
      </c>
      <c r="FN284">
        <v>615</v>
      </c>
      <c r="FO284">
        <v>557</v>
      </c>
      <c r="FP284">
        <v>548</v>
      </c>
      <c r="FQ284">
        <v>518</v>
      </c>
      <c r="FR284">
        <v>520</v>
      </c>
      <c r="FS284">
        <v>537</v>
      </c>
      <c r="FT284">
        <v>515</v>
      </c>
      <c r="FU284">
        <v>476</v>
      </c>
      <c r="FV284">
        <v>529</v>
      </c>
      <c r="FW284">
        <v>498</v>
      </c>
      <c r="FX284">
        <v>459</v>
      </c>
      <c r="FY284">
        <v>483</v>
      </c>
      <c r="FZ284">
        <v>394</v>
      </c>
      <c r="GA284">
        <v>355</v>
      </c>
      <c r="GB284">
        <v>362</v>
      </c>
      <c r="GC284">
        <v>363</v>
      </c>
      <c r="GD284">
        <v>339</v>
      </c>
      <c r="GE284">
        <v>255</v>
      </c>
      <c r="GF284">
        <v>281</v>
      </c>
      <c r="GG284">
        <v>264</v>
      </c>
      <c r="GH284">
        <v>247</v>
      </c>
      <c r="GI284">
        <v>205</v>
      </c>
      <c r="GJ284">
        <v>171</v>
      </c>
      <c r="GK284">
        <v>135</v>
      </c>
      <c r="GL284">
        <v>791</v>
      </c>
    </row>
    <row r="285" spans="1:194" s="1" customFormat="1" ht="14.4" x14ac:dyDescent="0.3">
      <c r="A285" s="30" t="s">
        <v>46</v>
      </c>
      <c r="B285" s="1" t="s">
        <v>324</v>
      </c>
      <c r="C285" s="29" t="str">
        <f t="shared" si="86"/>
        <v>LA England - Pendle</v>
      </c>
      <c r="D285" s="48">
        <f t="shared" si="77"/>
        <v>4328</v>
      </c>
      <c r="E285" s="48">
        <f t="shared" si="78"/>
        <v>4147</v>
      </c>
      <c r="F285" s="49">
        <f t="shared" si="79"/>
        <v>99777</v>
      </c>
      <c r="G285" s="49">
        <f t="shared" si="80"/>
        <v>49733</v>
      </c>
      <c r="H285" s="50">
        <f t="shared" si="81"/>
        <v>50044</v>
      </c>
      <c r="I285" s="50">
        <f t="shared" si="82"/>
        <v>37422</v>
      </c>
      <c r="J285" s="50">
        <f t="shared" si="83"/>
        <v>38359</v>
      </c>
      <c r="K285" s="47">
        <f t="shared" si="84"/>
        <v>12311</v>
      </c>
      <c r="L285" s="48">
        <f t="shared" si="85"/>
        <v>11685</v>
      </c>
      <c r="M285" s="184">
        <v>605</v>
      </c>
      <c r="N285" s="184">
        <v>633</v>
      </c>
      <c r="O285" s="184">
        <v>604</v>
      </c>
      <c r="P285" s="184">
        <v>635</v>
      </c>
      <c r="Q285" s="184">
        <v>693</v>
      </c>
      <c r="R285" s="184">
        <v>615</v>
      </c>
      <c r="S285" s="184">
        <v>623</v>
      </c>
      <c r="T285" s="184">
        <v>695</v>
      </c>
      <c r="U285" s="184">
        <v>704</v>
      </c>
      <c r="V285" s="184">
        <v>697</v>
      </c>
      <c r="W285" s="184">
        <v>695</v>
      </c>
      <c r="X285" s="184">
        <v>784</v>
      </c>
      <c r="Y285" s="184">
        <v>670</v>
      </c>
      <c r="Z285" s="184">
        <v>727</v>
      </c>
      <c r="AA285" s="184">
        <v>742</v>
      </c>
      <c r="AB285" s="184">
        <v>722</v>
      </c>
      <c r="AC285" s="184">
        <v>741</v>
      </c>
      <c r="AD285" s="184">
        <v>726</v>
      </c>
      <c r="AE285" s="184">
        <v>702</v>
      </c>
      <c r="AF285" s="184">
        <v>611</v>
      </c>
      <c r="AG285" s="184">
        <v>555</v>
      </c>
      <c r="AH285" s="184">
        <v>520</v>
      </c>
      <c r="AI285" s="184">
        <v>583</v>
      </c>
      <c r="AJ285" s="184">
        <v>632</v>
      </c>
      <c r="AK285" s="184">
        <v>637</v>
      </c>
      <c r="AL285" s="184">
        <v>737</v>
      </c>
      <c r="AM285" s="184">
        <v>642</v>
      </c>
      <c r="AN285" s="184">
        <v>650</v>
      </c>
      <c r="AO285" s="184">
        <v>605</v>
      </c>
      <c r="AP285" s="184">
        <v>542</v>
      </c>
      <c r="AQ285" s="184">
        <v>606</v>
      </c>
      <c r="AR285" s="184">
        <v>562</v>
      </c>
      <c r="AS285" s="184">
        <v>625</v>
      </c>
      <c r="AT285" s="184">
        <v>648</v>
      </c>
      <c r="AU285" s="184">
        <v>624</v>
      </c>
      <c r="AV285" s="184">
        <v>669</v>
      </c>
      <c r="AW285" s="184">
        <v>634</v>
      </c>
      <c r="AX285" s="184">
        <v>669</v>
      </c>
      <c r="AY285" s="184">
        <v>644</v>
      </c>
      <c r="AZ285" s="184">
        <v>657</v>
      </c>
      <c r="BA285" s="184">
        <v>615</v>
      </c>
      <c r="BB285" s="184">
        <v>645</v>
      </c>
      <c r="BC285" s="184">
        <v>713</v>
      </c>
      <c r="BD285" s="184">
        <v>616</v>
      </c>
      <c r="BE285" s="184">
        <v>649</v>
      </c>
      <c r="BF285" s="184">
        <v>548</v>
      </c>
      <c r="BG285" s="184">
        <v>597</v>
      </c>
      <c r="BH285" s="184">
        <v>494</v>
      </c>
      <c r="BI285" s="184">
        <v>601</v>
      </c>
      <c r="BJ285" s="184">
        <v>537</v>
      </c>
      <c r="BK285" s="184">
        <v>563</v>
      </c>
      <c r="BL285" s="184">
        <v>614</v>
      </c>
      <c r="BM285" s="184">
        <v>627</v>
      </c>
      <c r="BN285" s="184">
        <v>598</v>
      </c>
      <c r="BO285" s="184">
        <v>622</v>
      </c>
      <c r="BP285" s="184">
        <v>635</v>
      </c>
      <c r="BQ285" s="184">
        <v>644</v>
      </c>
      <c r="BR285" s="184">
        <v>596</v>
      </c>
      <c r="BS285" s="184">
        <v>611</v>
      </c>
      <c r="BT285" s="184">
        <v>589</v>
      </c>
      <c r="BU285" s="184">
        <v>624</v>
      </c>
      <c r="BV285" s="184">
        <v>600</v>
      </c>
      <c r="BW285" s="184">
        <v>595</v>
      </c>
      <c r="BX285" s="184">
        <v>570</v>
      </c>
      <c r="BY285" s="184">
        <v>502</v>
      </c>
      <c r="BZ285" s="184">
        <v>547</v>
      </c>
      <c r="CA285" s="184">
        <v>537</v>
      </c>
      <c r="CB285" s="184">
        <v>497</v>
      </c>
      <c r="CC285" s="184">
        <v>464</v>
      </c>
      <c r="CD285" s="184">
        <v>436</v>
      </c>
      <c r="CE285" s="184">
        <v>460</v>
      </c>
      <c r="CF285" s="184">
        <v>486</v>
      </c>
      <c r="CG285" s="184">
        <v>448</v>
      </c>
      <c r="CH285" s="184">
        <v>424</v>
      </c>
      <c r="CI285" s="184">
        <v>434</v>
      </c>
      <c r="CJ285" s="184">
        <v>430</v>
      </c>
      <c r="CK285" s="184">
        <v>446</v>
      </c>
      <c r="CL285" s="184">
        <v>482</v>
      </c>
      <c r="CM285" s="184">
        <v>318</v>
      </c>
      <c r="CN285" s="184">
        <v>299</v>
      </c>
      <c r="CO285" s="184">
        <v>286</v>
      </c>
      <c r="CP285" s="184">
        <v>279</v>
      </c>
      <c r="CQ285" s="184">
        <v>208</v>
      </c>
      <c r="CR285" s="184">
        <v>196</v>
      </c>
      <c r="CS285" s="184">
        <v>154</v>
      </c>
      <c r="CT285" s="184">
        <v>154</v>
      </c>
      <c r="CU285" s="184">
        <v>115</v>
      </c>
      <c r="CV285" s="184">
        <v>133</v>
      </c>
      <c r="CW285" s="184">
        <v>102</v>
      </c>
      <c r="CX285" s="184">
        <v>81</v>
      </c>
      <c r="CY285" s="184">
        <v>247</v>
      </c>
      <c r="CZ285">
        <v>569</v>
      </c>
      <c r="DA285">
        <v>552</v>
      </c>
      <c r="DB285">
        <v>633</v>
      </c>
      <c r="DC285">
        <v>554</v>
      </c>
      <c r="DD285">
        <v>668</v>
      </c>
      <c r="DE285">
        <v>633</v>
      </c>
      <c r="DF285">
        <v>610</v>
      </c>
      <c r="DG285">
        <v>654</v>
      </c>
      <c r="DH285">
        <v>721</v>
      </c>
      <c r="DI285">
        <v>656</v>
      </c>
      <c r="DJ285">
        <v>665</v>
      </c>
      <c r="DK285">
        <v>623</v>
      </c>
      <c r="DL285">
        <v>679</v>
      </c>
      <c r="DM285">
        <v>730</v>
      </c>
      <c r="DN285">
        <v>691</v>
      </c>
      <c r="DO285">
        <v>732</v>
      </c>
      <c r="DP285">
        <v>681</v>
      </c>
      <c r="DQ285">
        <v>634</v>
      </c>
      <c r="DR285">
        <v>619</v>
      </c>
      <c r="DS285">
        <v>483</v>
      </c>
      <c r="DT285">
        <v>452</v>
      </c>
      <c r="DU285">
        <v>399</v>
      </c>
      <c r="DV285">
        <v>546</v>
      </c>
      <c r="DW285">
        <v>552</v>
      </c>
      <c r="DX285">
        <v>573</v>
      </c>
      <c r="DY285">
        <v>507</v>
      </c>
      <c r="DZ285">
        <v>607</v>
      </c>
      <c r="EA285">
        <v>579</v>
      </c>
      <c r="EB285">
        <v>589</v>
      </c>
      <c r="EC285">
        <v>597</v>
      </c>
      <c r="ED285">
        <v>556</v>
      </c>
      <c r="EE285">
        <v>634</v>
      </c>
      <c r="EF285">
        <v>684</v>
      </c>
      <c r="EG285">
        <v>691</v>
      </c>
      <c r="EH285">
        <v>715</v>
      </c>
      <c r="EI285">
        <v>649</v>
      </c>
      <c r="EJ285">
        <v>738</v>
      </c>
      <c r="EK285">
        <v>720</v>
      </c>
      <c r="EL285">
        <v>673</v>
      </c>
      <c r="EM285">
        <v>700</v>
      </c>
      <c r="EN285">
        <v>728</v>
      </c>
      <c r="EO285">
        <v>637</v>
      </c>
      <c r="EP285">
        <v>650</v>
      </c>
      <c r="EQ285">
        <v>710</v>
      </c>
      <c r="ER285">
        <v>621</v>
      </c>
      <c r="ES285">
        <v>586</v>
      </c>
      <c r="ET285">
        <v>586</v>
      </c>
      <c r="EU285">
        <v>555</v>
      </c>
      <c r="EV285">
        <v>597</v>
      </c>
      <c r="EW285">
        <v>591</v>
      </c>
      <c r="EX285">
        <v>555</v>
      </c>
      <c r="EY285">
        <v>551</v>
      </c>
      <c r="EZ285">
        <v>631</v>
      </c>
      <c r="FA285">
        <v>668</v>
      </c>
      <c r="FB285">
        <v>644</v>
      </c>
      <c r="FC285">
        <v>633</v>
      </c>
      <c r="FD285">
        <v>649</v>
      </c>
      <c r="FE285">
        <v>660</v>
      </c>
      <c r="FF285">
        <v>581</v>
      </c>
      <c r="FG285">
        <v>637</v>
      </c>
      <c r="FH285">
        <v>611</v>
      </c>
      <c r="FI285">
        <v>598</v>
      </c>
      <c r="FJ285">
        <v>660</v>
      </c>
      <c r="FK285">
        <v>557</v>
      </c>
      <c r="FL285">
        <v>554</v>
      </c>
      <c r="FM285">
        <v>560</v>
      </c>
      <c r="FN285">
        <v>537</v>
      </c>
      <c r="FO285">
        <v>566</v>
      </c>
      <c r="FP285">
        <v>519</v>
      </c>
      <c r="FQ285">
        <v>490</v>
      </c>
      <c r="FR285">
        <v>481</v>
      </c>
      <c r="FS285">
        <v>467</v>
      </c>
      <c r="FT285">
        <v>393</v>
      </c>
      <c r="FU285">
        <v>486</v>
      </c>
      <c r="FV285">
        <v>453</v>
      </c>
      <c r="FW285">
        <v>433</v>
      </c>
      <c r="FX285">
        <v>467</v>
      </c>
      <c r="FY285">
        <v>518</v>
      </c>
      <c r="FZ285">
        <v>357</v>
      </c>
      <c r="GA285">
        <v>343</v>
      </c>
      <c r="GB285">
        <v>347</v>
      </c>
      <c r="GC285">
        <v>267</v>
      </c>
      <c r="GD285">
        <v>262</v>
      </c>
      <c r="GE285">
        <v>226</v>
      </c>
      <c r="GF285">
        <v>215</v>
      </c>
      <c r="GG285">
        <v>202</v>
      </c>
      <c r="GH285">
        <v>139</v>
      </c>
      <c r="GI285">
        <v>165</v>
      </c>
      <c r="GJ285">
        <v>167</v>
      </c>
      <c r="GK285">
        <v>119</v>
      </c>
      <c r="GL285">
        <v>467</v>
      </c>
    </row>
    <row r="286" spans="1:194" s="1" customFormat="1" ht="14.4" x14ac:dyDescent="0.3">
      <c r="A286" s="30" t="s">
        <v>46</v>
      </c>
      <c r="B286" s="1" t="s">
        <v>325</v>
      </c>
      <c r="C286" s="29" t="str">
        <f t="shared" si="86"/>
        <v>LA England - Peterborough</v>
      </c>
      <c r="D286" s="48">
        <f t="shared" si="77"/>
        <v>10429</v>
      </c>
      <c r="E286" s="48">
        <f t="shared" si="78"/>
        <v>9480</v>
      </c>
      <c r="F286" s="49">
        <f t="shared" si="79"/>
        <v>223655</v>
      </c>
      <c r="G286" s="49">
        <f t="shared" si="80"/>
        <v>110664</v>
      </c>
      <c r="H286" s="50">
        <f t="shared" si="81"/>
        <v>112991</v>
      </c>
      <c r="I286" s="50">
        <f t="shared" si="82"/>
        <v>80978</v>
      </c>
      <c r="J286" s="50">
        <f t="shared" si="83"/>
        <v>85056</v>
      </c>
      <c r="K286" s="47">
        <f t="shared" si="84"/>
        <v>29686</v>
      </c>
      <c r="L286" s="48">
        <f t="shared" si="85"/>
        <v>27935</v>
      </c>
      <c r="M286" s="184">
        <v>1295</v>
      </c>
      <c r="N286" s="184">
        <v>1411</v>
      </c>
      <c r="O286" s="184">
        <v>1483</v>
      </c>
      <c r="P286" s="184">
        <v>1624</v>
      </c>
      <c r="Q286" s="184">
        <v>1596</v>
      </c>
      <c r="R286" s="184">
        <v>1583</v>
      </c>
      <c r="S286" s="184">
        <v>1608</v>
      </c>
      <c r="T286" s="184">
        <v>1659</v>
      </c>
      <c r="U286" s="184">
        <v>1708</v>
      </c>
      <c r="V286" s="184">
        <v>1757</v>
      </c>
      <c r="W286" s="184">
        <v>1813</v>
      </c>
      <c r="X286" s="184">
        <v>1720</v>
      </c>
      <c r="Y286" s="184">
        <v>1803</v>
      </c>
      <c r="Z286" s="184">
        <v>1764</v>
      </c>
      <c r="AA286" s="184">
        <v>1804</v>
      </c>
      <c r="AB286" s="184">
        <v>1710</v>
      </c>
      <c r="AC286" s="184">
        <v>1680</v>
      </c>
      <c r="AD286" s="184">
        <v>1668</v>
      </c>
      <c r="AE286" s="184">
        <v>1481</v>
      </c>
      <c r="AF286" s="184">
        <v>1235</v>
      </c>
      <c r="AG286" s="184">
        <v>1137</v>
      </c>
      <c r="AH286" s="184">
        <v>1069</v>
      </c>
      <c r="AI286" s="184">
        <v>1309</v>
      </c>
      <c r="AJ286" s="184">
        <v>1368</v>
      </c>
      <c r="AK286" s="184">
        <v>1310</v>
      </c>
      <c r="AL286" s="184">
        <v>1410</v>
      </c>
      <c r="AM286" s="184">
        <v>1447</v>
      </c>
      <c r="AN286" s="184">
        <v>1370</v>
      </c>
      <c r="AO286" s="184">
        <v>1458</v>
      </c>
      <c r="AP286" s="184">
        <v>1500</v>
      </c>
      <c r="AQ286" s="184">
        <v>1540</v>
      </c>
      <c r="AR286" s="184">
        <v>1643</v>
      </c>
      <c r="AS286" s="184">
        <v>1658</v>
      </c>
      <c r="AT286" s="184">
        <v>1693</v>
      </c>
      <c r="AU286" s="184">
        <v>1691</v>
      </c>
      <c r="AV286" s="184">
        <v>1598</v>
      </c>
      <c r="AW286" s="184">
        <v>1742</v>
      </c>
      <c r="AX286" s="184">
        <v>1675</v>
      </c>
      <c r="AY286" s="184">
        <v>1788</v>
      </c>
      <c r="AZ286" s="184">
        <v>1742</v>
      </c>
      <c r="BA286" s="184">
        <v>1656</v>
      </c>
      <c r="BB286" s="184">
        <v>1739</v>
      </c>
      <c r="BC286" s="184">
        <v>1689</v>
      </c>
      <c r="BD286" s="184">
        <v>1621</v>
      </c>
      <c r="BE286" s="184">
        <v>1560</v>
      </c>
      <c r="BF286" s="184">
        <v>1513</v>
      </c>
      <c r="BG286" s="184">
        <v>1404</v>
      </c>
      <c r="BH286" s="184">
        <v>1344</v>
      </c>
      <c r="BI286" s="184">
        <v>1351</v>
      </c>
      <c r="BJ286" s="184">
        <v>1398</v>
      </c>
      <c r="BK286" s="184">
        <v>1299</v>
      </c>
      <c r="BL286" s="184">
        <v>1374</v>
      </c>
      <c r="BM286" s="184">
        <v>1328</v>
      </c>
      <c r="BN286" s="184">
        <v>1277</v>
      </c>
      <c r="BO286" s="184">
        <v>1290</v>
      </c>
      <c r="BP286" s="184">
        <v>1339</v>
      </c>
      <c r="BQ286" s="184">
        <v>1280</v>
      </c>
      <c r="BR286" s="184">
        <v>1285</v>
      </c>
      <c r="BS286" s="184">
        <v>1185</v>
      </c>
      <c r="BT286" s="184">
        <v>1156</v>
      </c>
      <c r="BU286" s="184">
        <v>1167</v>
      </c>
      <c r="BV286" s="184">
        <v>1111</v>
      </c>
      <c r="BW286" s="184">
        <v>1042</v>
      </c>
      <c r="BX286" s="184">
        <v>1085</v>
      </c>
      <c r="BY286" s="184">
        <v>974</v>
      </c>
      <c r="BZ286" s="184">
        <v>930</v>
      </c>
      <c r="CA286" s="184">
        <v>909</v>
      </c>
      <c r="CB286" s="184">
        <v>882</v>
      </c>
      <c r="CC286" s="184">
        <v>863</v>
      </c>
      <c r="CD286" s="184">
        <v>760</v>
      </c>
      <c r="CE286" s="184">
        <v>756</v>
      </c>
      <c r="CF286" s="184">
        <v>725</v>
      </c>
      <c r="CG286" s="184">
        <v>668</v>
      </c>
      <c r="CH286" s="184">
        <v>721</v>
      </c>
      <c r="CI286" s="184">
        <v>717</v>
      </c>
      <c r="CJ286" s="184">
        <v>707</v>
      </c>
      <c r="CK286" s="184">
        <v>700</v>
      </c>
      <c r="CL286" s="184">
        <v>719</v>
      </c>
      <c r="CM286" s="184">
        <v>585</v>
      </c>
      <c r="CN286" s="184">
        <v>478</v>
      </c>
      <c r="CO286" s="184">
        <v>484</v>
      </c>
      <c r="CP286" s="184">
        <v>421</v>
      </c>
      <c r="CQ286" s="184">
        <v>324</v>
      </c>
      <c r="CR286" s="184">
        <v>336</v>
      </c>
      <c r="CS286" s="184">
        <v>322</v>
      </c>
      <c r="CT286" s="184">
        <v>272</v>
      </c>
      <c r="CU286" s="184">
        <v>247</v>
      </c>
      <c r="CV286" s="184">
        <v>217</v>
      </c>
      <c r="CW286" s="184">
        <v>172</v>
      </c>
      <c r="CX286" s="184">
        <v>160</v>
      </c>
      <c r="CY286" s="184">
        <v>572</v>
      </c>
      <c r="CZ286">
        <v>1301</v>
      </c>
      <c r="DA286">
        <v>1358</v>
      </c>
      <c r="DB286">
        <v>1532</v>
      </c>
      <c r="DC286">
        <v>1457</v>
      </c>
      <c r="DD286">
        <v>1461</v>
      </c>
      <c r="DE286">
        <v>1502</v>
      </c>
      <c r="DF286">
        <v>1642</v>
      </c>
      <c r="DG286">
        <v>1639</v>
      </c>
      <c r="DH286">
        <v>1636</v>
      </c>
      <c r="DI286">
        <v>1620</v>
      </c>
      <c r="DJ286">
        <v>1599</v>
      </c>
      <c r="DK286">
        <v>1708</v>
      </c>
      <c r="DL286">
        <v>1646</v>
      </c>
      <c r="DM286">
        <v>1658</v>
      </c>
      <c r="DN286">
        <v>1549</v>
      </c>
      <c r="DO286">
        <v>1570</v>
      </c>
      <c r="DP286">
        <v>1572</v>
      </c>
      <c r="DQ286">
        <v>1485</v>
      </c>
      <c r="DR286">
        <v>1357</v>
      </c>
      <c r="DS286">
        <v>961</v>
      </c>
      <c r="DT286">
        <v>808</v>
      </c>
      <c r="DU286">
        <v>783</v>
      </c>
      <c r="DV286">
        <v>948</v>
      </c>
      <c r="DW286">
        <v>1147</v>
      </c>
      <c r="DX286">
        <v>1310</v>
      </c>
      <c r="DY286">
        <v>1261</v>
      </c>
      <c r="DZ286">
        <v>1413</v>
      </c>
      <c r="EA286">
        <v>1487</v>
      </c>
      <c r="EB286">
        <v>1508</v>
      </c>
      <c r="EC286">
        <v>1585</v>
      </c>
      <c r="ED286">
        <v>1586</v>
      </c>
      <c r="EE286">
        <v>1715</v>
      </c>
      <c r="EF286">
        <v>1792</v>
      </c>
      <c r="EG286">
        <v>1844</v>
      </c>
      <c r="EH286">
        <v>1824</v>
      </c>
      <c r="EI286">
        <v>1784</v>
      </c>
      <c r="EJ286">
        <v>1921</v>
      </c>
      <c r="EK286">
        <v>1847</v>
      </c>
      <c r="EL286">
        <v>1907</v>
      </c>
      <c r="EM286">
        <v>1898</v>
      </c>
      <c r="EN286">
        <v>1821</v>
      </c>
      <c r="EO286">
        <v>1796</v>
      </c>
      <c r="EP286">
        <v>1706</v>
      </c>
      <c r="EQ286">
        <v>1752</v>
      </c>
      <c r="ER286">
        <v>1643</v>
      </c>
      <c r="ES286">
        <v>1552</v>
      </c>
      <c r="ET286">
        <v>1469</v>
      </c>
      <c r="EU286">
        <v>1416</v>
      </c>
      <c r="EV286">
        <v>1384</v>
      </c>
      <c r="EW286">
        <v>1290</v>
      </c>
      <c r="EX286">
        <v>1407</v>
      </c>
      <c r="EY286">
        <v>1361</v>
      </c>
      <c r="EZ286">
        <v>1373</v>
      </c>
      <c r="FA286">
        <v>1348</v>
      </c>
      <c r="FB286">
        <v>1282</v>
      </c>
      <c r="FC286">
        <v>1359</v>
      </c>
      <c r="FD286">
        <v>1302</v>
      </c>
      <c r="FE286">
        <v>1276</v>
      </c>
      <c r="FF286">
        <v>1334</v>
      </c>
      <c r="FG286">
        <v>1270</v>
      </c>
      <c r="FH286">
        <v>1243</v>
      </c>
      <c r="FI286">
        <v>1216</v>
      </c>
      <c r="FJ286">
        <v>1163</v>
      </c>
      <c r="FK286">
        <v>1128</v>
      </c>
      <c r="FL286">
        <v>958</v>
      </c>
      <c r="FM286">
        <v>992</v>
      </c>
      <c r="FN286">
        <v>1000</v>
      </c>
      <c r="FO286">
        <v>931</v>
      </c>
      <c r="FP286">
        <v>876</v>
      </c>
      <c r="FQ286">
        <v>869</v>
      </c>
      <c r="FR286">
        <v>890</v>
      </c>
      <c r="FS286">
        <v>855</v>
      </c>
      <c r="FT286">
        <v>843</v>
      </c>
      <c r="FU286">
        <v>779</v>
      </c>
      <c r="FV286">
        <v>759</v>
      </c>
      <c r="FW286">
        <v>758</v>
      </c>
      <c r="FX286">
        <v>757</v>
      </c>
      <c r="FY286">
        <v>903</v>
      </c>
      <c r="FZ286">
        <v>695</v>
      </c>
      <c r="GA286">
        <v>548</v>
      </c>
      <c r="GB286">
        <v>571</v>
      </c>
      <c r="GC286">
        <v>517</v>
      </c>
      <c r="GD286">
        <v>466</v>
      </c>
      <c r="GE286">
        <v>408</v>
      </c>
      <c r="GF286">
        <v>431</v>
      </c>
      <c r="GG286">
        <v>393</v>
      </c>
      <c r="GH286">
        <v>340</v>
      </c>
      <c r="GI286">
        <v>296</v>
      </c>
      <c r="GJ286">
        <v>327</v>
      </c>
      <c r="GK286">
        <v>245</v>
      </c>
      <c r="GL286">
        <v>1072</v>
      </c>
    </row>
    <row r="287" spans="1:194" s="1" customFormat="1" ht="14.4" x14ac:dyDescent="0.3">
      <c r="A287" s="30" t="s">
        <v>46</v>
      </c>
      <c r="B287" s="1" t="s">
        <v>326</v>
      </c>
      <c r="C287" s="29" t="str">
        <f t="shared" si="86"/>
        <v>LA England - Plymouth</v>
      </c>
      <c r="D287" s="48">
        <f t="shared" si="77"/>
        <v>9535</v>
      </c>
      <c r="E287" s="48">
        <f t="shared" si="78"/>
        <v>9189</v>
      </c>
      <c r="F287" s="49">
        <f t="shared" si="79"/>
        <v>272067</v>
      </c>
      <c r="G287" s="49">
        <f t="shared" si="80"/>
        <v>133570</v>
      </c>
      <c r="H287" s="50">
        <f t="shared" si="81"/>
        <v>138497</v>
      </c>
      <c r="I287" s="50">
        <f t="shared" si="82"/>
        <v>106825</v>
      </c>
      <c r="J287" s="50">
        <f t="shared" si="83"/>
        <v>113129</v>
      </c>
      <c r="K287" s="47">
        <f t="shared" si="84"/>
        <v>26745</v>
      </c>
      <c r="L287" s="48">
        <f t="shared" si="85"/>
        <v>25368</v>
      </c>
      <c r="M287" s="184">
        <v>1192</v>
      </c>
      <c r="N287" s="184">
        <v>1268</v>
      </c>
      <c r="O287" s="184">
        <v>1359</v>
      </c>
      <c r="P287" s="184">
        <v>1330</v>
      </c>
      <c r="Q287" s="184">
        <v>1352</v>
      </c>
      <c r="R287" s="184">
        <v>1448</v>
      </c>
      <c r="S287" s="184">
        <v>1460</v>
      </c>
      <c r="T287" s="184">
        <v>1468</v>
      </c>
      <c r="U287" s="184">
        <v>1606</v>
      </c>
      <c r="V287" s="184">
        <v>1560</v>
      </c>
      <c r="W287" s="184">
        <v>1601</v>
      </c>
      <c r="X287" s="184">
        <v>1566</v>
      </c>
      <c r="Y287" s="184">
        <v>1662</v>
      </c>
      <c r="Z287" s="184">
        <v>1631</v>
      </c>
      <c r="AA287" s="184">
        <v>1546</v>
      </c>
      <c r="AB287" s="184">
        <v>1603</v>
      </c>
      <c r="AC287" s="184">
        <v>1564</v>
      </c>
      <c r="AD287" s="184">
        <v>1529</v>
      </c>
      <c r="AE287" s="184">
        <v>1632</v>
      </c>
      <c r="AF287" s="184">
        <v>2354</v>
      </c>
      <c r="AG287" s="184">
        <v>2603</v>
      </c>
      <c r="AH287" s="184">
        <v>2476</v>
      </c>
      <c r="AI287" s="184">
        <v>2177</v>
      </c>
      <c r="AJ287" s="184">
        <v>1777</v>
      </c>
      <c r="AK287" s="184">
        <v>1818</v>
      </c>
      <c r="AL287" s="184">
        <v>1861</v>
      </c>
      <c r="AM287" s="184">
        <v>1702</v>
      </c>
      <c r="AN287" s="184">
        <v>1804</v>
      </c>
      <c r="AO287" s="184">
        <v>1938</v>
      </c>
      <c r="AP287" s="184">
        <v>1863</v>
      </c>
      <c r="AQ287" s="184">
        <v>1833</v>
      </c>
      <c r="AR287" s="184">
        <v>1842</v>
      </c>
      <c r="AS287" s="184">
        <v>1861</v>
      </c>
      <c r="AT287" s="184">
        <v>1931</v>
      </c>
      <c r="AU287" s="184">
        <v>1975</v>
      </c>
      <c r="AV287" s="184">
        <v>1862</v>
      </c>
      <c r="AW287" s="184">
        <v>1833</v>
      </c>
      <c r="AX287" s="184">
        <v>1798</v>
      </c>
      <c r="AY287" s="184">
        <v>1809</v>
      </c>
      <c r="AZ287" s="184">
        <v>1855</v>
      </c>
      <c r="BA287" s="184">
        <v>1760</v>
      </c>
      <c r="BB287" s="184">
        <v>1709</v>
      </c>
      <c r="BC287" s="184">
        <v>1793</v>
      </c>
      <c r="BD287" s="184">
        <v>1705</v>
      </c>
      <c r="BE287" s="184">
        <v>1693</v>
      </c>
      <c r="BF287" s="184">
        <v>1604</v>
      </c>
      <c r="BG287" s="184">
        <v>1444</v>
      </c>
      <c r="BH287" s="184">
        <v>1502</v>
      </c>
      <c r="BI287" s="184">
        <v>1457</v>
      </c>
      <c r="BJ287" s="184">
        <v>1451</v>
      </c>
      <c r="BK287" s="184">
        <v>1476</v>
      </c>
      <c r="BL287" s="184">
        <v>1604</v>
      </c>
      <c r="BM287" s="184">
        <v>1570</v>
      </c>
      <c r="BN287" s="184">
        <v>1712</v>
      </c>
      <c r="BO287" s="184">
        <v>1614</v>
      </c>
      <c r="BP287" s="184">
        <v>1755</v>
      </c>
      <c r="BQ287" s="184">
        <v>1676</v>
      </c>
      <c r="BR287" s="184">
        <v>1710</v>
      </c>
      <c r="BS287" s="184">
        <v>1708</v>
      </c>
      <c r="BT287" s="184">
        <v>1683</v>
      </c>
      <c r="BU287" s="184">
        <v>1730</v>
      </c>
      <c r="BV287" s="184">
        <v>1677</v>
      </c>
      <c r="BW287" s="184">
        <v>1603</v>
      </c>
      <c r="BX287" s="184">
        <v>1580</v>
      </c>
      <c r="BY287" s="184">
        <v>1543</v>
      </c>
      <c r="BZ287" s="184">
        <v>1437</v>
      </c>
      <c r="CA287" s="184">
        <v>1374</v>
      </c>
      <c r="CB287" s="184">
        <v>1351</v>
      </c>
      <c r="CC287" s="184">
        <v>1257</v>
      </c>
      <c r="CD287" s="184">
        <v>1237</v>
      </c>
      <c r="CE287" s="184">
        <v>1186</v>
      </c>
      <c r="CF287" s="184">
        <v>1160</v>
      </c>
      <c r="CG287" s="184">
        <v>1110</v>
      </c>
      <c r="CH287" s="184">
        <v>1067</v>
      </c>
      <c r="CI287" s="184">
        <v>1053</v>
      </c>
      <c r="CJ287" s="184">
        <v>1137</v>
      </c>
      <c r="CK287" s="184">
        <v>1176</v>
      </c>
      <c r="CL287" s="184">
        <v>1294</v>
      </c>
      <c r="CM287" s="184">
        <v>963</v>
      </c>
      <c r="CN287" s="184">
        <v>922</v>
      </c>
      <c r="CO287" s="184">
        <v>834</v>
      </c>
      <c r="CP287" s="184">
        <v>798</v>
      </c>
      <c r="CQ287" s="184">
        <v>549</v>
      </c>
      <c r="CR287" s="184">
        <v>501</v>
      </c>
      <c r="CS287" s="184">
        <v>494</v>
      </c>
      <c r="CT287" s="184">
        <v>473</v>
      </c>
      <c r="CU287" s="184">
        <v>377</v>
      </c>
      <c r="CV287" s="184">
        <v>334</v>
      </c>
      <c r="CW287" s="184">
        <v>305</v>
      </c>
      <c r="CX287" s="184">
        <v>249</v>
      </c>
      <c r="CY287" s="184">
        <v>824</v>
      </c>
      <c r="CZ287">
        <v>1138</v>
      </c>
      <c r="DA287">
        <v>1150</v>
      </c>
      <c r="DB287">
        <v>1271</v>
      </c>
      <c r="DC287">
        <v>1214</v>
      </c>
      <c r="DD287">
        <v>1370</v>
      </c>
      <c r="DE287">
        <v>1381</v>
      </c>
      <c r="DF287">
        <v>1322</v>
      </c>
      <c r="DG287">
        <v>1347</v>
      </c>
      <c r="DH287">
        <v>1480</v>
      </c>
      <c r="DI287">
        <v>1502</v>
      </c>
      <c r="DJ287">
        <v>1421</v>
      </c>
      <c r="DK287">
        <v>1583</v>
      </c>
      <c r="DL287">
        <v>1570</v>
      </c>
      <c r="DM287">
        <v>1565</v>
      </c>
      <c r="DN287">
        <v>1576</v>
      </c>
      <c r="DO287">
        <v>1467</v>
      </c>
      <c r="DP287">
        <v>1554</v>
      </c>
      <c r="DQ287">
        <v>1457</v>
      </c>
      <c r="DR287">
        <v>1586</v>
      </c>
      <c r="DS287">
        <v>2556</v>
      </c>
      <c r="DT287">
        <v>3002</v>
      </c>
      <c r="DU287">
        <v>2704</v>
      </c>
      <c r="DV287">
        <v>2162</v>
      </c>
      <c r="DW287">
        <v>1767</v>
      </c>
      <c r="DX287">
        <v>1810</v>
      </c>
      <c r="DY287">
        <v>1639</v>
      </c>
      <c r="DZ287">
        <v>1680</v>
      </c>
      <c r="EA287">
        <v>1887</v>
      </c>
      <c r="EB287">
        <v>1838</v>
      </c>
      <c r="EC287">
        <v>1878</v>
      </c>
      <c r="ED287">
        <v>1990</v>
      </c>
      <c r="EE287">
        <v>1841</v>
      </c>
      <c r="EF287">
        <v>1960</v>
      </c>
      <c r="EG287">
        <v>1976</v>
      </c>
      <c r="EH287">
        <v>1970</v>
      </c>
      <c r="EI287">
        <v>1918</v>
      </c>
      <c r="EJ287">
        <v>1969</v>
      </c>
      <c r="EK287">
        <v>1954</v>
      </c>
      <c r="EL287">
        <v>1857</v>
      </c>
      <c r="EM287">
        <v>1853</v>
      </c>
      <c r="EN287">
        <v>1857</v>
      </c>
      <c r="EO287">
        <v>1706</v>
      </c>
      <c r="EP287">
        <v>1735</v>
      </c>
      <c r="EQ287">
        <v>1703</v>
      </c>
      <c r="ER287">
        <v>1768</v>
      </c>
      <c r="ES287">
        <v>1665</v>
      </c>
      <c r="ET287">
        <v>1419</v>
      </c>
      <c r="EU287">
        <v>1400</v>
      </c>
      <c r="EV287">
        <v>1536</v>
      </c>
      <c r="EW287">
        <v>1498</v>
      </c>
      <c r="EX287">
        <v>1574</v>
      </c>
      <c r="EY287">
        <v>1588</v>
      </c>
      <c r="EZ287">
        <v>1637</v>
      </c>
      <c r="FA287">
        <v>1716</v>
      </c>
      <c r="FB287">
        <v>1794</v>
      </c>
      <c r="FC287">
        <v>1755</v>
      </c>
      <c r="FD287">
        <v>1691</v>
      </c>
      <c r="FE287">
        <v>1850</v>
      </c>
      <c r="FF287">
        <v>1734</v>
      </c>
      <c r="FG287">
        <v>1739</v>
      </c>
      <c r="FH287">
        <v>1792</v>
      </c>
      <c r="FI287">
        <v>1609</v>
      </c>
      <c r="FJ287">
        <v>1626</v>
      </c>
      <c r="FK287">
        <v>1607</v>
      </c>
      <c r="FL287">
        <v>1456</v>
      </c>
      <c r="FM287">
        <v>1533</v>
      </c>
      <c r="FN287">
        <v>1414</v>
      </c>
      <c r="FO287">
        <v>1557</v>
      </c>
      <c r="FP287">
        <v>1368</v>
      </c>
      <c r="FQ287">
        <v>1273</v>
      </c>
      <c r="FR287">
        <v>1299</v>
      </c>
      <c r="FS287">
        <v>1223</v>
      </c>
      <c r="FT287">
        <v>1310</v>
      </c>
      <c r="FU287">
        <v>1236</v>
      </c>
      <c r="FV287">
        <v>1235</v>
      </c>
      <c r="FW287">
        <v>1266</v>
      </c>
      <c r="FX287">
        <v>1317</v>
      </c>
      <c r="FY287">
        <v>1409</v>
      </c>
      <c r="FZ287">
        <v>1146</v>
      </c>
      <c r="GA287">
        <v>1049</v>
      </c>
      <c r="GB287">
        <v>958</v>
      </c>
      <c r="GC287">
        <v>873</v>
      </c>
      <c r="GD287">
        <v>772</v>
      </c>
      <c r="GE287">
        <v>670</v>
      </c>
      <c r="GF287">
        <v>701</v>
      </c>
      <c r="GG287">
        <v>660</v>
      </c>
      <c r="GH287">
        <v>600</v>
      </c>
      <c r="GI287">
        <v>531</v>
      </c>
      <c r="GJ287">
        <v>473</v>
      </c>
      <c r="GK287">
        <v>385</v>
      </c>
      <c r="GL287">
        <v>1619</v>
      </c>
    </row>
    <row r="288" spans="1:194" s="1" customFormat="1" ht="14.4" x14ac:dyDescent="0.3">
      <c r="A288" s="30" t="s">
        <v>46</v>
      </c>
      <c r="B288" s="1" t="s">
        <v>327</v>
      </c>
      <c r="C288" s="29" t="str">
        <f t="shared" si="86"/>
        <v>LA England - Portsmouth</v>
      </c>
      <c r="D288" s="48">
        <f t="shared" si="77"/>
        <v>7491</v>
      </c>
      <c r="E288" s="48">
        <f t="shared" si="78"/>
        <v>7126</v>
      </c>
      <c r="F288" s="49">
        <f t="shared" si="79"/>
        <v>214321</v>
      </c>
      <c r="G288" s="49">
        <f t="shared" si="80"/>
        <v>107221</v>
      </c>
      <c r="H288" s="50">
        <f t="shared" si="81"/>
        <v>107100</v>
      </c>
      <c r="I288" s="50">
        <f t="shared" si="82"/>
        <v>85256</v>
      </c>
      <c r="J288" s="50">
        <f t="shared" si="83"/>
        <v>86009</v>
      </c>
      <c r="K288" s="47">
        <f t="shared" si="84"/>
        <v>21965</v>
      </c>
      <c r="L288" s="48">
        <f t="shared" si="85"/>
        <v>21091</v>
      </c>
      <c r="M288" s="184">
        <v>1141</v>
      </c>
      <c r="N288" s="184">
        <v>1119</v>
      </c>
      <c r="O288" s="184">
        <v>1099</v>
      </c>
      <c r="P288" s="184">
        <v>1180</v>
      </c>
      <c r="Q288" s="184">
        <v>1240</v>
      </c>
      <c r="R288" s="184">
        <v>1193</v>
      </c>
      <c r="S288" s="184">
        <v>1206</v>
      </c>
      <c r="T288" s="184">
        <v>1214</v>
      </c>
      <c r="U288" s="184">
        <v>1278</v>
      </c>
      <c r="V288" s="184">
        <v>1258</v>
      </c>
      <c r="W288" s="184">
        <v>1298</v>
      </c>
      <c r="X288" s="184">
        <v>1248</v>
      </c>
      <c r="Y288" s="184">
        <v>1239</v>
      </c>
      <c r="Z288" s="184">
        <v>1247</v>
      </c>
      <c r="AA288" s="184">
        <v>1261</v>
      </c>
      <c r="AB288" s="184">
        <v>1282</v>
      </c>
      <c r="AC288" s="184">
        <v>1203</v>
      </c>
      <c r="AD288" s="184">
        <v>1259</v>
      </c>
      <c r="AE288" s="184">
        <v>1396</v>
      </c>
      <c r="AF288" s="184">
        <v>2304</v>
      </c>
      <c r="AG288" s="184">
        <v>2604</v>
      </c>
      <c r="AH288" s="184">
        <v>2440</v>
      </c>
      <c r="AI288" s="184">
        <v>2406</v>
      </c>
      <c r="AJ288" s="184">
        <v>1776</v>
      </c>
      <c r="AK288" s="184">
        <v>1611</v>
      </c>
      <c r="AL288" s="184">
        <v>1436</v>
      </c>
      <c r="AM288" s="184">
        <v>1587</v>
      </c>
      <c r="AN288" s="184">
        <v>1725</v>
      </c>
      <c r="AO288" s="184">
        <v>1600</v>
      </c>
      <c r="AP288" s="184">
        <v>1704</v>
      </c>
      <c r="AQ288" s="184">
        <v>1710</v>
      </c>
      <c r="AR288" s="184">
        <v>1723</v>
      </c>
      <c r="AS288" s="184">
        <v>1679</v>
      </c>
      <c r="AT288" s="184">
        <v>1698</v>
      </c>
      <c r="AU288" s="184">
        <v>1623</v>
      </c>
      <c r="AV288" s="184">
        <v>1519</v>
      </c>
      <c r="AW288" s="184">
        <v>1629</v>
      </c>
      <c r="AX288" s="184">
        <v>1637</v>
      </c>
      <c r="AY288" s="184">
        <v>1689</v>
      </c>
      <c r="AZ288" s="184">
        <v>1640</v>
      </c>
      <c r="BA288" s="184">
        <v>1473</v>
      </c>
      <c r="BB288" s="184">
        <v>1512</v>
      </c>
      <c r="BC288" s="184">
        <v>1475</v>
      </c>
      <c r="BD288" s="184">
        <v>1392</v>
      </c>
      <c r="BE288" s="184">
        <v>1440</v>
      </c>
      <c r="BF288" s="184">
        <v>1220</v>
      </c>
      <c r="BG288" s="184">
        <v>1278</v>
      </c>
      <c r="BH288" s="184">
        <v>1212</v>
      </c>
      <c r="BI288" s="184">
        <v>1157</v>
      </c>
      <c r="BJ288" s="184">
        <v>1172</v>
      </c>
      <c r="BK288" s="184">
        <v>1191</v>
      </c>
      <c r="BL288" s="184">
        <v>1194</v>
      </c>
      <c r="BM288" s="184">
        <v>1261</v>
      </c>
      <c r="BN288" s="184">
        <v>1298</v>
      </c>
      <c r="BO288" s="184">
        <v>1253</v>
      </c>
      <c r="BP288" s="184">
        <v>1257</v>
      </c>
      <c r="BQ288" s="184">
        <v>1287</v>
      </c>
      <c r="BR288" s="184">
        <v>1240</v>
      </c>
      <c r="BS288" s="184">
        <v>1210</v>
      </c>
      <c r="BT288" s="184">
        <v>1220</v>
      </c>
      <c r="BU288" s="184">
        <v>1246</v>
      </c>
      <c r="BV288" s="184">
        <v>1202</v>
      </c>
      <c r="BW288" s="184">
        <v>1142</v>
      </c>
      <c r="BX288" s="184">
        <v>1159</v>
      </c>
      <c r="BY288" s="184">
        <v>1046</v>
      </c>
      <c r="BZ288" s="184">
        <v>986</v>
      </c>
      <c r="CA288" s="184">
        <v>965</v>
      </c>
      <c r="CB288" s="184">
        <v>873</v>
      </c>
      <c r="CC288" s="184">
        <v>853</v>
      </c>
      <c r="CD288" s="184">
        <v>752</v>
      </c>
      <c r="CE288" s="184">
        <v>740</v>
      </c>
      <c r="CF288" s="184">
        <v>731</v>
      </c>
      <c r="CG288" s="184">
        <v>705</v>
      </c>
      <c r="CH288" s="184">
        <v>684</v>
      </c>
      <c r="CI288" s="184">
        <v>707</v>
      </c>
      <c r="CJ288" s="184">
        <v>663</v>
      </c>
      <c r="CK288" s="184">
        <v>693</v>
      </c>
      <c r="CL288" s="184">
        <v>805</v>
      </c>
      <c r="CM288" s="184">
        <v>569</v>
      </c>
      <c r="CN288" s="184">
        <v>533</v>
      </c>
      <c r="CO288" s="184">
        <v>491</v>
      </c>
      <c r="CP288" s="184">
        <v>411</v>
      </c>
      <c r="CQ288" s="184">
        <v>321</v>
      </c>
      <c r="CR288" s="184">
        <v>286</v>
      </c>
      <c r="CS288" s="184">
        <v>279</v>
      </c>
      <c r="CT288" s="184">
        <v>267</v>
      </c>
      <c r="CU288" s="184">
        <v>246</v>
      </c>
      <c r="CV288" s="184">
        <v>195</v>
      </c>
      <c r="CW288" s="184">
        <v>180</v>
      </c>
      <c r="CX288" s="184">
        <v>152</v>
      </c>
      <c r="CY288" s="184">
        <v>496</v>
      </c>
      <c r="CZ288">
        <v>997</v>
      </c>
      <c r="DA288">
        <v>1088</v>
      </c>
      <c r="DB288">
        <v>1079</v>
      </c>
      <c r="DC288">
        <v>1155</v>
      </c>
      <c r="DD288">
        <v>1175</v>
      </c>
      <c r="DE288">
        <v>1178</v>
      </c>
      <c r="DF288">
        <v>1141</v>
      </c>
      <c r="DG288">
        <v>1190</v>
      </c>
      <c r="DH288">
        <v>1254</v>
      </c>
      <c r="DI288">
        <v>1249</v>
      </c>
      <c r="DJ288">
        <v>1220</v>
      </c>
      <c r="DK288">
        <v>1239</v>
      </c>
      <c r="DL288">
        <v>1250</v>
      </c>
      <c r="DM288">
        <v>1228</v>
      </c>
      <c r="DN288">
        <v>1213</v>
      </c>
      <c r="DO288">
        <v>1135</v>
      </c>
      <c r="DP288">
        <v>1202</v>
      </c>
      <c r="DQ288">
        <v>1098</v>
      </c>
      <c r="DR288">
        <v>1206</v>
      </c>
      <c r="DS288">
        <v>1985</v>
      </c>
      <c r="DT288">
        <v>2476</v>
      </c>
      <c r="DU288">
        <v>2132</v>
      </c>
      <c r="DV288">
        <v>1754</v>
      </c>
      <c r="DW288">
        <v>1422</v>
      </c>
      <c r="DX288">
        <v>1223</v>
      </c>
      <c r="DY288">
        <v>1430</v>
      </c>
      <c r="DZ288">
        <v>1396</v>
      </c>
      <c r="EA288">
        <v>1648</v>
      </c>
      <c r="EB288">
        <v>1565</v>
      </c>
      <c r="EC288">
        <v>1658</v>
      </c>
      <c r="ED288">
        <v>1757</v>
      </c>
      <c r="EE288">
        <v>1708</v>
      </c>
      <c r="EF288">
        <v>1732</v>
      </c>
      <c r="EG288">
        <v>1778</v>
      </c>
      <c r="EH288">
        <v>1701</v>
      </c>
      <c r="EI288">
        <v>1720</v>
      </c>
      <c r="EJ288">
        <v>1835</v>
      </c>
      <c r="EK288">
        <v>1667</v>
      </c>
      <c r="EL288">
        <v>1716</v>
      </c>
      <c r="EM288">
        <v>1621</v>
      </c>
      <c r="EN288">
        <v>1554</v>
      </c>
      <c r="EO288">
        <v>1572</v>
      </c>
      <c r="EP288">
        <v>1430</v>
      </c>
      <c r="EQ288">
        <v>1337</v>
      </c>
      <c r="ER288">
        <v>1311</v>
      </c>
      <c r="ES288">
        <v>1284</v>
      </c>
      <c r="ET288">
        <v>1210</v>
      </c>
      <c r="EU288">
        <v>1124</v>
      </c>
      <c r="EV288">
        <v>1216</v>
      </c>
      <c r="EW288">
        <v>1180</v>
      </c>
      <c r="EX288">
        <v>1136</v>
      </c>
      <c r="EY288">
        <v>1163</v>
      </c>
      <c r="EZ288">
        <v>1247</v>
      </c>
      <c r="FA288">
        <v>1310</v>
      </c>
      <c r="FB288">
        <v>1316</v>
      </c>
      <c r="FC288">
        <v>1268</v>
      </c>
      <c r="FD288">
        <v>1279</v>
      </c>
      <c r="FE288">
        <v>1303</v>
      </c>
      <c r="FF288">
        <v>1362</v>
      </c>
      <c r="FG288">
        <v>1273</v>
      </c>
      <c r="FH288">
        <v>1164</v>
      </c>
      <c r="FI288">
        <v>1239</v>
      </c>
      <c r="FJ288">
        <v>1149</v>
      </c>
      <c r="FK288">
        <v>1062</v>
      </c>
      <c r="FL288">
        <v>1013</v>
      </c>
      <c r="FM288">
        <v>1017</v>
      </c>
      <c r="FN288">
        <v>946</v>
      </c>
      <c r="FO288">
        <v>924</v>
      </c>
      <c r="FP288">
        <v>890</v>
      </c>
      <c r="FQ288">
        <v>890</v>
      </c>
      <c r="FR288">
        <v>802</v>
      </c>
      <c r="FS288">
        <v>773</v>
      </c>
      <c r="FT288">
        <v>759</v>
      </c>
      <c r="FU288">
        <v>715</v>
      </c>
      <c r="FV288">
        <v>750</v>
      </c>
      <c r="FW288">
        <v>756</v>
      </c>
      <c r="FX288">
        <v>805</v>
      </c>
      <c r="FY288">
        <v>893</v>
      </c>
      <c r="FZ288">
        <v>657</v>
      </c>
      <c r="GA288">
        <v>625</v>
      </c>
      <c r="GB288">
        <v>540</v>
      </c>
      <c r="GC288">
        <v>552</v>
      </c>
      <c r="GD288">
        <v>510</v>
      </c>
      <c r="GE288">
        <v>384</v>
      </c>
      <c r="GF288">
        <v>429</v>
      </c>
      <c r="GG288">
        <v>417</v>
      </c>
      <c r="GH288">
        <v>392</v>
      </c>
      <c r="GI288">
        <v>332</v>
      </c>
      <c r="GJ288">
        <v>276</v>
      </c>
      <c r="GK288">
        <v>292</v>
      </c>
      <c r="GL288">
        <v>1051</v>
      </c>
    </row>
    <row r="289" spans="1:194" s="1" customFormat="1" ht="14.4" x14ac:dyDescent="0.3">
      <c r="A289" s="30" t="s">
        <v>46</v>
      </c>
      <c r="B289" s="1" t="s">
        <v>328</v>
      </c>
      <c r="C289" s="29" t="str">
        <f t="shared" si="86"/>
        <v>LA England - Preston</v>
      </c>
      <c r="D289" s="48">
        <f t="shared" si="77"/>
        <v>6220</v>
      </c>
      <c r="E289" s="48">
        <f t="shared" si="78"/>
        <v>5765</v>
      </c>
      <c r="F289" s="49">
        <f t="shared" si="79"/>
        <v>162864</v>
      </c>
      <c r="G289" s="49">
        <f t="shared" si="80"/>
        <v>81750</v>
      </c>
      <c r="H289" s="50">
        <f t="shared" si="81"/>
        <v>81114</v>
      </c>
      <c r="I289" s="50">
        <f t="shared" si="82"/>
        <v>63140</v>
      </c>
      <c r="J289" s="50">
        <f t="shared" si="83"/>
        <v>63495</v>
      </c>
      <c r="K289" s="47">
        <f t="shared" si="84"/>
        <v>18610</v>
      </c>
      <c r="L289" s="48">
        <f t="shared" si="85"/>
        <v>17619</v>
      </c>
      <c r="M289" s="184">
        <v>942</v>
      </c>
      <c r="N289" s="184">
        <v>994</v>
      </c>
      <c r="O289" s="184">
        <v>964</v>
      </c>
      <c r="P289" s="184">
        <v>1043</v>
      </c>
      <c r="Q289" s="184">
        <v>1082</v>
      </c>
      <c r="R289" s="184">
        <v>1021</v>
      </c>
      <c r="S289" s="184">
        <v>1035</v>
      </c>
      <c r="T289" s="184">
        <v>1065</v>
      </c>
      <c r="U289" s="184">
        <v>1089</v>
      </c>
      <c r="V289" s="184">
        <v>1053</v>
      </c>
      <c r="W289" s="184">
        <v>1073</v>
      </c>
      <c r="X289" s="184">
        <v>1029</v>
      </c>
      <c r="Y289" s="184">
        <v>1022</v>
      </c>
      <c r="Z289" s="184">
        <v>1052</v>
      </c>
      <c r="AA289" s="184">
        <v>1035</v>
      </c>
      <c r="AB289" s="184">
        <v>1032</v>
      </c>
      <c r="AC289" s="184">
        <v>1044</v>
      </c>
      <c r="AD289" s="184">
        <v>1035</v>
      </c>
      <c r="AE289" s="184">
        <v>1108</v>
      </c>
      <c r="AF289" s="184">
        <v>1416</v>
      </c>
      <c r="AG289" s="184">
        <v>1478</v>
      </c>
      <c r="AH289" s="184">
        <v>1531</v>
      </c>
      <c r="AI289" s="184">
        <v>1550</v>
      </c>
      <c r="AJ289" s="184">
        <v>1322</v>
      </c>
      <c r="AK289" s="184">
        <v>1284</v>
      </c>
      <c r="AL289" s="184">
        <v>1394</v>
      </c>
      <c r="AM289" s="184">
        <v>1519</v>
      </c>
      <c r="AN289" s="184">
        <v>1411</v>
      </c>
      <c r="AO289" s="184">
        <v>1269</v>
      </c>
      <c r="AP289" s="184">
        <v>1310</v>
      </c>
      <c r="AQ289" s="184">
        <v>1254</v>
      </c>
      <c r="AR289" s="184">
        <v>1270</v>
      </c>
      <c r="AS289" s="184">
        <v>1238</v>
      </c>
      <c r="AT289" s="184">
        <v>1211</v>
      </c>
      <c r="AU289" s="184">
        <v>1200</v>
      </c>
      <c r="AV289" s="184">
        <v>1160</v>
      </c>
      <c r="AW289" s="184">
        <v>1179</v>
      </c>
      <c r="AX289" s="184">
        <v>1104</v>
      </c>
      <c r="AY289" s="184">
        <v>1190</v>
      </c>
      <c r="AZ289" s="184">
        <v>1104</v>
      </c>
      <c r="BA289" s="184">
        <v>1137</v>
      </c>
      <c r="BB289" s="184">
        <v>1017</v>
      </c>
      <c r="BC289" s="184">
        <v>996</v>
      </c>
      <c r="BD289" s="184">
        <v>1046</v>
      </c>
      <c r="BE289" s="184">
        <v>1117</v>
      </c>
      <c r="BF289" s="184">
        <v>978</v>
      </c>
      <c r="BG289" s="184">
        <v>894</v>
      </c>
      <c r="BH289" s="184">
        <v>885</v>
      </c>
      <c r="BI289" s="184">
        <v>892</v>
      </c>
      <c r="BJ289" s="184">
        <v>862</v>
      </c>
      <c r="BK289" s="184">
        <v>991</v>
      </c>
      <c r="BL289" s="184">
        <v>953</v>
      </c>
      <c r="BM289" s="184">
        <v>993</v>
      </c>
      <c r="BN289" s="184">
        <v>928</v>
      </c>
      <c r="BO289" s="184">
        <v>993</v>
      </c>
      <c r="BP289" s="184">
        <v>943</v>
      </c>
      <c r="BQ289" s="184">
        <v>901</v>
      </c>
      <c r="BR289" s="184">
        <v>943</v>
      </c>
      <c r="BS289" s="184">
        <v>916</v>
      </c>
      <c r="BT289" s="184">
        <v>951</v>
      </c>
      <c r="BU289" s="184">
        <v>912</v>
      </c>
      <c r="BV289" s="184">
        <v>875</v>
      </c>
      <c r="BW289" s="184">
        <v>1011</v>
      </c>
      <c r="BX289" s="184">
        <v>835</v>
      </c>
      <c r="BY289" s="184">
        <v>821</v>
      </c>
      <c r="BZ289" s="184">
        <v>725</v>
      </c>
      <c r="CA289" s="184">
        <v>691</v>
      </c>
      <c r="CB289" s="184">
        <v>664</v>
      </c>
      <c r="CC289" s="184">
        <v>672</v>
      </c>
      <c r="CD289" s="184">
        <v>573</v>
      </c>
      <c r="CE289" s="184">
        <v>580</v>
      </c>
      <c r="CF289" s="184">
        <v>589</v>
      </c>
      <c r="CG289" s="184">
        <v>511</v>
      </c>
      <c r="CH289" s="184">
        <v>549</v>
      </c>
      <c r="CI289" s="184">
        <v>491</v>
      </c>
      <c r="CJ289" s="184">
        <v>520</v>
      </c>
      <c r="CK289" s="184">
        <v>494</v>
      </c>
      <c r="CL289" s="184">
        <v>501</v>
      </c>
      <c r="CM289" s="184">
        <v>397</v>
      </c>
      <c r="CN289" s="184">
        <v>325</v>
      </c>
      <c r="CO289" s="184">
        <v>358</v>
      </c>
      <c r="CP289" s="184">
        <v>298</v>
      </c>
      <c r="CQ289" s="184">
        <v>273</v>
      </c>
      <c r="CR289" s="184">
        <v>254</v>
      </c>
      <c r="CS289" s="184">
        <v>222</v>
      </c>
      <c r="CT289" s="184">
        <v>188</v>
      </c>
      <c r="CU289" s="184">
        <v>212</v>
      </c>
      <c r="CV289" s="184">
        <v>143</v>
      </c>
      <c r="CW289" s="184">
        <v>142</v>
      </c>
      <c r="CX289" s="184">
        <v>124</v>
      </c>
      <c r="CY289" s="184">
        <v>352</v>
      </c>
      <c r="CZ289">
        <v>871</v>
      </c>
      <c r="DA289">
        <v>882</v>
      </c>
      <c r="DB289">
        <v>1005</v>
      </c>
      <c r="DC289">
        <v>1007</v>
      </c>
      <c r="DD289">
        <v>964</v>
      </c>
      <c r="DE289">
        <v>1062</v>
      </c>
      <c r="DF289">
        <v>976</v>
      </c>
      <c r="DG289">
        <v>1025</v>
      </c>
      <c r="DH289">
        <v>1002</v>
      </c>
      <c r="DI289">
        <v>986</v>
      </c>
      <c r="DJ289">
        <v>1070</v>
      </c>
      <c r="DK289">
        <v>1004</v>
      </c>
      <c r="DL289">
        <v>1032</v>
      </c>
      <c r="DM289">
        <v>972</v>
      </c>
      <c r="DN289">
        <v>989</v>
      </c>
      <c r="DO289">
        <v>963</v>
      </c>
      <c r="DP289">
        <v>918</v>
      </c>
      <c r="DQ289">
        <v>891</v>
      </c>
      <c r="DR289">
        <v>1011</v>
      </c>
      <c r="DS289">
        <v>1245</v>
      </c>
      <c r="DT289">
        <v>1397</v>
      </c>
      <c r="DU289">
        <v>1430</v>
      </c>
      <c r="DV289">
        <v>1501</v>
      </c>
      <c r="DW289">
        <v>1194</v>
      </c>
      <c r="DX289">
        <v>1222</v>
      </c>
      <c r="DY289">
        <v>1219</v>
      </c>
      <c r="DZ289">
        <v>1331</v>
      </c>
      <c r="EA289">
        <v>1342</v>
      </c>
      <c r="EB289">
        <v>1300</v>
      </c>
      <c r="EC289">
        <v>1186</v>
      </c>
      <c r="ED289">
        <v>1373</v>
      </c>
      <c r="EE289">
        <v>1233</v>
      </c>
      <c r="EF289">
        <v>1239</v>
      </c>
      <c r="EG289">
        <v>1312</v>
      </c>
      <c r="EH289">
        <v>1267</v>
      </c>
      <c r="EI289">
        <v>1231</v>
      </c>
      <c r="EJ289">
        <v>1268</v>
      </c>
      <c r="EK289">
        <v>1197</v>
      </c>
      <c r="EL289">
        <v>1216</v>
      </c>
      <c r="EM289">
        <v>1085</v>
      </c>
      <c r="EN289">
        <v>1125</v>
      </c>
      <c r="EO289">
        <v>1051</v>
      </c>
      <c r="EP289">
        <v>1003</v>
      </c>
      <c r="EQ289">
        <v>1041</v>
      </c>
      <c r="ER289">
        <v>1033</v>
      </c>
      <c r="ES289">
        <v>997</v>
      </c>
      <c r="ET289">
        <v>853</v>
      </c>
      <c r="EU289">
        <v>904</v>
      </c>
      <c r="EV289">
        <v>867</v>
      </c>
      <c r="EW289">
        <v>873</v>
      </c>
      <c r="EX289">
        <v>850</v>
      </c>
      <c r="EY289">
        <v>919</v>
      </c>
      <c r="EZ289">
        <v>886</v>
      </c>
      <c r="FA289">
        <v>1004</v>
      </c>
      <c r="FB289">
        <v>908</v>
      </c>
      <c r="FC289">
        <v>961</v>
      </c>
      <c r="FD289">
        <v>950</v>
      </c>
      <c r="FE289">
        <v>906</v>
      </c>
      <c r="FF289">
        <v>901</v>
      </c>
      <c r="FG289">
        <v>881</v>
      </c>
      <c r="FH289">
        <v>913</v>
      </c>
      <c r="FI289">
        <v>915</v>
      </c>
      <c r="FJ289">
        <v>938</v>
      </c>
      <c r="FK289">
        <v>864</v>
      </c>
      <c r="FL289">
        <v>779</v>
      </c>
      <c r="FM289">
        <v>729</v>
      </c>
      <c r="FN289">
        <v>691</v>
      </c>
      <c r="FO289">
        <v>720</v>
      </c>
      <c r="FP289">
        <v>649</v>
      </c>
      <c r="FQ289">
        <v>641</v>
      </c>
      <c r="FR289">
        <v>600</v>
      </c>
      <c r="FS289">
        <v>585</v>
      </c>
      <c r="FT289">
        <v>565</v>
      </c>
      <c r="FU289">
        <v>568</v>
      </c>
      <c r="FV289">
        <v>515</v>
      </c>
      <c r="FW289">
        <v>512</v>
      </c>
      <c r="FX289">
        <v>576</v>
      </c>
      <c r="FY289">
        <v>595</v>
      </c>
      <c r="FZ289">
        <v>401</v>
      </c>
      <c r="GA289">
        <v>421</v>
      </c>
      <c r="GB289">
        <v>392</v>
      </c>
      <c r="GC289">
        <v>381</v>
      </c>
      <c r="GD289">
        <v>332</v>
      </c>
      <c r="GE289">
        <v>292</v>
      </c>
      <c r="GF289">
        <v>304</v>
      </c>
      <c r="GG289">
        <v>274</v>
      </c>
      <c r="GH289">
        <v>272</v>
      </c>
      <c r="GI289">
        <v>219</v>
      </c>
      <c r="GJ289">
        <v>193</v>
      </c>
      <c r="GK289">
        <v>207</v>
      </c>
      <c r="GL289">
        <v>740</v>
      </c>
    </row>
    <row r="290" spans="1:194" s="1" customFormat="1" ht="14.4" x14ac:dyDescent="0.3">
      <c r="A290" s="30" t="s">
        <v>46</v>
      </c>
      <c r="B290" s="1" t="s">
        <v>329</v>
      </c>
      <c r="C290" s="29" t="str">
        <f t="shared" si="86"/>
        <v>LA England - Reading</v>
      </c>
      <c r="D290" s="48">
        <f t="shared" si="77"/>
        <v>6531</v>
      </c>
      <c r="E290" s="48">
        <f t="shared" si="78"/>
        <v>6303</v>
      </c>
      <c r="F290" s="49">
        <f t="shared" si="79"/>
        <v>182907</v>
      </c>
      <c r="G290" s="49">
        <f t="shared" si="80"/>
        <v>91483</v>
      </c>
      <c r="H290" s="50">
        <f t="shared" si="81"/>
        <v>91424</v>
      </c>
      <c r="I290" s="50">
        <f t="shared" si="82"/>
        <v>71617</v>
      </c>
      <c r="J290" s="50">
        <f t="shared" si="83"/>
        <v>72327</v>
      </c>
      <c r="K290" s="47">
        <f t="shared" si="84"/>
        <v>19866</v>
      </c>
      <c r="L290" s="48">
        <f t="shared" si="85"/>
        <v>19097</v>
      </c>
      <c r="M290" s="184">
        <v>1048</v>
      </c>
      <c r="N290" s="184">
        <v>1082</v>
      </c>
      <c r="O290" s="184">
        <v>1124</v>
      </c>
      <c r="P290" s="184">
        <v>1082</v>
      </c>
      <c r="Q290" s="184">
        <v>1119</v>
      </c>
      <c r="R290" s="184">
        <v>1142</v>
      </c>
      <c r="S290" s="184">
        <v>1059</v>
      </c>
      <c r="T290" s="184">
        <v>1163</v>
      </c>
      <c r="U290" s="184">
        <v>1206</v>
      </c>
      <c r="V290" s="184">
        <v>1051</v>
      </c>
      <c r="W290" s="184">
        <v>1100</v>
      </c>
      <c r="X290" s="184">
        <v>1159</v>
      </c>
      <c r="Y290" s="184">
        <v>1084</v>
      </c>
      <c r="Z290" s="184">
        <v>1031</v>
      </c>
      <c r="AA290" s="184">
        <v>1081</v>
      </c>
      <c r="AB290" s="184">
        <v>1087</v>
      </c>
      <c r="AC290" s="184">
        <v>1133</v>
      </c>
      <c r="AD290" s="184">
        <v>1115</v>
      </c>
      <c r="AE290" s="184">
        <v>1174</v>
      </c>
      <c r="AF290" s="184">
        <v>1726</v>
      </c>
      <c r="AG290" s="184">
        <v>1558</v>
      </c>
      <c r="AH290" s="184">
        <v>1603</v>
      </c>
      <c r="AI290" s="184">
        <v>1515</v>
      </c>
      <c r="AJ290" s="184">
        <v>1649</v>
      </c>
      <c r="AK290" s="184">
        <v>1632</v>
      </c>
      <c r="AL290" s="184">
        <v>1510</v>
      </c>
      <c r="AM290" s="184">
        <v>1477</v>
      </c>
      <c r="AN290" s="184">
        <v>1493</v>
      </c>
      <c r="AO290" s="184">
        <v>1578</v>
      </c>
      <c r="AP290" s="184">
        <v>1524</v>
      </c>
      <c r="AQ290" s="184">
        <v>1614</v>
      </c>
      <c r="AR290" s="184">
        <v>1544</v>
      </c>
      <c r="AS290" s="184">
        <v>1573</v>
      </c>
      <c r="AT290" s="184">
        <v>1581</v>
      </c>
      <c r="AU290" s="184">
        <v>1649</v>
      </c>
      <c r="AV290" s="184">
        <v>1635</v>
      </c>
      <c r="AW290" s="184">
        <v>1614</v>
      </c>
      <c r="AX290" s="184">
        <v>1527</v>
      </c>
      <c r="AY290" s="184">
        <v>1544</v>
      </c>
      <c r="AZ290" s="184">
        <v>1491</v>
      </c>
      <c r="BA290" s="184">
        <v>1485</v>
      </c>
      <c r="BB290" s="184">
        <v>1462</v>
      </c>
      <c r="BC290" s="184">
        <v>1393</v>
      </c>
      <c r="BD290" s="184">
        <v>1405</v>
      </c>
      <c r="BE290" s="184">
        <v>1392</v>
      </c>
      <c r="BF290" s="184">
        <v>1317</v>
      </c>
      <c r="BG290" s="184">
        <v>1097</v>
      </c>
      <c r="BH290" s="184">
        <v>1156</v>
      </c>
      <c r="BI290" s="184">
        <v>1079</v>
      </c>
      <c r="BJ290" s="184">
        <v>1164</v>
      </c>
      <c r="BK290" s="184">
        <v>1047</v>
      </c>
      <c r="BL290" s="184">
        <v>1138</v>
      </c>
      <c r="BM290" s="184">
        <v>1031</v>
      </c>
      <c r="BN290" s="184">
        <v>1069</v>
      </c>
      <c r="BO290" s="184">
        <v>1022</v>
      </c>
      <c r="BP290" s="184">
        <v>1003</v>
      </c>
      <c r="BQ290" s="184">
        <v>972</v>
      </c>
      <c r="BR290" s="184">
        <v>993</v>
      </c>
      <c r="BS290" s="184">
        <v>984</v>
      </c>
      <c r="BT290" s="184">
        <v>892</v>
      </c>
      <c r="BU290" s="184">
        <v>893</v>
      </c>
      <c r="BV290" s="184">
        <v>833</v>
      </c>
      <c r="BW290" s="184">
        <v>809</v>
      </c>
      <c r="BX290" s="184">
        <v>813</v>
      </c>
      <c r="BY290" s="184">
        <v>768</v>
      </c>
      <c r="BZ290" s="184">
        <v>726</v>
      </c>
      <c r="CA290" s="184">
        <v>670</v>
      </c>
      <c r="CB290" s="184">
        <v>598</v>
      </c>
      <c r="CC290" s="184">
        <v>578</v>
      </c>
      <c r="CD290" s="184">
        <v>534</v>
      </c>
      <c r="CE290" s="184">
        <v>507</v>
      </c>
      <c r="CF290" s="184">
        <v>506</v>
      </c>
      <c r="CG290" s="184">
        <v>471</v>
      </c>
      <c r="CH290" s="184">
        <v>452</v>
      </c>
      <c r="CI290" s="184">
        <v>414</v>
      </c>
      <c r="CJ290" s="184">
        <v>429</v>
      </c>
      <c r="CK290" s="184">
        <v>486</v>
      </c>
      <c r="CL290" s="184">
        <v>505</v>
      </c>
      <c r="CM290" s="184">
        <v>334</v>
      </c>
      <c r="CN290" s="184">
        <v>339</v>
      </c>
      <c r="CO290" s="184">
        <v>369</v>
      </c>
      <c r="CP290" s="184">
        <v>315</v>
      </c>
      <c r="CQ290" s="184">
        <v>293</v>
      </c>
      <c r="CR290" s="184">
        <v>207</v>
      </c>
      <c r="CS290" s="184">
        <v>273</v>
      </c>
      <c r="CT290" s="184">
        <v>193</v>
      </c>
      <c r="CU290" s="184">
        <v>160</v>
      </c>
      <c r="CV290" s="184">
        <v>178</v>
      </c>
      <c r="CW290" s="184">
        <v>144</v>
      </c>
      <c r="CX290" s="184">
        <v>115</v>
      </c>
      <c r="CY290" s="184">
        <v>393</v>
      </c>
      <c r="CZ290">
        <v>952</v>
      </c>
      <c r="DA290">
        <v>1067</v>
      </c>
      <c r="DB290">
        <v>1011</v>
      </c>
      <c r="DC290">
        <v>1067</v>
      </c>
      <c r="DD290">
        <v>1070</v>
      </c>
      <c r="DE290">
        <v>1034</v>
      </c>
      <c r="DF290">
        <v>1090</v>
      </c>
      <c r="DG290">
        <v>1124</v>
      </c>
      <c r="DH290">
        <v>1147</v>
      </c>
      <c r="DI290">
        <v>1022</v>
      </c>
      <c r="DJ290">
        <v>1088</v>
      </c>
      <c r="DK290">
        <v>1122</v>
      </c>
      <c r="DL290">
        <v>1027</v>
      </c>
      <c r="DM290">
        <v>1045</v>
      </c>
      <c r="DN290">
        <v>1033</v>
      </c>
      <c r="DO290">
        <v>1118</v>
      </c>
      <c r="DP290">
        <v>1076</v>
      </c>
      <c r="DQ290">
        <v>1004</v>
      </c>
      <c r="DR290">
        <v>1128</v>
      </c>
      <c r="DS290">
        <v>1471</v>
      </c>
      <c r="DT290">
        <v>1622</v>
      </c>
      <c r="DU290">
        <v>1630</v>
      </c>
      <c r="DV290">
        <v>1528</v>
      </c>
      <c r="DW290">
        <v>1535</v>
      </c>
      <c r="DX290">
        <v>1386</v>
      </c>
      <c r="DY290">
        <v>1566</v>
      </c>
      <c r="DZ290">
        <v>1463</v>
      </c>
      <c r="EA290">
        <v>1438</v>
      </c>
      <c r="EB290">
        <v>1484</v>
      </c>
      <c r="EC290">
        <v>1568</v>
      </c>
      <c r="ED290">
        <v>1489</v>
      </c>
      <c r="EE290">
        <v>1587</v>
      </c>
      <c r="EF290">
        <v>1632</v>
      </c>
      <c r="EG290">
        <v>1658</v>
      </c>
      <c r="EH290">
        <v>1710</v>
      </c>
      <c r="EI290">
        <v>1599</v>
      </c>
      <c r="EJ290">
        <v>1613</v>
      </c>
      <c r="EK290">
        <v>1656</v>
      </c>
      <c r="EL290">
        <v>1574</v>
      </c>
      <c r="EM290">
        <v>1400</v>
      </c>
      <c r="EN290">
        <v>1531</v>
      </c>
      <c r="EO290">
        <v>1369</v>
      </c>
      <c r="EP290">
        <v>1401</v>
      </c>
      <c r="EQ290">
        <v>1294</v>
      </c>
      <c r="ER290">
        <v>1338</v>
      </c>
      <c r="ES290">
        <v>1189</v>
      </c>
      <c r="ET290">
        <v>1130</v>
      </c>
      <c r="EU290">
        <v>1117</v>
      </c>
      <c r="EV290">
        <v>1136</v>
      </c>
      <c r="EW290">
        <v>1117</v>
      </c>
      <c r="EX290">
        <v>1042</v>
      </c>
      <c r="EY290">
        <v>1033</v>
      </c>
      <c r="EZ290">
        <v>1003</v>
      </c>
      <c r="FA290">
        <v>1026</v>
      </c>
      <c r="FB290">
        <v>1064</v>
      </c>
      <c r="FC290">
        <v>979</v>
      </c>
      <c r="FD290">
        <v>973</v>
      </c>
      <c r="FE290">
        <v>1029</v>
      </c>
      <c r="FF290">
        <v>938</v>
      </c>
      <c r="FG290">
        <v>920</v>
      </c>
      <c r="FH290">
        <v>873</v>
      </c>
      <c r="FI290">
        <v>878</v>
      </c>
      <c r="FJ290">
        <v>788</v>
      </c>
      <c r="FK290">
        <v>717</v>
      </c>
      <c r="FL290">
        <v>667</v>
      </c>
      <c r="FM290">
        <v>711</v>
      </c>
      <c r="FN290">
        <v>667</v>
      </c>
      <c r="FO290">
        <v>646</v>
      </c>
      <c r="FP290">
        <v>576</v>
      </c>
      <c r="FQ290">
        <v>615</v>
      </c>
      <c r="FR290">
        <v>578</v>
      </c>
      <c r="FS290">
        <v>518</v>
      </c>
      <c r="FT290">
        <v>527</v>
      </c>
      <c r="FU290">
        <v>513</v>
      </c>
      <c r="FV290">
        <v>527</v>
      </c>
      <c r="FW290">
        <v>573</v>
      </c>
      <c r="FX290">
        <v>522</v>
      </c>
      <c r="FY290">
        <v>563</v>
      </c>
      <c r="FZ290">
        <v>406</v>
      </c>
      <c r="GA290">
        <v>434</v>
      </c>
      <c r="GB290">
        <v>468</v>
      </c>
      <c r="GC290">
        <v>374</v>
      </c>
      <c r="GD290">
        <v>330</v>
      </c>
      <c r="GE290">
        <v>313</v>
      </c>
      <c r="GF290">
        <v>288</v>
      </c>
      <c r="GG290">
        <v>279</v>
      </c>
      <c r="GH290">
        <v>299</v>
      </c>
      <c r="GI290">
        <v>201</v>
      </c>
      <c r="GJ290">
        <v>210</v>
      </c>
      <c r="GK290">
        <v>178</v>
      </c>
      <c r="GL290">
        <v>722</v>
      </c>
    </row>
    <row r="291" spans="1:194" s="1" customFormat="1" ht="14.4" x14ac:dyDescent="0.3">
      <c r="A291" s="30" t="s">
        <v>46</v>
      </c>
      <c r="B291" s="1" t="s">
        <v>330</v>
      </c>
      <c r="C291" s="29" t="str">
        <f t="shared" si="86"/>
        <v>LA England - Redbridge</v>
      </c>
      <c r="D291" s="48">
        <f t="shared" si="77"/>
        <v>13438</v>
      </c>
      <c r="E291" s="48">
        <f t="shared" si="78"/>
        <v>12598</v>
      </c>
      <c r="F291" s="49">
        <f t="shared" si="79"/>
        <v>321231</v>
      </c>
      <c r="G291" s="49">
        <f t="shared" si="80"/>
        <v>160513</v>
      </c>
      <c r="H291" s="50">
        <f t="shared" si="81"/>
        <v>160718</v>
      </c>
      <c r="I291" s="50">
        <f t="shared" si="82"/>
        <v>120503</v>
      </c>
      <c r="J291" s="50">
        <f t="shared" si="83"/>
        <v>122557</v>
      </c>
      <c r="K291" s="47">
        <f t="shared" si="84"/>
        <v>40010</v>
      </c>
      <c r="L291" s="48">
        <f t="shared" si="85"/>
        <v>38161</v>
      </c>
      <c r="M291" s="184">
        <v>2220</v>
      </c>
      <c r="N291" s="184">
        <v>2198</v>
      </c>
      <c r="O291" s="184">
        <v>2340</v>
      </c>
      <c r="P291" s="184">
        <v>2201</v>
      </c>
      <c r="Q291" s="184">
        <v>2195</v>
      </c>
      <c r="R291" s="184">
        <v>2202</v>
      </c>
      <c r="S291" s="184">
        <v>2217</v>
      </c>
      <c r="T291" s="184">
        <v>2182</v>
      </c>
      <c r="U291" s="184">
        <v>2248</v>
      </c>
      <c r="V291" s="184">
        <v>2168</v>
      </c>
      <c r="W291" s="184">
        <v>2163</v>
      </c>
      <c r="X291" s="184">
        <v>2238</v>
      </c>
      <c r="Y291" s="184">
        <v>2261</v>
      </c>
      <c r="Z291" s="184">
        <v>2161</v>
      </c>
      <c r="AA291" s="184">
        <v>2189</v>
      </c>
      <c r="AB291" s="184">
        <v>2177</v>
      </c>
      <c r="AC291" s="184">
        <v>2302</v>
      </c>
      <c r="AD291" s="184">
        <v>2348</v>
      </c>
      <c r="AE291" s="184">
        <v>2175</v>
      </c>
      <c r="AF291" s="184">
        <v>1966</v>
      </c>
      <c r="AG291" s="184">
        <v>1976</v>
      </c>
      <c r="AH291" s="184">
        <v>2100</v>
      </c>
      <c r="AI291" s="184">
        <v>2383</v>
      </c>
      <c r="AJ291" s="184">
        <v>2627</v>
      </c>
      <c r="AK291" s="184">
        <v>2753</v>
      </c>
      <c r="AL291" s="184">
        <v>2936</v>
      </c>
      <c r="AM291" s="184">
        <v>2932</v>
      </c>
      <c r="AN291" s="184">
        <v>2931</v>
      </c>
      <c r="AO291" s="184">
        <v>2767</v>
      </c>
      <c r="AP291" s="184">
        <v>2566</v>
      </c>
      <c r="AQ291" s="184">
        <v>2513</v>
      </c>
      <c r="AR291" s="184">
        <v>2525</v>
      </c>
      <c r="AS291" s="184">
        <v>2392</v>
      </c>
      <c r="AT291" s="184">
        <v>2338</v>
      </c>
      <c r="AU291" s="184">
        <v>2389</v>
      </c>
      <c r="AV291" s="184">
        <v>2361</v>
      </c>
      <c r="AW291" s="184">
        <v>2265</v>
      </c>
      <c r="AX291" s="184">
        <v>2459</v>
      </c>
      <c r="AY291" s="184">
        <v>2250</v>
      </c>
      <c r="AZ291" s="184">
        <v>2312</v>
      </c>
      <c r="BA291" s="184">
        <v>2370</v>
      </c>
      <c r="BB291" s="184">
        <v>2347</v>
      </c>
      <c r="BC291" s="184">
        <v>2322</v>
      </c>
      <c r="BD291" s="184">
        <v>2425</v>
      </c>
      <c r="BE291" s="184">
        <v>2369</v>
      </c>
      <c r="BF291" s="184">
        <v>2163</v>
      </c>
      <c r="BG291" s="184">
        <v>2288</v>
      </c>
      <c r="BH291" s="184">
        <v>2233</v>
      </c>
      <c r="BI291" s="184">
        <v>2146</v>
      </c>
      <c r="BJ291" s="184">
        <v>2084</v>
      </c>
      <c r="BK291" s="184">
        <v>2081</v>
      </c>
      <c r="BL291" s="184">
        <v>2019</v>
      </c>
      <c r="BM291" s="184">
        <v>1858</v>
      </c>
      <c r="BN291" s="184">
        <v>1763</v>
      </c>
      <c r="BO291" s="184">
        <v>1741</v>
      </c>
      <c r="BP291" s="184">
        <v>1789</v>
      </c>
      <c r="BQ291" s="184">
        <v>1915</v>
      </c>
      <c r="BR291" s="184">
        <v>1593</v>
      </c>
      <c r="BS291" s="184">
        <v>1571</v>
      </c>
      <c r="BT291" s="184">
        <v>1590</v>
      </c>
      <c r="BU291" s="184">
        <v>1624</v>
      </c>
      <c r="BV291" s="184">
        <v>1524</v>
      </c>
      <c r="BW291" s="184">
        <v>1460</v>
      </c>
      <c r="BX291" s="184">
        <v>1421</v>
      </c>
      <c r="BY291" s="184">
        <v>1453</v>
      </c>
      <c r="BZ291" s="184">
        <v>1267</v>
      </c>
      <c r="CA291" s="184">
        <v>1327</v>
      </c>
      <c r="CB291" s="184">
        <v>1199</v>
      </c>
      <c r="CC291" s="184">
        <v>1170</v>
      </c>
      <c r="CD291" s="184">
        <v>1090</v>
      </c>
      <c r="CE291" s="184">
        <v>962</v>
      </c>
      <c r="CF291" s="184">
        <v>946</v>
      </c>
      <c r="CG291" s="184">
        <v>886</v>
      </c>
      <c r="CH291" s="184">
        <v>850</v>
      </c>
      <c r="CI291" s="184">
        <v>786</v>
      </c>
      <c r="CJ291" s="184">
        <v>788</v>
      </c>
      <c r="CK291" s="184">
        <v>771</v>
      </c>
      <c r="CL291" s="184">
        <v>842</v>
      </c>
      <c r="CM291" s="184">
        <v>651</v>
      </c>
      <c r="CN291" s="184">
        <v>549</v>
      </c>
      <c r="CO291" s="184">
        <v>492</v>
      </c>
      <c r="CP291" s="184">
        <v>475</v>
      </c>
      <c r="CQ291" s="184">
        <v>395</v>
      </c>
      <c r="CR291" s="184">
        <v>408</v>
      </c>
      <c r="CS291" s="184">
        <v>450</v>
      </c>
      <c r="CT291" s="184">
        <v>350</v>
      </c>
      <c r="CU291" s="184">
        <v>339</v>
      </c>
      <c r="CV291" s="184">
        <v>286</v>
      </c>
      <c r="CW291" s="184">
        <v>253</v>
      </c>
      <c r="CX291" s="184">
        <v>195</v>
      </c>
      <c r="CY291" s="184">
        <v>711</v>
      </c>
      <c r="CZ291">
        <v>2097</v>
      </c>
      <c r="DA291">
        <v>2110</v>
      </c>
      <c r="DB291">
        <v>2255</v>
      </c>
      <c r="DC291">
        <v>2138</v>
      </c>
      <c r="DD291">
        <v>2142</v>
      </c>
      <c r="DE291">
        <v>2056</v>
      </c>
      <c r="DF291">
        <v>2167</v>
      </c>
      <c r="DG291">
        <v>2124</v>
      </c>
      <c r="DH291">
        <v>2224</v>
      </c>
      <c r="DI291">
        <v>2165</v>
      </c>
      <c r="DJ291">
        <v>2028</v>
      </c>
      <c r="DK291">
        <v>2057</v>
      </c>
      <c r="DL291">
        <v>2138</v>
      </c>
      <c r="DM291">
        <v>2072</v>
      </c>
      <c r="DN291">
        <v>2081</v>
      </c>
      <c r="DO291">
        <v>2214</v>
      </c>
      <c r="DP291">
        <v>2069</v>
      </c>
      <c r="DQ291">
        <v>2024</v>
      </c>
      <c r="DR291">
        <v>1920</v>
      </c>
      <c r="DS291">
        <v>1534</v>
      </c>
      <c r="DT291">
        <v>1561</v>
      </c>
      <c r="DU291">
        <v>1617</v>
      </c>
      <c r="DV291">
        <v>1978</v>
      </c>
      <c r="DW291">
        <v>2135</v>
      </c>
      <c r="DX291">
        <v>2404</v>
      </c>
      <c r="DY291">
        <v>2594</v>
      </c>
      <c r="DZ291">
        <v>2672</v>
      </c>
      <c r="EA291">
        <v>2651</v>
      </c>
      <c r="EB291">
        <v>2603</v>
      </c>
      <c r="EC291">
        <v>2531</v>
      </c>
      <c r="ED291">
        <v>2406</v>
      </c>
      <c r="EE291">
        <v>2254</v>
      </c>
      <c r="EF291">
        <v>2347</v>
      </c>
      <c r="EG291">
        <v>2356</v>
      </c>
      <c r="EH291">
        <v>2449</v>
      </c>
      <c r="EI291">
        <v>2466</v>
      </c>
      <c r="EJ291">
        <v>2433</v>
      </c>
      <c r="EK291">
        <v>2508</v>
      </c>
      <c r="EL291">
        <v>2461</v>
      </c>
      <c r="EM291">
        <v>2598</v>
      </c>
      <c r="EN291">
        <v>2537</v>
      </c>
      <c r="EO291">
        <v>2650</v>
      </c>
      <c r="EP291">
        <v>2515</v>
      </c>
      <c r="EQ291">
        <v>2572</v>
      </c>
      <c r="ER291">
        <v>2574</v>
      </c>
      <c r="ES291">
        <v>2422</v>
      </c>
      <c r="ET291">
        <v>2223</v>
      </c>
      <c r="EU291">
        <v>2235</v>
      </c>
      <c r="EV291">
        <v>2157</v>
      </c>
      <c r="EW291">
        <v>2165</v>
      </c>
      <c r="EX291">
        <v>1965</v>
      </c>
      <c r="EY291">
        <v>1930</v>
      </c>
      <c r="EZ291">
        <v>1874</v>
      </c>
      <c r="FA291">
        <v>1984</v>
      </c>
      <c r="FB291">
        <v>1932</v>
      </c>
      <c r="FC291">
        <v>1877</v>
      </c>
      <c r="FD291">
        <v>1798</v>
      </c>
      <c r="FE291">
        <v>1736</v>
      </c>
      <c r="FF291">
        <v>1644</v>
      </c>
      <c r="FG291">
        <v>1827</v>
      </c>
      <c r="FH291">
        <v>1692</v>
      </c>
      <c r="FI291">
        <v>1494</v>
      </c>
      <c r="FJ291">
        <v>1497</v>
      </c>
      <c r="FK291">
        <v>1389</v>
      </c>
      <c r="FL291">
        <v>1464</v>
      </c>
      <c r="FM291">
        <v>1258</v>
      </c>
      <c r="FN291">
        <v>1263</v>
      </c>
      <c r="FO291">
        <v>1297</v>
      </c>
      <c r="FP291">
        <v>1221</v>
      </c>
      <c r="FQ291">
        <v>1106</v>
      </c>
      <c r="FR291">
        <v>1125</v>
      </c>
      <c r="FS291">
        <v>1103</v>
      </c>
      <c r="FT291">
        <v>1057</v>
      </c>
      <c r="FU291">
        <v>991</v>
      </c>
      <c r="FV291">
        <v>970</v>
      </c>
      <c r="FW291">
        <v>924</v>
      </c>
      <c r="FX291">
        <v>940</v>
      </c>
      <c r="FY291">
        <v>987</v>
      </c>
      <c r="FZ291">
        <v>710</v>
      </c>
      <c r="GA291">
        <v>731</v>
      </c>
      <c r="GB291">
        <v>676</v>
      </c>
      <c r="GC291">
        <v>638</v>
      </c>
      <c r="GD291">
        <v>575</v>
      </c>
      <c r="GE291">
        <v>473</v>
      </c>
      <c r="GF291">
        <v>489</v>
      </c>
      <c r="GG291">
        <v>494</v>
      </c>
      <c r="GH291">
        <v>448</v>
      </c>
      <c r="GI291">
        <v>385</v>
      </c>
      <c r="GJ291">
        <v>338</v>
      </c>
      <c r="GK291">
        <v>297</v>
      </c>
      <c r="GL291">
        <v>1430</v>
      </c>
    </row>
    <row r="292" spans="1:194" s="1" customFormat="1" ht="14.4" x14ac:dyDescent="0.3">
      <c r="A292" s="30" t="s">
        <v>46</v>
      </c>
      <c r="B292" s="1" t="s">
        <v>331</v>
      </c>
      <c r="C292" s="29" t="str">
        <f t="shared" si="86"/>
        <v>LA England - Redcar and Cleveland</v>
      </c>
      <c r="D292" s="48">
        <f t="shared" si="77"/>
        <v>5185</v>
      </c>
      <c r="E292" s="48">
        <f t="shared" si="78"/>
        <v>4859</v>
      </c>
      <c r="F292" s="49">
        <f t="shared" si="79"/>
        <v>139228</v>
      </c>
      <c r="G292" s="49">
        <f t="shared" si="80"/>
        <v>67707</v>
      </c>
      <c r="H292" s="50">
        <f t="shared" si="81"/>
        <v>71521</v>
      </c>
      <c r="I292" s="50">
        <f t="shared" si="82"/>
        <v>53713</v>
      </c>
      <c r="J292" s="50">
        <f t="shared" si="83"/>
        <v>58016</v>
      </c>
      <c r="K292" s="47">
        <f>SUM(M292:AD292)</f>
        <v>13994</v>
      </c>
      <c r="L292" s="48">
        <f t="shared" si="85"/>
        <v>13505</v>
      </c>
      <c r="M292" s="184">
        <v>636</v>
      </c>
      <c r="N292" s="184">
        <v>633</v>
      </c>
      <c r="O292" s="184">
        <v>705</v>
      </c>
      <c r="P292" s="184">
        <v>648</v>
      </c>
      <c r="Q292" s="184">
        <v>700</v>
      </c>
      <c r="R292" s="184">
        <v>687</v>
      </c>
      <c r="S292" s="184">
        <v>706</v>
      </c>
      <c r="T292" s="184">
        <v>796</v>
      </c>
      <c r="U292" s="184">
        <v>783</v>
      </c>
      <c r="V292" s="184">
        <v>811</v>
      </c>
      <c r="W292" s="184">
        <v>822</v>
      </c>
      <c r="X292" s="184">
        <v>882</v>
      </c>
      <c r="Y292" s="184">
        <v>929</v>
      </c>
      <c r="Z292" s="184">
        <v>884</v>
      </c>
      <c r="AA292" s="184">
        <v>834</v>
      </c>
      <c r="AB292" s="184">
        <v>804</v>
      </c>
      <c r="AC292" s="184">
        <v>859</v>
      </c>
      <c r="AD292" s="184">
        <v>875</v>
      </c>
      <c r="AE292" s="184">
        <v>856</v>
      </c>
      <c r="AF292" s="184">
        <v>717</v>
      </c>
      <c r="AG292" s="184">
        <v>710</v>
      </c>
      <c r="AH292" s="184">
        <v>649</v>
      </c>
      <c r="AI292" s="184">
        <v>667</v>
      </c>
      <c r="AJ292" s="184">
        <v>669</v>
      </c>
      <c r="AK292" s="184">
        <v>724</v>
      </c>
      <c r="AL292" s="184">
        <v>808</v>
      </c>
      <c r="AM292" s="184">
        <v>752</v>
      </c>
      <c r="AN292" s="184">
        <v>675</v>
      </c>
      <c r="AO292" s="184">
        <v>767</v>
      </c>
      <c r="AP292" s="184">
        <v>722</v>
      </c>
      <c r="AQ292" s="184">
        <v>782</v>
      </c>
      <c r="AR292" s="184">
        <v>744</v>
      </c>
      <c r="AS292" s="184">
        <v>768</v>
      </c>
      <c r="AT292" s="184">
        <v>824</v>
      </c>
      <c r="AU292" s="184">
        <v>753</v>
      </c>
      <c r="AV292" s="184">
        <v>802</v>
      </c>
      <c r="AW292" s="184">
        <v>794</v>
      </c>
      <c r="AX292" s="184">
        <v>785</v>
      </c>
      <c r="AY292" s="184">
        <v>733</v>
      </c>
      <c r="AZ292" s="184">
        <v>829</v>
      </c>
      <c r="BA292" s="184">
        <v>730</v>
      </c>
      <c r="BB292" s="184">
        <v>715</v>
      </c>
      <c r="BC292" s="184">
        <v>730</v>
      </c>
      <c r="BD292" s="184">
        <v>761</v>
      </c>
      <c r="BE292" s="184">
        <v>765</v>
      </c>
      <c r="BF292" s="184">
        <v>707</v>
      </c>
      <c r="BG292" s="184">
        <v>672</v>
      </c>
      <c r="BH292" s="184">
        <v>627</v>
      </c>
      <c r="BI292" s="184">
        <v>705</v>
      </c>
      <c r="BJ292" s="184">
        <v>754</v>
      </c>
      <c r="BK292" s="184">
        <v>739</v>
      </c>
      <c r="BL292" s="184">
        <v>797</v>
      </c>
      <c r="BM292" s="184">
        <v>911</v>
      </c>
      <c r="BN292" s="184">
        <v>972</v>
      </c>
      <c r="BO292" s="184">
        <v>897</v>
      </c>
      <c r="BP292" s="184">
        <v>981</v>
      </c>
      <c r="BQ292" s="184">
        <v>927</v>
      </c>
      <c r="BR292" s="184">
        <v>1036</v>
      </c>
      <c r="BS292" s="184">
        <v>1095</v>
      </c>
      <c r="BT292" s="184">
        <v>1009</v>
      </c>
      <c r="BU292" s="184">
        <v>1058</v>
      </c>
      <c r="BV292" s="184">
        <v>1054</v>
      </c>
      <c r="BW292" s="184">
        <v>1007</v>
      </c>
      <c r="BX292" s="184">
        <v>1019</v>
      </c>
      <c r="BY292" s="184">
        <v>948</v>
      </c>
      <c r="BZ292" s="184">
        <v>931</v>
      </c>
      <c r="CA292" s="184">
        <v>947</v>
      </c>
      <c r="CB292" s="184">
        <v>848</v>
      </c>
      <c r="CC292" s="184">
        <v>909</v>
      </c>
      <c r="CD292" s="184">
        <v>792</v>
      </c>
      <c r="CE292" s="184">
        <v>795</v>
      </c>
      <c r="CF292" s="184">
        <v>741</v>
      </c>
      <c r="CG292" s="184">
        <v>752</v>
      </c>
      <c r="CH292" s="184">
        <v>761</v>
      </c>
      <c r="CI292" s="184">
        <v>708</v>
      </c>
      <c r="CJ292" s="184">
        <v>758</v>
      </c>
      <c r="CK292" s="184">
        <v>788</v>
      </c>
      <c r="CL292" s="184">
        <v>801</v>
      </c>
      <c r="CM292" s="184">
        <v>635</v>
      </c>
      <c r="CN292" s="184">
        <v>598</v>
      </c>
      <c r="CO292" s="184">
        <v>562</v>
      </c>
      <c r="CP292" s="184">
        <v>431</v>
      </c>
      <c r="CQ292" s="184">
        <v>428</v>
      </c>
      <c r="CR292" s="184">
        <v>376</v>
      </c>
      <c r="CS292" s="184">
        <v>341</v>
      </c>
      <c r="CT292" s="184">
        <v>334</v>
      </c>
      <c r="CU292" s="184">
        <v>272</v>
      </c>
      <c r="CV292" s="184">
        <v>242</v>
      </c>
      <c r="CW292" s="184">
        <v>186</v>
      </c>
      <c r="CX292" s="184">
        <v>152</v>
      </c>
      <c r="CY292" s="184">
        <v>479</v>
      </c>
      <c r="CZ292">
        <v>546</v>
      </c>
      <c r="DA292">
        <v>666</v>
      </c>
      <c r="DB292">
        <v>718</v>
      </c>
      <c r="DC292">
        <v>615</v>
      </c>
      <c r="DD292">
        <v>705</v>
      </c>
      <c r="DE292">
        <v>749</v>
      </c>
      <c r="DF292">
        <v>738</v>
      </c>
      <c r="DG292">
        <v>771</v>
      </c>
      <c r="DH292">
        <v>752</v>
      </c>
      <c r="DI292">
        <v>800</v>
      </c>
      <c r="DJ292">
        <v>776</v>
      </c>
      <c r="DK292">
        <v>810</v>
      </c>
      <c r="DL292">
        <v>839</v>
      </c>
      <c r="DM292">
        <v>872</v>
      </c>
      <c r="DN292">
        <v>790</v>
      </c>
      <c r="DO292">
        <v>784</v>
      </c>
      <c r="DP292">
        <v>795</v>
      </c>
      <c r="DQ292">
        <v>779</v>
      </c>
      <c r="DR292">
        <v>785</v>
      </c>
      <c r="DS292">
        <v>545</v>
      </c>
      <c r="DT292">
        <v>521</v>
      </c>
      <c r="DU292">
        <v>501</v>
      </c>
      <c r="DV292">
        <v>592</v>
      </c>
      <c r="DW292">
        <v>695</v>
      </c>
      <c r="DX292">
        <v>723</v>
      </c>
      <c r="DY292">
        <v>682</v>
      </c>
      <c r="DZ292">
        <v>692</v>
      </c>
      <c r="EA292">
        <v>725</v>
      </c>
      <c r="EB292">
        <v>715</v>
      </c>
      <c r="EC292">
        <v>782</v>
      </c>
      <c r="ED292">
        <v>835</v>
      </c>
      <c r="EE292">
        <v>829</v>
      </c>
      <c r="EF292">
        <v>937</v>
      </c>
      <c r="EG292">
        <v>908</v>
      </c>
      <c r="EH292">
        <v>888</v>
      </c>
      <c r="EI292">
        <v>867</v>
      </c>
      <c r="EJ292">
        <v>866</v>
      </c>
      <c r="EK292">
        <v>847</v>
      </c>
      <c r="EL292">
        <v>891</v>
      </c>
      <c r="EM292">
        <v>895</v>
      </c>
      <c r="EN292">
        <v>815</v>
      </c>
      <c r="EO292">
        <v>793</v>
      </c>
      <c r="EP292">
        <v>852</v>
      </c>
      <c r="EQ292">
        <v>835</v>
      </c>
      <c r="ER292">
        <v>867</v>
      </c>
      <c r="ES292">
        <v>781</v>
      </c>
      <c r="ET292">
        <v>733</v>
      </c>
      <c r="EU292">
        <v>685</v>
      </c>
      <c r="EV292">
        <v>761</v>
      </c>
      <c r="EW292">
        <v>722</v>
      </c>
      <c r="EX292">
        <v>820</v>
      </c>
      <c r="EY292">
        <v>864</v>
      </c>
      <c r="EZ292">
        <v>938</v>
      </c>
      <c r="FA292">
        <v>1048</v>
      </c>
      <c r="FB292">
        <v>1035</v>
      </c>
      <c r="FC292">
        <v>1020</v>
      </c>
      <c r="FD292">
        <v>1042</v>
      </c>
      <c r="FE292">
        <v>1161</v>
      </c>
      <c r="FF292">
        <v>1171</v>
      </c>
      <c r="FG292">
        <v>1175</v>
      </c>
      <c r="FH292">
        <v>1049</v>
      </c>
      <c r="FI292">
        <v>1109</v>
      </c>
      <c r="FJ292">
        <v>1125</v>
      </c>
      <c r="FK292">
        <v>981</v>
      </c>
      <c r="FL292">
        <v>996</v>
      </c>
      <c r="FM292">
        <v>1014</v>
      </c>
      <c r="FN292">
        <v>997</v>
      </c>
      <c r="FO292">
        <v>906</v>
      </c>
      <c r="FP292">
        <v>867</v>
      </c>
      <c r="FQ292">
        <v>812</v>
      </c>
      <c r="FR292">
        <v>894</v>
      </c>
      <c r="FS292">
        <v>900</v>
      </c>
      <c r="FT292">
        <v>808</v>
      </c>
      <c r="FU292">
        <v>803</v>
      </c>
      <c r="FV292">
        <v>828</v>
      </c>
      <c r="FW292">
        <v>862</v>
      </c>
      <c r="FX292">
        <v>835</v>
      </c>
      <c r="FY292">
        <v>963</v>
      </c>
      <c r="FZ292">
        <v>740</v>
      </c>
      <c r="GA292">
        <v>636</v>
      </c>
      <c r="GB292">
        <v>630</v>
      </c>
      <c r="GC292">
        <v>520</v>
      </c>
      <c r="GD292">
        <v>529</v>
      </c>
      <c r="GE292">
        <v>425</v>
      </c>
      <c r="GF292">
        <v>459</v>
      </c>
      <c r="GG292">
        <v>434</v>
      </c>
      <c r="GH292">
        <v>351</v>
      </c>
      <c r="GI292">
        <v>324</v>
      </c>
      <c r="GJ292">
        <v>280</v>
      </c>
      <c r="GK292">
        <v>223</v>
      </c>
      <c r="GL292">
        <v>877</v>
      </c>
    </row>
    <row r="293" spans="1:194" s="1" customFormat="1" ht="14.4" x14ac:dyDescent="0.3">
      <c r="A293" s="30" t="s">
        <v>46</v>
      </c>
      <c r="B293" s="1" t="s">
        <v>332</v>
      </c>
      <c r="C293" s="29" t="str">
        <f t="shared" si="86"/>
        <v>LA England - Redditch</v>
      </c>
      <c r="D293" s="48">
        <f t="shared" si="77"/>
        <v>3438</v>
      </c>
      <c r="E293" s="48">
        <f t="shared" si="78"/>
        <v>3102</v>
      </c>
      <c r="F293" s="49">
        <f t="shared" si="79"/>
        <v>87847</v>
      </c>
      <c r="G293" s="49">
        <f t="shared" si="80"/>
        <v>43402</v>
      </c>
      <c r="H293" s="50">
        <f t="shared" si="81"/>
        <v>44445</v>
      </c>
      <c r="I293" s="50">
        <f t="shared" si="82"/>
        <v>33563</v>
      </c>
      <c r="J293" s="50">
        <f t="shared" si="83"/>
        <v>35393</v>
      </c>
      <c r="K293" s="47">
        <f>SUM(M293:AD293)</f>
        <v>9839</v>
      </c>
      <c r="L293" s="48">
        <f t="shared" si="85"/>
        <v>9052</v>
      </c>
      <c r="M293" s="184">
        <v>450</v>
      </c>
      <c r="N293" s="184">
        <v>513</v>
      </c>
      <c r="O293" s="184">
        <v>495</v>
      </c>
      <c r="P293" s="184">
        <v>512</v>
      </c>
      <c r="Q293" s="184">
        <v>508</v>
      </c>
      <c r="R293" s="184">
        <v>552</v>
      </c>
      <c r="S293" s="184">
        <v>539</v>
      </c>
      <c r="T293" s="184">
        <v>564</v>
      </c>
      <c r="U293" s="184">
        <v>566</v>
      </c>
      <c r="V293" s="184">
        <v>583</v>
      </c>
      <c r="W293" s="184">
        <v>577</v>
      </c>
      <c r="X293" s="184">
        <v>542</v>
      </c>
      <c r="Y293" s="184">
        <v>593</v>
      </c>
      <c r="Z293" s="184">
        <v>586</v>
      </c>
      <c r="AA293" s="184">
        <v>556</v>
      </c>
      <c r="AB293" s="184">
        <v>548</v>
      </c>
      <c r="AC293" s="184">
        <v>583</v>
      </c>
      <c r="AD293" s="184">
        <v>572</v>
      </c>
      <c r="AE293" s="184">
        <v>490</v>
      </c>
      <c r="AF293" s="184">
        <v>465</v>
      </c>
      <c r="AG293" s="184">
        <v>416</v>
      </c>
      <c r="AH293" s="184">
        <v>353</v>
      </c>
      <c r="AI293" s="184">
        <v>438</v>
      </c>
      <c r="AJ293" s="184">
        <v>434</v>
      </c>
      <c r="AK293" s="184">
        <v>471</v>
      </c>
      <c r="AL293" s="184">
        <v>451</v>
      </c>
      <c r="AM293" s="184">
        <v>516</v>
      </c>
      <c r="AN293" s="184">
        <v>545</v>
      </c>
      <c r="AO293" s="184">
        <v>536</v>
      </c>
      <c r="AP293" s="184">
        <v>483</v>
      </c>
      <c r="AQ293" s="184">
        <v>592</v>
      </c>
      <c r="AR293" s="184">
        <v>622</v>
      </c>
      <c r="AS293" s="184">
        <v>612</v>
      </c>
      <c r="AT293" s="184">
        <v>580</v>
      </c>
      <c r="AU293" s="184">
        <v>713</v>
      </c>
      <c r="AV293" s="184">
        <v>634</v>
      </c>
      <c r="AW293" s="184">
        <v>665</v>
      </c>
      <c r="AX293" s="184">
        <v>612</v>
      </c>
      <c r="AY293" s="184">
        <v>549</v>
      </c>
      <c r="AZ293" s="184">
        <v>590</v>
      </c>
      <c r="BA293" s="184">
        <v>599</v>
      </c>
      <c r="BB293" s="184">
        <v>632</v>
      </c>
      <c r="BC293" s="184">
        <v>592</v>
      </c>
      <c r="BD293" s="184">
        <v>609</v>
      </c>
      <c r="BE293" s="184">
        <v>629</v>
      </c>
      <c r="BF293" s="184">
        <v>613</v>
      </c>
      <c r="BG293" s="184">
        <v>565</v>
      </c>
      <c r="BH293" s="184">
        <v>562</v>
      </c>
      <c r="BI293" s="184">
        <v>554</v>
      </c>
      <c r="BJ293" s="184">
        <v>547</v>
      </c>
      <c r="BK293" s="184">
        <v>504</v>
      </c>
      <c r="BL293" s="184">
        <v>500</v>
      </c>
      <c r="BM293" s="184">
        <v>579</v>
      </c>
      <c r="BN293" s="184">
        <v>602</v>
      </c>
      <c r="BO293" s="184">
        <v>572</v>
      </c>
      <c r="BP293" s="184">
        <v>586</v>
      </c>
      <c r="BQ293" s="184">
        <v>563</v>
      </c>
      <c r="BR293" s="184">
        <v>531</v>
      </c>
      <c r="BS293" s="184">
        <v>581</v>
      </c>
      <c r="BT293" s="184">
        <v>514</v>
      </c>
      <c r="BU293" s="184">
        <v>549</v>
      </c>
      <c r="BV293" s="184">
        <v>524</v>
      </c>
      <c r="BW293" s="184">
        <v>491</v>
      </c>
      <c r="BX293" s="184">
        <v>492</v>
      </c>
      <c r="BY293" s="184">
        <v>496</v>
      </c>
      <c r="BZ293" s="184">
        <v>450</v>
      </c>
      <c r="CA293" s="184">
        <v>456</v>
      </c>
      <c r="CB293" s="184">
        <v>453</v>
      </c>
      <c r="CC293" s="184">
        <v>409</v>
      </c>
      <c r="CD293" s="184">
        <v>400</v>
      </c>
      <c r="CE293" s="184">
        <v>420</v>
      </c>
      <c r="CF293" s="184">
        <v>420</v>
      </c>
      <c r="CG293" s="184">
        <v>443</v>
      </c>
      <c r="CH293" s="184">
        <v>408</v>
      </c>
      <c r="CI293" s="184">
        <v>469</v>
      </c>
      <c r="CJ293" s="184">
        <v>429</v>
      </c>
      <c r="CK293" s="184">
        <v>416</v>
      </c>
      <c r="CL293" s="184">
        <v>383</v>
      </c>
      <c r="CM293" s="184">
        <v>320</v>
      </c>
      <c r="CN293" s="184">
        <v>306</v>
      </c>
      <c r="CO293" s="184">
        <v>293</v>
      </c>
      <c r="CP293" s="184">
        <v>230</v>
      </c>
      <c r="CQ293" s="184">
        <v>188</v>
      </c>
      <c r="CR293" s="184">
        <v>154</v>
      </c>
      <c r="CS293" s="184">
        <v>146</v>
      </c>
      <c r="CT293" s="184">
        <v>127</v>
      </c>
      <c r="CU293" s="184">
        <v>102</v>
      </c>
      <c r="CV293" s="184">
        <v>106</v>
      </c>
      <c r="CW293" s="184">
        <v>67</v>
      </c>
      <c r="CX293" s="184">
        <v>47</v>
      </c>
      <c r="CY293" s="184">
        <v>168</v>
      </c>
      <c r="CZ293">
        <v>432</v>
      </c>
      <c r="DA293">
        <v>433</v>
      </c>
      <c r="DB293">
        <v>499</v>
      </c>
      <c r="DC293">
        <v>499</v>
      </c>
      <c r="DD293">
        <v>479</v>
      </c>
      <c r="DE293">
        <v>524</v>
      </c>
      <c r="DF293">
        <v>459</v>
      </c>
      <c r="DG293">
        <v>521</v>
      </c>
      <c r="DH293">
        <v>509</v>
      </c>
      <c r="DI293">
        <v>540</v>
      </c>
      <c r="DJ293">
        <v>504</v>
      </c>
      <c r="DK293">
        <v>551</v>
      </c>
      <c r="DL293">
        <v>555</v>
      </c>
      <c r="DM293">
        <v>534</v>
      </c>
      <c r="DN293">
        <v>493</v>
      </c>
      <c r="DO293">
        <v>480</v>
      </c>
      <c r="DP293">
        <v>475</v>
      </c>
      <c r="DQ293">
        <v>565</v>
      </c>
      <c r="DR293">
        <v>498</v>
      </c>
      <c r="DS293">
        <v>393</v>
      </c>
      <c r="DT293">
        <v>339</v>
      </c>
      <c r="DU293">
        <v>318</v>
      </c>
      <c r="DV293">
        <v>362</v>
      </c>
      <c r="DW293">
        <v>421</v>
      </c>
      <c r="DX293">
        <v>462</v>
      </c>
      <c r="DY293">
        <v>496</v>
      </c>
      <c r="DZ293">
        <v>559</v>
      </c>
      <c r="EA293">
        <v>591</v>
      </c>
      <c r="EB293">
        <v>530</v>
      </c>
      <c r="EC293">
        <v>607</v>
      </c>
      <c r="ED293">
        <v>598</v>
      </c>
      <c r="EE293">
        <v>617</v>
      </c>
      <c r="EF293">
        <v>692</v>
      </c>
      <c r="EG293">
        <v>673</v>
      </c>
      <c r="EH293">
        <v>682</v>
      </c>
      <c r="EI293">
        <v>723</v>
      </c>
      <c r="EJ293">
        <v>656</v>
      </c>
      <c r="EK293">
        <v>663</v>
      </c>
      <c r="EL293">
        <v>645</v>
      </c>
      <c r="EM293">
        <v>672</v>
      </c>
      <c r="EN293">
        <v>602</v>
      </c>
      <c r="EO293">
        <v>608</v>
      </c>
      <c r="EP293">
        <v>647</v>
      </c>
      <c r="EQ293">
        <v>664</v>
      </c>
      <c r="ER293">
        <v>654</v>
      </c>
      <c r="ES293">
        <v>590</v>
      </c>
      <c r="ET293">
        <v>513</v>
      </c>
      <c r="EU293">
        <v>464</v>
      </c>
      <c r="EV293">
        <v>517</v>
      </c>
      <c r="EW293">
        <v>514</v>
      </c>
      <c r="EX293">
        <v>533</v>
      </c>
      <c r="EY293">
        <v>557</v>
      </c>
      <c r="EZ293">
        <v>625</v>
      </c>
      <c r="FA293">
        <v>557</v>
      </c>
      <c r="FB293">
        <v>585</v>
      </c>
      <c r="FC293">
        <v>593</v>
      </c>
      <c r="FD293">
        <v>574</v>
      </c>
      <c r="FE293">
        <v>548</v>
      </c>
      <c r="FF293">
        <v>560</v>
      </c>
      <c r="FG293">
        <v>623</v>
      </c>
      <c r="FH293">
        <v>547</v>
      </c>
      <c r="FI293">
        <v>537</v>
      </c>
      <c r="FJ293">
        <v>548</v>
      </c>
      <c r="FK293">
        <v>490</v>
      </c>
      <c r="FL293">
        <v>487</v>
      </c>
      <c r="FM293">
        <v>493</v>
      </c>
      <c r="FN293">
        <v>516</v>
      </c>
      <c r="FO293">
        <v>520</v>
      </c>
      <c r="FP293">
        <v>486</v>
      </c>
      <c r="FQ293">
        <v>442</v>
      </c>
      <c r="FR293">
        <v>521</v>
      </c>
      <c r="FS293">
        <v>497</v>
      </c>
      <c r="FT293">
        <v>481</v>
      </c>
      <c r="FU293">
        <v>462</v>
      </c>
      <c r="FV293">
        <v>406</v>
      </c>
      <c r="FW293">
        <v>475</v>
      </c>
      <c r="FX293">
        <v>440</v>
      </c>
      <c r="FY293">
        <v>431</v>
      </c>
      <c r="FZ293">
        <v>356</v>
      </c>
      <c r="GA293">
        <v>341</v>
      </c>
      <c r="GB293">
        <v>312</v>
      </c>
      <c r="GC293">
        <v>235</v>
      </c>
      <c r="GD293">
        <v>221</v>
      </c>
      <c r="GE293">
        <v>172</v>
      </c>
      <c r="GF293">
        <v>162</v>
      </c>
      <c r="GG293">
        <v>166</v>
      </c>
      <c r="GH293">
        <v>159</v>
      </c>
      <c r="GI293">
        <v>143</v>
      </c>
      <c r="GJ293">
        <v>112</v>
      </c>
      <c r="GK293">
        <v>89</v>
      </c>
      <c r="GL293">
        <v>421</v>
      </c>
    </row>
    <row r="294" spans="1:194" s="1" customFormat="1" ht="14.4" x14ac:dyDescent="0.3">
      <c r="A294" s="30" t="s">
        <v>46</v>
      </c>
      <c r="B294" s="1" t="s">
        <v>333</v>
      </c>
      <c r="C294" s="29" t="str">
        <f t="shared" si="86"/>
        <v>LA England - Reigate and Banstead</v>
      </c>
      <c r="D294" s="48">
        <f t="shared" ref="D294:D357" si="87">SUM(Y294:AD294)</f>
        <v>6496</v>
      </c>
      <c r="E294" s="48">
        <f t="shared" ref="E294:E357" si="88">SUM(DL294:DQ294)</f>
        <v>6084</v>
      </c>
      <c r="F294" s="49">
        <f t="shared" si="79"/>
        <v>159134</v>
      </c>
      <c r="G294" s="49">
        <f t="shared" si="80"/>
        <v>77890</v>
      </c>
      <c r="H294" s="50">
        <f t="shared" si="81"/>
        <v>81244</v>
      </c>
      <c r="I294" s="50">
        <f t="shared" si="82"/>
        <v>59528</v>
      </c>
      <c r="J294" s="50">
        <f t="shared" si="83"/>
        <v>63874</v>
      </c>
      <c r="K294" s="47">
        <f>SUM(M294:AD294)</f>
        <v>18362</v>
      </c>
      <c r="L294" s="48">
        <f t="shared" si="85"/>
        <v>17370</v>
      </c>
      <c r="M294" s="184">
        <v>872</v>
      </c>
      <c r="N294" s="184">
        <v>834</v>
      </c>
      <c r="O294" s="184">
        <v>937</v>
      </c>
      <c r="P294" s="184">
        <v>1013</v>
      </c>
      <c r="Q294" s="184">
        <v>970</v>
      </c>
      <c r="R294" s="184">
        <v>1032</v>
      </c>
      <c r="S294" s="184">
        <v>996</v>
      </c>
      <c r="T294" s="184">
        <v>978</v>
      </c>
      <c r="U294" s="184">
        <v>1059</v>
      </c>
      <c r="V294" s="184">
        <v>1059</v>
      </c>
      <c r="W294" s="184">
        <v>1031</v>
      </c>
      <c r="X294" s="184">
        <v>1085</v>
      </c>
      <c r="Y294" s="184">
        <v>1114</v>
      </c>
      <c r="Z294" s="184">
        <v>1088</v>
      </c>
      <c r="AA294" s="184">
        <v>1079</v>
      </c>
      <c r="AB294" s="184">
        <v>1101</v>
      </c>
      <c r="AC294" s="184">
        <v>1090</v>
      </c>
      <c r="AD294" s="184">
        <v>1024</v>
      </c>
      <c r="AE294" s="184">
        <v>935</v>
      </c>
      <c r="AF294" s="184">
        <v>613</v>
      </c>
      <c r="AG294" s="184">
        <v>611</v>
      </c>
      <c r="AH294" s="184">
        <v>575</v>
      </c>
      <c r="AI294" s="184">
        <v>731</v>
      </c>
      <c r="AJ294" s="184">
        <v>845</v>
      </c>
      <c r="AK294" s="184">
        <v>795</v>
      </c>
      <c r="AL294" s="184">
        <v>930</v>
      </c>
      <c r="AM294" s="184">
        <v>854</v>
      </c>
      <c r="AN294" s="184">
        <v>905</v>
      </c>
      <c r="AO294" s="184">
        <v>868</v>
      </c>
      <c r="AP294" s="184">
        <v>880</v>
      </c>
      <c r="AQ294" s="184">
        <v>932</v>
      </c>
      <c r="AR294" s="184">
        <v>936</v>
      </c>
      <c r="AS294" s="184">
        <v>995</v>
      </c>
      <c r="AT294" s="184">
        <v>1106</v>
      </c>
      <c r="AU294" s="184">
        <v>1100</v>
      </c>
      <c r="AV294" s="184">
        <v>1136</v>
      </c>
      <c r="AW294" s="184">
        <v>1207</v>
      </c>
      <c r="AX294" s="184">
        <v>1089</v>
      </c>
      <c r="AY294" s="184">
        <v>1136</v>
      </c>
      <c r="AZ294" s="184">
        <v>1175</v>
      </c>
      <c r="BA294" s="184">
        <v>1109</v>
      </c>
      <c r="BB294" s="184">
        <v>1126</v>
      </c>
      <c r="BC294" s="184">
        <v>1208</v>
      </c>
      <c r="BD294" s="184">
        <v>1131</v>
      </c>
      <c r="BE294" s="184">
        <v>1144</v>
      </c>
      <c r="BF294" s="184">
        <v>1155</v>
      </c>
      <c r="BG294" s="184">
        <v>1169</v>
      </c>
      <c r="BH294" s="184">
        <v>1009</v>
      </c>
      <c r="BI294" s="184">
        <v>1069</v>
      </c>
      <c r="BJ294" s="184">
        <v>1107</v>
      </c>
      <c r="BK294" s="184">
        <v>1081</v>
      </c>
      <c r="BL294" s="184">
        <v>1057</v>
      </c>
      <c r="BM294" s="184">
        <v>1032</v>
      </c>
      <c r="BN294" s="184">
        <v>1058</v>
      </c>
      <c r="BO294" s="184">
        <v>1035</v>
      </c>
      <c r="BP294" s="184">
        <v>1011</v>
      </c>
      <c r="BQ294" s="184">
        <v>1039</v>
      </c>
      <c r="BR294" s="184">
        <v>1005</v>
      </c>
      <c r="BS294" s="184">
        <v>1074</v>
      </c>
      <c r="BT294" s="184">
        <v>955</v>
      </c>
      <c r="BU294" s="184">
        <v>1016</v>
      </c>
      <c r="BV294" s="184">
        <v>932</v>
      </c>
      <c r="BW294" s="184">
        <v>929</v>
      </c>
      <c r="BX294" s="184">
        <v>839</v>
      </c>
      <c r="BY294" s="184">
        <v>857</v>
      </c>
      <c r="BZ294" s="184">
        <v>822</v>
      </c>
      <c r="CA294" s="184">
        <v>768</v>
      </c>
      <c r="CB294" s="184">
        <v>726</v>
      </c>
      <c r="CC294" s="184">
        <v>685</v>
      </c>
      <c r="CD294" s="184">
        <v>651</v>
      </c>
      <c r="CE294" s="184">
        <v>595</v>
      </c>
      <c r="CF294" s="184">
        <v>618</v>
      </c>
      <c r="CG294" s="184">
        <v>595</v>
      </c>
      <c r="CH294" s="184">
        <v>569</v>
      </c>
      <c r="CI294" s="184">
        <v>601</v>
      </c>
      <c r="CJ294" s="184">
        <v>611</v>
      </c>
      <c r="CK294" s="184">
        <v>669</v>
      </c>
      <c r="CL294" s="184">
        <v>692</v>
      </c>
      <c r="CM294" s="184">
        <v>545</v>
      </c>
      <c r="CN294" s="184">
        <v>456</v>
      </c>
      <c r="CO294" s="184">
        <v>426</v>
      </c>
      <c r="CP294" s="184">
        <v>413</v>
      </c>
      <c r="CQ294" s="184">
        <v>370</v>
      </c>
      <c r="CR294" s="184">
        <v>260</v>
      </c>
      <c r="CS294" s="184">
        <v>256</v>
      </c>
      <c r="CT294" s="184">
        <v>275</v>
      </c>
      <c r="CU294" s="184">
        <v>244</v>
      </c>
      <c r="CV294" s="184">
        <v>223</v>
      </c>
      <c r="CW294" s="184">
        <v>196</v>
      </c>
      <c r="CX294" s="184">
        <v>153</v>
      </c>
      <c r="CY294" s="184">
        <v>608</v>
      </c>
      <c r="CZ294">
        <v>773</v>
      </c>
      <c r="DA294">
        <v>811</v>
      </c>
      <c r="DB294">
        <v>923</v>
      </c>
      <c r="DC294">
        <v>908</v>
      </c>
      <c r="DD294">
        <v>940</v>
      </c>
      <c r="DE294">
        <v>984</v>
      </c>
      <c r="DF294">
        <v>964</v>
      </c>
      <c r="DG294">
        <v>1004</v>
      </c>
      <c r="DH294">
        <v>997</v>
      </c>
      <c r="DI294">
        <v>1019</v>
      </c>
      <c r="DJ294">
        <v>981</v>
      </c>
      <c r="DK294">
        <v>982</v>
      </c>
      <c r="DL294">
        <v>1050</v>
      </c>
      <c r="DM294">
        <v>1081</v>
      </c>
      <c r="DN294">
        <v>1055</v>
      </c>
      <c r="DO294">
        <v>937</v>
      </c>
      <c r="DP294">
        <v>972</v>
      </c>
      <c r="DQ294">
        <v>989</v>
      </c>
      <c r="DR294">
        <v>854</v>
      </c>
      <c r="DS294">
        <v>501</v>
      </c>
      <c r="DT294">
        <v>452</v>
      </c>
      <c r="DU294">
        <v>481</v>
      </c>
      <c r="DV294">
        <v>605</v>
      </c>
      <c r="DW294">
        <v>711</v>
      </c>
      <c r="DX294">
        <v>764</v>
      </c>
      <c r="DY294">
        <v>847</v>
      </c>
      <c r="DZ294">
        <v>915</v>
      </c>
      <c r="EA294">
        <v>890</v>
      </c>
      <c r="EB294">
        <v>878</v>
      </c>
      <c r="EC294">
        <v>926</v>
      </c>
      <c r="ED294">
        <v>1061</v>
      </c>
      <c r="EE294">
        <v>1024</v>
      </c>
      <c r="EF294">
        <v>1190</v>
      </c>
      <c r="EG294">
        <v>1252</v>
      </c>
      <c r="EH294">
        <v>1291</v>
      </c>
      <c r="EI294">
        <v>1290</v>
      </c>
      <c r="EJ294">
        <v>1305</v>
      </c>
      <c r="EK294">
        <v>1227</v>
      </c>
      <c r="EL294">
        <v>1287</v>
      </c>
      <c r="EM294">
        <v>1257</v>
      </c>
      <c r="EN294">
        <v>1147</v>
      </c>
      <c r="EO294">
        <v>1164</v>
      </c>
      <c r="EP294">
        <v>1267</v>
      </c>
      <c r="EQ294">
        <v>1266</v>
      </c>
      <c r="ER294">
        <v>1244</v>
      </c>
      <c r="ES294">
        <v>1184</v>
      </c>
      <c r="ET294">
        <v>1170</v>
      </c>
      <c r="EU294">
        <v>1113</v>
      </c>
      <c r="EV294">
        <v>1129</v>
      </c>
      <c r="EW294">
        <v>1065</v>
      </c>
      <c r="EX294">
        <v>1077</v>
      </c>
      <c r="EY294">
        <v>1045</v>
      </c>
      <c r="EZ294">
        <v>1093</v>
      </c>
      <c r="FA294">
        <v>1143</v>
      </c>
      <c r="FB294">
        <v>1090</v>
      </c>
      <c r="FC294">
        <v>1040</v>
      </c>
      <c r="FD294">
        <v>1001</v>
      </c>
      <c r="FE294">
        <v>1047</v>
      </c>
      <c r="FF294">
        <v>1103</v>
      </c>
      <c r="FG294">
        <v>1111</v>
      </c>
      <c r="FH294">
        <v>1033</v>
      </c>
      <c r="FI294">
        <v>960</v>
      </c>
      <c r="FJ294">
        <v>922</v>
      </c>
      <c r="FK294">
        <v>866</v>
      </c>
      <c r="FL294">
        <v>809</v>
      </c>
      <c r="FM294">
        <v>888</v>
      </c>
      <c r="FN294">
        <v>808</v>
      </c>
      <c r="FO294">
        <v>733</v>
      </c>
      <c r="FP294">
        <v>674</v>
      </c>
      <c r="FQ294">
        <v>686</v>
      </c>
      <c r="FR294">
        <v>655</v>
      </c>
      <c r="FS294">
        <v>651</v>
      </c>
      <c r="FT294">
        <v>691</v>
      </c>
      <c r="FU294">
        <v>697</v>
      </c>
      <c r="FV294">
        <v>712</v>
      </c>
      <c r="FW294">
        <v>714</v>
      </c>
      <c r="FX294">
        <v>736</v>
      </c>
      <c r="FY294">
        <v>815</v>
      </c>
      <c r="FZ294">
        <v>561</v>
      </c>
      <c r="GA294">
        <v>584</v>
      </c>
      <c r="GB294">
        <v>537</v>
      </c>
      <c r="GC294">
        <v>514</v>
      </c>
      <c r="GD294">
        <v>435</v>
      </c>
      <c r="GE294">
        <v>368</v>
      </c>
      <c r="GF294">
        <v>399</v>
      </c>
      <c r="GG294">
        <v>386</v>
      </c>
      <c r="GH294">
        <v>345</v>
      </c>
      <c r="GI294">
        <v>317</v>
      </c>
      <c r="GJ294">
        <v>307</v>
      </c>
      <c r="GK294">
        <v>277</v>
      </c>
      <c r="GL294">
        <v>1287</v>
      </c>
    </row>
    <row r="295" spans="1:194" s="1" customFormat="1" ht="14.4" x14ac:dyDescent="0.3">
      <c r="A295" s="30" t="s">
        <v>46</v>
      </c>
      <c r="B295" s="1" t="s">
        <v>334</v>
      </c>
      <c r="C295" s="29" t="str">
        <f t="shared" si="86"/>
        <v>LA England - Ribble Valley</v>
      </c>
      <c r="D295" s="48">
        <f t="shared" si="87"/>
        <v>2603</v>
      </c>
      <c r="E295" s="48">
        <f t="shared" si="88"/>
        <v>2417</v>
      </c>
      <c r="F295" s="49">
        <f t="shared" ref="F295:F358" si="89">G295+H295</f>
        <v>65794</v>
      </c>
      <c r="G295" s="49">
        <f t="shared" ref="G295:G358" si="90">SUM(M295:CY295)</f>
        <v>32226</v>
      </c>
      <c r="H295" s="50">
        <f t="shared" ref="H295:H358" si="91">SUM(CZ295:GL295)</f>
        <v>33568</v>
      </c>
      <c r="I295" s="50">
        <f t="shared" ref="I295:I358" si="92">SUM(AE295:CY295)</f>
        <v>25887</v>
      </c>
      <c r="J295" s="50">
        <f t="shared" ref="J295:J358" si="93">SUM(DR295:GL295)</f>
        <v>27620</v>
      </c>
      <c r="K295" s="47">
        <f t="shared" ref="K295:K358" si="94">SUM(M295:AD295)</f>
        <v>6339</v>
      </c>
      <c r="L295" s="48">
        <f t="shared" ref="L295:L358" si="95">SUM(CZ295:DQ295)</f>
        <v>5948</v>
      </c>
      <c r="M295" s="184">
        <v>248</v>
      </c>
      <c r="N295" s="184">
        <v>216</v>
      </c>
      <c r="O295" s="184">
        <v>318</v>
      </c>
      <c r="P295" s="184">
        <v>309</v>
      </c>
      <c r="Q295" s="184">
        <v>307</v>
      </c>
      <c r="R295" s="184">
        <v>298</v>
      </c>
      <c r="S295" s="184">
        <v>371</v>
      </c>
      <c r="T295" s="184">
        <v>320</v>
      </c>
      <c r="U295" s="184">
        <v>313</v>
      </c>
      <c r="V295" s="184">
        <v>332</v>
      </c>
      <c r="W295" s="184">
        <v>326</v>
      </c>
      <c r="X295" s="184">
        <v>378</v>
      </c>
      <c r="Y295" s="184">
        <v>399</v>
      </c>
      <c r="Z295" s="184">
        <v>404</v>
      </c>
      <c r="AA295" s="184">
        <v>412</v>
      </c>
      <c r="AB295" s="184">
        <v>502</v>
      </c>
      <c r="AC295" s="184">
        <v>448</v>
      </c>
      <c r="AD295" s="184">
        <v>438</v>
      </c>
      <c r="AE295" s="184">
        <v>394</v>
      </c>
      <c r="AF295" s="184">
        <v>279</v>
      </c>
      <c r="AG295" s="184">
        <v>242</v>
      </c>
      <c r="AH295" s="184">
        <v>219</v>
      </c>
      <c r="AI295" s="184">
        <v>277</v>
      </c>
      <c r="AJ295" s="184">
        <v>295</v>
      </c>
      <c r="AK295" s="184">
        <v>306</v>
      </c>
      <c r="AL295" s="184">
        <v>356</v>
      </c>
      <c r="AM295" s="184">
        <v>305</v>
      </c>
      <c r="AN295" s="184">
        <v>315</v>
      </c>
      <c r="AO295" s="184">
        <v>286</v>
      </c>
      <c r="AP295" s="184">
        <v>333</v>
      </c>
      <c r="AQ295" s="184">
        <v>315</v>
      </c>
      <c r="AR295" s="184">
        <v>329</v>
      </c>
      <c r="AS295" s="184">
        <v>329</v>
      </c>
      <c r="AT295" s="184">
        <v>398</v>
      </c>
      <c r="AU295" s="184">
        <v>347</v>
      </c>
      <c r="AV295" s="184">
        <v>371</v>
      </c>
      <c r="AW295" s="184">
        <v>394</v>
      </c>
      <c r="AX295" s="184">
        <v>366</v>
      </c>
      <c r="AY295" s="184">
        <v>346</v>
      </c>
      <c r="AZ295" s="184">
        <v>364</v>
      </c>
      <c r="BA295" s="184">
        <v>326</v>
      </c>
      <c r="BB295" s="184">
        <v>373</v>
      </c>
      <c r="BC295" s="184">
        <v>343</v>
      </c>
      <c r="BD295" s="184">
        <v>370</v>
      </c>
      <c r="BE295" s="184">
        <v>359</v>
      </c>
      <c r="BF295" s="184">
        <v>369</v>
      </c>
      <c r="BG295" s="184">
        <v>317</v>
      </c>
      <c r="BH295" s="184">
        <v>331</v>
      </c>
      <c r="BI295" s="184">
        <v>353</v>
      </c>
      <c r="BJ295" s="184">
        <v>359</v>
      </c>
      <c r="BK295" s="184">
        <v>433</v>
      </c>
      <c r="BL295" s="184">
        <v>407</v>
      </c>
      <c r="BM295" s="184">
        <v>453</v>
      </c>
      <c r="BN295" s="184">
        <v>483</v>
      </c>
      <c r="BO295" s="184">
        <v>499</v>
      </c>
      <c r="BP295" s="184">
        <v>558</v>
      </c>
      <c r="BQ295" s="184">
        <v>537</v>
      </c>
      <c r="BR295" s="184">
        <v>511</v>
      </c>
      <c r="BS295" s="184">
        <v>528</v>
      </c>
      <c r="BT295" s="184">
        <v>539</v>
      </c>
      <c r="BU295" s="184">
        <v>508</v>
      </c>
      <c r="BV295" s="184">
        <v>565</v>
      </c>
      <c r="BW295" s="184">
        <v>529</v>
      </c>
      <c r="BX295" s="184">
        <v>521</v>
      </c>
      <c r="BY295" s="184">
        <v>444</v>
      </c>
      <c r="BZ295" s="184">
        <v>470</v>
      </c>
      <c r="CA295" s="184">
        <v>470</v>
      </c>
      <c r="CB295" s="184">
        <v>476</v>
      </c>
      <c r="CC295" s="184">
        <v>401</v>
      </c>
      <c r="CD295" s="184">
        <v>349</v>
      </c>
      <c r="CE295" s="184">
        <v>378</v>
      </c>
      <c r="CF295" s="184">
        <v>383</v>
      </c>
      <c r="CG295" s="184">
        <v>348</v>
      </c>
      <c r="CH295" s="184">
        <v>320</v>
      </c>
      <c r="CI295" s="184">
        <v>359</v>
      </c>
      <c r="CJ295" s="184">
        <v>384</v>
      </c>
      <c r="CK295" s="184">
        <v>380</v>
      </c>
      <c r="CL295" s="184">
        <v>374</v>
      </c>
      <c r="CM295" s="184">
        <v>359</v>
      </c>
      <c r="CN295" s="184">
        <v>319</v>
      </c>
      <c r="CO295" s="184">
        <v>255</v>
      </c>
      <c r="CP295" s="184">
        <v>231</v>
      </c>
      <c r="CQ295" s="184">
        <v>203</v>
      </c>
      <c r="CR295" s="184">
        <v>194</v>
      </c>
      <c r="CS295" s="184">
        <v>177</v>
      </c>
      <c r="CT295" s="184">
        <v>144</v>
      </c>
      <c r="CU295" s="184">
        <v>135</v>
      </c>
      <c r="CV295" s="184">
        <v>114</v>
      </c>
      <c r="CW295" s="184">
        <v>115</v>
      </c>
      <c r="CX295" s="184">
        <v>78</v>
      </c>
      <c r="CY295" s="184">
        <v>290</v>
      </c>
      <c r="CZ295">
        <v>226</v>
      </c>
      <c r="DA295">
        <v>227</v>
      </c>
      <c r="DB295">
        <v>263</v>
      </c>
      <c r="DC295">
        <v>281</v>
      </c>
      <c r="DD295">
        <v>313</v>
      </c>
      <c r="DE295">
        <v>298</v>
      </c>
      <c r="DF295">
        <v>291</v>
      </c>
      <c r="DG295">
        <v>284</v>
      </c>
      <c r="DH295">
        <v>328</v>
      </c>
      <c r="DI295">
        <v>297</v>
      </c>
      <c r="DJ295">
        <v>329</v>
      </c>
      <c r="DK295">
        <v>394</v>
      </c>
      <c r="DL295">
        <v>367</v>
      </c>
      <c r="DM295">
        <v>376</v>
      </c>
      <c r="DN295">
        <v>404</v>
      </c>
      <c r="DO295">
        <v>421</v>
      </c>
      <c r="DP295">
        <v>403</v>
      </c>
      <c r="DQ295">
        <v>446</v>
      </c>
      <c r="DR295">
        <v>354</v>
      </c>
      <c r="DS295">
        <v>255</v>
      </c>
      <c r="DT295">
        <v>218</v>
      </c>
      <c r="DU295">
        <v>170</v>
      </c>
      <c r="DV295">
        <v>253</v>
      </c>
      <c r="DW295">
        <v>282</v>
      </c>
      <c r="DX295">
        <v>318</v>
      </c>
      <c r="DY295">
        <v>336</v>
      </c>
      <c r="DZ295">
        <v>332</v>
      </c>
      <c r="EA295">
        <v>293</v>
      </c>
      <c r="EB295">
        <v>278</v>
      </c>
      <c r="EC295">
        <v>324</v>
      </c>
      <c r="ED295">
        <v>343</v>
      </c>
      <c r="EE295">
        <v>346</v>
      </c>
      <c r="EF295">
        <v>373</v>
      </c>
      <c r="EG295">
        <v>355</v>
      </c>
      <c r="EH295">
        <v>378</v>
      </c>
      <c r="EI295">
        <v>423</v>
      </c>
      <c r="EJ295">
        <v>403</v>
      </c>
      <c r="EK295">
        <v>378</v>
      </c>
      <c r="EL295">
        <v>382</v>
      </c>
      <c r="EM295">
        <v>363</v>
      </c>
      <c r="EN295">
        <v>342</v>
      </c>
      <c r="EO295">
        <v>393</v>
      </c>
      <c r="EP295">
        <v>393</v>
      </c>
      <c r="EQ295">
        <v>371</v>
      </c>
      <c r="ER295">
        <v>435</v>
      </c>
      <c r="ES295">
        <v>409</v>
      </c>
      <c r="ET295">
        <v>358</v>
      </c>
      <c r="EU295">
        <v>393</v>
      </c>
      <c r="EV295">
        <v>402</v>
      </c>
      <c r="EW295">
        <v>398</v>
      </c>
      <c r="EX295">
        <v>394</v>
      </c>
      <c r="EY295">
        <v>465</v>
      </c>
      <c r="EZ295">
        <v>512</v>
      </c>
      <c r="FA295">
        <v>509</v>
      </c>
      <c r="FB295">
        <v>580</v>
      </c>
      <c r="FC295">
        <v>520</v>
      </c>
      <c r="FD295">
        <v>536</v>
      </c>
      <c r="FE295">
        <v>534</v>
      </c>
      <c r="FF295">
        <v>484</v>
      </c>
      <c r="FG295">
        <v>589</v>
      </c>
      <c r="FH295">
        <v>596</v>
      </c>
      <c r="FI295">
        <v>519</v>
      </c>
      <c r="FJ295">
        <v>554</v>
      </c>
      <c r="FK295">
        <v>503</v>
      </c>
      <c r="FL295">
        <v>486</v>
      </c>
      <c r="FM295">
        <v>476</v>
      </c>
      <c r="FN295">
        <v>474</v>
      </c>
      <c r="FO295">
        <v>471</v>
      </c>
      <c r="FP295">
        <v>424</v>
      </c>
      <c r="FQ295">
        <v>444</v>
      </c>
      <c r="FR295">
        <v>381</v>
      </c>
      <c r="FS295">
        <v>369</v>
      </c>
      <c r="FT295">
        <v>341</v>
      </c>
      <c r="FU295">
        <v>400</v>
      </c>
      <c r="FV295">
        <v>379</v>
      </c>
      <c r="FW295">
        <v>406</v>
      </c>
      <c r="FX295">
        <v>400</v>
      </c>
      <c r="FY295">
        <v>446</v>
      </c>
      <c r="FZ295">
        <v>362</v>
      </c>
      <c r="GA295">
        <v>326</v>
      </c>
      <c r="GB295">
        <v>321</v>
      </c>
      <c r="GC295">
        <v>282</v>
      </c>
      <c r="GD295">
        <v>280</v>
      </c>
      <c r="GE295">
        <v>242</v>
      </c>
      <c r="GF295">
        <v>233</v>
      </c>
      <c r="GG295">
        <v>216</v>
      </c>
      <c r="GH295">
        <v>166</v>
      </c>
      <c r="GI295">
        <v>166</v>
      </c>
      <c r="GJ295">
        <v>157</v>
      </c>
      <c r="GK295">
        <v>117</v>
      </c>
      <c r="GL295">
        <v>509</v>
      </c>
    </row>
    <row r="296" spans="1:194" s="1" customFormat="1" ht="14.4" x14ac:dyDescent="0.3">
      <c r="A296" s="30" t="s">
        <v>46</v>
      </c>
      <c r="B296" s="1" t="s">
        <v>335</v>
      </c>
      <c r="C296" s="29" t="str">
        <f t="shared" si="86"/>
        <v>LA England - Richmond upon Thames</v>
      </c>
      <c r="D296" s="48">
        <f t="shared" si="87"/>
        <v>8155</v>
      </c>
      <c r="E296" s="48">
        <f t="shared" si="88"/>
        <v>7874</v>
      </c>
      <c r="F296" s="49">
        <f t="shared" si="89"/>
        <v>196678</v>
      </c>
      <c r="G296" s="49">
        <f t="shared" si="90"/>
        <v>94306</v>
      </c>
      <c r="H296" s="50">
        <f t="shared" si="91"/>
        <v>102372</v>
      </c>
      <c r="I296" s="50">
        <f t="shared" si="92"/>
        <v>71835</v>
      </c>
      <c r="J296" s="50">
        <f t="shared" si="93"/>
        <v>80805</v>
      </c>
      <c r="K296" s="47">
        <f t="shared" si="94"/>
        <v>22471</v>
      </c>
      <c r="L296" s="48">
        <f t="shared" si="95"/>
        <v>21567</v>
      </c>
      <c r="M296" s="184">
        <v>871</v>
      </c>
      <c r="N296" s="184">
        <v>904</v>
      </c>
      <c r="O296" s="184">
        <v>1078</v>
      </c>
      <c r="P296" s="184">
        <v>1082</v>
      </c>
      <c r="Q296" s="184">
        <v>1184</v>
      </c>
      <c r="R296" s="184">
        <v>1232</v>
      </c>
      <c r="S296" s="184">
        <v>1235</v>
      </c>
      <c r="T296" s="184">
        <v>1303</v>
      </c>
      <c r="U296" s="184">
        <v>1339</v>
      </c>
      <c r="V296" s="184">
        <v>1325</v>
      </c>
      <c r="W296" s="184">
        <v>1342</v>
      </c>
      <c r="X296" s="184">
        <v>1421</v>
      </c>
      <c r="Y296" s="184">
        <v>1412</v>
      </c>
      <c r="Z296" s="184">
        <v>1402</v>
      </c>
      <c r="AA296" s="184">
        <v>1425</v>
      </c>
      <c r="AB296" s="184">
        <v>1331</v>
      </c>
      <c r="AC296" s="184">
        <v>1325</v>
      </c>
      <c r="AD296" s="184">
        <v>1260</v>
      </c>
      <c r="AE296" s="184">
        <v>1111</v>
      </c>
      <c r="AF296" s="184">
        <v>753</v>
      </c>
      <c r="AG296" s="184">
        <v>650</v>
      </c>
      <c r="AH296" s="184">
        <v>701</v>
      </c>
      <c r="AI296" s="184">
        <v>865</v>
      </c>
      <c r="AJ296" s="184">
        <v>949</v>
      </c>
      <c r="AK296" s="184">
        <v>1070</v>
      </c>
      <c r="AL296" s="184">
        <v>1150</v>
      </c>
      <c r="AM296" s="184">
        <v>1079</v>
      </c>
      <c r="AN296" s="184">
        <v>992</v>
      </c>
      <c r="AO296" s="184">
        <v>935</v>
      </c>
      <c r="AP296" s="184">
        <v>929</v>
      </c>
      <c r="AQ296" s="184">
        <v>1034</v>
      </c>
      <c r="AR296" s="184">
        <v>910</v>
      </c>
      <c r="AS296" s="184">
        <v>1017</v>
      </c>
      <c r="AT296" s="184">
        <v>1104</v>
      </c>
      <c r="AU296" s="184">
        <v>1130</v>
      </c>
      <c r="AV296" s="184">
        <v>1176</v>
      </c>
      <c r="AW296" s="184">
        <v>1133</v>
      </c>
      <c r="AX296" s="184">
        <v>1217</v>
      </c>
      <c r="AY296" s="184">
        <v>1218</v>
      </c>
      <c r="AZ296" s="184">
        <v>1308</v>
      </c>
      <c r="BA296" s="184">
        <v>1251</v>
      </c>
      <c r="BB296" s="184">
        <v>1374</v>
      </c>
      <c r="BC296" s="184">
        <v>1383</v>
      </c>
      <c r="BD296" s="184">
        <v>1455</v>
      </c>
      <c r="BE296" s="184">
        <v>1496</v>
      </c>
      <c r="BF296" s="184">
        <v>1443</v>
      </c>
      <c r="BG296" s="184">
        <v>1515</v>
      </c>
      <c r="BH296" s="184">
        <v>1520</v>
      </c>
      <c r="BI296" s="184">
        <v>1441</v>
      </c>
      <c r="BJ296" s="184">
        <v>1538</v>
      </c>
      <c r="BK296" s="184">
        <v>1466</v>
      </c>
      <c r="BL296" s="184">
        <v>1479</v>
      </c>
      <c r="BM296" s="184">
        <v>1610</v>
      </c>
      <c r="BN296" s="184">
        <v>1491</v>
      </c>
      <c r="BO296" s="184">
        <v>1420</v>
      </c>
      <c r="BP296" s="184">
        <v>1446</v>
      </c>
      <c r="BQ296" s="184">
        <v>1389</v>
      </c>
      <c r="BR296" s="184">
        <v>1396</v>
      </c>
      <c r="BS296" s="184">
        <v>1372</v>
      </c>
      <c r="BT296" s="184">
        <v>1277</v>
      </c>
      <c r="BU296" s="184">
        <v>1291</v>
      </c>
      <c r="BV296" s="184">
        <v>1211</v>
      </c>
      <c r="BW296" s="184">
        <v>1152</v>
      </c>
      <c r="BX296" s="184">
        <v>1061</v>
      </c>
      <c r="BY296" s="184">
        <v>998</v>
      </c>
      <c r="BZ296" s="184">
        <v>905</v>
      </c>
      <c r="CA296" s="184">
        <v>919</v>
      </c>
      <c r="CB296" s="184">
        <v>877</v>
      </c>
      <c r="CC296" s="184">
        <v>761</v>
      </c>
      <c r="CD296" s="184">
        <v>705</v>
      </c>
      <c r="CE296" s="184">
        <v>709</v>
      </c>
      <c r="CF296" s="184">
        <v>708</v>
      </c>
      <c r="CG296" s="184">
        <v>735</v>
      </c>
      <c r="CH296" s="184">
        <v>749</v>
      </c>
      <c r="CI296" s="184">
        <v>722</v>
      </c>
      <c r="CJ296" s="184">
        <v>716</v>
      </c>
      <c r="CK296" s="184">
        <v>780</v>
      </c>
      <c r="CL296" s="184">
        <v>802</v>
      </c>
      <c r="CM296" s="184">
        <v>624</v>
      </c>
      <c r="CN296" s="184">
        <v>572</v>
      </c>
      <c r="CO296" s="184">
        <v>569</v>
      </c>
      <c r="CP296" s="184">
        <v>429</v>
      </c>
      <c r="CQ296" s="184">
        <v>360</v>
      </c>
      <c r="CR296" s="184">
        <v>324</v>
      </c>
      <c r="CS296" s="184">
        <v>285</v>
      </c>
      <c r="CT296" s="184">
        <v>320</v>
      </c>
      <c r="CU296" s="184">
        <v>278</v>
      </c>
      <c r="CV296" s="184">
        <v>188</v>
      </c>
      <c r="CW296" s="184">
        <v>166</v>
      </c>
      <c r="CX296" s="184">
        <v>151</v>
      </c>
      <c r="CY296" s="184">
        <v>575</v>
      </c>
      <c r="CZ296">
        <v>851</v>
      </c>
      <c r="DA296">
        <v>829</v>
      </c>
      <c r="DB296">
        <v>975</v>
      </c>
      <c r="DC296">
        <v>1039</v>
      </c>
      <c r="DD296">
        <v>1142</v>
      </c>
      <c r="DE296">
        <v>1131</v>
      </c>
      <c r="DF296">
        <v>1186</v>
      </c>
      <c r="DG296">
        <v>1258</v>
      </c>
      <c r="DH296">
        <v>1268</v>
      </c>
      <c r="DI296">
        <v>1372</v>
      </c>
      <c r="DJ296">
        <v>1295</v>
      </c>
      <c r="DK296">
        <v>1347</v>
      </c>
      <c r="DL296">
        <v>1318</v>
      </c>
      <c r="DM296">
        <v>1392</v>
      </c>
      <c r="DN296">
        <v>1358</v>
      </c>
      <c r="DO296">
        <v>1288</v>
      </c>
      <c r="DP296">
        <v>1319</v>
      </c>
      <c r="DQ296">
        <v>1199</v>
      </c>
      <c r="DR296">
        <v>1070</v>
      </c>
      <c r="DS296">
        <v>766</v>
      </c>
      <c r="DT296">
        <v>565</v>
      </c>
      <c r="DU296">
        <v>578</v>
      </c>
      <c r="DV296">
        <v>828</v>
      </c>
      <c r="DW296">
        <v>1002</v>
      </c>
      <c r="DX296">
        <v>1092</v>
      </c>
      <c r="DY296">
        <v>1134</v>
      </c>
      <c r="DZ296">
        <v>1118</v>
      </c>
      <c r="EA296">
        <v>1064</v>
      </c>
      <c r="EB296">
        <v>1095</v>
      </c>
      <c r="EC296">
        <v>1048</v>
      </c>
      <c r="ED296">
        <v>1203</v>
      </c>
      <c r="EE296">
        <v>1153</v>
      </c>
      <c r="EF296">
        <v>1099</v>
      </c>
      <c r="EG296">
        <v>1305</v>
      </c>
      <c r="EH296">
        <v>1266</v>
      </c>
      <c r="EI296">
        <v>1266</v>
      </c>
      <c r="EJ296">
        <v>1352</v>
      </c>
      <c r="EK296">
        <v>1428</v>
      </c>
      <c r="EL296">
        <v>1527</v>
      </c>
      <c r="EM296">
        <v>1424</v>
      </c>
      <c r="EN296">
        <v>1521</v>
      </c>
      <c r="EO296">
        <v>1614</v>
      </c>
      <c r="EP296">
        <v>1619</v>
      </c>
      <c r="EQ296">
        <v>1709</v>
      </c>
      <c r="ER296">
        <v>1760</v>
      </c>
      <c r="ES296">
        <v>1840</v>
      </c>
      <c r="ET296">
        <v>1656</v>
      </c>
      <c r="EU296">
        <v>1666</v>
      </c>
      <c r="EV296">
        <v>1569</v>
      </c>
      <c r="EW296">
        <v>1623</v>
      </c>
      <c r="EX296">
        <v>1653</v>
      </c>
      <c r="EY296">
        <v>1682</v>
      </c>
      <c r="EZ296">
        <v>1568</v>
      </c>
      <c r="FA296">
        <v>1631</v>
      </c>
      <c r="FB296">
        <v>1537</v>
      </c>
      <c r="FC296">
        <v>1457</v>
      </c>
      <c r="FD296">
        <v>1508</v>
      </c>
      <c r="FE296">
        <v>1509</v>
      </c>
      <c r="FF296">
        <v>1439</v>
      </c>
      <c r="FG296">
        <v>1403</v>
      </c>
      <c r="FH296">
        <v>1331</v>
      </c>
      <c r="FI296">
        <v>1283</v>
      </c>
      <c r="FJ296">
        <v>1225</v>
      </c>
      <c r="FK296">
        <v>1124</v>
      </c>
      <c r="FL296">
        <v>1038</v>
      </c>
      <c r="FM296">
        <v>1006</v>
      </c>
      <c r="FN296">
        <v>960</v>
      </c>
      <c r="FO296">
        <v>982</v>
      </c>
      <c r="FP296">
        <v>865</v>
      </c>
      <c r="FQ296">
        <v>921</v>
      </c>
      <c r="FR296">
        <v>862</v>
      </c>
      <c r="FS296">
        <v>820</v>
      </c>
      <c r="FT296">
        <v>827</v>
      </c>
      <c r="FU296">
        <v>885</v>
      </c>
      <c r="FV296">
        <v>841</v>
      </c>
      <c r="FW296">
        <v>919</v>
      </c>
      <c r="FX296">
        <v>912</v>
      </c>
      <c r="FY296">
        <v>959</v>
      </c>
      <c r="FZ296">
        <v>728</v>
      </c>
      <c r="GA296">
        <v>635</v>
      </c>
      <c r="GB296">
        <v>704</v>
      </c>
      <c r="GC296">
        <v>580</v>
      </c>
      <c r="GD296">
        <v>529</v>
      </c>
      <c r="GE296">
        <v>401</v>
      </c>
      <c r="GF296">
        <v>421</v>
      </c>
      <c r="GG296">
        <v>431</v>
      </c>
      <c r="GH296">
        <v>397</v>
      </c>
      <c r="GI296">
        <v>297</v>
      </c>
      <c r="GJ296">
        <v>280</v>
      </c>
      <c r="GK296">
        <v>254</v>
      </c>
      <c r="GL296">
        <v>1041</v>
      </c>
    </row>
    <row r="297" spans="1:194" s="1" customFormat="1" ht="14.4" x14ac:dyDescent="0.3">
      <c r="A297" s="30" t="s">
        <v>46</v>
      </c>
      <c r="B297" s="1" t="s">
        <v>336</v>
      </c>
      <c r="C297" s="29" t="str">
        <f t="shared" ref="C297:C360" si="96">CONCATENATE(A297," - ",B297)</f>
        <v>LA England - Rochdale</v>
      </c>
      <c r="D297" s="48">
        <f t="shared" si="87"/>
        <v>10479</v>
      </c>
      <c r="E297" s="48">
        <f t="shared" si="88"/>
        <v>9691</v>
      </c>
      <c r="F297" s="49">
        <f t="shared" si="89"/>
        <v>235561</v>
      </c>
      <c r="G297" s="49">
        <f t="shared" si="90"/>
        <v>116071</v>
      </c>
      <c r="H297" s="50">
        <f t="shared" si="91"/>
        <v>119490</v>
      </c>
      <c r="I297" s="50">
        <f t="shared" si="92"/>
        <v>86130</v>
      </c>
      <c r="J297" s="50">
        <f t="shared" si="93"/>
        <v>91344</v>
      </c>
      <c r="K297" s="47">
        <f t="shared" si="94"/>
        <v>29941</v>
      </c>
      <c r="L297" s="48">
        <f t="shared" si="95"/>
        <v>28146</v>
      </c>
      <c r="M297" s="184">
        <v>1416</v>
      </c>
      <c r="N297" s="184">
        <v>1495</v>
      </c>
      <c r="O297" s="184">
        <v>1598</v>
      </c>
      <c r="P297" s="184">
        <v>1514</v>
      </c>
      <c r="Q297" s="184">
        <v>1594</v>
      </c>
      <c r="R297" s="184">
        <v>1712</v>
      </c>
      <c r="S297" s="184">
        <v>1644</v>
      </c>
      <c r="T297" s="184">
        <v>1692</v>
      </c>
      <c r="U297" s="184">
        <v>1713</v>
      </c>
      <c r="V297" s="184">
        <v>1706</v>
      </c>
      <c r="W297" s="184">
        <v>1641</v>
      </c>
      <c r="X297" s="184">
        <v>1737</v>
      </c>
      <c r="Y297" s="184">
        <v>1793</v>
      </c>
      <c r="Z297" s="184">
        <v>1787</v>
      </c>
      <c r="AA297" s="184">
        <v>1732</v>
      </c>
      <c r="AB297" s="184">
        <v>1668</v>
      </c>
      <c r="AC297" s="184">
        <v>1736</v>
      </c>
      <c r="AD297" s="184">
        <v>1763</v>
      </c>
      <c r="AE297" s="184">
        <v>1639</v>
      </c>
      <c r="AF297" s="184">
        <v>1436</v>
      </c>
      <c r="AG297" s="184">
        <v>1298</v>
      </c>
      <c r="AH297" s="184">
        <v>1272</v>
      </c>
      <c r="AI297" s="184">
        <v>1314</v>
      </c>
      <c r="AJ297" s="184">
        <v>1487</v>
      </c>
      <c r="AK297" s="184">
        <v>1459</v>
      </c>
      <c r="AL297" s="184">
        <v>1505</v>
      </c>
      <c r="AM297" s="184">
        <v>1410</v>
      </c>
      <c r="AN297" s="184">
        <v>1406</v>
      </c>
      <c r="AO297" s="184">
        <v>1352</v>
      </c>
      <c r="AP297" s="184">
        <v>1505</v>
      </c>
      <c r="AQ297" s="184">
        <v>1560</v>
      </c>
      <c r="AR297" s="184">
        <v>1576</v>
      </c>
      <c r="AS297" s="184">
        <v>1554</v>
      </c>
      <c r="AT297" s="184">
        <v>1615</v>
      </c>
      <c r="AU297" s="184">
        <v>1665</v>
      </c>
      <c r="AV297" s="184">
        <v>1587</v>
      </c>
      <c r="AW297" s="184">
        <v>1659</v>
      </c>
      <c r="AX297" s="184">
        <v>1570</v>
      </c>
      <c r="AY297" s="184">
        <v>1587</v>
      </c>
      <c r="AZ297" s="184">
        <v>1589</v>
      </c>
      <c r="BA297" s="184">
        <v>1542</v>
      </c>
      <c r="BB297" s="184">
        <v>1459</v>
      </c>
      <c r="BC297" s="184">
        <v>1541</v>
      </c>
      <c r="BD297" s="184">
        <v>1460</v>
      </c>
      <c r="BE297" s="184">
        <v>1541</v>
      </c>
      <c r="BF297" s="184">
        <v>1394</v>
      </c>
      <c r="BG297" s="184">
        <v>1377</v>
      </c>
      <c r="BH297" s="184">
        <v>1361</v>
      </c>
      <c r="BI297" s="184">
        <v>1250</v>
      </c>
      <c r="BJ297" s="184">
        <v>1365</v>
      </c>
      <c r="BK297" s="184">
        <v>1334</v>
      </c>
      <c r="BL297" s="184">
        <v>1461</v>
      </c>
      <c r="BM297" s="184">
        <v>1467</v>
      </c>
      <c r="BN297" s="184">
        <v>1491</v>
      </c>
      <c r="BO297" s="184">
        <v>1453</v>
      </c>
      <c r="BP297" s="184">
        <v>1443</v>
      </c>
      <c r="BQ297" s="184">
        <v>1490</v>
      </c>
      <c r="BR297" s="184">
        <v>1533</v>
      </c>
      <c r="BS297" s="184">
        <v>1491</v>
      </c>
      <c r="BT297" s="184">
        <v>1380</v>
      </c>
      <c r="BU297" s="184">
        <v>1403</v>
      </c>
      <c r="BV297" s="184">
        <v>1363</v>
      </c>
      <c r="BW297" s="184">
        <v>1341</v>
      </c>
      <c r="BX297" s="184">
        <v>1214</v>
      </c>
      <c r="BY297" s="184">
        <v>1195</v>
      </c>
      <c r="BZ297" s="184">
        <v>1159</v>
      </c>
      <c r="CA297" s="184">
        <v>1185</v>
      </c>
      <c r="CB297" s="184">
        <v>1059</v>
      </c>
      <c r="CC297" s="184">
        <v>1043</v>
      </c>
      <c r="CD297" s="184">
        <v>947</v>
      </c>
      <c r="CE297" s="184">
        <v>1030</v>
      </c>
      <c r="CF297" s="184">
        <v>1004</v>
      </c>
      <c r="CG297" s="184">
        <v>958</v>
      </c>
      <c r="CH297" s="184">
        <v>863</v>
      </c>
      <c r="CI297" s="184">
        <v>860</v>
      </c>
      <c r="CJ297" s="184">
        <v>838</v>
      </c>
      <c r="CK297" s="184">
        <v>870</v>
      </c>
      <c r="CL297" s="184">
        <v>955</v>
      </c>
      <c r="CM297" s="184">
        <v>623</v>
      </c>
      <c r="CN297" s="184">
        <v>603</v>
      </c>
      <c r="CO297" s="184">
        <v>579</v>
      </c>
      <c r="CP297" s="184">
        <v>502</v>
      </c>
      <c r="CQ297" s="184">
        <v>420</v>
      </c>
      <c r="CR297" s="184">
        <v>321</v>
      </c>
      <c r="CS297" s="184">
        <v>349</v>
      </c>
      <c r="CT297" s="184">
        <v>317</v>
      </c>
      <c r="CU297" s="184">
        <v>256</v>
      </c>
      <c r="CV297" s="184">
        <v>234</v>
      </c>
      <c r="CW297" s="184">
        <v>164</v>
      </c>
      <c r="CX297" s="184">
        <v>133</v>
      </c>
      <c r="CY297" s="184">
        <v>464</v>
      </c>
      <c r="CZ297">
        <v>1314</v>
      </c>
      <c r="DA297">
        <v>1397</v>
      </c>
      <c r="DB297">
        <v>1568</v>
      </c>
      <c r="DC297">
        <v>1550</v>
      </c>
      <c r="DD297">
        <v>1560</v>
      </c>
      <c r="DE297">
        <v>1511</v>
      </c>
      <c r="DF297">
        <v>1502</v>
      </c>
      <c r="DG297">
        <v>1525</v>
      </c>
      <c r="DH297">
        <v>1680</v>
      </c>
      <c r="DI297">
        <v>1604</v>
      </c>
      <c r="DJ297">
        <v>1602</v>
      </c>
      <c r="DK297">
        <v>1642</v>
      </c>
      <c r="DL297">
        <v>1619</v>
      </c>
      <c r="DM297">
        <v>1599</v>
      </c>
      <c r="DN297">
        <v>1665</v>
      </c>
      <c r="DO297">
        <v>1698</v>
      </c>
      <c r="DP297">
        <v>1610</v>
      </c>
      <c r="DQ297">
        <v>1500</v>
      </c>
      <c r="DR297">
        <v>1478</v>
      </c>
      <c r="DS297">
        <v>1151</v>
      </c>
      <c r="DT297">
        <v>1107</v>
      </c>
      <c r="DU297">
        <v>1014</v>
      </c>
      <c r="DV297">
        <v>1183</v>
      </c>
      <c r="DW297">
        <v>1221</v>
      </c>
      <c r="DX297">
        <v>1296</v>
      </c>
      <c r="DY297">
        <v>1499</v>
      </c>
      <c r="DZ297">
        <v>1497</v>
      </c>
      <c r="EA297">
        <v>1519</v>
      </c>
      <c r="EB297">
        <v>1527</v>
      </c>
      <c r="EC297">
        <v>1594</v>
      </c>
      <c r="ED297">
        <v>1660</v>
      </c>
      <c r="EE297">
        <v>1659</v>
      </c>
      <c r="EF297">
        <v>1717</v>
      </c>
      <c r="EG297">
        <v>1770</v>
      </c>
      <c r="EH297">
        <v>1851</v>
      </c>
      <c r="EI297">
        <v>1775</v>
      </c>
      <c r="EJ297">
        <v>1949</v>
      </c>
      <c r="EK297">
        <v>1736</v>
      </c>
      <c r="EL297">
        <v>1813</v>
      </c>
      <c r="EM297">
        <v>1724</v>
      </c>
      <c r="EN297">
        <v>1635</v>
      </c>
      <c r="EO297">
        <v>1759</v>
      </c>
      <c r="EP297">
        <v>1642</v>
      </c>
      <c r="EQ297">
        <v>1700</v>
      </c>
      <c r="ER297">
        <v>1653</v>
      </c>
      <c r="ES297">
        <v>1524</v>
      </c>
      <c r="ET297">
        <v>1403</v>
      </c>
      <c r="EU297">
        <v>1360</v>
      </c>
      <c r="EV297">
        <v>1327</v>
      </c>
      <c r="EW297">
        <v>1445</v>
      </c>
      <c r="EX297">
        <v>1360</v>
      </c>
      <c r="EY297">
        <v>1448</v>
      </c>
      <c r="EZ297">
        <v>1478</v>
      </c>
      <c r="FA297">
        <v>1517</v>
      </c>
      <c r="FB297">
        <v>1417</v>
      </c>
      <c r="FC297">
        <v>1501</v>
      </c>
      <c r="FD297">
        <v>1433</v>
      </c>
      <c r="FE297">
        <v>1527</v>
      </c>
      <c r="FF297">
        <v>1456</v>
      </c>
      <c r="FG297">
        <v>1422</v>
      </c>
      <c r="FH297">
        <v>1366</v>
      </c>
      <c r="FI297">
        <v>1369</v>
      </c>
      <c r="FJ297">
        <v>1365</v>
      </c>
      <c r="FK297">
        <v>1360</v>
      </c>
      <c r="FL297">
        <v>1303</v>
      </c>
      <c r="FM297">
        <v>1188</v>
      </c>
      <c r="FN297">
        <v>1197</v>
      </c>
      <c r="FO297">
        <v>1154</v>
      </c>
      <c r="FP297">
        <v>1125</v>
      </c>
      <c r="FQ297">
        <v>1084</v>
      </c>
      <c r="FR297">
        <v>1068</v>
      </c>
      <c r="FS297">
        <v>1024</v>
      </c>
      <c r="FT297">
        <v>979</v>
      </c>
      <c r="FU297">
        <v>973</v>
      </c>
      <c r="FV297">
        <v>965</v>
      </c>
      <c r="FW297">
        <v>968</v>
      </c>
      <c r="FX297">
        <v>996</v>
      </c>
      <c r="FY297">
        <v>1087</v>
      </c>
      <c r="FZ297">
        <v>783</v>
      </c>
      <c r="GA297">
        <v>749</v>
      </c>
      <c r="GB297">
        <v>648</v>
      </c>
      <c r="GC297">
        <v>654</v>
      </c>
      <c r="GD297">
        <v>558</v>
      </c>
      <c r="GE297">
        <v>499</v>
      </c>
      <c r="GF297">
        <v>437</v>
      </c>
      <c r="GG297">
        <v>414</v>
      </c>
      <c r="GH297">
        <v>373</v>
      </c>
      <c r="GI297">
        <v>324</v>
      </c>
      <c r="GJ297">
        <v>315</v>
      </c>
      <c r="GK297">
        <v>289</v>
      </c>
      <c r="GL297">
        <v>983</v>
      </c>
    </row>
    <row r="298" spans="1:194" s="1" customFormat="1" ht="14.4" x14ac:dyDescent="0.3">
      <c r="A298" s="30" t="s">
        <v>46</v>
      </c>
      <c r="B298" s="1" t="s">
        <v>337</v>
      </c>
      <c r="C298" s="29" t="str">
        <f t="shared" si="96"/>
        <v>LA England - Rochford</v>
      </c>
      <c r="D298" s="48">
        <f t="shared" si="87"/>
        <v>3355</v>
      </c>
      <c r="E298" s="48">
        <f t="shared" si="88"/>
        <v>3149</v>
      </c>
      <c r="F298" s="49">
        <f t="shared" si="89"/>
        <v>89815</v>
      </c>
      <c r="G298" s="49">
        <f t="shared" si="90"/>
        <v>43492</v>
      </c>
      <c r="H298" s="50">
        <f t="shared" si="91"/>
        <v>46323</v>
      </c>
      <c r="I298" s="50">
        <f t="shared" si="92"/>
        <v>34252</v>
      </c>
      <c r="J298" s="50">
        <f t="shared" si="93"/>
        <v>37511</v>
      </c>
      <c r="K298" s="47">
        <f t="shared" si="94"/>
        <v>9240</v>
      </c>
      <c r="L298" s="48">
        <f t="shared" si="95"/>
        <v>8812</v>
      </c>
      <c r="M298" s="184">
        <v>448</v>
      </c>
      <c r="N298" s="184">
        <v>422</v>
      </c>
      <c r="O298" s="184">
        <v>454</v>
      </c>
      <c r="P298" s="184">
        <v>478</v>
      </c>
      <c r="Q298" s="184">
        <v>477</v>
      </c>
      <c r="R298" s="184">
        <v>467</v>
      </c>
      <c r="S298" s="184">
        <v>512</v>
      </c>
      <c r="T298" s="184">
        <v>540</v>
      </c>
      <c r="U298" s="184">
        <v>516</v>
      </c>
      <c r="V298" s="184">
        <v>485</v>
      </c>
      <c r="W298" s="184">
        <v>547</v>
      </c>
      <c r="X298" s="184">
        <v>539</v>
      </c>
      <c r="Y298" s="184">
        <v>529</v>
      </c>
      <c r="Z298" s="184">
        <v>579</v>
      </c>
      <c r="AA298" s="184">
        <v>568</v>
      </c>
      <c r="AB298" s="184">
        <v>562</v>
      </c>
      <c r="AC298" s="184">
        <v>554</v>
      </c>
      <c r="AD298" s="184">
        <v>563</v>
      </c>
      <c r="AE298" s="184">
        <v>509</v>
      </c>
      <c r="AF298" s="184">
        <v>401</v>
      </c>
      <c r="AG298" s="184">
        <v>395</v>
      </c>
      <c r="AH298" s="184">
        <v>412</v>
      </c>
      <c r="AI298" s="184">
        <v>385</v>
      </c>
      <c r="AJ298" s="184">
        <v>475</v>
      </c>
      <c r="AK298" s="184">
        <v>475</v>
      </c>
      <c r="AL298" s="184">
        <v>522</v>
      </c>
      <c r="AM298" s="184">
        <v>535</v>
      </c>
      <c r="AN298" s="184">
        <v>528</v>
      </c>
      <c r="AO298" s="184">
        <v>494</v>
      </c>
      <c r="AP298" s="184">
        <v>429</v>
      </c>
      <c r="AQ298" s="184">
        <v>482</v>
      </c>
      <c r="AR298" s="184">
        <v>502</v>
      </c>
      <c r="AS298" s="184">
        <v>505</v>
      </c>
      <c r="AT298" s="184">
        <v>511</v>
      </c>
      <c r="AU298" s="184">
        <v>519</v>
      </c>
      <c r="AV298" s="184">
        <v>530</v>
      </c>
      <c r="AW298" s="184">
        <v>485</v>
      </c>
      <c r="AX298" s="184">
        <v>521</v>
      </c>
      <c r="AY298" s="184">
        <v>538</v>
      </c>
      <c r="AZ298" s="184">
        <v>515</v>
      </c>
      <c r="BA298" s="184">
        <v>511</v>
      </c>
      <c r="BB298" s="184">
        <v>512</v>
      </c>
      <c r="BC298" s="184">
        <v>548</v>
      </c>
      <c r="BD298" s="184">
        <v>540</v>
      </c>
      <c r="BE298" s="184">
        <v>522</v>
      </c>
      <c r="BF298" s="184">
        <v>533</v>
      </c>
      <c r="BG298" s="184">
        <v>456</v>
      </c>
      <c r="BH298" s="184">
        <v>499</v>
      </c>
      <c r="BI298" s="184">
        <v>525</v>
      </c>
      <c r="BJ298" s="184">
        <v>520</v>
      </c>
      <c r="BK298" s="184">
        <v>561</v>
      </c>
      <c r="BL298" s="184">
        <v>575</v>
      </c>
      <c r="BM298" s="184">
        <v>553</v>
      </c>
      <c r="BN298" s="184">
        <v>655</v>
      </c>
      <c r="BO298" s="184">
        <v>619</v>
      </c>
      <c r="BP298" s="184">
        <v>656</v>
      </c>
      <c r="BQ298" s="184">
        <v>617</v>
      </c>
      <c r="BR298" s="184">
        <v>637</v>
      </c>
      <c r="BS298" s="184">
        <v>651</v>
      </c>
      <c r="BT298" s="184">
        <v>665</v>
      </c>
      <c r="BU298" s="184">
        <v>573</v>
      </c>
      <c r="BV298" s="184">
        <v>565</v>
      </c>
      <c r="BW298" s="184">
        <v>625</v>
      </c>
      <c r="BX298" s="184">
        <v>570</v>
      </c>
      <c r="BY298" s="184">
        <v>537</v>
      </c>
      <c r="BZ298" s="184">
        <v>571</v>
      </c>
      <c r="CA298" s="184">
        <v>522</v>
      </c>
      <c r="CB298" s="184">
        <v>484</v>
      </c>
      <c r="CC298" s="184">
        <v>460</v>
      </c>
      <c r="CD298" s="184">
        <v>418</v>
      </c>
      <c r="CE298" s="184">
        <v>419</v>
      </c>
      <c r="CF298" s="184">
        <v>472</v>
      </c>
      <c r="CG298" s="184">
        <v>378</v>
      </c>
      <c r="CH298" s="184">
        <v>397</v>
      </c>
      <c r="CI298" s="184">
        <v>423</v>
      </c>
      <c r="CJ298" s="184">
        <v>455</v>
      </c>
      <c r="CK298" s="184">
        <v>525</v>
      </c>
      <c r="CL298" s="184">
        <v>604</v>
      </c>
      <c r="CM298" s="184">
        <v>418</v>
      </c>
      <c r="CN298" s="184">
        <v>374</v>
      </c>
      <c r="CO298" s="184">
        <v>352</v>
      </c>
      <c r="CP298" s="184">
        <v>314</v>
      </c>
      <c r="CQ298" s="184">
        <v>265</v>
      </c>
      <c r="CR298" s="184">
        <v>199</v>
      </c>
      <c r="CS298" s="184">
        <v>214</v>
      </c>
      <c r="CT298" s="184">
        <v>200</v>
      </c>
      <c r="CU298" s="184">
        <v>190</v>
      </c>
      <c r="CV298" s="184">
        <v>174</v>
      </c>
      <c r="CW298" s="184">
        <v>129</v>
      </c>
      <c r="CX298" s="184">
        <v>90</v>
      </c>
      <c r="CY298" s="184">
        <v>312</v>
      </c>
      <c r="CZ298">
        <v>367</v>
      </c>
      <c r="DA298">
        <v>452</v>
      </c>
      <c r="DB298">
        <v>447</v>
      </c>
      <c r="DC298">
        <v>443</v>
      </c>
      <c r="DD298">
        <v>515</v>
      </c>
      <c r="DE298">
        <v>498</v>
      </c>
      <c r="DF298">
        <v>477</v>
      </c>
      <c r="DG298">
        <v>474</v>
      </c>
      <c r="DH298">
        <v>465</v>
      </c>
      <c r="DI298">
        <v>503</v>
      </c>
      <c r="DJ298">
        <v>494</v>
      </c>
      <c r="DK298">
        <v>528</v>
      </c>
      <c r="DL298">
        <v>479</v>
      </c>
      <c r="DM298">
        <v>572</v>
      </c>
      <c r="DN298">
        <v>520</v>
      </c>
      <c r="DO298">
        <v>553</v>
      </c>
      <c r="DP298">
        <v>498</v>
      </c>
      <c r="DQ298">
        <v>527</v>
      </c>
      <c r="DR298">
        <v>496</v>
      </c>
      <c r="DS298">
        <v>340</v>
      </c>
      <c r="DT298">
        <v>351</v>
      </c>
      <c r="DU298">
        <v>348</v>
      </c>
      <c r="DV298">
        <v>394</v>
      </c>
      <c r="DW298">
        <v>437</v>
      </c>
      <c r="DX298">
        <v>488</v>
      </c>
      <c r="DY298">
        <v>448</v>
      </c>
      <c r="DZ298">
        <v>488</v>
      </c>
      <c r="EA298">
        <v>441</v>
      </c>
      <c r="EB298">
        <v>476</v>
      </c>
      <c r="EC298">
        <v>483</v>
      </c>
      <c r="ED298">
        <v>519</v>
      </c>
      <c r="EE298">
        <v>519</v>
      </c>
      <c r="EF298">
        <v>554</v>
      </c>
      <c r="EG298">
        <v>592</v>
      </c>
      <c r="EH298">
        <v>554</v>
      </c>
      <c r="EI298">
        <v>584</v>
      </c>
      <c r="EJ298">
        <v>589</v>
      </c>
      <c r="EK298">
        <v>597</v>
      </c>
      <c r="EL298">
        <v>532</v>
      </c>
      <c r="EM298">
        <v>586</v>
      </c>
      <c r="EN298">
        <v>578</v>
      </c>
      <c r="EO298">
        <v>573</v>
      </c>
      <c r="EP298">
        <v>564</v>
      </c>
      <c r="EQ298">
        <v>591</v>
      </c>
      <c r="ER298">
        <v>619</v>
      </c>
      <c r="ES298">
        <v>589</v>
      </c>
      <c r="ET298">
        <v>478</v>
      </c>
      <c r="EU298">
        <v>543</v>
      </c>
      <c r="EV298">
        <v>558</v>
      </c>
      <c r="EW298">
        <v>528</v>
      </c>
      <c r="EX298">
        <v>596</v>
      </c>
      <c r="EY298">
        <v>583</v>
      </c>
      <c r="EZ298">
        <v>638</v>
      </c>
      <c r="FA298">
        <v>671</v>
      </c>
      <c r="FB298">
        <v>663</v>
      </c>
      <c r="FC298">
        <v>721</v>
      </c>
      <c r="FD298">
        <v>649</v>
      </c>
      <c r="FE298">
        <v>707</v>
      </c>
      <c r="FF298">
        <v>673</v>
      </c>
      <c r="FG298">
        <v>651</v>
      </c>
      <c r="FH298">
        <v>632</v>
      </c>
      <c r="FI298">
        <v>648</v>
      </c>
      <c r="FJ298">
        <v>651</v>
      </c>
      <c r="FK298">
        <v>613</v>
      </c>
      <c r="FL298">
        <v>587</v>
      </c>
      <c r="FM298">
        <v>579</v>
      </c>
      <c r="FN298">
        <v>510</v>
      </c>
      <c r="FO298">
        <v>526</v>
      </c>
      <c r="FP298">
        <v>511</v>
      </c>
      <c r="FQ298">
        <v>479</v>
      </c>
      <c r="FR298">
        <v>505</v>
      </c>
      <c r="FS298">
        <v>508</v>
      </c>
      <c r="FT298">
        <v>480</v>
      </c>
      <c r="FU298">
        <v>498</v>
      </c>
      <c r="FV298">
        <v>521</v>
      </c>
      <c r="FW298">
        <v>552</v>
      </c>
      <c r="FX298">
        <v>591</v>
      </c>
      <c r="FY298">
        <v>659</v>
      </c>
      <c r="FZ298">
        <v>494</v>
      </c>
      <c r="GA298">
        <v>439</v>
      </c>
      <c r="GB298">
        <v>423</v>
      </c>
      <c r="GC298">
        <v>421</v>
      </c>
      <c r="GD298">
        <v>361</v>
      </c>
      <c r="GE298">
        <v>272</v>
      </c>
      <c r="GF298">
        <v>302</v>
      </c>
      <c r="GG298">
        <v>269</v>
      </c>
      <c r="GH298">
        <v>247</v>
      </c>
      <c r="GI298">
        <v>230</v>
      </c>
      <c r="GJ298">
        <v>207</v>
      </c>
      <c r="GK298">
        <v>168</v>
      </c>
      <c r="GL298">
        <v>639</v>
      </c>
    </row>
    <row r="299" spans="1:194" s="1" customFormat="1" ht="14.4" x14ac:dyDescent="0.3">
      <c r="A299" s="30" t="s">
        <v>46</v>
      </c>
      <c r="B299" s="1" t="s">
        <v>338</v>
      </c>
      <c r="C299" s="29" t="str">
        <f t="shared" si="96"/>
        <v>LA England - Rossendale</v>
      </c>
      <c r="D299" s="48">
        <f t="shared" si="87"/>
        <v>2883</v>
      </c>
      <c r="E299" s="48">
        <f t="shared" si="88"/>
        <v>2841</v>
      </c>
      <c r="F299" s="49">
        <f t="shared" si="89"/>
        <v>73045</v>
      </c>
      <c r="G299" s="49">
        <f t="shared" si="90"/>
        <v>35959</v>
      </c>
      <c r="H299" s="50">
        <f t="shared" si="91"/>
        <v>37086</v>
      </c>
      <c r="I299" s="50">
        <f t="shared" si="92"/>
        <v>28004</v>
      </c>
      <c r="J299" s="50">
        <f t="shared" si="93"/>
        <v>29480</v>
      </c>
      <c r="K299" s="47">
        <f t="shared" si="94"/>
        <v>7955</v>
      </c>
      <c r="L299" s="48">
        <f t="shared" si="95"/>
        <v>7606</v>
      </c>
      <c r="M299" s="184">
        <v>359</v>
      </c>
      <c r="N299" s="184">
        <v>330</v>
      </c>
      <c r="O299" s="184">
        <v>385</v>
      </c>
      <c r="P299" s="184">
        <v>390</v>
      </c>
      <c r="Q299" s="184">
        <v>407</v>
      </c>
      <c r="R299" s="184">
        <v>448</v>
      </c>
      <c r="S299" s="184">
        <v>451</v>
      </c>
      <c r="T299" s="184">
        <v>444</v>
      </c>
      <c r="U299" s="184">
        <v>455</v>
      </c>
      <c r="V299" s="184">
        <v>472</v>
      </c>
      <c r="W299" s="184">
        <v>443</v>
      </c>
      <c r="X299" s="184">
        <v>488</v>
      </c>
      <c r="Y299" s="184">
        <v>501</v>
      </c>
      <c r="Z299" s="184">
        <v>486</v>
      </c>
      <c r="AA299" s="184">
        <v>515</v>
      </c>
      <c r="AB299" s="184">
        <v>448</v>
      </c>
      <c r="AC299" s="184">
        <v>486</v>
      </c>
      <c r="AD299" s="184">
        <v>447</v>
      </c>
      <c r="AE299" s="184">
        <v>454</v>
      </c>
      <c r="AF299" s="184">
        <v>349</v>
      </c>
      <c r="AG299" s="184">
        <v>306</v>
      </c>
      <c r="AH299" s="184">
        <v>339</v>
      </c>
      <c r="AI299" s="184">
        <v>381</v>
      </c>
      <c r="AJ299" s="184">
        <v>401</v>
      </c>
      <c r="AK299" s="184">
        <v>401</v>
      </c>
      <c r="AL299" s="184">
        <v>401</v>
      </c>
      <c r="AM299" s="184">
        <v>428</v>
      </c>
      <c r="AN299" s="184">
        <v>362</v>
      </c>
      <c r="AO299" s="184">
        <v>415</v>
      </c>
      <c r="AP299" s="184">
        <v>471</v>
      </c>
      <c r="AQ299" s="184">
        <v>426</v>
      </c>
      <c r="AR299" s="184">
        <v>466</v>
      </c>
      <c r="AS299" s="184">
        <v>420</v>
      </c>
      <c r="AT299" s="184">
        <v>512</v>
      </c>
      <c r="AU299" s="184">
        <v>476</v>
      </c>
      <c r="AV299" s="184">
        <v>477</v>
      </c>
      <c r="AW299" s="184">
        <v>489</v>
      </c>
      <c r="AX299" s="184">
        <v>480</v>
      </c>
      <c r="AY299" s="184">
        <v>446</v>
      </c>
      <c r="AZ299" s="184">
        <v>482</v>
      </c>
      <c r="BA299" s="184">
        <v>439</v>
      </c>
      <c r="BB299" s="184">
        <v>474</v>
      </c>
      <c r="BC299" s="184">
        <v>418</v>
      </c>
      <c r="BD299" s="184">
        <v>452</v>
      </c>
      <c r="BE299" s="184">
        <v>472</v>
      </c>
      <c r="BF299" s="184">
        <v>436</v>
      </c>
      <c r="BG299" s="184">
        <v>407</v>
      </c>
      <c r="BH299" s="184">
        <v>385</v>
      </c>
      <c r="BI299" s="184">
        <v>455</v>
      </c>
      <c r="BJ299" s="184">
        <v>433</v>
      </c>
      <c r="BK299" s="184">
        <v>477</v>
      </c>
      <c r="BL299" s="184">
        <v>505</v>
      </c>
      <c r="BM299" s="184">
        <v>475</v>
      </c>
      <c r="BN299" s="184">
        <v>538</v>
      </c>
      <c r="BO299" s="184">
        <v>535</v>
      </c>
      <c r="BP299" s="184">
        <v>547</v>
      </c>
      <c r="BQ299" s="184">
        <v>564</v>
      </c>
      <c r="BR299" s="184">
        <v>513</v>
      </c>
      <c r="BS299" s="184">
        <v>533</v>
      </c>
      <c r="BT299" s="184">
        <v>529</v>
      </c>
      <c r="BU299" s="184">
        <v>516</v>
      </c>
      <c r="BV299" s="184">
        <v>496</v>
      </c>
      <c r="BW299" s="184">
        <v>479</v>
      </c>
      <c r="BX299" s="184">
        <v>440</v>
      </c>
      <c r="BY299" s="184">
        <v>442</v>
      </c>
      <c r="BZ299" s="184">
        <v>452</v>
      </c>
      <c r="CA299" s="184">
        <v>382</v>
      </c>
      <c r="CB299" s="184">
        <v>404</v>
      </c>
      <c r="CC299" s="184">
        <v>359</v>
      </c>
      <c r="CD299" s="184">
        <v>360</v>
      </c>
      <c r="CE299" s="184">
        <v>353</v>
      </c>
      <c r="CF299" s="184">
        <v>366</v>
      </c>
      <c r="CG299" s="184">
        <v>314</v>
      </c>
      <c r="CH299" s="184">
        <v>331</v>
      </c>
      <c r="CI299" s="184">
        <v>322</v>
      </c>
      <c r="CJ299" s="184">
        <v>331</v>
      </c>
      <c r="CK299" s="184">
        <v>366</v>
      </c>
      <c r="CL299" s="184">
        <v>380</v>
      </c>
      <c r="CM299" s="184">
        <v>253</v>
      </c>
      <c r="CN299" s="184">
        <v>231</v>
      </c>
      <c r="CO299" s="184">
        <v>210</v>
      </c>
      <c r="CP299" s="184">
        <v>183</v>
      </c>
      <c r="CQ299" s="184">
        <v>172</v>
      </c>
      <c r="CR299" s="184">
        <v>146</v>
      </c>
      <c r="CS299" s="184">
        <v>121</v>
      </c>
      <c r="CT299" s="184">
        <v>116</v>
      </c>
      <c r="CU299" s="184">
        <v>105</v>
      </c>
      <c r="CV299" s="184">
        <v>74</v>
      </c>
      <c r="CW299" s="184">
        <v>76</v>
      </c>
      <c r="CX299" s="184">
        <v>63</v>
      </c>
      <c r="CY299" s="184">
        <v>192</v>
      </c>
      <c r="CZ299">
        <v>325</v>
      </c>
      <c r="DA299">
        <v>377</v>
      </c>
      <c r="DB299">
        <v>366</v>
      </c>
      <c r="DC299">
        <v>390</v>
      </c>
      <c r="DD299">
        <v>339</v>
      </c>
      <c r="DE299">
        <v>390</v>
      </c>
      <c r="DF299">
        <v>386</v>
      </c>
      <c r="DG299">
        <v>414</v>
      </c>
      <c r="DH299">
        <v>454</v>
      </c>
      <c r="DI299">
        <v>429</v>
      </c>
      <c r="DJ299">
        <v>464</v>
      </c>
      <c r="DK299">
        <v>431</v>
      </c>
      <c r="DL299">
        <v>500</v>
      </c>
      <c r="DM299">
        <v>469</v>
      </c>
      <c r="DN299">
        <v>493</v>
      </c>
      <c r="DO299">
        <v>453</v>
      </c>
      <c r="DP299">
        <v>455</v>
      </c>
      <c r="DQ299">
        <v>471</v>
      </c>
      <c r="DR299">
        <v>400</v>
      </c>
      <c r="DS299">
        <v>307</v>
      </c>
      <c r="DT299">
        <v>228</v>
      </c>
      <c r="DU299">
        <v>242</v>
      </c>
      <c r="DV299">
        <v>323</v>
      </c>
      <c r="DW299">
        <v>364</v>
      </c>
      <c r="DX299">
        <v>381</v>
      </c>
      <c r="DY299">
        <v>438</v>
      </c>
      <c r="DZ299">
        <v>417</v>
      </c>
      <c r="EA299">
        <v>381</v>
      </c>
      <c r="EB299">
        <v>401</v>
      </c>
      <c r="EC299">
        <v>443</v>
      </c>
      <c r="ED299">
        <v>513</v>
      </c>
      <c r="EE299">
        <v>495</v>
      </c>
      <c r="EF299">
        <v>536</v>
      </c>
      <c r="EG299">
        <v>529</v>
      </c>
      <c r="EH299">
        <v>542</v>
      </c>
      <c r="EI299">
        <v>563</v>
      </c>
      <c r="EJ299">
        <v>548</v>
      </c>
      <c r="EK299">
        <v>471</v>
      </c>
      <c r="EL299">
        <v>524</v>
      </c>
      <c r="EM299">
        <v>475</v>
      </c>
      <c r="EN299">
        <v>451</v>
      </c>
      <c r="EO299">
        <v>487</v>
      </c>
      <c r="EP299">
        <v>498</v>
      </c>
      <c r="EQ299">
        <v>479</v>
      </c>
      <c r="ER299">
        <v>510</v>
      </c>
      <c r="ES299">
        <v>460</v>
      </c>
      <c r="ET299">
        <v>438</v>
      </c>
      <c r="EU299">
        <v>441</v>
      </c>
      <c r="EV299">
        <v>450</v>
      </c>
      <c r="EW299">
        <v>481</v>
      </c>
      <c r="EX299">
        <v>494</v>
      </c>
      <c r="EY299">
        <v>499</v>
      </c>
      <c r="EZ299">
        <v>503</v>
      </c>
      <c r="FA299">
        <v>569</v>
      </c>
      <c r="FB299">
        <v>531</v>
      </c>
      <c r="FC299">
        <v>581</v>
      </c>
      <c r="FD299">
        <v>535</v>
      </c>
      <c r="FE299">
        <v>528</v>
      </c>
      <c r="FF299">
        <v>511</v>
      </c>
      <c r="FG299">
        <v>537</v>
      </c>
      <c r="FH299">
        <v>504</v>
      </c>
      <c r="FI299">
        <v>535</v>
      </c>
      <c r="FJ299">
        <v>487</v>
      </c>
      <c r="FK299">
        <v>462</v>
      </c>
      <c r="FL299">
        <v>439</v>
      </c>
      <c r="FM299">
        <v>445</v>
      </c>
      <c r="FN299">
        <v>374</v>
      </c>
      <c r="FO299">
        <v>403</v>
      </c>
      <c r="FP299">
        <v>387</v>
      </c>
      <c r="FQ299">
        <v>406</v>
      </c>
      <c r="FR299">
        <v>397</v>
      </c>
      <c r="FS299">
        <v>386</v>
      </c>
      <c r="FT299">
        <v>359</v>
      </c>
      <c r="FU299">
        <v>321</v>
      </c>
      <c r="FV299">
        <v>381</v>
      </c>
      <c r="FW299">
        <v>335</v>
      </c>
      <c r="FX299">
        <v>400</v>
      </c>
      <c r="FY299">
        <v>408</v>
      </c>
      <c r="FZ299">
        <v>238</v>
      </c>
      <c r="GA299">
        <v>276</v>
      </c>
      <c r="GB299">
        <v>285</v>
      </c>
      <c r="GC299">
        <v>240</v>
      </c>
      <c r="GD299">
        <v>202</v>
      </c>
      <c r="GE299">
        <v>158</v>
      </c>
      <c r="GF299">
        <v>145</v>
      </c>
      <c r="GG299">
        <v>168</v>
      </c>
      <c r="GH299">
        <v>123</v>
      </c>
      <c r="GI299">
        <v>120</v>
      </c>
      <c r="GJ299">
        <v>115</v>
      </c>
      <c r="GK299">
        <v>100</v>
      </c>
      <c r="GL299">
        <v>377</v>
      </c>
    </row>
    <row r="300" spans="1:194" s="1" customFormat="1" ht="14.4" x14ac:dyDescent="0.3">
      <c r="A300" s="30" t="s">
        <v>46</v>
      </c>
      <c r="B300" s="1" t="s">
        <v>339</v>
      </c>
      <c r="C300" s="29" t="str">
        <f t="shared" si="96"/>
        <v>LA England - Rother</v>
      </c>
      <c r="D300" s="48">
        <f t="shared" si="87"/>
        <v>3228</v>
      </c>
      <c r="E300" s="48">
        <f t="shared" si="88"/>
        <v>3116</v>
      </c>
      <c r="F300" s="49">
        <f t="shared" si="89"/>
        <v>96133</v>
      </c>
      <c r="G300" s="49">
        <f t="shared" si="90"/>
        <v>45771</v>
      </c>
      <c r="H300" s="50">
        <f t="shared" si="91"/>
        <v>50362</v>
      </c>
      <c r="I300" s="50">
        <f t="shared" si="92"/>
        <v>37399</v>
      </c>
      <c r="J300" s="50">
        <f t="shared" si="93"/>
        <v>42463</v>
      </c>
      <c r="K300" s="47">
        <f t="shared" si="94"/>
        <v>8372</v>
      </c>
      <c r="L300" s="48">
        <f t="shared" si="95"/>
        <v>7899</v>
      </c>
      <c r="M300" s="184">
        <v>343</v>
      </c>
      <c r="N300" s="184">
        <v>338</v>
      </c>
      <c r="O300" s="184">
        <v>397</v>
      </c>
      <c r="P300" s="184">
        <v>396</v>
      </c>
      <c r="Q300" s="184">
        <v>456</v>
      </c>
      <c r="R300" s="184">
        <v>433</v>
      </c>
      <c r="S300" s="184">
        <v>451</v>
      </c>
      <c r="T300" s="184">
        <v>420</v>
      </c>
      <c r="U300" s="184">
        <v>435</v>
      </c>
      <c r="V300" s="184">
        <v>471</v>
      </c>
      <c r="W300" s="184">
        <v>448</v>
      </c>
      <c r="X300" s="184">
        <v>556</v>
      </c>
      <c r="Y300" s="184">
        <v>525</v>
      </c>
      <c r="Z300" s="184">
        <v>561</v>
      </c>
      <c r="AA300" s="184">
        <v>520</v>
      </c>
      <c r="AB300" s="184">
        <v>515</v>
      </c>
      <c r="AC300" s="184">
        <v>551</v>
      </c>
      <c r="AD300" s="184">
        <v>556</v>
      </c>
      <c r="AE300" s="184">
        <v>508</v>
      </c>
      <c r="AF300" s="184">
        <v>406</v>
      </c>
      <c r="AG300" s="184">
        <v>360</v>
      </c>
      <c r="AH300" s="184">
        <v>321</v>
      </c>
      <c r="AI300" s="184">
        <v>367</v>
      </c>
      <c r="AJ300" s="184">
        <v>378</v>
      </c>
      <c r="AK300" s="184">
        <v>396</v>
      </c>
      <c r="AL300" s="184">
        <v>402</v>
      </c>
      <c r="AM300" s="184">
        <v>412</v>
      </c>
      <c r="AN300" s="184">
        <v>399</v>
      </c>
      <c r="AO300" s="184">
        <v>437</v>
      </c>
      <c r="AP300" s="184">
        <v>353</v>
      </c>
      <c r="AQ300" s="184">
        <v>403</v>
      </c>
      <c r="AR300" s="184">
        <v>399</v>
      </c>
      <c r="AS300" s="184">
        <v>478</v>
      </c>
      <c r="AT300" s="184">
        <v>416</v>
      </c>
      <c r="AU300" s="184">
        <v>388</v>
      </c>
      <c r="AV300" s="184">
        <v>445</v>
      </c>
      <c r="AW300" s="184">
        <v>450</v>
      </c>
      <c r="AX300" s="184">
        <v>408</v>
      </c>
      <c r="AY300" s="184">
        <v>389</v>
      </c>
      <c r="AZ300" s="184">
        <v>435</v>
      </c>
      <c r="BA300" s="184">
        <v>462</v>
      </c>
      <c r="BB300" s="184">
        <v>411</v>
      </c>
      <c r="BC300" s="184">
        <v>444</v>
      </c>
      <c r="BD300" s="184">
        <v>447</v>
      </c>
      <c r="BE300" s="184">
        <v>478</v>
      </c>
      <c r="BF300" s="184">
        <v>454</v>
      </c>
      <c r="BG300" s="184">
        <v>384</v>
      </c>
      <c r="BH300" s="184">
        <v>394</v>
      </c>
      <c r="BI300" s="184">
        <v>434</v>
      </c>
      <c r="BJ300" s="184">
        <v>443</v>
      </c>
      <c r="BK300" s="184">
        <v>490</v>
      </c>
      <c r="BL300" s="184">
        <v>568</v>
      </c>
      <c r="BM300" s="184">
        <v>561</v>
      </c>
      <c r="BN300" s="184">
        <v>609</v>
      </c>
      <c r="BO300" s="184">
        <v>599</v>
      </c>
      <c r="BP300" s="184">
        <v>631</v>
      </c>
      <c r="BQ300" s="184">
        <v>602</v>
      </c>
      <c r="BR300" s="184">
        <v>713</v>
      </c>
      <c r="BS300" s="184">
        <v>698</v>
      </c>
      <c r="BT300" s="184">
        <v>747</v>
      </c>
      <c r="BU300" s="184">
        <v>784</v>
      </c>
      <c r="BV300" s="184">
        <v>779</v>
      </c>
      <c r="BW300" s="184">
        <v>728</v>
      </c>
      <c r="BX300" s="184">
        <v>714</v>
      </c>
      <c r="BY300" s="184">
        <v>748</v>
      </c>
      <c r="BZ300" s="184">
        <v>701</v>
      </c>
      <c r="CA300" s="184">
        <v>693</v>
      </c>
      <c r="CB300" s="184">
        <v>664</v>
      </c>
      <c r="CC300" s="184">
        <v>623</v>
      </c>
      <c r="CD300" s="184">
        <v>628</v>
      </c>
      <c r="CE300" s="184">
        <v>671</v>
      </c>
      <c r="CF300" s="184">
        <v>666</v>
      </c>
      <c r="CG300" s="184">
        <v>601</v>
      </c>
      <c r="CH300" s="184">
        <v>679</v>
      </c>
      <c r="CI300" s="184">
        <v>709</v>
      </c>
      <c r="CJ300" s="184">
        <v>672</v>
      </c>
      <c r="CK300" s="184">
        <v>765</v>
      </c>
      <c r="CL300" s="184">
        <v>843</v>
      </c>
      <c r="CM300" s="184">
        <v>678</v>
      </c>
      <c r="CN300" s="184">
        <v>583</v>
      </c>
      <c r="CO300" s="184">
        <v>574</v>
      </c>
      <c r="CP300" s="184">
        <v>497</v>
      </c>
      <c r="CQ300" s="184">
        <v>393</v>
      </c>
      <c r="CR300" s="184">
        <v>329</v>
      </c>
      <c r="CS300" s="184">
        <v>354</v>
      </c>
      <c r="CT300" s="184">
        <v>314</v>
      </c>
      <c r="CU300" s="184">
        <v>271</v>
      </c>
      <c r="CV300" s="184">
        <v>239</v>
      </c>
      <c r="CW300" s="184">
        <v>225</v>
      </c>
      <c r="CX300" s="184">
        <v>177</v>
      </c>
      <c r="CY300" s="184">
        <v>578</v>
      </c>
      <c r="CZ300">
        <v>308</v>
      </c>
      <c r="DA300">
        <v>356</v>
      </c>
      <c r="DB300">
        <v>311</v>
      </c>
      <c r="DC300">
        <v>355</v>
      </c>
      <c r="DD300">
        <v>426</v>
      </c>
      <c r="DE300">
        <v>406</v>
      </c>
      <c r="DF300">
        <v>428</v>
      </c>
      <c r="DG300">
        <v>440</v>
      </c>
      <c r="DH300">
        <v>406</v>
      </c>
      <c r="DI300">
        <v>439</v>
      </c>
      <c r="DJ300">
        <v>409</v>
      </c>
      <c r="DK300">
        <v>499</v>
      </c>
      <c r="DL300">
        <v>481</v>
      </c>
      <c r="DM300">
        <v>522</v>
      </c>
      <c r="DN300">
        <v>525</v>
      </c>
      <c r="DO300">
        <v>483</v>
      </c>
      <c r="DP300">
        <v>587</v>
      </c>
      <c r="DQ300">
        <v>518</v>
      </c>
      <c r="DR300">
        <v>497</v>
      </c>
      <c r="DS300">
        <v>358</v>
      </c>
      <c r="DT300">
        <v>256</v>
      </c>
      <c r="DU300">
        <v>302</v>
      </c>
      <c r="DV300">
        <v>292</v>
      </c>
      <c r="DW300">
        <v>349</v>
      </c>
      <c r="DX300">
        <v>387</v>
      </c>
      <c r="DY300">
        <v>432</v>
      </c>
      <c r="DZ300">
        <v>462</v>
      </c>
      <c r="EA300">
        <v>424</v>
      </c>
      <c r="EB300">
        <v>385</v>
      </c>
      <c r="EC300">
        <v>438</v>
      </c>
      <c r="ED300">
        <v>450</v>
      </c>
      <c r="EE300">
        <v>428</v>
      </c>
      <c r="EF300">
        <v>460</v>
      </c>
      <c r="EG300">
        <v>509</v>
      </c>
      <c r="EH300">
        <v>504</v>
      </c>
      <c r="EI300">
        <v>492</v>
      </c>
      <c r="EJ300">
        <v>472</v>
      </c>
      <c r="EK300">
        <v>513</v>
      </c>
      <c r="EL300">
        <v>462</v>
      </c>
      <c r="EM300">
        <v>475</v>
      </c>
      <c r="EN300">
        <v>437</v>
      </c>
      <c r="EO300">
        <v>441</v>
      </c>
      <c r="EP300">
        <v>454</v>
      </c>
      <c r="EQ300">
        <v>481</v>
      </c>
      <c r="ER300">
        <v>529</v>
      </c>
      <c r="ES300">
        <v>507</v>
      </c>
      <c r="ET300">
        <v>482</v>
      </c>
      <c r="EU300">
        <v>461</v>
      </c>
      <c r="EV300">
        <v>505</v>
      </c>
      <c r="EW300">
        <v>507</v>
      </c>
      <c r="EX300">
        <v>538</v>
      </c>
      <c r="EY300">
        <v>581</v>
      </c>
      <c r="EZ300">
        <v>673</v>
      </c>
      <c r="FA300">
        <v>710</v>
      </c>
      <c r="FB300">
        <v>683</v>
      </c>
      <c r="FC300">
        <v>767</v>
      </c>
      <c r="FD300">
        <v>710</v>
      </c>
      <c r="FE300">
        <v>845</v>
      </c>
      <c r="FF300">
        <v>813</v>
      </c>
      <c r="FG300">
        <v>821</v>
      </c>
      <c r="FH300">
        <v>838</v>
      </c>
      <c r="FI300">
        <v>850</v>
      </c>
      <c r="FJ300">
        <v>819</v>
      </c>
      <c r="FK300">
        <v>769</v>
      </c>
      <c r="FL300">
        <v>756</v>
      </c>
      <c r="FM300">
        <v>808</v>
      </c>
      <c r="FN300">
        <v>749</v>
      </c>
      <c r="FO300">
        <v>740</v>
      </c>
      <c r="FP300">
        <v>780</v>
      </c>
      <c r="FQ300">
        <v>738</v>
      </c>
      <c r="FR300">
        <v>738</v>
      </c>
      <c r="FS300">
        <v>725</v>
      </c>
      <c r="FT300">
        <v>716</v>
      </c>
      <c r="FU300">
        <v>763</v>
      </c>
      <c r="FV300">
        <v>805</v>
      </c>
      <c r="FW300">
        <v>783</v>
      </c>
      <c r="FX300">
        <v>862</v>
      </c>
      <c r="FY300">
        <v>1028</v>
      </c>
      <c r="FZ300">
        <v>679</v>
      </c>
      <c r="GA300">
        <v>666</v>
      </c>
      <c r="GB300">
        <v>645</v>
      </c>
      <c r="GC300">
        <v>601</v>
      </c>
      <c r="GD300">
        <v>534</v>
      </c>
      <c r="GE300">
        <v>435</v>
      </c>
      <c r="GF300">
        <v>423</v>
      </c>
      <c r="GG300">
        <v>446</v>
      </c>
      <c r="GH300">
        <v>360</v>
      </c>
      <c r="GI300">
        <v>351</v>
      </c>
      <c r="GJ300">
        <v>308</v>
      </c>
      <c r="GK300">
        <v>308</v>
      </c>
      <c r="GL300">
        <v>1148</v>
      </c>
    </row>
    <row r="301" spans="1:194" s="1" customFormat="1" ht="14.4" x14ac:dyDescent="0.3">
      <c r="A301" s="30" t="s">
        <v>46</v>
      </c>
      <c r="B301" s="1" t="s">
        <v>340</v>
      </c>
      <c r="C301" s="29" t="str">
        <f t="shared" si="96"/>
        <v>LA England - Rotherham</v>
      </c>
      <c r="D301" s="48">
        <f t="shared" si="87"/>
        <v>10839</v>
      </c>
      <c r="E301" s="48">
        <f t="shared" si="88"/>
        <v>10074</v>
      </c>
      <c r="F301" s="49">
        <f t="shared" si="89"/>
        <v>276595</v>
      </c>
      <c r="G301" s="49">
        <f t="shared" si="90"/>
        <v>136201</v>
      </c>
      <c r="H301" s="50">
        <f t="shared" si="91"/>
        <v>140394</v>
      </c>
      <c r="I301" s="50">
        <f t="shared" si="92"/>
        <v>105606</v>
      </c>
      <c r="J301" s="50">
        <f t="shared" si="93"/>
        <v>111468</v>
      </c>
      <c r="K301" s="47">
        <f t="shared" si="94"/>
        <v>30595</v>
      </c>
      <c r="L301" s="48">
        <f t="shared" si="95"/>
        <v>28926</v>
      </c>
      <c r="M301" s="184">
        <v>1425</v>
      </c>
      <c r="N301" s="184">
        <v>1535</v>
      </c>
      <c r="O301" s="184">
        <v>1545</v>
      </c>
      <c r="P301" s="184">
        <v>1671</v>
      </c>
      <c r="Q301" s="184">
        <v>1624</v>
      </c>
      <c r="R301" s="184">
        <v>1639</v>
      </c>
      <c r="S301" s="184">
        <v>1699</v>
      </c>
      <c r="T301" s="184">
        <v>1766</v>
      </c>
      <c r="U301" s="184">
        <v>1728</v>
      </c>
      <c r="V301" s="184">
        <v>1677</v>
      </c>
      <c r="W301" s="184">
        <v>1661</v>
      </c>
      <c r="X301" s="184">
        <v>1786</v>
      </c>
      <c r="Y301" s="184">
        <v>1793</v>
      </c>
      <c r="Z301" s="184">
        <v>1838</v>
      </c>
      <c r="AA301" s="184">
        <v>1776</v>
      </c>
      <c r="AB301" s="184">
        <v>1813</v>
      </c>
      <c r="AC301" s="184">
        <v>1848</v>
      </c>
      <c r="AD301" s="184">
        <v>1771</v>
      </c>
      <c r="AE301" s="184">
        <v>1634</v>
      </c>
      <c r="AF301" s="184">
        <v>1345</v>
      </c>
      <c r="AG301" s="184">
        <v>1448</v>
      </c>
      <c r="AH301" s="184">
        <v>1357</v>
      </c>
      <c r="AI301" s="184">
        <v>1450</v>
      </c>
      <c r="AJ301" s="184">
        <v>1507</v>
      </c>
      <c r="AK301" s="184">
        <v>1619</v>
      </c>
      <c r="AL301" s="184">
        <v>1549</v>
      </c>
      <c r="AM301" s="184">
        <v>1583</v>
      </c>
      <c r="AN301" s="184">
        <v>1779</v>
      </c>
      <c r="AO301" s="184">
        <v>1595</v>
      </c>
      <c r="AP301" s="184">
        <v>1679</v>
      </c>
      <c r="AQ301" s="184">
        <v>1795</v>
      </c>
      <c r="AR301" s="184">
        <v>1887</v>
      </c>
      <c r="AS301" s="184">
        <v>1915</v>
      </c>
      <c r="AT301" s="184">
        <v>1933</v>
      </c>
      <c r="AU301" s="184">
        <v>1966</v>
      </c>
      <c r="AV301" s="184">
        <v>1844</v>
      </c>
      <c r="AW301" s="184">
        <v>1875</v>
      </c>
      <c r="AX301" s="184">
        <v>1890</v>
      </c>
      <c r="AY301" s="184">
        <v>1789</v>
      </c>
      <c r="AZ301" s="184">
        <v>1851</v>
      </c>
      <c r="BA301" s="184">
        <v>1709</v>
      </c>
      <c r="BB301" s="184">
        <v>1814</v>
      </c>
      <c r="BC301" s="184">
        <v>1696</v>
      </c>
      <c r="BD301" s="184">
        <v>1674</v>
      </c>
      <c r="BE301" s="184">
        <v>1665</v>
      </c>
      <c r="BF301" s="184">
        <v>1500</v>
      </c>
      <c r="BG301" s="184">
        <v>1460</v>
      </c>
      <c r="BH301" s="184">
        <v>1428</v>
      </c>
      <c r="BI301" s="184">
        <v>1487</v>
      </c>
      <c r="BJ301" s="184">
        <v>1509</v>
      </c>
      <c r="BK301" s="184">
        <v>1531</v>
      </c>
      <c r="BL301" s="184">
        <v>1729</v>
      </c>
      <c r="BM301" s="184">
        <v>1856</v>
      </c>
      <c r="BN301" s="184">
        <v>1931</v>
      </c>
      <c r="BO301" s="184">
        <v>1872</v>
      </c>
      <c r="BP301" s="184">
        <v>1895</v>
      </c>
      <c r="BQ301" s="184">
        <v>1899</v>
      </c>
      <c r="BR301" s="184">
        <v>1966</v>
      </c>
      <c r="BS301" s="184">
        <v>1888</v>
      </c>
      <c r="BT301" s="184">
        <v>1836</v>
      </c>
      <c r="BU301" s="184">
        <v>1807</v>
      </c>
      <c r="BV301" s="184">
        <v>1819</v>
      </c>
      <c r="BW301" s="184">
        <v>1808</v>
      </c>
      <c r="BX301" s="184">
        <v>1696</v>
      </c>
      <c r="BY301" s="184">
        <v>1593</v>
      </c>
      <c r="BZ301" s="184">
        <v>1524</v>
      </c>
      <c r="CA301" s="184">
        <v>1539</v>
      </c>
      <c r="CB301" s="184">
        <v>1368</v>
      </c>
      <c r="CC301" s="184">
        <v>1368</v>
      </c>
      <c r="CD301" s="184">
        <v>1296</v>
      </c>
      <c r="CE301" s="184">
        <v>1337</v>
      </c>
      <c r="CF301" s="184">
        <v>1234</v>
      </c>
      <c r="CG301" s="184">
        <v>1197</v>
      </c>
      <c r="CH301" s="184">
        <v>1270</v>
      </c>
      <c r="CI301" s="184">
        <v>1210</v>
      </c>
      <c r="CJ301" s="184">
        <v>1198</v>
      </c>
      <c r="CK301" s="184">
        <v>1274</v>
      </c>
      <c r="CL301" s="184">
        <v>1276</v>
      </c>
      <c r="CM301" s="184">
        <v>942</v>
      </c>
      <c r="CN301" s="184">
        <v>1078</v>
      </c>
      <c r="CO301" s="184">
        <v>945</v>
      </c>
      <c r="CP301" s="184">
        <v>761</v>
      </c>
      <c r="CQ301" s="184">
        <v>632</v>
      </c>
      <c r="CR301" s="184">
        <v>570</v>
      </c>
      <c r="CS301" s="184">
        <v>559</v>
      </c>
      <c r="CT301" s="184">
        <v>501</v>
      </c>
      <c r="CU301" s="184">
        <v>442</v>
      </c>
      <c r="CV301" s="184">
        <v>384</v>
      </c>
      <c r="CW301" s="184">
        <v>306</v>
      </c>
      <c r="CX301" s="184">
        <v>253</v>
      </c>
      <c r="CY301" s="184">
        <v>784</v>
      </c>
      <c r="CZ301">
        <v>1364</v>
      </c>
      <c r="DA301">
        <v>1404</v>
      </c>
      <c r="DB301">
        <v>1611</v>
      </c>
      <c r="DC301">
        <v>1462</v>
      </c>
      <c r="DD301">
        <v>1539</v>
      </c>
      <c r="DE301">
        <v>1547</v>
      </c>
      <c r="DF301">
        <v>1606</v>
      </c>
      <c r="DG301">
        <v>1615</v>
      </c>
      <c r="DH301">
        <v>1696</v>
      </c>
      <c r="DI301">
        <v>1589</v>
      </c>
      <c r="DJ301">
        <v>1720</v>
      </c>
      <c r="DK301">
        <v>1699</v>
      </c>
      <c r="DL301">
        <v>1762</v>
      </c>
      <c r="DM301">
        <v>1653</v>
      </c>
      <c r="DN301">
        <v>1719</v>
      </c>
      <c r="DO301">
        <v>1712</v>
      </c>
      <c r="DP301">
        <v>1668</v>
      </c>
      <c r="DQ301">
        <v>1560</v>
      </c>
      <c r="DR301">
        <v>1560</v>
      </c>
      <c r="DS301">
        <v>1223</v>
      </c>
      <c r="DT301">
        <v>1102</v>
      </c>
      <c r="DU301">
        <v>1108</v>
      </c>
      <c r="DV301">
        <v>1348</v>
      </c>
      <c r="DW301">
        <v>1428</v>
      </c>
      <c r="DX301">
        <v>1640</v>
      </c>
      <c r="DY301">
        <v>1714</v>
      </c>
      <c r="DZ301">
        <v>1606</v>
      </c>
      <c r="EA301">
        <v>1806</v>
      </c>
      <c r="EB301">
        <v>1754</v>
      </c>
      <c r="EC301">
        <v>1798</v>
      </c>
      <c r="ED301">
        <v>1868</v>
      </c>
      <c r="EE301">
        <v>1883</v>
      </c>
      <c r="EF301">
        <v>2033</v>
      </c>
      <c r="EG301">
        <v>2131</v>
      </c>
      <c r="EH301">
        <v>2009</v>
      </c>
      <c r="EI301">
        <v>2013</v>
      </c>
      <c r="EJ301">
        <v>2070</v>
      </c>
      <c r="EK301">
        <v>1974</v>
      </c>
      <c r="EL301">
        <v>1920</v>
      </c>
      <c r="EM301">
        <v>1888</v>
      </c>
      <c r="EN301">
        <v>1875</v>
      </c>
      <c r="EO301">
        <v>1809</v>
      </c>
      <c r="EP301">
        <v>1765</v>
      </c>
      <c r="EQ301">
        <v>1798</v>
      </c>
      <c r="ER301">
        <v>1794</v>
      </c>
      <c r="ES301">
        <v>1682</v>
      </c>
      <c r="ET301">
        <v>1424</v>
      </c>
      <c r="EU301">
        <v>1393</v>
      </c>
      <c r="EV301">
        <v>1564</v>
      </c>
      <c r="EW301">
        <v>1582</v>
      </c>
      <c r="EX301">
        <v>1694</v>
      </c>
      <c r="EY301">
        <v>1796</v>
      </c>
      <c r="EZ301">
        <v>1848</v>
      </c>
      <c r="FA301">
        <v>1946</v>
      </c>
      <c r="FB301">
        <v>1968</v>
      </c>
      <c r="FC301">
        <v>1895</v>
      </c>
      <c r="FD301">
        <v>2012</v>
      </c>
      <c r="FE301">
        <v>1936</v>
      </c>
      <c r="FF301">
        <v>1914</v>
      </c>
      <c r="FG301">
        <v>1899</v>
      </c>
      <c r="FH301">
        <v>1879</v>
      </c>
      <c r="FI301">
        <v>1776</v>
      </c>
      <c r="FJ301">
        <v>1764</v>
      </c>
      <c r="FK301">
        <v>1787</v>
      </c>
      <c r="FL301">
        <v>1683</v>
      </c>
      <c r="FM301">
        <v>1605</v>
      </c>
      <c r="FN301">
        <v>1615</v>
      </c>
      <c r="FO301">
        <v>1500</v>
      </c>
      <c r="FP301">
        <v>1495</v>
      </c>
      <c r="FQ301">
        <v>1398</v>
      </c>
      <c r="FR301">
        <v>1329</v>
      </c>
      <c r="FS301">
        <v>1430</v>
      </c>
      <c r="FT301">
        <v>1243</v>
      </c>
      <c r="FU301">
        <v>1318</v>
      </c>
      <c r="FV301">
        <v>1381</v>
      </c>
      <c r="FW301">
        <v>1298</v>
      </c>
      <c r="FX301">
        <v>1408</v>
      </c>
      <c r="FY301">
        <v>1504</v>
      </c>
      <c r="FZ301">
        <v>1120</v>
      </c>
      <c r="GA301">
        <v>1171</v>
      </c>
      <c r="GB301">
        <v>1042</v>
      </c>
      <c r="GC301">
        <v>927</v>
      </c>
      <c r="GD301">
        <v>832</v>
      </c>
      <c r="GE301">
        <v>670</v>
      </c>
      <c r="GF301">
        <v>779</v>
      </c>
      <c r="GG301">
        <v>672</v>
      </c>
      <c r="GH301">
        <v>599</v>
      </c>
      <c r="GI301">
        <v>506</v>
      </c>
      <c r="GJ301">
        <v>442</v>
      </c>
      <c r="GK301">
        <v>390</v>
      </c>
      <c r="GL301">
        <v>1435</v>
      </c>
    </row>
    <row r="302" spans="1:194" s="1" customFormat="1" ht="14.4" x14ac:dyDescent="0.3">
      <c r="A302" s="30" t="s">
        <v>46</v>
      </c>
      <c r="B302" s="1" t="s">
        <v>341</v>
      </c>
      <c r="C302" s="29" t="str">
        <f t="shared" si="96"/>
        <v>LA England - Rugby</v>
      </c>
      <c r="D302" s="48">
        <f t="shared" si="87"/>
        <v>5043</v>
      </c>
      <c r="E302" s="48">
        <f t="shared" si="88"/>
        <v>4920</v>
      </c>
      <c r="F302" s="49">
        <f t="shared" si="89"/>
        <v>122378</v>
      </c>
      <c r="G302" s="49">
        <f t="shared" si="90"/>
        <v>60692</v>
      </c>
      <c r="H302" s="50">
        <f t="shared" si="91"/>
        <v>61686</v>
      </c>
      <c r="I302" s="50">
        <f t="shared" si="92"/>
        <v>46669</v>
      </c>
      <c r="J302" s="50">
        <f t="shared" si="93"/>
        <v>48101</v>
      </c>
      <c r="K302" s="47">
        <f t="shared" si="94"/>
        <v>14023</v>
      </c>
      <c r="L302" s="48">
        <f t="shared" si="95"/>
        <v>13585</v>
      </c>
      <c r="M302" s="184">
        <v>617</v>
      </c>
      <c r="N302" s="184">
        <v>651</v>
      </c>
      <c r="O302" s="184">
        <v>714</v>
      </c>
      <c r="P302" s="184">
        <v>680</v>
      </c>
      <c r="Q302" s="184">
        <v>726</v>
      </c>
      <c r="R302" s="184">
        <v>810</v>
      </c>
      <c r="S302" s="184">
        <v>756</v>
      </c>
      <c r="T302" s="184">
        <v>775</v>
      </c>
      <c r="U302" s="184">
        <v>785</v>
      </c>
      <c r="V302" s="184">
        <v>813</v>
      </c>
      <c r="W302" s="184">
        <v>812</v>
      </c>
      <c r="X302" s="184">
        <v>841</v>
      </c>
      <c r="Y302" s="184">
        <v>869</v>
      </c>
      <c r="Z302" s="184">
        <v>878</v>
      </c>
      <c r="AA302" s="184">
        <v>832</v>
      </c>
      <c r="AB302" s="184">
        <v>864</v>
      </c>
      <c r="AC302" s="184">
        <v>800</v>
      </c>
      <c r="AD302" s="184">
        <v>800</v>
      </c>
      <c r="AE302" s="184">
        <v>802</v>
      </c>
      <c r="AF302" s="184">
        <v>537</v>
      </c>
      <c r="AG302" s="184">
        <v>486</v>
      </c>
      <c r="AH302" s="184">
        <v>486</v>
      </c>
      <c r="AI302" s="184">
        <v>515</v>
      </c>
      <c r="AJ302" s="184">
        <v>653</v>
      </c>
      <c r="AK302" s="184">
        <v>652</v>
      </c>
      <c r="AL302" s="184">
        <v>641</v>
      </c>
      <c r="AM302" s="184">
        <v>715</v>
      </c>
      <c r="AN302" s="184">
        <v>713</v>
      </c>
      <c r="AO302" s="184">
        <v>733</v>
      </c>
      <c r="AP302" s="184">
        <v>716</v>
      </c>
      <c r="AQ302" s="184">
        <v>762</v>
      </c>
      <c r="AR302" s="184">
        <v>844</v>
      </c>
      <c r="AS302" s="184">
        <v>923</v>
      </c>
      <c r="AT302" s="184">
        <v>918</v>
      </c>
      <c r="AU302" s="184">
        <v>943</v>
      </c>
      <c r="AV302" s="184">
        <v>982</v>
      </c>
      <c r="AW302" s="184">
        <v>856</v>
      </c>
      <c r="AX302" s="184">
        <v>935</v>
      </c>
      <c r="AY302" s="184">
        <v>907</v>
      </c>
      <c r="AZ302" s="184">
        <v>957</v>
      </c>
      <c r="BA302" s="184">
        <v>840</v>
      </c>
      <c r="BB302" s="184">
        <v>810</v>
      </c>
      <c r="BC302" s="184">
        <v>955</v>
      </c>
      <c r="BD302" s="184">
        <v>925</v>
      </c>
      <c r="BE302" s="184">
        <v>886</v>
      </c>
      <c r="BF302" s="184">
        <v>817</v>
      </c>
      <c r="BG302" s="184">
        <v>765</v>
      </c>
      <c r="BH302" s="184">
        <v>722</v>
      </c>
      <c r="BI302" s="184">
        <v>740</v>
      </c>
      <c r="BJ302" s="184">
        <v>777</v>
      </c>
      <c r="BK302" s="184">
        <v>753</v>
      </c>
      <c r="BL302" s="184">
        <v>772</v>
      </c>
      <c r="BM302" s="184">
        <v>818</v>
      </c>
      <c r="BN302" s="184">
        <v>854</v>
      </c>
      <c r="BO302" s="184">
        <v>842</v>
      </c>
      <c r="BP302" s="184">
        <v>813</v>
      </c>
      <c r="BQ302" s="184">
        <v>781</v>
      </c>
      <c r="BR302" s="184">
        <v>798</v>
      </c>
      <c r="BS302" s="184">
        <v>772</v>
      </c>
      <c r="BT302" s="184">
        <v>787</v>
      </c>
      <c r="BU302" s="184">
        <v>758</v>
      </c>
      <c r="BV302" s="184">
        <v>799</v>
      </c>
      <c r="BW302" s="184">
        <v>750</v>
      </c>
      <c r="BX302" s="184">
        <v>704</v>
      </c>
      <c r="BY302" s="184">
        <v>652</v>
      </c>
      <c r="BZ302" s="184">
        <v>577</v>
      </c>
      <c r="CA302" s="184">
        <v>586</v>
      </c>
      <c r="CB302" s="184">
        <v>546</v>
      </c>
      <c r="CC302" s="184">
        <v>500</v>
      </c>
      <c r="CD302" s="184">
        <v>484</v>
      </c>
      <c r="CE302" s="184">
        <v>492</v>
      </c>
      <c r="CF302" s="184">
        <v>456</v>
      </c>
      <c r="CG302" s="184">
        <v>469</v>
      </c>
      <c r="CH302" s="184">
        <v>488</v>
      </c>
      <c r="CI302" s="184">
        <v>459</v>
      </c>
      <c r="CJ302" s="184">
        <v>470</v>
      </c>
      <c r="CK302" s="184">
        <v>460</v>
      </c>
      <c r="CL302" s="184">
        <v>510</v>
      </c>
      <c r="CM302" s="184">
        <v>418</v>
      </c>
      <c r="CN302" s="184">
        <v>394</v>
      </c>
      <c r="CO302" s="184">
        <v>428</v>
      </c>
      <c r="CP302" s="184">
        <v>313</v>
      </c>
      <c r="CQ302" s="184">
        <v>313</v>
      </c>
      <c r="CR302" s="184">
        <v>289</v>
      </c>
      <c r="CS302" s="184">
        <v>235</v>
      </c>
      <c r="CT302" s="184">
        <v>228</v>
      </c>
      <c r="CU302" s="184">
        <v>205</v>
      </c>
      <c r="CV302" s="184">
        <v>161</v>
      </c>
      <c r="CW302" s="184">
        <v>149</v>
      </c>
      <c r="CX302" s="184">
        <v>106</v>
      </c>
      <c r="CY302" s="184">
        <v>367</v>
      </c>
      <c r="CZ302">
        <v>554</v>
      </c>
      <c r="DA302">
        <v>609</v>
      </c>
      <c r="DB302">
        <v>672</v>
      </c>
      <c r="DC302">
        <v>666</v>
      </c>
      <c r="DD302">
        <v>692</v>
      </c>
      <c r="DE302">
        <v>726</v>
      </c>
      <c r="DF302">
        <v>776</v>
      </c>
      <c r="DG302">
        <v>759</v>
      </c>
      <c r="DH302">
        <v>802</v>
      </c>
      <c r="DI302">
        <v>825</v>
      </c>
      <c r="DJ302">
        <v>762</v>
      </c>
      <c r="DK302">
        <v>822</v>
      </c>
      <c r="DL302">
        <v>827</v>
      </c>
      <c r="DM302">
        <v>834</v>
      </c>
      <c r="DN302">
        <v>796</v>
      </c>
      <c r="DO302">
        <v>823</v>
      </c>
      <c r="DP302">
        <v>813</v>
      </c>
      <c r="DQ302">
        <v>827</v>
      </c>
      <c r="DR302">
        <v>663</v>
      </c>
      <c r="DS302">
        <v>413</v>
      </c>
      <c r="DT302">
        <v>320</v>
      </c>
      <c r="DU302">
        <v>364</v>
      </c>
      <c r="DV302">
        <v>453</v>
      </c>
      <c r="DW302">
        <v>563</v>
      </c>
      <c r="DX302">
        <v>700</v>
      </c>
      <c r="DY302">
        <v>683</v>
      </c>
      <c r="DZ302">
        <v>681</v>
      </c>
      <c r="EA302">
        <v>772</v>
      </c>
      <c r="EB302">
        <v>749</v>
      </c>
      <c r="EC302">
        <v>744</v>
      </c>
      <c r="ED302">
        <v>821</v>
      </c>
      <c r="EE302">
        <v>846</v>
      </c>
      <c r="EF302">
        <v>946</v>
      </c>
      <c r="EG302">
        <v>902</v>
      </c>
      <c r="EH302">
        <v>943</v>
      </c>
      <c r="EI302">
        <v>1002</v>
      </c>
      <c r="EJ302">
        <v>1005</v>
      </c>
      <c r="EK302">
        <v>924</v>
      </c>
      <c r="EL302">
        <v>965</v>
      </c>
      <c r="EM302">
        <v>995</v>
      </c>
      <c r="EN302">
        <v>923</v>
      </c>
      <c r="EO302">
        <v>996</v>
      </c>
      <c r="EP302">
        <v>905</v>
      </c>
      <c r="EQ302">
        <v>847</v>
      </c>
      <c r="ER302">
        <v>905</v>
      </c>
      <c r="ES302">
        <v>838</v>
      </c>
      <c r="ET302">
        <v>786</v>
      </c>
      <c r="EU302">
        <v>739</v>
      </c>
      <c r="EV302">
        <v>761</v>
      </c>
      <c r="EW302">
        <v>759</v>
      </c>
      <c r="EX302">
        <v>738</v>
      </c>
      <c r="EY302">
        <v>818</v>
      </c>
      <c r="EZ302">
        <v>812</v>
      </c>
      <c r="FA302">
        <v>839</v>
      </c>
      <c r="FB302">
        <v>817</v>
      </c>
      <c r="FC302">
        <v>841</v>
      </c>
      <c r="FD302">
        <v>747</v>
      </c>
      <c r="FE302">
        <v>762</v>
      </c>
      <c r="FF302">
        <v>776</v>
      </c>
      <c r="FG302">
        <v>783</v>
      </c>
      <c r="FH302">
        <v>786</v>
      </c>
      <c r="FI302">
        <v>760</v>
      </c>
      <c r="FJ302">
        <v>718</v>
      </c>
      <c r="FK302">
        <v>686</v>
      </c>
      <c r="FL302">
        <v>658</v>
      </c>
      <c r="FM302">
        <v>569</v>
      </c>
      <c r="FN302">
        <v>565</v>
      </c>
      <c r="FO302">
        <v>555</v>
      </c>
      <c r="FP302">
        <v>507</v>
      </c>
      <c r="FQ302">
        <v>523</v>
      </c>
      <c r="FR302">
        <v>528</v>
      </c>
      <c r="FS302">
        <v>484</v>
      </c>
      <c r="FT302">
        <v>515</v>
      </c>
      <c r="FU302">
        <v>496</v>
      </c>
      <c r="FV302">
        <v>514</v>
      </c>
      <c r="FW302">
        <v>543</v>
      </c>
      <c r="FX302">
        <v>556</v>
      </c>
      <c r="FY302">
        <v>581</v>
      </c>
      <c r="FZ302">
        <v>463</v>
      </c>
      <c r="GA302">
        <v>520</v>
      </c>
      <c r="GB302">
        <v>497</v>
      </c>
      <c r="GC302">
        <v>410</v>
      </c>
      <c r="GD302">
        <v>328</v>
      </c>
      <c r="GE302">
        <v>308</v>
      </c>
      <c r="GF302">
        <v>283</v>
      </c>
      <c r="GG302">
        <v>287</v>
      </c>
      <c r="GH302">
        <v>282</v>
      </c>
      <c r="GI302">
        <v>241</v>
      </c>
      <c r="GJ302">
        <v>219</v>
      </c>
      <c r="GK302">
        <v>178</v>
      </c>
      <c r="GL302">
        <v>695</v>
      </c>
    </row>
    <row r="303" spans="1:194" s="1" customFormat="1" ht="14.4" x14ac:dyDescent="0.3">
      <c r="A303" s="30" t="s">
        <v>46</v>
      </c>
      <c r="B303" s="1" t="s">
        <v>342</v>
      </c>
      <c r="C303" s="29" t="str">
        <f t="shared" si="96"/>
        <v>LA England - Runnymede</v>
      </c>
      <c r="D303" s="48">
        <f t="shared" si="87"/>
        <v>3213</v>
      </c>
      <c r="E303" s="48">
        <f t="shared" si="88"/>
        <v>3130</v>
      </c>
      <c r="F303" s="49">
        <f t="shared" si="89"/>
        <v>92118</v>
      </c>
      <c r="G303" s="49">
        <f t="shared" si="90"/>
        <v>44082</v>
      </c>
      <c r="H303" s="50">
        <f t="shared" si="91"/>
        <v>48036</v>
      </c>
      <c r="I303" s="50">
        <f t="shared" si="92"/>
        <v>34779</v>
      </c>
      <c r="J303" s="50">
        <f t="shared" si="93"/>
        <v>39055</v>
      </c>
      <c r="K303" s="47">
        <f t="shared" si="94"/>
        <v>9303</v>
      </c>
      <c r="L303" s="48">
        <f t="shared" si="95"/>
        <v>8981</v>
      </c>
      <c r="M303" s="184">
        <v>495</v>
      </c>
      <c r="N303" s="184">
        <v>500</v>
      </c>
      <c r="O303" s="184">
        <v>520</v>
      </c>
      <c r="P303" s="184">
        <v>513</v>
      </c>
      <c r="Q303" s="184">
        <v>509</v>
      </c>
      <c r="R303" s="184">
        <v>506</v>
      </c>
      <c r="S303" s="184">
        <v>519</v>
      </c>
      <c r="T303" s="184">
        <v>526</v>
      </c>
      <c r="U303" s="184">
        <v>494</v>
      </c>
      <c r="V303" s="184">
        <v>562</v>
      </c>
      <c r="W303" s="184">
        <v>471</v>
      </c>
      <c r="X303" s="184">
        <v>475</v>
      </c>
      <c r="Y303" s="184">
        <v>581</v>
      </c>
      <c r="Z303" s="184">
        <v>524</v>
      </c>
      <c r="AA303" s="184">
        <v>518</v>
      </c>
      <c r="AB303" s="184">
        <v>494</v>
      </c>
      <c r="AC303" s="184">
        <v>592</v>
      </c>
      <c r="AD303" s="184">
        <v>504</v>
      </c>
      <c r="AE303" s="184">
        <v>593</v>
      </c>
      <c r="AF303" s="184">
        <v>1025</v>
      </c>
      <c r="AG303" s="184">
        <v>916</v>
      </c>
      <c r="AH303" s="184">
        <v>935</v>
      </c>
      <c r="AI303" s="184">
        <v>735</v>
      </c>
      <c r="AJ303" s="184">
        <v>598</v>
      </c>
      <c r="AK303" s="184">
        <v>550</v>
      </c>
      <c r="AL303" s="184">
        <v>509</v>
      </c>
      <c r="AM303" s="184">
        <v>474</v>
      </c>
      <c r="AN303" s="184">
        <v>456</v>
      </c>
      <c r="AO303" s="184">
        <v>432</v>
      </c>
      <c r="AP303" s="184">
        <v>473</v>
      </c>
      <c r="AQ303" s="184">
        <v>497</v>
      </c>
      <c r="AR303" s="184">
        <v>505</v>
      </c>
      <c r="AS303" s="184">
        <v>539</v>
      </c>
      <c r="AT303" s="184">
        <v>582</v>
      </c>
      <c r="AU303" s="184">
        <v>565</v>
      </c>
      <c r="AV303" s="184">
        <v>610</v>
      </c>
      <c r="AW303" s="184">
        <v>594</v>
      </c>
      <c r="AX303" s="184">
        <v>631</v>
      </c>
      <c r="AY303" s="184">
        <v>595</v>
      </c>
      <c r="AZ303" s="184">
        <v>602</v>
      </c>
      <c r="BA303" s="184">
        <v>543</v>
      </c>
      <c r="BB303" s="184">
        <v>627</v>
      </c>
      <c r="BC303" s="184">
        <v>599</v>
      </c>
      <c r="BD303" s="184">
        <v>584</v>
      </c>
      <c r="BE303" s="184">
        <v>641</v>
      </c>
      <c r="BF303" s="184">
        <v>541</v>
      </c>
      <c r="BG303" s="184">
        <v>571</v>
      </c>
      <c r="BH303" s="184">
        <v>506</v>
      </c>
      <c r="BI303" s="184">
        <v>566</v>
      </c>
      <c r="BJ303" s="184">
        <v>609</v>
      </c>
      <c r="BK303" s="184">
        <v>559</v>
      </c>
      <c r="BL303" s="184">
        <v>577</v>
      </c>
      <c r="BM303" s="184">
        <v>609</v>
      </c>
      <c r="BN303" s="184">
        <v>554</v>
      </c>
      <c r="BO303" s="184">
        <v>571</v>
      </c>
      <c r="BP303" s="184">
        <v>604</v>
      </c>
      <c r="BQ303" s="184">
        <v>571</v>
      </c>
      <c r="BR303" s="184">
        <v>557</v>
      </c>
      <c r="BS303" s="184">
        <v>570</v>
      </c>
      <c r="BT303" s="184">
        <v>584</v>
      </c>
      <c r="BU303" s="184">
        <v>613</v>
      </c>
      <c r="BV303" s="184">
        <v>550</v>
      </c>
      <c r="BW303" s="184">
        <v>524</v>
      </c>
      <c r="BX303" s="184">
        <v>464</v>
      </c>
      <c r="BY303" s="184">
        <v>481</v>
      </c>
      <c r="BZ303" s="184">
        <v>479</v>
      </c>
      <c r="CA303" s="184">
        <v>445</v>
      </c>
      <c r="CB303" s="184">
        <v>376</v>
      </c>
      <c r="CC303" s="184">
        <v>391</v>
      </c>
      <c r="CD303" s="184">
        <v>345</v>
      </c>
      <c r="CE303" s="184">
        <v>361</v>
      </c>
      <c r="CF303" s="184">
        <v>336</v>
      </c>
      <c r="CG303" s="184">
        <v>318</v>
      </c>
      <c r="CH303" s="184">
        <v>307</v>
      </c>
      <c r="CI303" s="184">
        <v>279</v>
      </c>
      <c r="CJ303" s="184">
        <v>315</v>
      </c>
      <c r="CK303" s="184">
        <v>352</v>
      </c>
      <c r="CL303" s="184">
        <v>376</v>
      </c>
      <c r="CM303" s="184">
        <v>295</v>
      </c>
      <c r="CN303" s="184">
        <v>266</v>
      </c>
      <c r="CO303" s="184">
        <v>278</v>
      </c>
      <c r="CP303" s="184">
        <v>234</v>
      </c>
      <c r="CQ303" s="184">
        <v>212</v>
      </c>
      <c r="CR303" s="184">
        <v>162</v>
      </c>
      <c r="CS303" s="184">
        <v>177</v>
      </c>
      <c r="CT303" s="184">
        <v>130</v>
      </c>
      <c r="CU303" s="184">
        <v>118</v>
      </c>
      <c r="CV303" s="184">
        <v>108</v>
      </c>
      <c r="CW303" s="184">
        <v>116</v>
      </c>
      <c r="CX303" s="184">
        <v>102</v>
      </c>
      <c r="CY303" s="184">
        <v>310</v>
      </c>
      <c r="CZ303">
        <v>442</v>
      </c>
      <c r="DA303">
        <v>451</v>
      </c>
      <c r="DB303">
        <v>434</v>
      </c>
      <c r="DC303">
        <v>486</v>
      </c>
      <c r="DD303">
        <v>483</v>
      </c>
      <c r="DE303">
        <v>536</v>
      </c>
      <c r="DF303">
        <v>488</v>
      </c>
      <c r="DG303">
        <v>496</v>
      </c>
      <c r="DH303">
        <v>500</v>
      </c>
      <c r="DI303">
        <v>541</v>
      </c>
      <c r="DJ303">
        <v>516</v>
      </c>
      <c r="DK303">
        <v>478</v>
      </c>
      <c r="DL303">
        <v>483</v>
      </c>
      <c r="DM303">
        <v>499</v>
      </c>
      <c r="DN303">
        <v>493</v>
      </c>
      <c r="DO303">
        <v>560</v>
      </c>
      <c r="DP303">
        <v>547</v>
      </c>
      <c r="DQ303">
        <v>548</v>
      </c>
      <c r="DR303">
        <v>763</v>
      </c>
      <c r="DS303">
        <v>1544</v>
      </c>
      <c r="DT303">
        <v>1456</v>
      </c>
      <c r="DU303">
        <v>1142</v>
      </c>
      <c r="DV303">
        <v>709</v>
      </c>
      <c r="DW303">
        <v>639</v>
      </c>
      <c r="DX303">
        <v>512</v>
      </c>
      <c r="DY303">
        <v>449</v>
      </c>
      <c r="DZ303">
        <v>472</v>
      </c>
      <c r="EA303">
        <v>474</v>
      </c>
      <c r="EB303">
        <v>494</v>
      </c>
      <c r="EC303">
        <v>551</v>
      </c>
      <c r="ED303">
        <v>554</v>
      </c>
      <c r="EE303">
        <v>580</v>
      </c>
      <c r="EF303">
        <v>596</v>
      </c>
      <c r="EG303">
        <v>663</v>
      </c>
      <c r="EH303">
        <v>629</v>
      </c>
      <c r="EI303">
        <v>652</v>
      </c>
      <c r="EJ303">
        <v>644</v>
      </c>
      <c r="EK303">
        <v>682</v>
      </c>
      <c r="EL303">
        <v>679</v>
      </c>
      <c r="EM303">
        <v>695</v>
      </c>
      <c r="EN303">
        <v>652</v>
      </c>
      <c r="EO303">
        <v>588</v>
      </c>
      <c r="EP303">
        <v>643</v>
      </c>
      <c r="EQ303">
        <v>665</v>
      </c>
      <c r="ER303">
        <v>619</v>
      </c>
      <c r="ES303">
        <v>586</v>
      </c>
      <c r="ET303">
        <v>602</v>
      </c>
      <c r="EU303">
        <v>574</v>
      </c>
      <c r="EV303">
        <v>612</v>
      </c>
      <c r="EW303">
        <v>593</v>
      </c>
      <c r="EX303">
        <v>626</v>
      </c>
      <c r="EY303">
        <v>583</v>
      </c>
      <c r="EZ303">
        <v>632</v>
      </c>
      <c r="FA303">
        <v>589</v>
      </c>
      <c r="FB303">
        <v>638</v>
      </c>
      <c r="FC303">
        <v>604</v>
      </c>
      <c r="FD303">
        <v>597</v>
      </c>
      <c r="FE303">
        <v>578</v>
      </c>
      <c r="FF303">
        <v>549</v>
      </c>
      <c r="FG303">
        <v>582</v>
      </c>
      <c r="FH303">
        <v>611</v>
      </c>
      <c r="FI303">
        <v>560</v>
      </c>
      <c r="FJ303">
        <v>530</v>
      </c>
      <c r="FK303">
        <v>530</v>
      </c>
      <c r="FL303">
        <v>510</v>
      </c>
      <c r="FM303">
        <v>476</v>
      </c>
      <c r="FN303">
        <v>395</v>
      </c>
      <c r="FO303">
        <v>427</v>
      </c>
      <c r="FP303">
        <v>406</v>
      </c>
      <c r="FQ303">
        <v>358</v>
      </c>
      <c r="FR303">
        <v>405</v>
      </c>
      <c r="FS303">
        <v>367</v>
      </c>
      <c r="FT303">
        <v>359</v>
      </c>
      <c r="FU303">
        <v>370</v>
      </c>
      <c r="FV303">
        <v>353</v>
      </c>
      <c r="FW303">
        <v>371</v>
      </c>
      <c r="FX303">
        <v>398</v>
      </c>
      <c r="FY303">
        <v>445</v>
      </c>
      <c r="FZ303">
        <v>354</v>
      </c>
      <c r="GA303">
        <v>327</v>
      </c>
      <c r="GB303">
        <v>294</v>
      </c>
      <c r="GC303">
        <v>267</v>
      </c>
      <c r="GD303">
        <v>249</v>
      </c>
      <c r="GE303">
        <v>213</v>
      </c>
      <c r="GF303">
        <v>234</v>
      </c>
      <c r="GG303">
        <v>224</v>
      </c>
      <c r="GH303">
        <v>213</v>
      </c>
      <c r="GI303">
        <v>169</v>
      </c>
      <c r="GJ303">
        <v>167</v>
      </c>
      <c r="GK303">
        <v>160</v>
      </c>
      <c r="GL303">
        <v>622</v>
      </c>
    </row>
    <row r="304" spans="1:194" s="1" customFormat="1" ht="14.4" x14ac:dyDescent="0.3">
      <c r="A304" s="30" t="s">
        <v>46</v>
      </c>
      <c r="B304" s="1" t="s">
        <v>343</v>
      </c>
      <c r="C304" s="29" t="str">
        <f t="shared" si="96"/>
        <v>LA England - Rushcliffe</v>
      </c>
      <c r="D304" s="48">
        <f t="shared" si="87"/>
        <v>4899</v>
      </c>
      <c r="E304" s="48">
        <f t="shared" si="88"/>
        <v>4664</v>
      </c>
      <c r="F304" s="49">
        <f t="shared" si="89"/>
        <v>126736</v>
      </c>
      <c r="G304" s="49">
        <f t="shared" si="90"/>
        <v>61976</v>
      </c>
      <c r="H304" s="50">
        <f t="shared" si="91"/>
        <v>64760</v>
      </c>
      <c r="I304" s="50">
        <f t="shared" si="92"/>
        <v>48626</v>
      </c>
      <c r="J304" s="50">
        <f t="shared" si="93"/>
        <v>52100</v>
      </c>
      <c r="K304" s="47">
        <f t="shared" si="94"/>
        <v>13350</v>
      </c>
      <c r="L304" s="48">
        <f t="shared" si="95"/>
        <v>12660</v>
      </c>
      <c r="M304" s="184">
        <v>489</v>
      </c>
      <c r="N304" s="184">
        <v>518</v>
      </c>
      <c r="O304" s="184">
        <v>614</v>
      </c>
      <c r="P304" s="184">
        <v>660</v>
      </c>
      <c r="Q304" s="184">
        <v>667</v>
      </c>
      <c r="R304" s="184">
        <v>712</v>
      </c>
      <c r="S304" s="184">
        <v>744</v>
      </c>
      <c r="T304" s="184">
        <v>742</v>
      </c>
      <c r="U304" s="184">
        <v>777</v>
      </c>
      <c r="V304" s="184">
        <v>808</v>
      </c>
      <c r="W304" s="184">
        <v>861</v>
      </c>
      <c r="X304" s="184">
        <v>859</v>
      </c>
      <c r="Y304" s="184">
        <v>879</v>
      </c>
      <c r="Z304" s="184">
        <v>850</v>
      </c>
      <c r="AA304" s="184">
        <v>829</v>
      </c>
      <c r="AB304" s="184">
        <v>833</v>
      </c>
      <c r="AC304" s="184">
        <v>768</v>
      </c>
      <c r="AD304" s="184">
        <v>740</v>
      </c>
      <c r="AE304" s="184">
        <v>707</v>
      </c>
      <c r="AF304" s="184">
        <v>517</v>
      </c>
      <c r="AG304" s="184">
        <v>557</v>
      </c>
      <c r="AH304" s="184">
        <v>596</v>
      </c>
      <c r="AI304" s="184">
        <v>632</v>
      </c>
      <c r="AJ304" s="184">
        <v>693</v>
      </c>
      <c r="AK304" s="184">
        <v>677</v>
      </c>
      <c r="AL304" s="184">
        <v>633</v>
      </c>
      <c r="AM304" s="184">
        <v>648</v>
      </c>
      <c r="AN304" s="184">
        <v>694</v>
      </c>
      <c r="AO304" s="184">
        <v>632</v>
      </c>
      <c r="AP304" s="184">
        <v>668</v>
      </c>
      <c r="AQ304" s="184">
        <v>689</v>
      </c>
      <c r="AR304" s="184">
        <v>688</v>
      </c>
      <c r="AS304" s="184">
        <v>718</v>
      </c>
      <c r="AT304" s="184">
        <v>775</v>
      </c>
      <c r="AU304" s="184">
        <v>739</v>
      </c>
      <c r="AV304" s="184">
        <v>725</v>
      </c>
      <c r="AW304" s="184">
        <v>767</v>
      </c>
      <c r="AX304" s="184">
        <v>778</v>
      </c>
      <c r="AY304" s="184">
        <v>792</v>
      </c>
      <c r="AZ304" s="184">
        <v>728</v>
      </c>
      <c r="BA304" s="184">
        <v>833</v>
      </c>
      <c r="BB304" s="184">
        <v>830</v>
      </c>
      <c r="BC304" s="184">
        <v>855</v>
      </c>
      <c r="BD304" s="184">
        <v>897</v>
      </c>
      <c r="BE304" s="184">
        <v>810</v>
      </c>
      <c r="BF304" s="184">
        <v>804</v>
      </c>
      <c r="BG304" s="184">
        <v>790</v>
      </c>
      <c r="BH304" s="184">
        <v>789</v>
      </c>
      <c r="BI304" s="184">
        <v>709</v>
      </c>
      <c r="BJ304" s="184">
        <v>871</v>
      </c>
      <c r="BK304" s="184">
        <v>768</v>
      </c>
      <c r="BL304" s="184">
        <v>833</v>
      </c>
      <c r="BM304" s="184">
        <v>924</v>
      </c>
      <c r="BN304" s="184">
        <v>853</v>
      </c>
      <c r="BO304" s="184">
        <v>832</v>
      </c>
      <c r="BP304" s="184">
        <v>886</v>
      </c>
      <c r="BQ304" s="184">
        <v>871</v>
      </c>
      <c r="BR304" s="184">
        <v>849</v>
      </c>
      <c r="BS304" s="184">
        <v>888</v>
      </c>
      <c r="BT304" s="184">
        <v>885</v>
      </c>
      <c r="BU304" s="184">
        <v>869</v>
      </c>
      <c r="BV304" s="184">
        <v>839</v>
      </c>
      <c r="BW304" s="184">
        <v>825</v>
      </c>
      <c r="BX304" s="184">
        <v>790</v>
      </c>
      <c r="BY304" s="184">
        <v>798</v>
      </c>
      <c r="BZ304" s="184">
        <v>730</v>
      </c>
      <c r="CA304" s="184">
        <v>707</v>
      </c>
      <c r="CB304" s="184">
        <v>662</v>
      </c>
      <c r="CC304" s="184">
        <v>634</v>
      </c>
      <c r="CD304" s="184">
        <v>609</v>
      </c>
      <c r="CE304" s="184">
        <v>612</v>
      </c>
      <c r="CF304" s="184">
        <v>579</v>
      </c>
      <c r="CG304" s="184">
        <v>617</v>
      </c>
      <c r="CH304" s="184">
        <v>646</v>
      </c>
      <c r="CI304" s="184">
        <v>629</v>
      </c>
      <c r="CJ304" s="184">
        <v>573</v>
      </c>
      <c r="CK304" s="184">
        <v>624</v>
      </c>
      <c r="CL304" s="184">
        <v>707</v>
      </c>
      <c r="CM304" s="184">
        <v>520</v>
      </c>
      <c r="CN304" s="184">
        <v>460</v>
      </c>
      <c r="CO304" s="184">
        <v>487</v>
      </c>
      <c r="CP304" s="184">
        <v>405</v>
      </c>
      <c r="CQ304" s="184">
        <v>331</v>
      </c>
      <c r="CR304" s="184">
        <v>327</v>
      </c>
      <c r="CS304" s="184">
        <v>294</v>
      </c>
      <c r="CT304" s="184">
        <v>240</v>
      </c>
      <c r="CU304" s="184">
        <v>238</v>
      </c>
      <c r="CV304" s="184">
        <v>172</v>
      </c>
      <c r="CW304" s="184">
        <v>172</v>
      </c>
      <c r="CX304" s="184">
        <v>159</v>
      </c>
      <c r="CY304" s="184">
        <v>541</v>
      </c>
      <c r="CZ304">
        <v>505</v>
      </c>
      <c r="DA304">
        <v>542</v>
      </c>
      <c r="DB304">
        <v>576</v>
      </c>
      <c r="DC304">
        <v>612</v>
      </c>
      <c r="DD304">
        <v>647</v>
      </c>
      <c r="DE304">
        <v>659</v>
      </c>
      <c r="DF304">
        <v>663</v>
      </c>
      <c r="DG304">
        <v>751</v>
      </c>
      <c r="DH304">
        <v>742</v>
      </c>
      <c r="DI304">
        <v>785</v>
      </c>
      <c r="DJ304">
        <v>749</v>
      </c>
      <c r="DK304">
        <v>765</v>
      </c>
      <c r="DL304">
        <v>777</v>
      </c>
      <c r="DM304">
        <v>780</v>
      </c>
      <c r="DN304">
        <v>791</v>
      </c>
      <c r="DO304">
        <v>775</v>
      </c>
      <c r="DP304">
        <v>804</v>
      </c>
      <c r="DQ304">
        <v>737</v>
      </c>
      <c r="DR304">
        <v>641</v>
      </c>
      <c r="DS304">
        <v>565</v>
      </c>
      <c r="DT304">
        <v>652</v>
      </c>
      <c r="DU304">
        <v>649</v>
      </c>
      <c r="DV304">
        <v>597</v>
      </c>
      <c r="DW304">
        <v>629</v>
      </c>
      <c r="DX304">
        <v>594</v>
      </c>
      <c r="DY304">
        <v>718</v>
      </c>
      <c r="DZ304">
        <v>667</v>
      </c>
      <c r="EA304">
        <v>699</v>
      </c>
      <c r="EB304">
        <v>692</v>
      </c>
      <c r="EC304">
        <v>662</v>
      </c>
      <c r="ED304">
        <v>721</v>
      </c>
      <c r="EE304">
        <v>718</v>
      </c>
      <c r="EF304">
        <v>741</v>
      </c>
      <c r="EG304">
        <v>805</v>
      </c>
      <c r="EH304">
        <v>825</v>
      </c>
      <c r="EI304">
        <v>801</v>
      </c>
      <c r="EJ304">
        <v>822</v>
      </c>
      <c r="EK304">
        <v>806</v>
      </c>
      <c r="EL304">
        <v>850</v>
      </c>
      <c r="EM304">
        <v>776</v>
      </c>
      <c r="EN304">
        <v>857</v>
      </c>
      <c r="EO304">
        <v>798</v>
      </c>
      <c r="EP304">
        <v>859</v>
      </c>
      <c r="EQ304">
        <v>884</v>
      </c>
      <c r="ER304">
        <v>889</v>
      </c>
      <c r="ES304">
        <v>839</v>
      </c>
      <c r="ET304">
        <v>823</v>
      </c>
      <c r="EU304">
        <v>807</v>
      </c>
      <c r="EV304">
        <v>825</v>
      </c>
      <c r="EW304">
        <v>797</v>
      </c>
      <c r="EX304">
        <v>874</v>
      </c>
      <c r="EY304">
        <v>847</v>
      </c>
      <c r="EZ304">
        <v>829</v>
      </c>
      <c r="FA304">
        <v>878</v>
      </c>
      <c r="FB304">
        <v>880</v>
      </c>
      <c r="FC304">
        <v>907</v>
      </c>
      <c r="FD304">
        <v>887</v>
      </c>
      <c r="FE304">
        <v>876</v>
      </c>
      <c r="FF304">
        <v>913</v>
      </c>
      <c r="FG304">
        <v>883</v>
      </c>
      <c r="FH304">
        <v>890</v>
      </c>
      <c r="FI304">
        <v>840</v>
      </c>
      <c r="FJ304">
        <v>803</v>
      </c>
      <c r="FK304">
        <v>802</v>
      </c>
      <c r="FL304">
        <v>787</v>
      </c>
      <c r="FM304">
        <v>776</v>
      </c>
      <c r="FN304">
        <v>727</v>
      </c>
      <c r="FO304">
        <v>654</v>
      </c>
      <c r="FP304">
        <v>739</v>
      </c>
      <c r="FQ304">
        <v>646</v>
      </c>
      <c r="FR304">
        <v>708</v>
      </c>
      <c r="FS304">
        <v>683</v>
      </c>
      <c r="FT304">
        <v>651</v>
      </c>
      <c r="FU304">
        <v>677</v>
      </c>
      <c r="FV304">
        <v>651</v>
      </c>
      <c r="FW304">
        <v>665</v>
      </c>
      <c r="FX304">
        <v>736</v>
      </c>
      <c r="FY304">
        <v>807</v>
      </c>
      <c r="FZ304">
        <v>605</v>
      </c>
      <c r="GA304">
        <v>597</v>
      </c>
      <c r="GB304">
        <v>572</v>
      </c>
      <c r="GC304">
        <v>502</v>
      </c>
      <c r="GD304">
        <v>447</v>
      </c>
      <c r="GE304">
        <v>369</v>
      </c>
      <c r="GF304">
        <v>385</v>
      </c>
      <c r="GG304">
        <v>350</v>
      </c>
      <c r="GH304">
        <v>338</v>
      </c>
      <c r="GI304">
        <v>299</v>
      </c>
      <c r="GJ304">
        <v>263</v>
      </c>
      <c r="GK304">
        <v>238</v>
      </c>
      <c r="GL304">
        <v>1111</v>
      </c>
    </row>
    <row r="305" spans="1:194" s="1" customFormat="1" ht="14.4" x14ac:dyDescent="0.3">
      <c r="A305" s="30" t="s">
        <v>46</v>
      </c>
      <c r="B305" s="1" t="s">
        <v>344</v>
      </c>
      <c r="C305" s="29" t="str">
        <f t="shared" si="96"/>
        <v>LA England - Rushmoor</v>
      </c>
      <c r="D305" s="48">
        <f t="shared" si="87"/>
        <v>3619</v>
      </c>
      <c r="E305" s="48">
        <f t="shared" si="88"/>
        <v>3404</v>
      </c>
      <c r="F305" s="49">
        <f t="shared" si="89"/>
        <v>105751</v>
      </c>
      <c r="G305" s="49">
        <f t="shared" si="90"/>
        <v>53038</v>
      </c>
      <c r="H305" s="50">
        <f t="shared" si="91"/>
        <v>52713</v>
      </c>
      <c r="I305" s="50">
        <f t="shared" si="92"/>
        <v>41476</v>
      </c>
      <c r="J305" s="50">
        <f t="shared" si="93"/>
        <v>41928</v>
      </c>
      <c r="K305" s="47">
        <f t="shared" si="94"/>
        <v>11562</v>
      </c>
      <c r="L305" s="48">
        <f t="shared" si="95"/>
        <v>10785</v>
      </c>
      <c r="M305" s="184">
        <v>639</v>
      </c>
      <c r="N305" s="184">
        <v>607</v>
      </c>
      <c r="O305" s="184">
        <v>666</v>
      </c>
      <c r="P305" s="184">
        <v>715</v>
      </c>
      <c r="Q305" s="184">
        <v>674</v>
      </c>
      <c r="R305" s="184">
        <v>726</v>
      </c>
      <c r="S305" s="184">
        <v>684</v>
      </c>
      <c r="T305" s="184">
        <v>622</v>
      </c>
      <c r="U305" s="184">
        <v>637</v>
      </c>
      <c r="V305" s="184">
        <v>712</v>
      </c>
      <c r="W305" s="184">
        <v>650</v>
      </c>
      <c r="X305" s="184">
        <v>611</v>
      </c>
      <c r="Y305" s="184">
        <v>630</v>
      </c>
      <c r="Z305" s="184">
        <v>595</v>
      </c>
      <c r="AA305" s="184">
        <v>626</v>
      </c>
      <c r="AB305" s="184">
        <v>578</v>
      </c>
      <c r="AC305" s="184">
        <v>596</v>
      </c>
      <c r="AD305" s="184">
        <v>594</v>
      </c>
      <c r="AE305" s="184">
        <v>618</v>
      </c>
      <c r="AF305" s="184">
        <v>534</v>
      </c>
      <c r="AG305" s="184">
        <v>496</v>
      </c>
      <c r="AH305" s="184">
        <v>622</v>
      </c>
      <c r="AI305" s="184">
        <v>708</v>
      </c>
      <c r="AJ305" s="184">
        <v>746</v>
      </c>
      <c r="AK305" s="184">
        <v>740</v>
      </c>
      <c r="AL305" s="184">
        <v>771</v>
      </c>
      <c r="AM305" s="184">
        <v>746</v>
      </c>
      <c r="AN305" s="184">
        <v>762</v>
      </c>
      <c r="AO305" s="184">
        <v>837</v>
      </c>
      <c r="AP305" s="184">
        <v>890</v>
      </c>
      <c r="AQ305" s="184">
        <v>874</v>
      </c>
      <c r="AR305" s="184">
        <v>871</v>
      </c>
      <c r="AS305" s="184">
        <v>891</v>
      </c>
      <c r="AT305" s="184">
        <v>912</v>
      </c>
      <c r="AU305" s="184">
        <v>972</v>
      </c>
      <c r="AV305" s="184">
        <v>911</v>
      </c>
      <c r="AW305" s="184">
        <v>935</v>
      </c>
      <c r="AX305" s="184">
        <v>942</v>
      </c>
      <c r="AY305" s="184">
        <v>921</v>
      </c>
      <c r="AZ305" s="184">
        <v>858</v>
      </c>
      <c r="BA305" s="184">
        <v>763</v>
      </c>
      <c r="BB305" s="184">
        <v>783</v>
      </c>
      <c r="BC305" s="184">
        <v>773</v>
      </c>
      <c r="BD305" s="184">
        <v>753</v>
      </c>
      <c r="BE305" s="184">
        <v>779</v>
      </c>
      <c r="BF305" s="184">
        <v>666</v>
      </c>
      <c r="BG305" s="184">
        <v>681</v>
      </c>
      <c r="BH305" s="184">
        <v>625</v>
      </c>
      <c r="BI305" s="184">
        <v>656</v>
      </c>
      <c r="BJ305" s="184">
        <v>635</v>
      </c>
      <c r="BK305" s="184">
        <v>628</v>
      </c>
      <c r="BL305" s="184">
        <v>654</v>
      </c>
      <c r="BM305" s="184">
        <v>645</v>
      </c>
      <c r="BN305" s="184">
        <v>694</v>
      </c>
      <c r="BO305" s="184">
        <v>652</v>
      </c>
      <c r="BP305" s="184">
        <v>620</v>
      </c>
      <c r="BQ305" s="184">
        <v>627</v>
      </c>
      <c r="BR305" s="184">
        <v>659</v>
      </c>
      <c r="BS305" s="184">
        <v>693</v>
      </c>
      <c r="BT305" s="184">
        <v>628</v>
      </c>
      <c r="BU305" s="184">
        <v>585</v>
      </c>
      <c r="BV305" s="184">
        <v>619</v>
      </c>
      <c r="BW305" s="184">
        <v>598</v>
      </c>
      <c r="BX305" s="184">
        <v>585</v>
      </c>
      <c r="BY305" s="184">
        <v>501</v>
      </c>
      <c r="BZ305" s="184">
        <v>455</v>
      </c>
      <c r="CA305" s="184">
        <v>444</v>
      </c>
      <c r="CB305" s="184">
        <v>440</v>
      </c>
      <c r="CC305" s="184">
        <v>395</v>
      </c>
      <c r="CD305" s="184">
        <v>334</v>
      </c>
      <c r="CE305" s="184">
        <v>359</v>
      </c>
      <c r="CF305" s="184">
        <v>325</v>
      </c>
      <c r="CG305" s="184">
        <v>294</v>
      </c>
      <c r="CH305" s="184">
        <v>339</v>
      </c>
      <c r="CI305" s="184">
        <v>309</v>
      </c>
      <c r="CJ305" s="184">
        <v>353</v>
      </c>
      <c r="CK305" s="184">
        <v>402</v>
      </c>
      <c r="CL305" s="184">
        <v>461</v>
      </c>
      <c r="CM305" s="184">
        <v>292</v>
      </c>
      <c r="CN305" s="184">
        <v>280</v>
      </c>
      <c r="CO305" s="184">
        <v>331</v>
      </c>
      <c r="CP305" s="184">
        <v>254</v>
      </c>
      <c r="CQ305" s="184">
        <v>215</v>
      </c>
      <c r="CR305" s="184">
        <v>188</v>
      </c>
      <c r="CS305" s="184">
        <v>174</v>
      </c>
      <c r="CT305" s="184">
        <v>163</v>
      </c>
      <c r="CU305" s="184">
        <v>129</v>
      </c>
      <c r="CV305" s="184">
        <v>100</v>
      </c>
      <c r="CW305" s="184">
        <v>105</v>
      </c>
      <c r="CX305" s="184">
        <v>74</v>
      </c>
      <c r="CY305" s="184">
        <v>202</v>
      </c>
      <c r="CZ305">
        <v>597</v>
      </c>
      <c r="DA305">
        <v>618</v>
      </c>
      <c r="DB305">
        <v>600</v>
      </c>
      <c r="DC305">
        <v>642</v>
      </c>
      <c r="DD305">
        <v>618</v>
      </c>
      <c r="DE305">
        <v>606</v>
      </c>
      <c r="DF305">
        <v>636</v>
      </c>
      <c r="DG305">
        <v>592</v>
      </c>
      <c r="DH305">
        <v>623</v>
      </c>
      <c r="DI305">
        <v>670</v>
      </c>
      <c r="DJ305">
        <v>566</v>
      </c>
      <c r="DK305">
        <v>613</v>
      </c>
      <c r="DL305">
        <v>581</v>
      </c>
      <c r="DM305">
        <v>584</v>
      </c>
      <c r="DN305">
        <v>552</v>
      </c>
      <c r="DO305">
        <v>543</v>
      </c>
      <c r="DP305">
        <v>551</v>
      </c>
      <c r="DQ305">
        <v>593</v>
      </c>
      <c r="DR305">
        <v>560</v>
      </c>
      <c r="DS305">
        <v>413</v>
      </c>
      <c r="DT305">
        <v>377</v>
      </c>
      <c r="DU305">
        <v>354</v>
      </c>
      <c r="DV305">
        <v>485</v>
      </c>
      <c r="DW305">
        <v>543</v>
      </c>
      <c r="DX305">
        <v>633</v>
      </c>
      <c r="DY305">
        <v>745</v>
      </c>
      <c r="DZ305">
        <v>744</v>
      </c>
      <c r="EA305">
        <v>778</v>
      </c>
      <c r="EB305">
        <v>837</v>
      </c>
      <c r="EC305">
        <v>809</v>
      </c>
      <c r="ED305">
        <v>839</v>
      </c>
      <c r="EE305">
        <v>940</v>
      </c>
      <c r="EF305">
        <v>1004</v>
      </c>
      <c r="EG305">
        <v>926</v>
      </c>
      <c r="EH305">
        <v>987</v>
      </c>
      <c r="EI305">
        <v>889</v>
      </c>
      <c r="EJ305">
        <v>935</v>
      </c>
      <c r="EK305">
        <v>1020</v>
      </c>
      <c r="EL305">
        <v>829</v>
      </c>
      <c r="EM305">
        <v>822</v>
      </c>
      <c r="EN305">
        <v>772</v>
      </c>
      <c r="EO305">
        <v>815</v>
      </c>
      <c r="EP305">
        <v>752</v>
      </c>
      <c r="EQ305">
        <v>698</v>
      </c>
      <c r="ER305">
        <v>777</v>
      </c>
      <c r="ES305">
        <v>701</v>
      </c>
      <c r="ET305">
        <v>634</v>
      </c>
      <c r="EU305">
        <v>648</v>
      </c>
      <c r="EV305">
        <v>621</v>
      </c>
      <c r="EW305">
        <v>646</v>
      </c>
      <c r="EX305">
        <v>662</v>
      </c>
      <c r="EY305">
        <v>696</v>
      </c>
      <c r="EZ305">
        <v>644</v>
      </c>
      <c r="FA305">
        <v>673</v>
      </c>
      <c r="FB305">
        <v>658</v>
      </c>
      <c r="FC305">
        <v>735</v>
      </c>
      <c r="FD305">
        <v>697</v>
      </c>
      <c r="FE305">
        <v>697</v>
      </c>
      <c r="FF305">
        <v>693</v>
      </c>
      <c r="FG305">
        <v>681</v>
      </c>
      <c r="FH305">
        <v>643</v>
      </c>
      <c r="FI305">
        <v>609</v>
      </c>
      <c r="FJ305">
        <v>554</v>
      </c>
      <c r="FK305">
        <v>547</v>
      </c>
      <c r="FL305">
        <v>499</v>
      </c>
      <c r="FM305">
        <v>491</v>
      </c>
      <c r="FN305">
        <v>435</v>
      </c>
      <c r="FO305">
        <v>418</v>
      </c>
      <c r="FP305">
        <v>430</v>
      </c>
      <c r="FQ305">
        <v>442</v>
      </c>
      <c r="FR305">
        <v>428</v>
      </c>
      <c r="FS305">
        <v>441</v>
      </c>
      <c r="FT305">
        <v>423</v>
      </c>
      <c r="FU305">
        <v>408</v>
      </c>
      <c r="FV305">
        <v>393</v>
      </c>
      <c r="FW305">
        <v>406</v>
      </c>
      <c r="FX305">
        <v>438</v>
      </c>
      <c r="FY305">
        <v>471</v>
      </c>
      <c r="FZ305">
        <v>316</v>
      </c>
      <c r="GA305">
        <v>315</v>
      </c>
      <c r="GB305">
        <v>296</v>
      </c>
      <c r="GC305">
        <v>267</v>
      </c>
      <c r="GD305">
        <v>249</v>
      </c>
      <c r="GE305">
        <v>231</v>
      </c>
      <c r="GF305">
        <v>202</v>
      </c>
      <c r="GG305">
        <v>194</v>
      </c>
      <c r="GH305">
        <v>166</v>
      </c>
      <c r="GI305">
        <v>153</v>
      </c>
      <c r="GJ305">
        <v>119</v>
      </c>
      <c r="GK305">
        <v>121</v>
      </c>
      <c r="GL305">
        <v>454</v>
      </c>
    </row>
    <row r="306" spans="1:194" s="1" customFormat="1" ht="14.4" x14ac:dyDescent="0.3">
      <c r="A306" s="30" t="s">
        <v>46</v>
      </c>
      <c r="B306" s="1" t="s">
        <v>345</v>
      </c>
      <c r="C306" s="29" t="str">
        <f t="shared" si="96"/>
        <v>LA England - Rutland</v>
      </c>
      <c r="D306" s="48">
        <f t="shared" si="87"/>
        <v>2085</v>
      </c>
      <c r="E306" s="48">
        <f t="shared" si="88"/>
        <v>1747</v>
      </c>
      <c r="F306" s="49">
        <f t="shared" si="89"/>
        <v>41443</v>
      </c>
      <c r="G306" s="49">
        <f t="shared" si="90"/>
        <v>21237</v>
      </c>
      <c r="H306" s="50">
        <f t="shared" si="91"/>
        <v>20206</v>
      </c>
      <c r="I306" s="50">
        <f t="shared" si="92"/>
        <v>17048</v>
      </c>
      <c r="J306" s="50">
        <f t="shared" si="93"/>
        <v>16383</v>
      </c>
      <c r="K306" s="47">
        <f t="shared" si="94"/>
        <v>4189</v>
      </c>
      <c r="L306" s="48">
        <f t="shared" si="95"/>
        <v>3823</v>
      </c>
      <c r="M306" s="184">
        <v>129</v>
      </c>
      <c r="N306" s="184">
        <v>151</v>
      </c>
      <c r="O306" s="184">
        <v>136</v>
      </c>
      <c r="P306" s="184">
        <v>140</v>
      </c>
      <c r="Q306" s="184">
        <v>169</v>
      </c>
      <c r="R306" s="184">
        <v>149</v>
      </c>
      <c r="S306" s="184">
        <v>192</v>
      </c>
      <c r="T306" s="184">
        <v>194</v>
      </c>
      <c r="U306" s="184">
        <v>212</v>
      </c>
      <c r="V306" s="184">
        <v>209</v>
      </c>
      <c r="W306" s="184">
        <v>209</v>
      </c>
      <c r="X306" s="184">
        <v>214</v>
      </c>
      <c r="Y306" s="184">
        <v>249</v>
      </c>
      <c r="Z306" s="184">
        <v>293</v>
      </c>
      <c r="AA306" s="184">
        <v>331</v>
      </c>
      <c r="AB306" s="184">
        <v>421</v>
      </c>
      <c r="AC306" s="184">
        <v>404</v>
      </c>
      <c r="AD306" s="184">
        <v>387</v>
      </c>
      <c r="AE306" s="184">
        <v>337</v>
      </c>
      <c r="AF306" s="184">
        <v>178</v>
      </c>
      <c r="AG306" s="184">
        <v>209</v>
      </c>
      <c r="AH306" s="184">
        <v>229</v>
      </c>
      <c r="AI306" s="184">
        <v>243</v>
      </c>
      <c r="AJ306" s="184">
        <v>201</v>
      </c>
      <c r="AK306" s="184">
        <v>276</v>
      </c>
      <c r="AL306" s="184">
        <v>228</v>
      </c>
      <c r="AM306" s="184">
        <v>234</v>
      </c>
      <c r="AN306" s="184">
        <v>239</v>
      </c>
      <c r="AO306" s="184">
        <v>245</v>
      </c>
      <c r="AP306" s="184">
        <v>234</v>
      </c>
      <c r="AQ306" s="184">
        <v>267</v>
      </c>
      <c r="AR306" s="184">
        <v>287</v>
      </c>
      <c r="AS306" s="184">
        <v>234</v>
      </c>
      <c r="AT306" s="184">
        <v>254</v>
      </c>
      <c r="AU306" s="184">
        <v>233</v>
      </c>
      <c r="AV306" s="184">
        <v>240</v>
      </c>
      <c r="AW306" s="184">
        <v>238</v>
      </c>
      <c r="AX306" s="184">
        <v>233</v>
      </c>
      <c r="AY306" s="184">
        <v>212</v>
      </c>
      <c r="AZ306" s="184">
        <v>225</v>
      </c>
      <c r="BA306" s="184">
        <v>217</v>
      </c>
      <c r="BB306" s="184">
        <v>230</v>
      </c>
      <c r="BC306" s="184">
        <v>260</v>
      </c>
      <c r="BD306" s="184">
        <v>253</v>
      </c>
      <c r="BE306" s="184">
        <v>263</v>
      </c>
      <c r="BF306" s="184">
        <v>234</v>
      </c>
      <c r="BG306" s="184">
        <v>249</v>
      </c>
      <c r="BH306" s="184">
        <v>241</v>
      </c>
      <c r="BI306" s="184">
        <v>253</v>
      </c>
      <c r="BJ306" s="184">
        <v>227</v>
      </c>
      <c r="BK306" s="184">
        <v>217</v>
      </c>
      <c r="BL306" s="184">
        <v>273</v>
      </c>
      <c r="BM306" s="184">
        <v>279</v>
      </c>
      <c r="BN306" s="184">
        <v>324</v>
      </c>
      <c r="BO306" s="184">
        <v>288</v>
      </c>
      <c r="BP306" s="184">
        <v>258</v>
      </c>
      <c r="BQ306" s="184">
        <v>282</v>
      </c>
      <c r="BR306" s="184">
        <v>278</v>
      </c>
      <c r="BS306" s="184">
        <v>300</v>
      </c>
      <c r="BT306" s="184">
        <v>285</v>
      </c>
      <c r="BU306" s="184">
        <v>324</v>
      </c>
      <c r="BV306" s="184">
        <v>309</v>
      </c>
      <c r="BW306" s="184">
        <v>298</v>
      </c>
      <c r="BX306" s="184">
        <v>261</v>
      </c>
      <c r="BY306" s="184">
        <v>256</v>
      </c>
      <c r="BZ306" s="184">
        <v>305</v>
      </c>
      <c r="CA306" s="184">
        <v>246</v>
      </c>
      <c r="CB306" s="184">
        <v>275</v>
      </c>
      <c r="CC306" s="184">
        <v>241</v>
      </c>
      <c r="CD306" s="184">
        <v>215</v>
      </c>
      <c r="CE306" s="184">
        <v>218</v>
      </c>
      <c r="CF306" s="184">
        <v>253</v>
      </c>
      <c r="CG306" s="184">
        <v>221</v>
      </c>
      <c r="CH306" s="184">
        <v>234</v>
      </c>
      <c r="CI306" s="184">
        <v>249</v>
      </c>
      <c r="CJ306" s="184">
        <v>250</v>
      </c>
      <c r="CK306" s="184">
        <v>260</v>
      </c>
      <c r="CL306" s="184">
        <v>288</v>
      </c>
      <c r="CM306" s="184">
        <v>217</v>
      </c>
      <c r="CN306" s="184">
        <v>205</v>
      </c>
      <c r="CO306" s="184">
        <v>174</v>
      </c>
      <c r="CP306" s="184">
        <v>184</v>
      </c>
      <c r="CQ306" s="184">
        <v>159</v>
      </c>
      <c r="CR306" s="184">
        <v>129</v>
      </c>
      <c r="CS306" s="184">
        <v>103</v>
      </c>
      <c r="CT306" s="184">
        <v>120</v>
      </c>
      <c r="CU306" s="184">
        <v>109</v>
      </c>
      <c r="CV306" s="184">
        <v>89</v>
      </c>
      <c r="CW306" s="184">
        <v>72</v>
      </c>
      <c r="CX306" s="184">
        <v>62</v>
      </c>
      <c r="CY306" s="184">
        <v>235</v>
      </c>
      <c r="CZ306">
        <v>112</v>
      </c>
      <c r="DA306">
        <v>146</v>
      </c>
      <c r="DB306">
        <v>147</v>
      </c>
      <c r="DC306">
        <v>157</v>
      </c>
      <c r="DD306">
        <v>140</v>
      </c>
      <c r="DE306">
        <v>172</v>
      </c>
      <c r="DF306">
        <v>201</v>
      </c>
      <c r="DG306">
        <v>206</v>
      </c>
      <c r="DH306">
        <v>193</v>
      </c>
      <c r="DI306">
        <v>191</v>
      </c>
      <c r="DJ306">
        <v>192</v>
      </c>
      <c r="DK306">
        <v>219</v>
      </c>
      <c r="DL306">
        <v>200</v>
      </c>
      <c r="DM306">
        <v>194</v>
      </c>
      <c r="DN306">
        <v>310</v>
      </c>
      <c r="DO306">
        <v>310</v>
      </c>
      <c r="DP306">
        <v>371</v>
      </c>
      <c r="DQ306">
        <v>362</v>
      </c>
      <c r="DR306">
        <v>279</v>
      </c>
      <c r="DS306">
        <v>153</v>
      </c>
      <c r="DT306">
        <v>98</v>
      </c>
      <c r="DU306">
        <v>100</v>
      </c>
      <c r="DV306">
        <v>98</v>
      </c>
      <c r="DW306">
        <v>167</v>
      </c>
      <c r="DX306">
        <v>168</v>
      </c>
      <c r="DY306">
        <v>158</v>
      </c>
      <c r="DZ306">
        <v>154</v>
      </c>
      <c r="EA306">
        <v>155</v>
      </c>
      <c r="EB306">
        <v>159</v>
      </c>
      <c r="EC306">
        <v>160</v>
      </c>
      <c r="ED306">
        <v>177</v>
      </c>
      <c r="EE306">
        <v>190</v>
      </c>
      <c r="EF306">
        <v>170</v>
      </c>
      <c r="EG306">
        <v>211</v>
      </c>
      <c r="EH306">
        <v>209</v>
      </c>
      <c r="EI306">
        <v>197</v>
      </c>
      <c r="EJ306">
        <v>195</v>
      </c>
      <c r="EK306">
        <v>207</v>
      </c>
      <c r="EL306">
        <v>179</v>
      </c>
      <c r="EM306">
        <v>224</v>
      </c>
      <c r="EN306">
        <v>209</v>
      </c>
      <c r="EO306">
        <v>207</v>
      </c>
      <c r="EP306">
        <v>214</v>
      </c>
      <c r="EQ306">
        <v>252</v>
      </c>
      <c r="ER306">
        <v>247</v>
      </c>
      <c r="ES306">
        <v>220</v>
      </c>
      <c r="ET306">
        <v>231</v>
      </c>
      <c r="EU306">
        <v>220</v>
      </c>
      <c r="EV306">
        <v>222</v>
      </c>
      <c r="EW306">
        <v>251</v>
      </c>
      <c r="EX306">
        <v>276</v>
      </c>
      <c r="EY306">
        <v>261</v>
      </c>
      <c r="EZ306">
        <v>291</v>
      </c>
      <c r="FA306">
        <v>311</v>
      </c>
      <c r="FB306">
        <v>295</v>
      </c>
      <c r="FC306">
        <v>303</v>
      </c>
      <c r="FD306">
        <v>351</v>
      </c>
      <c r="FE306">
        <v>312</v>
      </c>
      <c r="FF306">
        <v>286</v>
      </c>
      <c r="FG306">
        <v>321</v>
      </c>
      <c r="FH306">
        <v>329</v>
      </c>
      <c r="FI306">
        <v>278</v>
      </c>
      <c r="FJ306">
        <v>299</v>
      </c>
      <c r="FK306">
        <v>264</v>
      </c>
      <c r="FL306">
        <v>289</v>
      </c>
      <c r="FM306">
        <v>276</v>
      </c>
      <c r="FN306">
        <v>307</v>
      </c>
      <c r="FO306">
        <v>266</v>
      </c>
      <c r="FP306">
        <v>261</v>
      </c>
      <c r="FQ306">
        <v>256</v>
      </c>
      <c r="FR306">
        <v>243</v>
      </c>
      <c r="FS306">
        <v>247</v>
      </c>
      <c r="FT306">
        <v>261</v>
      </c>
      <c r="FU306">
        <v>239</v>
      </c>
      <c r="FV306">
        <v>284</v>
      </c>
      <c r="FW306">
        <v>305</v>
      </c>
      <c r="FX306">
        <v>290</v>
      </c>
      <c r="FY306">
        <v>282</v>
      </c>
      <c r="FZ306">
        <v>223</v>
      </c>
      <c r="GA306">
        <v>231</v>
      </c>
      <c r="GB306">
        <v>248</v>
      </c>
      <c r="GC306">
        <v>214</v>
      </c>
      <c r="GD306">
        <v>164</v>
      </c>
      <c r="GE306">
        <v>169</v>
      </c>
      <c r="GF306">
        <v>135</v>
      </c>
      <c r="GG306">
        <v>134</v>
      </c>
      <c r="GH306">
        <v>131</v>
      </c>
      <c r="GI306">
        <v>98</v>
      </c>
      <c r="GJ306">
        <v>113</v>
      </c>
      <c r="GK306">
        <v>100</v>
      </c>
      <c r="GL306">
        <v>359</v>
      </c>
    </row>
    <row r="307" spans="1:194" s="1" customFormat="1" ht="14.4" x14ac:dyDescent="0.3">
      <c r="A307" s="30" t="s">
        <v>46</v>
      </c>
      <c r="B307" s="1" t="s">
        <v>346</v>
      </c>
      <c r="C307" s="29" t="str">
        <f t="shared" si="96"/>
        <v>LA England - Salford</v>
      </c>
      <c r="D307" s="48">
        <f t="shared" si="87"/>
        <v>10550</v>
      </c>
      <c r="E307" s="48">
        <f t="shared" si="88"/>
        <v>9871</v>
      </c>
      <c r="F307" s="49">
        <f t="shared" si="89"/>
        <v>294348</v>
      </c>
      <c r="G307" s="49">
        <f t="shared" si="90"/>
        <v>147796</v>
      </c>
      <c r="H307" s="50">
        <f t="shared" si="91"/>
        <v>146552</v>
      </c>
      <c r="I307" s="50">
        <f t="shared" si="92"/>
        <v>115039</v>
      </c>
      <c r="J307" s="50">
        <f t="shared" si="93"/>
        <v>115687</v>
      </c>
      <c r="K307" s="47">
        <f t="shared" si="94"/>
        <v>32757</v>
      </c>
      <c r="L307" s="48">
        <f t="shared" si="95"/>
        <v>30865</v>
      </c>
      <c r="M307" s="184">
        <v>1753</v>
      </c>
      <c r="N307" s="184">
        <v>1885</v>
      </c>
      <c r="O307" s="184">
        <v>1905</v>
      </c>
      <c r="P307" s="184">
        <v>1879</v>
      </c>
      <c r="Q307" s="184">
        <v>1909</v>
      </c>
      <c r="R307" s="184">
        <v>1916</v>
      </c>
      <c r="S307" s="184">
        <v>1820</v>
      </c>
      <c r="T307" s="184">
        <v>1888</v>
      </c>
      <c r="U307" s="184">
        <v>1860</v>
      </c>
      <c r="V307" s="184">
        <v>1771</v>
      </c>
      <c r="W307" s="184">
        <v>1798</v>
      </c>
      <c r="X307" s="184">
        <v>1823</v>
      </c>
      <c r="Y307" s="184">
        <v>1794</v>
      </c>
      <c r="Z307" s="184">
        <v>1868</v>
      </c>
      <c r="AA307" s="184">
        <v>1790</v>
      </c>
      <c r="AB307" s="184">
        <v>1695</v>
      </c>
      <c r="AC307" s="184">
        <v>1748</v>
      </c>
      <c r="AD307" s="184">
        <v>1655</v>
      </c>
      <c r="AE307" s="184">
        <v>1702</v>
      </c>
      <c r="AF307" s="184">
        <v>2226</v>
      </c>
      <c r="AG307" s="184">
        <v>2457</v>
      </c>
      <c r="AH307" s="184">
        <v>2398</v>
      </c>
      <c r="AI307" s="184">
        <v>2434</v>
      </c>
      <c r="AJ307" s="184">
        <v>2599</v>
      </c>
      <c r="AK307" s="184">
        <v>2937</v>
      </c>
      <c r="AL307" s="184">
        <v>3087</v>
      </c>
      <c r="AM307" s="184">
        <v>3229</v>
      </c>
      <c r="AN307" s="184">
        <v>3200</v>
      </c>
      <c r="AO307" s="184">
        <v>3117</v>
      </c>
      <c r="AP307" s="184">
        <v>2984</v>
      </c>
      <c r="AQ307" s="184">
        <v>2902</v>
      </c>
      <c r="AR307" s="184">
        <v>2921</v>
      </c>
      <c r="AS307" s="184">
        <v>2943</v>
      </c>
      <c r="AT307" s="184">
        <v>2816</v>
      </c>
      <c r="AU307" s="184">
        <v>2747</v>
      </c>
      <c r="AV307" s="184">
        <v>2748</v>
      </c>
      <c r="AW307" s="184">
        <v>2550</v>
      </c>
      <c r="AX307" s="184">
        <v>2325</v>
      </c>
      <c r="AY307" s="184">
        <v>2326</v>
      </c>
      <c r="AZ307" s="184">
        <v>2271</v>
      </c>
      <c r="BA307" s="184">
        <v>2057</v>
      </c>
      <c r="BB307" s="184">
        <v>2149</v>
      </c>
      <c r="BC307" s="184">
        <v>1884</v>
      </c>
      <c r="BD307" s="184">
        <v>1830</v>
      </c>
      <c r="BE307" s="184">
        <v>1795</v>
      </c>
      <c r="BF307" s="184">
        <v>1639</v>
      </c>
      <c r="BG307" s="184">
        <v>1534</v>
      </c>
      <c r="BH307" s="184">
        <v>1525</v>
      </c>
      <c r="BI307" s="184">
        <v>1554</v>
      </c>
      <c r="BJ307" s="184">
        <v>1561</v>
      </c>
      <c r="BK307" s="184">
        <v>1330</v>
      </c>
      <c r="BL307" s="184">
        <v>1356</v>
      </c>
      <c r="BM307" s="184">
        <v>1523</v>
      </c>
      <c r="BN307" s="184">
        <v>1577</v>
      </c>
      <c r="BO307" s="184">
        <v>1407</v>
      </c>
      <c r="BP307" s="184">
        <v>1543</v>
      </c>
      <c r="BQ307" s="184">
        <v>1483</v>
      </c>
      <c r="BR307" s="184">
        <v>1464</v>
      </c>
      <c r="BS307" s="184">
        <v>1439</v>
      </c>
      <c r="BT307" s="184">
        <v>1479</v>
      </c>
      <c r="BU307" s="184">
        <v>1449</v>
      </c>
      <c r="BV307" s="184">
        <v>1525</v>
      </c>
      <c r="BW307" s="184">
        <v>1342</v>
      </c>
      <c r="BX307" s="184">
        <v>1268</v>
      </c>
      <c r="BY307" s="184">
        <v>1226</v>
      </c>
      <c r="BZ307" s="184">
        <v>1160</v>
      </c>
      <c r="CA307" s="184">
        <v>1139</v>
      </c>
      <c r="CB307" s="184">
        <v>1062</v>
      </c>
      <c r="CC307" s="184">
        <v>953</v>
      </c>
      <c r="CD307" s="184">
        <v>924</v>
      </c>
      <c r="CE307" s="184">
        <v>877</v>
      </c>
      <c r="CF307" s="184">
        <v>863</v>
      </c>
      <c r="CG307" s="184">
        <v>783</v>
      </c>
      <c r="CH307" s="184">
        <v>779</v>
      </c>
      <c r="CI307" s="184">
        <v>841</v>
      </c>
      <c r="CJ307" s="184">
        <v>815</v>
      </c>
      <c r="CK307" s="184">
        <v>834</v>
      </c>
      <c r="CL307" s="184">
        <v>932</v>
      </c>
      <c r="CM307" s="184">
        <v>685</v>
      </c>
      <c r="CN307" s="184">
        <v>565</v>
      </c>
      <c r="CO307" s="184">
        <v>547</v>
      </c>
      <c r="CP307" s="184">
        <v>487</v>
      </c>
      <c r="CQ307" s="184">
        <v>453</v>
      </c>
      <c r="CR307" s="184">
        <v>375</v>
      </c>
      <c r="CS307" s="184">
        <v>328</v>
      </c>
      <c r="CT307" s="184">
        <v>354</v>
      </c>
      <c r="CU307" s="184">
        <v>284</v>
      </c>
      <c r="CV307" s="184">
        <v>271</v>
      </c>
      <c r="CW307" s="184">
        <v>224</v>
      </c>
      <c r="CX307" s="184">
        <v>168</v>
      </c>
      <c r="CY307" s="184">
        <v>478</v>
      </c>
      <c r="CZ307">
        <v>1754</v>
      </c>
      <c r="DA307">
        <v>1759</v>
      </c>
      <c r="DB307">
        <v>1753</v>
      </c>
      <c r="DC307">
        <v>1733</v>
      </c>
      <c r="DD307">
        <v>1771</v>
      </c>
      <c r="DE307">
        <v>1755</v>
      </c>
      <c r="DF307">
        <v>1805</v>
      </c>
      <c r="DG307">
        <v>1658</v>
      </c>
      <c r="DH307">
        <v>1871</v>
      </c>
      <c r="DI307">
        <v>1718</v>
      </c>
      <c r="DJ307">
        <v>1702</v>
      </c>
      <c r="DK307">
        <v>1715</v>
      </c>
      <c r="DL307">
        <v>1688</v>
      </c>
      <c r="DM307">
        <v>1729</v>
      </c>
      <c r="DN307">
        <v>1668</v>
      </c>
      <c r="DO307">
        <v>1590</v>
      </c>
      <c r="DP307">
        <v>1681</v>
      </c>
      <c r="DQ307">
        <v>1515</v>
      </c>
      <c r="DR307">
        <v>1695</v>
      </c>
      <c r="DS307">
        <v>2152</v>
      </c>
      <c r="DT307">
        <v>2368</v>
      </c>
      <c r="DU307">
        <v>2369</v>
      </c>
      <c r="DV307">
        <v>2678</v>
      </c>
      <c r="DW307">
        <v>2847</v>
      </c>
      <c r="DX307">
        <v>3323</v>
      </c>
      <c r="DY307">
        <v>3330</v>
      </c>
      <c r="DZ307">
        <v>3389</v>
      </c>
      <c r="EA307">
        <v>3239</v>
      </c>
      <c r="EB307">
        <v>2985</v>
      </c>
      <c r="EC307">
        <v>2952</v>
      </c>
      <c r="ED307">
        <v>2802</v>
      </c>
      <c r="EE307">
        <v>2879</v>
      </c>
      <c r="EF307">
        <v>2757</v>
      </c>
      <c r="EG307">
        <v>2488</v>
      </c>
      <c r="EH307">
        <v>2532</v>
      </c>
      <c r="EI307">
        <v>2416</v>
      </c>
      <c r="EJ307">
        <v>2410</v>
      </c>
      <c r="EK307">
        <v>2206</v>
      </c>
      <c r="EL307">
        <v>2087</v>
      </c>
      <c r="EM307">
        <v>2101</v>
      </c>
      <c r="EN307">
        <v>2079</v>
      </c>
      <c r="EO307">
        <v>1943</v>
      </c>
      <c r="EP307">
        <v>1817</v>
      </c>
      <c r="EQ307">
        <v>1782</v>
      </c>
      <c r="ER307">
        <v>1755</v>
      </c>
      <c r="ES307">
        <v>1653</v>
      </c>
      <c r="ET307">
        <v>1458</v>
      </c>
      <c r="EU307">
        <v>1346</v>
      </c>
      <c r="EV307">
        <v>1450</v>
      </c>
      <c r="EW307">
        <v>1360</v>
      </c>
      <c r="EX307">
        <v>1478</v>
      </c>
      <c r="EY307">
        <v>1470</v>
      </c>
      <c r="EZ307">
        <v>1506</v>
      </c>
      <c r="FA307">
        <v>1559</v>
      </c>
      <c r="FB307">
        <v>1374</v>
      </c>
      <c r="FC307">
        <v>1512</v>
      </c>
      <c r="FD307">
        <v>1526</v>
      </c>
      <c r="FE307">
        <v>1464</v>
      </c>
      <c r="FF307">
        <v>1431</v>
      </c>
      <c r="FG307">
        <v>1380</v>
      </c>
      <c r="FH307">
        <v>1499</v>
      </c>
      <c r="FI307">
        <v>1369</v>
      </c>
      <c r="FJ307">
        <v>1314</v>
      </c>
      <c r="FK307">
        <v>1207</v>
      </c>
      <c r="FL307">
        <v>1187</v>
      </c>
      <c r="FM307">
        <v>1258</v>
      </c>
      <c r="FN307">
        <v>1139</v>
      </c>
      <c r="FO307">
        <v>1090</v>
      </c>
      <c r="FP307">
        <v>975</v>
      </c>
      <c r="FQ307">
        <v>891</v>
      </c>
      <c r="FR307">
        <v>941</v>
      </c>
      <c r="FS307">
        <v>864</v>
      </c>
      <c r="FT307">
        <v>887</v>
      </c>
      <c r="FU307">
        <v>896</v>
      </c>
      <c r="FV307">
        <v>918</v>
      </c>
      <c r="FW307">
        <v>890</v>
      </c>
      <c r="FX307">
        <v>967</v>
      </c>
      <c r="FY307">
        <v>1081</v>
      </c>
      <c r="FZ307">
        <v>684</v>
      </c>
      <c r="GA307">
        <v>659</v>
      </c>
      <c r="GB307">
        <v>669</v>
      </c>
      <c r="GC307">
        <v>622</v>
      </c>
      <c r="GD307">
        <v>563</v>
      </c>
      <c r="GE307">
        <v>526</v>
      </c>
      <c r="GF307">
        <v>512</v>
      </c>
      <c r="GG307">
        <v>430</v>
      </c>
      <c r="GH307">
        <v>400</v>
      </c>
      <c r="GI307">
        <v>336</v>
      </c>
      <c r="GJ307">
        <v>315</v>
      </c>
      <c r="GK307">
        <v>266</v>
      </c>
      <c r="GL307">
        <v>984</v>
      </c>
    </row>
    <row r="308" spans="1:194" s="1" customFormat="1" ht="14.4" x14ac:dyDescent="0.3">
      <c r="A308" s="30" t="s">
        <v>46</v>
      </c>
      <c r="B308" s="1" t="s">
        <v>347</v>
      </c>
      <c r="C308" s="29" t="str">
        <f t="shared" si="96"/>
        <v>LA England - Sandwell</v>
      </c>
      <c r="D308" s="48">
        <f t="shared" si="87"/>
        <v>15817</v>
      </c>
      <c r="E308" s="48">
        <f t="shared" si="88"/>
        <v>14726</v>
      </c>
      <c r="F308" s="49">
        <f t="shared" si="89"/>
        <v>353860</v>
      </c>
      <c r="G308" s="49">
        <f t="shared" si="90"/>
        <v>175077</v>
      </c>
      <c r="H308" s="50">
        <f t="shared" si="91"/>
        <v>178783</v>
      </c>
      <c r="I308" s="50">
        <f t="shared" si="92"/>
        <v>129366</v>
      </c>
      <c r="J308" s="50">
        <f t="shared" si="93"/>
        <v>135901</v>
      </c>
      <c r="K308" s="47">
        <f t="shared" si="94"/>
        <v>45711</v>
      </c>
      <c r="L308" s="48">
        <f t="shared" si="95"/>
        <v>42882</v>
      </c>
      <c r="M308" s="184">
        <v>2326</v>
      </c>
      <c r="N308" s="184">
        <v>2271</v>
      </c>
      <c r="O308" s="184">
        <v>2432</v>
      </c>
      <c r="P308" s="184">
        <v>2406</v>
      </c>
      <c r="Q308" s="184">
        <v>2453</v>
      </c>
      <c r="R308" s="184">
        <v>2429</v>
      </c>
      <c r="S308" s="184">
        <v>2494</v>
      </c>
      <c r="T308" s="184">
        <v>2543</v>
      </c>
      <c r="U308" s="184">
        <v>2681</v>
      </c>
      <c r="V308" s="184">
        <v>2533</v>
      </c>
      <c r="W308" s="184">
        <v>2573</v>
      </c>
      <c r="X308" s="184">
        <v>2753</v>
      </c>
      <c r="Y308" s="184">
        <v>2789</v>
      </c>
      <c r="Z308" s="184">
        <v>2647</v>
      </c>
      <c r="AA308" s="184">
        <v>2648</v>
      </c>
      <c r="AB308" s="184">
        <v>2641</v>
      </c>
      <c r="AC308" s="184">
        <v>2652</v>
      </c>
      <c r="AD308" s="184">
        <v>2440</v>
      </c>
      <c r="AE308" s="184">
        <v>2483</v>
      </c>
      <c r="AF308" s="184">
        <v>2327</v>
      </c>
      <c r="AG308" s="184">
        <v>2351</v>
      </c>
      <c r="AH308" s="184">
        <v>2181</v>
      </c>
      <c r="AI308" s="184">
        <v>2325</v>
      </c>
      <c r="AJ308" s="184">
        <v>2412</v>
      </c>
      <c r="AK308" s="184">
        <v>2425</v>
      </c>
      <c r="AL308" s="184">
        <v>2419</v>
      </c>
      <c r="AM308" s="184">
        <v>2536</v>
      </c>
      <c r="AN308" s="184">
        <v>2487</v>
      </c>
      <c r="AO308" s="184">
        <v>2362</v>
      </c>
      <c r="AP308" s="184">
        <v>2361</v>
      </c>
      <c r="AQ308" s="184">
        <v>2433</v>
      </c>
      <c r="AR308" s="184">
        <v>2435</v>
      </c>
      <c r="AS308" s="184">
        <v>2405</v>
      </c>
      <c r="AT308" s="184">
        <v>2482</v>
      </c>
      <c r="AU308" s="184">
        <v>2526</v>
      </c>
      <c r="AV308" s="184">
        <v>2410</v>
      </c>
      <c r="AW308" s="184">
        <v>2419</v>
      </c>
      <c r="AX308" s="184">
        <v>2362</v>
      </c>
      <c r="AY308" s="184">
        <v>2462</v>
      </c>
      <c r="AZ308" s="184">
        <v>2393</v>
      </c>
      <c r="BA308" s="184">
        <v>2246</v>
      </c>
      <c r="BB308" s="184">
        <v>2323</v>
      </c>
      <c r="BC308" s="184">
        <v>2260</v>
      </c>
      <c r="BD308" s="184">
        <v>2207</v>
      </c>
      <c r="BE308" s="184">
        <v>2352</v>
      </c>
      <c r="BF308" s="184">
        <v>2389</v>
      </c>
      <c r="BG308" s="184">
        <v>2168</v>
      </c>
      <c r="BH308" s="184">
        <v>2125</v>
      </c>
      <c r="BI308" s="184">
        <v>2094</v>
      </c>
      <c r="BJ308" s="184">
        <v>2199</v>
      </c>
      <c r="BK308" s="184">
        <v>2151</v>
      </c>
      <c r="BL308" s="184">
        <v>2262</v>
      </c>
      <c r="BM308" s="184">
        <v>2274</v>
      </c>
      <c r="BN308" s="184">
        <v>2135</v>
      </c>
      <c r="BO308" s="184">
        <v>2236</v>
      </c>
      <c r="BP308" s="184">
        <v>2177</v>
      </c>
      <c r="BQ308" s="184">
        <v>2250</v>
      </c>
      <c r="BR308" s="184">
        <v>2216</v>
      </c>
      <c r="BS308" s="184">
        <v>2022</v>
      </c>
      <c r="BT308" s="184">
        <v>1918</v>
      </c>
      <c r="BU308" s="184">
        <v>1920</v>
      </c>
      <c r="BV308" s="184">
        <v>1839</v>
      </c>
      <c r="BW308" s="184">
        <v>1837</v>
      </c>
      <c r="BX308" s="184">
        <v>1835</v>
      </c>
      <c r="BY308" s="184">
        <v>1593</v>
      </c>
      <c r="BZ308" s="184">
        <v>1597</v>
      </c>
      <c r="CA308" s="184">
        <v>1555</v>
      </c>
      <c r="CB308" s="184">
        <v>1483</v>
      </c>
      <c r="CC308" s="184">
        <v>1342</v>
      </c>
      <c r="CD308" s="184">
        <v>1319</v>
      </c>
      <c r="CE308" s="184">
        <v>1257</v>
      </c>
      <c r="CF308" s="184">
        <v>1188</v>
      </c>
      <c r="CG308" s="184">
        <v>1113</v>
      </c>
      <c r="CH308" s="184">
        <v>1059</v>
      </c>
      <c r="CI308" s="184">
        <v>1065</v>
      </c>
      <c r="CJ308" s="184">
        <v>1095</v>
      </c>
      <c r="CK308" s="184">
        <v>1037</v>
      </c>
      <c r="CL308" s="184">
        <v>1043</v>
      </c>
      <c r="CM308" s="184">
        <v>809</v>
      </c>
      <c r="CN308" s="184">
        <v>738</v>
      </c>
      <c r="CO308" s="184">
        <v>811</v>
      </c>
      <c r="CP308" s="184">
        <v>696</v>
      </c>
      <c r="CQ308" s="184">
        <v>615</v>
      </c>
      <c r="CR308" s="184">
        <v>517</v>
      </c>
      <c r="CS308" s="184">
        <v>505</v>
      </c>
      <c r="CT308" s="184">
        <v>415</v>
      </c>
      <c r="CU308" s="184">
        <v>451</v>
      </c>
      <c r="CV308" s="184">
        <v>359</v>
      </c>
      <c r="CW308" s="184">
        <v>304</v>
      </c>
      <c r="CX308" s="184">
        <v>266</v>
      </c>
      <c r="CY308" s="184">
        <v>703</v>
      </c>
      <c r="CZ308">
        <v>2257</v>
      </c>
      <c r="DA308">
        <v>2207</v>
      </c>
      <c r="DB308">
        <v>2236</v>
      </c>
      <c r="DC308">
        <v>2179</v>
      </c>
      <c r="DD308">
        <v>2309</v>
      </c>
      <c r="DE308">
        <v>2365</v>
      </c>
      <c r="DF308">
        <v>2397</v>
      </c>
      <c r="DG308">
        <v>2437</v>
      </c>
      <c r="DH308">
        <v>2480</v>
      </c>
      <c r="DI308">
        <v>2342</v>
      </c>
      <c r="DJ308">
        <v>2350</v>
      </c>
      <c r="DK308">
        <v>2597</v>
      </c>
      <c r="DL308">
        <v>2544</v>
      </c>
      <c r="DM308">
        <v>2547</v>
      </c>
      <c r="DN308">
        <v>2428</v>
      </c>
      <c r="DO308">
        <v>2464</v>
      </c>
      <c r="DP308">
        <v>2401</v>
      </c>
      <c r="DQ308">
        <v>2342</v>
      </c>
      <c r="DR308">
        <v>2218</v>
      </c>
      <c r="DS308">
        <v>1898</v>
      </c>
      <c r="DT308">
        <v>1738</v>
      </c>
      <c r="DU308">
        <v>1982</v>
      </c>
      <c r="DV308">
        <v>2205</v>
      </c>
      <c r="DW308">
        <v>2163</v>
      </c>
      <c r="DX308">
        <v>2119</v>
      </c>
      <c r="DY308">
        <v>2294</v>
      </c>
      <c r="DZ308">
        <v>2414</v>
      </c>
      <c r="EA308">
        <v>2442</v>
      </c>
      <c r="EB308">
        <v>2350</v>
      </c>
      <c r="EC308">
        <v>2474</v>
      </c>
      <c r="ED308">
        <v>2472</v>
      </c>
      <c r="EE308">
        <v>2639</v>
      </c>
      <c r="EF308">
        <v>2567</v>
      </c>
      <c r="EG308">
        <v>2697</v>
      </c>
      <c r="EH308">
        <v>2706</v>
      </c>
      <c r="EI308">
        <v>2682</v>
      </c>
      <c r="EJ308">
        <v>2699</v>
      </c>
      <c r="EK308">
        <v>2827</v>
      </c>
      <c r="EL308">
        <v>2643</v>
      </c>
      <c r="EM308">
        <v>2816</v>
      </c>
      <c r="EN308">
        <v>2642</v>
      </c>
      <c r="EO308">
        <v>2686</v>
      </c>
      <c r="EP308">
        <v>2539</v>
      </c>
      <c r="EQ308">
        <v>2549</v>
      </c>
      <c r="ER308">
        <v>2635</v>
      </c>
      <c r="ES308">
        <v>2271</v>
      </c>
      <c r="ET308">
        <v>2137</v>
      </c>
      <c r="EU308">
        <v>2011</v>
      </c>
      <c r="EV308">
        <v>2165</v>
      </c>
      <c r="EW308">
        <v>2141</v>
      </c>
      <c r="EX308">
        <v>2080</v>
      </c>
      <c r="EY308">
        <v>2170</v>
      </c>
      <c r="EZ308">
        <v>2168</v>
      </c>
      <c r="FA308">
        <v>2256</v>
      </c>
      <c r="FB308">
        <v>2341</v>
      </c>
      <c r="FC308">
        <v>2213</v>
      </c>
      <c r="FD308">
        <v>2105</v>
      </c>
      <c r="FE308">
        <v>2082</v>
      </c>
      <c r="FF308">
        <v>2210</v>
      </c>
      <c r="FG308">
        <v>2162</v>
      </c>
      <c r="FH308">
        <v>2059</v>
      </c>
      <c r="FI308">
        <v>1905</v>
      </c>
      <c r="FJ308">
        <v>1914</v>
      </c>
      <c r="FK308">
        <v>1813</v>
      </c>
      <c r="FL308">
        <v>1703</v>
      </c>
      <c r="FM308">
        <v>1615</v>
      </c>
      <c r="FN308">
        <v>1525</v>
      </c>
      <c r="FO308">
        <v>1524</v>
      </c>
      <c r="FP308">
        <v>1423</v>
      </c>
      <c r="FQ308">
        <v>1383</v>
      </c>
      <c r="FR308">
        <v>1334</v>
      </c>
      <c r="FS308">
        <v>1332</v>
      </c>
      <c r="FT308">
        <v>1300</v>
      </c>
      <c r="FU308">
        <v>1303</v>
      </c>
      <c r="FV308">
        <v>1223</v>
      </c>
      <c r="FW308">
        <v>1214</v>
      </c>
      <c r="FX308">
        <v>1188</v>
      </c>
      <c r="FY308">
        <v>1187</v>
      </c>
      <c r="FZ308">
        <v>935</v>
      </c>
      <c r="GA308">
        <v>998</v>
      </c>
      <c r="GB308">
        <v>995</v>
      </c>
      <c r="GC308">
        <v>904</v>
      </c>
      <c r="GD308">
        <v>833</v>
      </c>
      <c r="GE308">
        <v>667</v>
      </c>
      <c r="GF308">
        <v>710</v>
      </c>
      <c r="GG308">
        <v>658</v>
      </c>
      <c r="GH308">
        <v>645</v>
      </c>
      <c r="GI308">
        <v>511</v>
      </c>
      <c r="GJ308">
        <v>504</v>
      </c>
      <c r="GK308">
        <v>415</v>
      </c>
      <c r="GL308">
        <v>1573</v>
      </c>
    </row>
    <row r="309" spans="1:194" s="1" customFormat="1" ht="14.4" x14ac:dyDescent="0.3">
      <c r="A309" s="30" t="s">
        <v>46</v>
      </c>
      <c r="B309" s="1" t="s">
        <v>348</v>
      </c>
      <c r="C309" s="29" t="str">
        <f t="shared" si="96"/>
        <v>LA England - Sefton</v>
      </c>
      <c r="D309" s="48">
        <f t="shared" si="87"/>
        <v>9974</v>
      </c>
      <c r="E309" s="48">
        <f t="shared" si="88"/>
        <v>9382</v>
      </c>
      <c r="F309" s="49">
        <f t="shared" si="89"/>
        <v>286281</v>
      </c>
      <c r="G309" s="49">
        <f t="shared" si="90"/>
        <v>139244</v>
      </c>
      <c r="H309" s="50">
        <f t="shared" si="91"/>
        <v>147037</v>
      </c>
      <c r="I309" s="50">
        <f t="shared" si="92"/>
        <v>111146</v>
      </c>
      <c r="J309" s="50">
        <f t="shared" si="93"/>
        <v>120375</v>
      </c>
      <c r="K309" s="47">
        <f t="shared" si="94"/>
        <v>28098</v>
      </c>
      <c r="L309" s="48">
        <f t="shared" si="95"/>
        <v>26662</v>
      </c>
      <c r="M309" s="184">
        <v>1241</v>
      </c>
      <c r="N309" s="184">
        <v>1324</v>
      </c>
      <c r="O309" s="184">
        <v>1434</v>
      </c>
      <c r="P309" s="184">
        <v>1423</v>
      </c>
      <c r="Q309" s="184">
        <v>1516</v>
      </c>
      <c r="R309" s="184">
        <v>1529</v>
      </c>
      <c r="S309" s="184">
        <v>1506</v>
      </c>
      <c r="T309" s="184">
        <v>1563</v>
      </c>
      <c r="U309" s="184">
        <v>1596</v>
      </c>
      <c r="V309" s="184">
        <v>1657</v>
      </c>
      <c r="W309" s="184">
        <v>1683</v>
      </c>
      <c r="X309" s="184">
        <v>1652</v>
      </c>
      <c r="Y309" s="184">
        <v>1656</v>
      </c>
      <c r="Z309" s="184">
        <v>1706</v>
      </c>
      <c r="AA309" s="184">
        <v>1711</v>
      </c>
      <c r="AB309" s="184">
        <v>1615</v>
      </c>
      <c r="AC309" s="184">
        <v>1709</v>
      </c>
      <c r="AD309" s="184">
        <v>1577</v>
      </c>
      <c r="AE309" s="184">
        <v>1560</v>
      </c>
      <c r="AF309" s="184">
        <v>1314</v>
      </c>
      <c r="AG309" s="184">
        <v>1297</v>
      </c>
      <c r="AH309" s="184">
        <v>1190</v>
      </c>
      <c r="AI309" s="184">
        <v>1369</v>
      </c>
      <c r="AJ309" s="184">
        <v>1519</v>
      </c>
      <c r="AK309" s="184">
        <v>1488</v>
      </c>
      <c r="AL309" s="184">
        <v>1582</v>
      </c>
      <c r="AM309" s="184">
        <v>1619</v>
      </c>
      <c r="AN309" s="184">
        <v>1495</v>
      </c>
      <c r="AO309" s="184">
        <v>1550</v>
      </c>
      <c r="AP309" s="184">
        <v>1529</v>
      </c>
      <c r="AQ309" s="184">
        <v>1550</v>
      </c>
      <c r="AR309" s="184">
        <v>1637</v>
      </c>
      <c r="AS309" s="184">
        <v>1797</v>
      </c>
      <c r="AT309" s="184">
        <v>1736</v>
      </c>
      <c r="AU309" s="184">
        <v>1729</v>
      </c>
      <c r="AV309" s="184">
        <v>1795</v>
      </c>
      <c r="AW309" s="184">
        <v>1767</v>
      </c>
      <c r="AX309" s="184">
        <v>1818</v>
      </c>
      <c r="AY309" s="184">
        <v>1852</v>
      </c>
      <c r="AZ309" s="184">
        <v>1897</v>
      </c>
      <c r="BA309" s="184">
        <v>1654</v>
      </c>
      <c r="BB309" s="184">
        <v>1775</v>
      </c>
      <c r="BC309" s="184">
        <v>1791</v>
      </c>
      <c r="BD309" s="184">
        <v>1703</v>
      </c>
      <c r="BE309" s="184">
        <v>1713</v>
      </c>
      <c r="BF309" s="184">
        <v>1673</v>
      </c>
      <c r="BG309" s="184">
        <v>1485</v>
      </c>
      <c r="BH309" s="184">
        <v>1403</v>
      </c>
      <c r="BI309" s="184">
        <v>1468</v>
      </c>
      <c r="BJ309" s="184">
        <v>1487</v>
      </c>
      <c r="BK309" s="184">
        <v>1596</v>
      </c>
      <c r="BL309" s="184">
        <v>1739</v>
      </c>
      <c r="BM309" s="184">
        <v>1765</v>
      </c>
      <c r="BN309" s="184">
        <v>1975</v>
      </c>
      <c r="BO309" s="184">
        <v>1913</v>
      </c>
      <c r="BP309" s="184">
        <v>1934</v>
      </c>
      <c r="BQ309" s="184">
        <v>1941</v>
      </c>
      <c r="BR309" s="184">
        <v>2112</v>
      </c>
      <c r="BS309" s="184">
        <v>1916</v>
      </c>
      <c r="BT309" s="184">
        <v>2090</v>
      </c>
      <c r="BU309" s="184">
        <v>2154</v>
      </c>
      <c r="BV309" s="184">
        <v>2131</v>
      </c>
      <c r="BW309" s="184">
        <v>2049</v>
      </c>
      <c r="BX309" s="184">
        <v>2034</v>
      </c>
      <c r="BY309" s="184">
        <v>1997</v>
      </c>
      <c r="BZ309" s="184">
        <v>1847</v>
      </c>
      <c r="CA309" s="184">
        <v>1824</v>
      </c>
      <c r="CB309" s="184">
        <v>1687</v>
      </c>
      <c r="CC309" s="184">
        <v>1676</v>
      </c>
      <c r="CD309" s="184">
        <v>1576</v>
      </c>
      <c r="CE309" s="184">
        <v>1613</v>
      </c>
      <c r="CF309" s="184">
        <v>1451</v>
      </c>
      <c r="CG309" s="184">
        <v>1493</v>
      </c>
      <c r="CH309" s="184">
        <v>1398</v>
      </c>
      <c r="CI309" s="184">
        <v>1386</v>
      </c>
      <c r="CJ309" s="184">
        <v>1410</v>
      </c>
      <c r="CK309" s="184">
        <v>1448</v>
      </c>
      <c r="CL309" s="184">
        <v>1677</v>
      </c>
      <c r="CM309" s="184">
        <v>1141</v>
      </c>
      <c r="CN309" s="184">
        <v>1097</v>
      </c>
      <c r="CO309" s="184">
        <v>1085</v>
      </c>
      <c r="CP309" s="184">
        <v>876</v>
      </c>
      <c r="CQ309" s="184">
        <v>787</v>
      </c>
      <c r="CR309" s="184">
        <v>754</v>
      </c>
      <c r="CS309" s="184">
        <v>663</v>
      </c>
      <c r="CT309" s="184">
        <v>640</v>
      </c>
      <c r="CU309" s="184">
        <v>589</v>
      </c>
      <c r="CV309" s="184">
        <v>515</v>
      </c>
      <c r="CW309" s="184">
        <v>438</v>
      </c>
      <c r="CX309" s="184">
        <v>392</v>
      </c>
      <c r="CY309" s="184">
        <v>1095</v>
      </c>
      <c r="CZ309">
        <v>1179</v>
      </c>
      <c r="DA309">
        <v>1167</v>
      </c>
      <c r="DB309">
        <v>1370</v>
      </c>
      <c r="DC309">
        <v>1423</v>
      </c>
      <c r="DD309">
        <v>1411</v>
      </c>
      <c r="DE309">
        <v>1528</v>
      </c>
      <c r="DF309">
        <v>1454</v>
      </c>
      <c r="DG309">
        <v>1515</v>
      </c>
      <c r="DH309">
        <v>1583</v>
      </c>
      <c r="DI309">
        <v>1524</v>
      </c>
      <c r="DJ309">
        <v>1646</v>
      </c>
      <c r="DK309">
        <v>1480</v>
      </c>
      <c r="DL309">
        <v>1581</v>
      </c>
      <c r="DM309">
        <v>1550</v>
      </c>
      <c r="DN309">
        <v>1555</v>
      </c>
      <c r="DO309">
        <v>1574</v>
      </c>
      <c r="DP309">
        <v>1557</v>
      </c>
      <c r="DQ309">
        <v>1565</v>
      </c>
      <c r="DR309">
        <v>1435</v>
      </c>
      <c r="DS309">
        <v>1076</v>
      </c>
      <c r="DT309">
        <v>1086</v>
      </c>
      <c r="DU309">
        <v>1087</v>
      </c>
      <c r="DV309">
        <v>1228</v>
      </c>
      <c r="DW309">
        <v>1365</v>
      </c>
      <c r="DX309">
        <v>1404</v>
      </c>
      <c r="DY309">
        <v>1601</v>
      </c>
      <c r="DZ309">
        <v>1510</v>
      </c>
      <c r="EA309">
        <v>1593</v>
      </c>
      <c r="EB309">
        <v>1520</v>
      </c>
      <c r="EC309">
        <v>1658</v>
      </c>
      <c r="ED309">
        <v>1670</v>
      </c>
      <c r="EE309">
        <v>1738</v>
      </c>
      <c r="EF309">
        <v>1804</v>
      </c>
      <c r="EG309">
        <v>1879</v>
      </c>
      <c r="EH309">
        <v>2014</v>
      </c>
      <c r="EI309">
        <v>1943</v>
      </c>
      <c r="EJ309">
        <v>1840</v>
      </c>
      <c r="EK309">
        <v>1824</v>
      </c>
      <c r="EL309">
        <v>1961</v>
      </c>
      <c r="EM309">
        <v>1865</v>
      </c>
      <c r="EN309">
        <v>1809</v>
      </c>
      <c r="EO309">
        <v>1736</v>
      </c>
      <c r="EP309">
        <v>1780</v>
      </c>
      <c r="EQ309">
        <v>1836</v>
      </c>
      <c r="ER309">
        <v>1766</v>
      </c>
      <c r="ES309">
        <v>1728</v>
      </c>
      <c r="ET309">
        <v>1551</v>
      </c>
      <c r="EU309">
        <v>1442</v>
      </c>
      <c r="EV309">
        <v>1633</v>
      </c>
      <c r="EW309">
        <v>1569</v>
      </c>
      <c r="EX309">
        <v>1677</v>
      </c>
      <c r="EY309">
        <v>1846</v>
      </c>
      <c r="EZ309">
        <v>1886</v>
      </c>
      <c r="FA309">
        <v>1944</v>
      </c>
      <c r="FB309">
        <v>1991</v>
      </c>
      <c r="FC309">
        <v>2169</v>
      </c>
      <c r="FD309">
        <v>2082</v>
      </c>
      <c r="FE309">
        <v>2026</v>
      </c>
      <c r="FF309">
        <v>2158</v>
      </c>
      <c r="FG309">
        <v>2199</v>
      </c>
      <c r="FH309">
        <v>2334</v>
      </c>
      <c r="FI309">
        <v>2235</v>
      </c>
      <c r="FJ309">
        <v>2225</v>
      </c>
      <c r="FK309">
        <v>2255</v>
      </c>
      <c r="FL309">
        <v>2092</v>
      </c>
      <c r="FM309">
        <v>1962</v>
      </c>
      <c r="FN309">
        <v>2072</v>
      </c>
      <c r="FO309">
        <v>1899</v>
      </c>
      <c r="FP309">
        <v>1800</v>
      </c>
      <c r="FQ309">
        <v>1743</v>
      </c>
      <c r="FR309">
        <v>1764</v>
      </c>
      <c r="FS309">
        <v>1646</v>
      </c>
      <c r="FT309">
        <v>1616</v>
      </c>
      <c r="FU309">
        <v>1663</v>
      </c>
      <c r="FV309">
        <v>1574</v>
      </c>
      <c r="FW309">
        <v>1508</v>
      </c>
      <c r="FX309">
        <v>1707</v>
      </c>
      <c r="FY309">
        <v>1846</v>
      </c>
      <c r="FZ309">
        <v>1404</v>
      </c>
      <c r="GA309">
        <v>1279</v>
      </c>
      <c r="GB309">
        <v>1258</v>
      </c>
      <c r="GC309">
        <v>1228</v>
      </c>
      <c r="GD309">
        <v>1067</v>
      </c>
      <c r="GE309">
        <v>950</v>
      </c>
      <c r="GF309">
        <v>955</v>
      </c>
      <c r="GG309">
        <v>963</v>
      </c>
      <c r="GH309">
        <v>898</v>
      </c>
      <c r="GI309">
        <v>835</v>
      </c>
      <c r="GJ309">
        <v>701</v>
      </c>
      <c r="GK309">
        <v>591</v>
      </c>
      <c r="GL309">
        <v>2376</v>
      </c>
    </row>
    <row r="310" spans="1:194" s="1" customFormat="1" ht="14.4" x14ac:dyDescent="0.3">
      <c r="A310" s="30" t="s">
        <v>46</v>
      </c>
      <c r="B310" s="1" t="s">
        <v>349</v>
      </c>
      <c r="C310" s="29" t="str">
        <f t="shared" si="96"/>
        <v>LA England - Sevenoaks</v>
      </c>
      <c r="D310" s="48">
        <f t="shared" si="87"/>
        <v>5159</v>
      </c>
      <c r="E310" s="48">
        <f t="shared" si="88"/>
        <v>4903</v>
      </c>
      <c r="F310" s="49">
        <f t="shared" si="89"/>
        <v>122748</v>
      </c>
      <c r="G310" s="49">
        <f t="shared" si="90"/>
        <v>59120</v>
      </c>
      <c r="H310" s="50">
        <f t="shared" si="91"/>
        <v>63628</v>
      </c>
      <c r="I310" s="50">
        <f t="shared" si="92"/>
        <v>45151</v>
      </c>
      <c r="J310" s="50">
        <f t="shared" si="93"/>
        <v>50253</v>
      </c>
      <c r="K310" s="47">
        <f t="shared" si="94"/>
        <v>13969</v>
      </c>
      <c r="L310" s="48">
        <f t="shared" si="95"/>
        <v>13375</v>
      </c>
      <c r="M310" s="184">
        <v>578</v>
      </c>
      <c r="N310" s="184">
        <v>620</v>
      </c>
      <c r="O310" s="184">
        <v>663</v>
      </c>
      <c r="P310" s="184">
        <v>735</v>
      </c>
      <c r="Q310" s="184">
        <v>734</v>
      </c>
      <c r="R310" s="184">
        <v>770</v>
      </c>
      <c r="S310" s="184">
        <v>725</v>
      </c>
      <c r="T310" s="184">
        <v>828</v>
      </c>
      <c r="U310" s="184">
        <v>752</v>
      </c>
      <c r="V310" s="184">
        <v>840</v>
      </c>
      <c r="W310" s="184">
        <v>736</v>
      </c>
      <c r="X310" s="184">
        <v>829</v>
      </c>
      <c r="Y310" s="184">
        <v>845</v>
      </c>
      <c r="Z310" s="184">
        <v>856</v>
      </c>
      <c r="AA310" s="184">
        <v>861</v>
      </c>
      <c r="AB310" s="184">
        <v>842</v>
      </c>
      <c r="AC310" s="184">
        <v>910</v>
      </c>
      <c r="AD310" s="184">
        <v>845</v>
      </c>
      <c r="AE310" s="184">
        <v>707</v>
      </c>
      <c r="AF310" s="184">
        <v>452</v>
      </c>
      <c r="AG310" s="184">
        <v>411</v>
      </c>
      <c r="AH310" s="184">
        <v>410</v>
      </c>
      <c r="AI310" s="184">
        <v>465</v>
      </c>
      <c r="AJ310" s="184">
        <v>542</v>
      </c>
      <c r="AK310" s="184">
        <v>573</v>
      </c>
      <c r="AL310" s="184">
        <v>618</v>
      </c>
      <c r="AM310" s="184">
        <v>585</v>
      </c>
      <c r="AN310" s="184">
        <v>485</v>
      </c>
      <c r="AO310" s="184">
        <v>579</v>
      </c>
      <c r="AP310" s="184">
        <v>560</v>
      </c>
      <c r="AQ310" s="184">
        <v>533</v>
      </c>
      <c r="AR310" s="184">
        <v>535</v>
      </c>
      <c r="AS310" s="184">
        <v>668</v>
      </c>
      <c r="AT310" s="184">
        <v>647</v>
      </c>
      <c r="AU310" s="184">
        <v>673</v>
      </c>
      <c r="AV310" s="184">
        <v>693</v>
      </c>
      <c r="AW310" s="184">
        <v>712</v>
      </c>
      <c r="AX310" s="184">
        <v>714</v>
      </c>
      <c r="AY310" s="184">
        <v>729</v>
      </c>
      <c r="AZ310" s="184">
        <v>714</v>
      </c>
      <c r="BA310" s="184">
        <v>720</v>
      </c>
      <c r="BB310" s="184">
        <v>722</v>
      </c>
      <c r="BC310" s="184">
        <v>788</v>
      </c>
      <c r="BD310" s="184">
        <v>725</v>
      </c>
      <c r="BE310" s="184">
        <v>806</v>
      </c>
      <c r="BF310" s="184">
        <v>795</v>
      </c>
      <c r="BG310" s="184">
        <v>780</v>
      </c>
      <c r="BH310" s="184">
        <v>743</v>
      </c>
      <c r="BI310" s="184">
        <v>746</v>
      </c>
      <c r="BJ310" s="184">
        <v>796</v>
      </c>
      <c r="BK310" s="184">
        <v>782</v>
      </c>
      <c r="BL310" s="184">
        <v>838</v>
      </c>
      <c r="BM310" s="184">
        <v>850</v>
      </c>
      <c r="BN310" s="184">
        <v>825</v>
      </c>
      <c r="BO310" s="184">
        <v>766</v>
      </c>
      <c r="BP310" s="184">
        <v>797</v>
      </c>
      <c r="BQ310" s="184">
        <v>812</v>
      </c>
      <c r="BR310" s="184">
        <v>906</v>
      </c>
      <c r="BS310" s="184">
        <v>846</v>
      </c>
      <c r="BT310" s="184">
        <v>896</v>
      </c>
      <c r="BU310" s="184">
        <v>770</v>
      </c>
      <c r="BV310" s="184">
        <v>751</v>
      </c>
      <c r="BW310" s="184">
        <v>883</v>
      </c>
      <c r="BX310" s="184">
        <v>771</v>
      </c>
      <c r="BY310" s="184">
        <v>704</v>
      </c>
      <c r="BZ310" s="184">
        <v>680</v>
      </c>
      <c r="CA310" s="184">
        <v>656</v>
      </c>
      <c r="CB310" s="184">
        <v>623</v>
      </c>
      <c r="CC310" s="184">
        <v>608</v>
      </c>
      <c r="CD310" s="184">
        <v>584</v>
      </c>
      <c r="CE310" s="184">
        <v>604</v>
      </c>
      <c r="CF310" s="184">
        <v>595</v>
      </c>
      <c r="CG310" s="184">
        <v>580</v>
      </c>
      <c r="CH310" s="184">
        <v>517</v>
      </c>
      <c r="CI310" s="184">
        <v>559</v>
      </c>
      <c r="CJ310" s="184">
        <v>537</v>
      </c>
      <c r="CK310" s="184">
        <v>659</v>
      </c>
      <c r="CL310" s="184">
        <v>696</v>
      </c>
      <c r="CM310" s="184">
        <v>515</v>
      </c>
      <c r="CN310" s="184">
        <v>495</v>
      </c>
      <c r="CO310" s="184">
        <v>477</v>
      </c>
      <c r="CP310" s="184">
        <v>384</v>
      </c>
      <c r="CQ310" s="184">
        <v>330</v>
      </c>
      <c r="CR310" s="184">
        <v>271</v>
      </c>
      <c r="CS310" s="184">
        <v>274</v>
      </c>
      <c r="CT310" s="184">
        <v>271</v>
      </c>
      <c r="CU310" s="184">
        <v>247</v>
      </c>
      <c r="CV310" s="184">
        <v>199</v>
      </c>
      <c r="CW310" s="184">
        <v>196</v>
      </c>
      <c r="CX310" s="184">
        <v>164</v>
      </c>
      <c r="CY310" s="184">
        <v>607</v>
      </c>
      <c r="CZ310">
        <v>574</v>
      </c>
      <c r="DA310">
        <v>571</v>
      </c>
      <c r="DB310">
        <v>648</v>
      </c>
      <c r="DC310">
        <v>687</v>
      </c>
      <c r="DD310">
        <v>678</v>
      </c>
      <c r="DE310">
        <v>722</v>
      </c>
      <c r="DF310">
        <v>759</v>
      </c>
      <c r="DG310">
        <v>754</v>
      </c>
      <c r="DH310">
        <v>726</v>
      </c>
      <c r="DI310">
        <v>821</v>
      </c>
      <c r="DJ310">
        <v>755</v>
      </c>
      <c r="DK310">
        <v>777</v>
      </c>
      <c r="DL310">
        <v>814</v>
      </c>
      <c r="DM310">
        <v>832</v>
      </c>
      <c r="DN310">
        <v>839</v>
      </c>
      <c r="DO310">
        <v>789</v>
      </c>
      <c r="DP310">
        <v>842</v>
      </c>
      <c r="DQ310">
        <v>787</v>
      </c>
      <c r="DR310">
        <v>774</v>
      </c>
      <c r="DS310">
        <v>430</v>
      </c>
      <c r="DT310">
        <v>337</v>
      </c>
      <c r="DU310">
        <v>364</v>
      </c>
      <c r="DV310">
        <v>490</v>
      </c>
      <c r="DW310">
        <v>594</v>
      </c>
      <c r="DX310">
        <v>537</v>
      </c>
      <c r="DY310">
        <v>546</v>
      </c>
      <c r="DZ310">
        <v>593</v>
      </c>
      <c r="EA310">
        <v>565</v>
      </c>
      <c r="EB310">
        <v>570</v>
      </c>
      <c r="EC310">
        <v>603</v>
      </c>
      <c r="ED310">
        <v>651</v>
      </c>
      <c r="EE310">
        <v>686</v>
      </c>
      <c r="EF310">
        <v>737</v>
      </c>
      <c r="EG310">
        <v>731</v>
      </c>
      <c r="EH310">
        <v>726</v>
      </c>
      <c r="EI310">
        <v>857</v>
      </c>
      <c r="EJ310">
        <v>796</v>
      </c>
      <c r="EK310">
        <v>847</v>
      </c>
      <c r="EL310">
        <v>839</v>
      </c>
      <c r="EM310">
        <v>832</v>
      </c>
      <c r="EN310">
        <v>827</v>
      </c>
      <c r="EO310">
        <v>814</v>
      </c>
      <c r="EP310">
        <v>869</v>
      </c>
      <c r="EQ310">
        <v>825</v>
      </c>
      <c r="ER310">
        <v>881</v>
      </c>
      <c r="ES310">
        <v>845</v>
      </c>
      <c r="ET310">
        <v>810</v>
      </c>
      <c r="EU310">
        <v>803</v>
      </c>
      <c r="EV310">
        <v>787</v>
      </c>
      <c r="EW310">
        <v>824</v>
      </c>
      <c r="EX310">
        <v>883</v>
      </c>
      <c r="EY310">
        <v>881</v>
      </c>
      <c r="EZ310">
        <v>840</v>
      </c>
      <c r="FA310">
        <v>913</v>
      </c>
      <c r="FB310">
        <v>876</v>
      </c>
      <c r="FC310">
        <v>879</v>
      </c>
      <c r="FD310">
        <v>939</v>
      </c>
      <c r="FE310">
        <v>933</v>
      </c>
      <c r="FF310">
        <v>936</v>
      </c>
      <c r="FG310">
        <v>874</v>
      </c>
      <c r="FH310">
        <v>911</v>
      </c>
      <c r="FI310">
        <v>827</v>
      </c>
      <c r="FJ310">
        <v>804</v>
      </c>
      <c r="FK310">
        <v>746</v>
      </c>
      <c r="FL310">
        <v>757</v>
      </c>
      <c r="FM310">
        <v>790</v>
      </c>
      <c r="FN310">
        <v>694</v>
      </c>
      <c r="FO310">
        <v>685</v>
      </c>
      <c r="FP310">
        <v>646</v>
      </c>
      <c r="FQ310">
        <v>617</v>
      </c>
      <c r="FR310">
        <v>644</v>
      </c>
      <c r="FS310">
        <v>653</v>
      </c>
      <c r="FT310">
        <v>612</v>
      </c>
      <c r="FU310">
        <v>662</v>
      </c>
      <c r="FV310">
        <v>659</v>
      </c>
      <c r="FW310">
        <v>696</v>
      </c>
      <c r="FX310">
        <v>674</v>
      </c>
      <c r="FY310">
        <v>798</v>
      </c>
      <c r="FZ310">
        <v>642</v>
      </c>
      <c r="GA310">
        <v>527</v>
      </c>
      <c r="GB310">
        <v>546</v>
      </c>
      <c r="GC310">
        <v>518</v>
      </c>
      <c r="GD310">
        <v>403</v>
      </c>
      <c r="GE310">
        <v>356</v>
      </c>
      <c r="GF310">
        <v>356</v>
      </c>
      <c r="GG310">
        <v>382</v>
      </c>
      <c r="GH310">
        <v>339</v>
      </c>
      <c r="GI310">
        <v>352</v>
      </c>
      <c r="GJ310">
        <v>279</v>
      </c>
      <c r="GK310">
        <v>242</v>
      </c>
      <c r="GL310">
        <v>1092</v>
      </c>
    </row>
    <row r="311" spans="1:194" s="1" customFormat="1" ht="14.4" x14ac:dyDescent="0.3">
      <c r="A311" s="30" t="s">
        <v>46</v>
      </c>
      <c r="B311" s="1" t="s">
        <v>350</v>
      </c>
      <c r="C311" s="29" t="str">
        <f t="shared" si="96"/>
        <v>LA England - Sheffield</v>
      </c>
      <c r="D311" s="48">
        <f t="shared" si="87"/>
        <v>20588</v>
      </c>
      <c r="E311" s="48">
        <f t="shared" si="88"/>
        <v>19425</v>
      </c>
      <c r="F311" s="49">
        <f t="shared" si="89"/>
        <v>582493</v>
      </c>
      <c r="G311" s="49">
        <f t="shared" si="90"/>
        <v>287889</v>
      </c>
      <c r="H311" s="50">
        <f t="shared" si="91"/>
        <v>294604</v>
      </c>
      <c r="I311" s="50">
        <f t="shared" si="92"/>
        <v>228490</v>
      </c>
      <c r="J311" s="50">
        <f t="shared" si="93"/>
        <v>237724</v>
      </c>
      <c r="K311" s="47">
        <f t="shared" si="94"/>
        <v>59399</v>
      </c>
      <c r="L311" s="48">
        <f t="shared" si="95"/>
        <v>56880</v>
      </c>
      <c r="M311" s="184">
        <v>2916</v>
      </c>
      <c r="N311" s="184">
        <v>3020</v>
      </c>
      <c r="O311" s="184">
        <v>3175</v>
      </c>
      <c r="P311" s="184">
        <v>2960</v>
      </c>
      <c r="Q311" s="184">
        <v>3215</v>
      </c>
      <c r="R311" s="184">
        <v>3228</v>
      </c>
      <c r="S311" s="184">
        <v>3246</v>
      </c>
      <c r="T311" s="184">
        <v>3376</v>
      </c>
      <c r="U311" s="184">
        <v>3457</v>
      </c>
      <c r="V311" s="184">
        <v>3432</v>
      </c>
      <c r="W311" s="184">
        <v>3357</v>
      </c>
      <c r="X311" s="184">
        <v>3429</v>
      </c>
      <c r="Y311" s="184">
        <v>3561</v>
      </c>
      <c r="Z311" s="184">
        <v>3449</v>
      </c>
      <c r="AA311" s="184">
        <v>3369</v>
      </c>
      <c r="AB311" s="184">
        <v>3453</v>
      </c>
      <c r="AC311" s="184">
        <v>3438</v>
      </c>
      <c r="AD311" s="184">
        <v>3318</v>
      </c>
      <c r="AE311" s="184">
        <v>3830</v>
      </c>
      <c r="AF311" s="184">
        <v>5987</v>
      </c>
      <c r="AG311" s="184">
        <v>6591</v>
      </c>
      <c r="AH311" s="184">
        <v>6289</v>
      </c>
      <c r="AI311" s="184">
        <v>5704</v>
      </c>
      <c r="AJ311" s="184">
        <v>4992</v>
      </c>
      <c r="AK311" s="184">
        <v>4981</v>
      </c>
      <c r="AL311" s="184">
        <v>4439</v>
      </c>
      <c r="AM311" s="184">
        <v>4577</v>
      </c>
      <c r="AN311" s="184">
        <v>4354</v>
      </c>
      <c r="AO311" s="184">
        <v>4376</v>
      </c>
      <c r="AP311" s="184">
        <v>4306</v>
      </c>
      <c r="AQ311" s="184">
        <v>4150</v>
      </c>
      <c r="AR311" s="184">
        <v>4226</v>
      </c>
      <c r="AS311" s="184">
        <v>4369</v>
      </c>
      <c r="AT311" s="184">
        <v>4334</v>
      </c>
      <c r="AU311" s="184">
        <v>4101</v>
      </c>
      <c r="AV311" s="184">
        <v>4018</v>
      </c>
      <c r="AW311" s="184">
        <v>3987</v>
      </c>
      <c r="AX311" s="184">
        <v>3882</v>
      </c>
      <c r="AY311" s="184">
        <v>3938</v>
      </c>
      <c r="AZ311" s="184">
        <v>3767</v>
      </c>
      <c r="BA311" s="184">
        <v>3725</v>
      </c>
      <c r="BB311" s="184">
        <v>3542</v>
      </c>
      <c r="BC311" s="184">
        <v>3370</v>
      </c>
      <c r="BD311" s="184">
        <v>3455</v>
      </c>
      <c r="BE311" s="184">
        <v>3437</v>
      </c>
      <c r="BF311" s="184">
        <v>3429</v>
      </c>
      <c r="BG311" s="184">
        <v>3037</v>
      </c>
      <c r="BH311" s="184">
        <v>2940</v>
      </c>
      <c r="BI311" s="184">
        <v>3074</v>
      </c>
      <c r="BJ311" s="184">
        <v>3109</v>
      </c>
      <c r="BK311" s="184">
        <v>3060</v>
      </c>
      <c r="BL311" s="184">
        <v>3245</v>
      </c>
      <c r="BM311" s="184">
        <v>3270</v>
      </c>
      <c r="BN311" s="184">
        <v>3326</v>
      </c>
      <c r="BO311" s="184">
        <v>3458</v>
      </c>
      <c r="BP311" s="184">
        <v>3627</v>
      </c>
      <c r="BQ311" s="184">
        <v>3553</v>
      </c>
      <c r="BR311" s="184">
        <v>3413</v>
      </c>
      <c r="BS311" s="184">
        <v>3425</v>
      </c>
      <c r="BT311" s="184">
        <v>3393</v>
      </c>
      <c r="BU311" s="184">
        <v>3196</v>
      </c>
      <c r="BV311" s="184">
        <v>3289</v>
      </c>
      <c r="BW311" s="184">
        <v>3182</v>
      </c>
      <c r="BX311" s="184">
        <v>3046</v>
      </c>
      <c r="BY311" s="184">
        <v>2888</v>
      </c>
      <c r="BZ311" s="184">
        <v>2780</v>
      </c>
      <c r="CA311" s="184">
        <v>2790</v>
      </c>
      <c r="CB311" s="184">
        <v>2566</v>
      </c>
      <c r="CC311" s="184">
        <v>2380</v>
      </c>
      <c r="CD311" s="184">
        <v>2303</v>
      </c>
      <c r="CE311" s="184">
        <v>2365</v>
      </c>
      <c r="CF311" s="184">
        <v>2258</v>
      </c>
      <c r="CG311" s="184">
        <v>2043</v>
      </c>
      <c r="CH311" s="184">
        <v>2063</v>
      </c>
      <c r="CI311" s="184">
        <v>2064</v>
      </c>
      <c r="CJ311" s="184">
        <v>2083</v>
      </c>
      <c r="CK311" s="184">
        <v>2140</v>
      </c>
      <c r="CL311" s="184">
        <v>2290</v>
      </c>
      <c r="CM311" s="184">
        <v>1658</v>
      </c>
      <c r="CN311" s="184">
        <v>1601</v>
      </c>
      <c r="CO311" s="184">
        <v>1617</v>
      </c>
      <c r="CP311" s="184">
        <v>1422</v>
      </c>
      <c r="CQ311" s="184">
        <v>1202</v>
      </c>
      <c r="CR311" s="184">
        <v>1013</v>
      </c>
      <c r="CS311" s="184">
        <v>1032</v>
      </c>
      <c r="CT311" s="184">
        <v>951</v>
      </c>
      <c r="CU311" s="184">
        <v>748</v>
      </c>
      <c r="CV311" s="184">
        <v>756</v>
      </c>
      <c r="CW311" s="184">
        <v>613</v>
      </c>
      <c r="CX311" s="184">
        <v>541</v>
      </c>
      <c r="CY311" s="184">
        <v>1524</v>
      </c>
      <c r="CZ311">
        <v>2855</v>
      </c>
      <c r="DA311">
        <v>2894</v>
      </c>
      <c r="DB311">
        <v>2920</v>
      </c>
      <c r="DC311">
        <v>2969</v>
      </c>
      <c r="DD311">
        <v>3188</v>
      </c>
      <c r="DE311">
        <v>3111</v>
      </c>
      <c r="DF311">
        <v>3234</v>
      </c>
      <c r="DG311">
        <v>3320</v>
      </c>
      <c r="DH311">
        <v>3312</v>
      </c>
      <c r="DI311">
        <v>3209</v>
      </c>
      <c r="DJ311">
        <v>3240</v>
      </c>
      <c r="DK311">
        <v>3203</v>
      </c>
      <c r="DL311">
        <v>3347</v>
      </c>
      <c r="DM311">
        <v>3278</v>
      </c>
      <c r="DN311">
        <v>3204</v>
      </c>
      <c r="DO311">
        <v>3204</v>
      </c>
      <c r="DP311">
        <v>3242</v>
      </c>
      <c r="DQ311">
        <v>3150</v>
      </c>
      <c r="DR311">
        <v>3380</v>
      </c>
      <c r="DS311">
        <v>5774</v>
      </c>
      <c r="DT311">
        <v>6540</v>
      </c>
      <c r="DU311">
        <v>6111</v>
      </c>
      <c r="DV311">
        <v>5376</v>
      </c>
      <c r="DW311">
        <v>4857</v>
      </c>
      <c r="DX311">
        <v>4513</v>
      </c>
      <c r="DY311">
        <v>4353</v>
      </c>
      <c r="DZ311">
        <v>4562</v>
      </c>
      <c r="EA311">
        <v>4538</v>
      </c>
      <c r="EB311">
        <v>4343</v>
      </c>
      <c r="EC311">
        <v>4365</v>
      </c>
      <c r="ED311">
        <v>4349</v>
      </c>
      <c r="EE311">
        <v>4364</v>
      </c>
      <c r="EF311">
        <v>4320</v>
      </c>
      <c r="EG311">
        <v>4404</v>
      </c>
      <c r="EH311">
        <v>4226</v>
      </c>
      <c r="EI311">
        <v>4075</v>
      </c>
      <c r="EJ311">
        <v>4372</v>
      </c>
      <c r="EK311">
        <v>4147</v>
      </c>
      <c r="EL311">
        <v>3975</v>
      </c>
      <c r="EM311">
        <v>3858</v>
      </c>
      <c r="EN311">
        <v>3811</v>
      </c>
      <c r="EO311">
        <v>3593</v>
      </c>
      <c r="EP311">
        <v>3625</v>
      </c>
      <c r="EQ311">
        <v>3518</v>
      </c>
      <c r="ER311">
        <v>3505</v>
      </c>
      <c r="ES311">
        <v>3384</v>
      </c>
      <c r="ET311">
        <v>3049</v>
      </c>
      <c r="EU311">
        <v>2979</v>
      </c>
      <c r="EV311">
        <v>2884</v>
      </c>
      <c r="EW311">
        <v>3160</v>
      </c>
      <c r="EX311">
        <v>3046</v>
      </c>
      <c r="EY311">
        <v>3278</v>
      </c>
      <c r="EZ311">
        <v>3501</v>
      </c>
      <c r="FA311">
        <v>3709</v>
      </c>
      <c r="FB311">
        <v>3578</v>
      </c>
      <c r="FC311">
        <v>3565</v>
      </c>
      <c r="FD311">
        <v>3552</v>
      </c>
      <c r="FE311">
        <v>3507</v>
      </c>
      <c r="FF311">
        <v>3487</v>
      </c>
      <c r="FG311">
        <v>3370</v>
      </c>
      <c r="FH311">
        <v>3230</v>
      </c>
      <c r="FI311">
        <v>3263</v>
      </c>
      <c r="FJ311">
        <v>3344</v>
      </c>
      <c r="FK311">
        <v>3099</v>
      </c>
      <c r="FL311">
        <v>2927</v>
      </c>
      <c r="FM311">
        <v>2904</v>
      </c>
      <c r="FN311">
        <v>2797</v>
      </c>
      <c r="FO311">
        <v>2612</v>
      </c>
      <c r="FP311">
        <v>2521</v>
      </c>
      <c r="FQ311">
        <v>2459</v>
      </c>
      <c r="FR311">
        <v>2446</v>
      </c>
      <c r="FS311">
        <v>2339</v>
      </c>
      <c r="FT311">
        <v>2318</v>
      </c>
      <c r="FU311">
        <v>2287</v>
      </c>
      <c r="FV311">
        <v>2247</v>
      </c>
      <c r="FW311">
        <v>2380</v>
      </c>
      <c r="FX311">
        <v>2463</v>
      </c>
      <c r="FY311">
        <v>2636</v>
      </c>
      <c r="FZ311">
        <v>2093</v>
      </c>
      <c r="GA311">
        <v>2086</v>
      </c>
      <c r="GB311">
        <v>2017</v>
      </c>
      <c r="GC311">
        <v>1657</v>
      </c>
      <c r="GD311">
        <v>1553</v>
      </c>
      <c r="GE311">
        <v>1363</v>
      </c>
      <c r="GF311">
        <v>1366</v>
      </c>
      <c r="GG311">
        <v>1302</v>
      </c>
      <c r="GH311">
        <v>1240</v>
      </c>
      <c r="GI311">
        <v>1005</v>
      </c>
      <c r="GJ311">
        <v>929</v>
      </c>
      <c r="GK311">
        <v>767</v>
      </c>
      <c r="GL311">
        <v>3171</v>
      </c>
    </row>
    <row r="312" spans="1:194" s="1" customFormat="1" ht="14.4" x14ac:dyDescent="0.3">
      <c r="A312" s="30" t="s">
        <v>46</v>
      </c>
      <c r="B312" s="1" t="s">
        <v>351</v>
      </c>
      <c r="C312" s="29" t="str">
        <f t="shared" si="96"/>
        <v>LA England - Shropshire</v>
      </c>
      <c r="D312" s="48">
        <f t="shared" si="87"/>
        <v>11495</v>
      </c>
      <c r="E312" s="48">
        <f t="shared" si="88"/>
        <v>11239</v>
      </c>
      <c r="F312" s="49">
        <f t="shared" si="89"/>
        <v>332455</v>
      </c>
      <c r="G312" s="49">
        <f t="shared" si="90"/>
        <v>163657</v>
      </c>
      <c r="H312" s="50">
        <f t="shared" si="91"/>
        <v>168798</v>
      </c>
      <c r="I312" s="50">
        <f t="shared" si="92"/>
        <v>132823</v>
      </c>
      <c r="J312" s="50">
        <f t="shared" si="93"/>
        <v>139479</v>
      </c>
      <c r="K312" s="47">
        <f t="shared" si="94"/>
        <v>30834</v>
      </c>
      <c r="L312" s="48">
        <f t="shared" si="95"/>
        <v>29319</v>
      </c>
      <c r="M312" s="184">
        <v>1236</v>
      </c>
      <c r="N312" s="184">
        <v>1412</v>
      </c>
      <c r="O312" s="184">
        <v>1494</v>
      </c>
      <c r="P312" s="184">
        <v>1525</v>
      </c>
      <c r="Q312" s="184">
        <v>1608</v>
      </c>
      <c r="R312" s="184">
        <v>1564</v>
      </c>
      <c r="S312" s="184">
        <v>1595</v>
      </c>
      <c r="T312" s="184">
        <v>1776</v>
      </c>
      <c r="U312" s="184">
        <v>1759</v>
      </c>
      <c r="V312" s="184">
        <v>1742</v>
      </c>
      <c r="W312" s="184">
        <v>1778</v>
      </c>
      <c r="X312" s="184">
        <v>1850</v>
      </c>
      <c r="Y312" s="184">
        <v>1765</v>
      </c>
      <c r="Z312" s="184">
        <v>1804</v>
      </c>
      <c r="AA312" s="184">
        <v>2003</v>
      </c>
      <c r="AB312" s="184">
        <v>1972</v>
      </c>
      <c r="AC312" s="184">
        <v>1983</v>
      </c>
      <c r="AD312" s="184">
        <v>1968</v>
      </c>
      <c r="AE312" s="184">
        <v>1819</v>
      </c>
      <c r="AF312" s="184">
        <v>1508</v>
      </c>
      <c r="AG312" s="184">
        <v>1403</v>
      </c>
      <c r="AH312" s="184">
        <v>1443</v>
      </c>
      <c r="AI312" s="184">
        <v>1484</v>
      </c>
      <c r="AJ312" s="184">
        <v>1642</v>
      </c>
      <c r="AK312" s="184">
        <v>1743</v>
      </c>
      <c r="AL312" s="184">
        <v>1665</v>
      </c>
      <c r="AM312" s="184">
        <v>1715</v>
      </c>
      <c r="AN312" s="184">
        <v>1735</v>
      </c>
      <c r="AO312" s="184">
        <v>1722</v>
      </c>
      <c r="AP312" s="184">
        <v>1816</v>
      </c>
      <c r="AQ312" s="184">
        <v>1917</v>
      </c>
      <c r="AR312" s="184">
        <v>1814</v>
      </c>
      <c r="AS312" s="184">
        <v>1801</v>
      </c>
      <c r="AT312" s="184">
        <v>1820</v>
      </c>
      <c r="AU312" s="184">
        <v>1877</v>
      </c>
      <c r="AV312" s="184">
        <v>1907</v>
      </c>
      <c r="AW312" s="184">
        <v>1936</v>
      </c>
      <c r="AX312" s="184">
        <v>1892</v>
      </c>
      <c r="AY312" s="184">
        <v>1871</v>
      </c>
      <c r="AZ312" s="184">
        <v>1852</v>
      </c>
      <c r="BA312" s="184">
        <v>1789</v>
      </c>
      <c r="BB312" s="184">
        <v>1820</v>
      </c>
      <c r="BC312" s="184">
        <v>1738</v>
      </c>
      <c r="BD312" s="184">
        <v>1734</v>
      </c>
      <c r="BE312" s="184">
        <v>1793</v>
      </c>
      <c r="BF312" s="184">
        <v>1684</v>
      </c>
      <c r="BG312" s="184">
        <v>1605</v>
      </c>
      <c r="BH312" s="184">
        <v>1583</v>
      </c>
      <c r="BI312" s="184">
        <v>1681</v>
      </c>
      <c r="BJ312" s="184">
        <v>1746</v>
      </c>
      <c r="BK312" s="184">
        <v>1850</v>
      </c>
      <c r="BL312" s="184">
        <v>2105</v>
      </c>
      <c r="BM312" s="184">
        <v>2343</v>
      </c>
      <c r="BN312" s="184">
        <v>2494</v>
      </c>
      <c r="BO312" s="184">
        <v>2201</v>
      </c>
      <c r="BP312" s="184">
        <v>2378</v>
      </c>
      <c r="BQ312" s="184">
        <v>2472</v>
      </c>
      <c r="BR312" s="184">
        <v>2564</v>
      </c>
      <c r="BS312" s="184">
        <v>2537</v>
      </c>
      <c r="BT312" s="184">
        <v>2615</v>
      </c>
      <c r="BU312" s="184">
        <v>2529</v>
      </c>
      <c r="BV312" s="184">
        <v>2612</v>
      </c>
      <c r="BW312" s="184">
        <v>2622</v>
      </c>
      <c r="BX312" s="184">
        <v>2613</v>
      </c>
      <c r="BY312" s="184">
        <v>2414</v>
      </c>
      <c r="BZ312" s="184">
        <v>2335</v>
      </c>
      <c r="CA312" s="184">
        <v>2205</v>
      </c>
      <c r="CB312" s="184">
        <v>2091</v>
      </c>
      <c r="CC312" s="184">
        <v>2139</v>
      </c>
      <c r="CD312" s="184">
        <v>2014</v>
      </c>
      <c r="CE312" s="184">
        <v>2139</v>
      </c>
      <c r="CF312" s="184">
        <v>1971</v>
      </c>
      <c r="CG312" s="184">
        <v>1912</v>
      </c>
      <c r="CH312" s="184">
        <v>1904</v>
      </c>
      <c r="CI312" s="184">
        <v>1887</v>
      </c>
      <c r="CJ312" s="184">
        <v>2040</v>
      </c>
      <c r="CK312" s="184">
        <v>2115</v>
      </c>
      <c r="CL312" s="184">
        <v>2023</v>
      </c>
      <c r="CM312" s="184">
        <v>1708</v>
      </c>
      <c r="CN312" s="184">
        <v>1546</v>
      </c>
      <c r="CO312" s="184">
        <v>1624</v>
      </c>
      <c r="CP312" s="184">
        <v>1389</v>
      </c>
      <c r="CQ312" s="184">
        <v>1110</v>
      </c>
      <c r="CR312" s="184">
        <v>968</v>
      </c>
      <c r="CS312" s="184">
        <v>951</v>
      </c>
      <c r="CT312" s="184">
        <v>863</v>
      </c>
      <c r="CU312" s="184">
        <v>710</v>
      </c>
      <c r="CV312" s="184">
        <v>648</v>
      </c>
      <c r="CW312" s="184">
        <v>576</v>
      </c>
      <c r="CX312" s="184">
        <v>448</v>
      </c>
      <c r="CY312" s="184">
        <v>1603</v>
      </c>
      <c r="CZ312">
        <v>1239</v>
      </c>
      <c r="DA312">
        <v>1234</v>
      </c>
      <c r="DB312">
        <v>1416</v>
      </c>
      <c r="DC312">
        <v>1472</v>
      </c>
      <c r="DD312">
        <v>1423</v>
      </c>
      <c r="DE312">
        <v>1483</v>
      </c>
      <c r="DF312">
        <v>1599</v>
      </c>
      <c r="DG312">
        <v>1616</v>
      </c>
      <c r="DH312">
        <v>1619</v>
      </c>
      <c r="DI312">
        <v>1645</v>
      </c>
      <c r="DJ312">
        <v>1652</v>
      </c>
      <c r="DK312">
        <v>1682</v>
      </c>
      <c r="DL312">
        <v>1864</v>
      </c>
      <c r="DM312">
        <v>1810</v>
      </c>
      <c r="DN312">
        <v>1833</v>
      </c>
      <c r="DO312">
        <v>1850</v>
      </c>
      <c r="DP312">
        <v>2078</v>
      </c>
      <c r="DQ312">
        <v>1804</v>
      </c>
      <c r="DR312">
        <v>1709</v>
      </c>
      <c r="DS312">
        <v>1196</v>
      </c>
      <c r="DT312">
        <v>1019</v>
      </c>
      <c r="DU312">
        <v>1011</v>
      </c>
      <c r="DV312">
        <v>1352</v>
      </c>
      <c r="DW312">
        <v>1480</v>
      </c>
      <c r="DX312">
        <v>1593</v>
      </c>
      <c r="DY312">
        <v>1511</v>
      </c>
      <c r="DZ312">
        <v>1596</v>
      </c>
      <c r="EA312">
        <v>1592</v>
      </c>
      <c r="EB312">
        <v>1578</v>
      </c>
      <c r="EC312">
        <v>1779</v>
      </c>
      <c r="ED312">
        <v>1762</v>
      </c>
      <c r="EE312">
        <v>1786</v>
      </c>
      <c r="EF312">
        <v>1914</v>
      </c>
      <c r="EG312">
        <v>1962</v>
      </c>
      <c r="EH312">
        <v>1932</v>
      </c>
      <c r="EI312">
        <v>1911</v>
      </c>
      <c r="EJ312">
        <v>1869</v>
      </c>
      <c r="EK312">
        <v>2025</v>
      </c>
      <c r="EL312">
        <v>1881</v>
      </c>
      <c r="EM312">
        <v>2021</v>
      </c>
      <c r="EN312">
        <v>1853</v>
      </c>
      <c r="EO312">
        <v>1750</v>
      </c>
      <c r="EP312">
        <v>1815</v>
      </c>
      <c r="EQ312">
        <v>1863</v>
      </c>
      <c r="ER312">
        <v>1878</v>
      </c>
      <c r="ES312">
        <v>1891</v>
      </c>
      <c r="ET312">
        <v>1640</v>
      </c>
      <c r="EU312">
        <v>1642</v>
      </c>
      <c r="EV312">
        <v>1776</v>
      </c>
      <c r="EW312">
        <v>1993</v>
      </c>
      <c r="EX312">
        <v>2050</v>
      </c>
      <c r="EY312">
        <v>2151</v>
      </c>
      <c r="EZ312">
        <v>2320</v>
      </c>
      <c r="FA312">
        <v>2525</v>
      </c>
      <c r="FB312">
        <v>2370</v>
      </c>
      <c r="FC312">
        <v>2608</v>
      </c>
      <c r="FD312">
        <v>2652</v>
      </c>
      <c r="FE312">
        <v>2707</v>
      </c>
      <c r="FF312">
        <v>2839</v>
      </c>
      <c r="FG312">
        <v>2761</v>
      </c>
      <c r="FH312">
        <v>2715</v>
      </c>
      <c r="FI312">
        <v>2688</v>
      </c>
      <c r="FJ312">
        <v>2571</v>
      </c>
      <c r="FK312">
        <v>2636</v>
      </c>
      <c r="FL312">
        <v>2429</v>
      </c>
      <c r="FM312">
        <v>2387</v>
      </c>
      <c r="FN312">
        <v>2444</v>
      </c>
      <c r="FO312">
        <v>2264</v>
      </c>
      <c r="FP312">
        <v>2115</v>
      </c>
      <c r="FQ312">
        <v>2150</v>
      </c>
      <c r="FR312">
        <v>2148</v>
      </c>
      <c r="FS312">
        <v>2146</v>
      </c>
      <c r="FT312">
        <v>1996</v>
      </c>
      <c r="FU312">
        <v>2045</v>
      </c>
      <c r="FV312">
        <v>2141</v>
      </c>
      <c r="FW312">
        <v>2160</v>
      </c>
      <c r="FX312">
        <v>2287</v>
      </c>
      <c r="FY312">
        <v>2335</v>
      </c>
      <c r="FZ312">
        <v>1960</v>
      </c>
      <c r="GA312">
        <v>1796</v>
      </c>
      <c r="GB312">
        <v>1831</v>
      </c>
      <c r="GC312">
        <v>1583</v>
      </c>
      <c r="GD312">
        <v>1362</v>
      </c>
      <c r="GE312">
        <v>1226</v>
      </c>
      <c r="GF312">
        <v>1219</v>
      </c>
      <c r="GG312">
        <v>1087</v>
      </c>
      <c r="GH312">
        <v>1045</v>
      </c>
      <c r="GI312">
        <v>932</v>
      </c>
      <c r="GJ312">
        <v>765</v>
      </c>
      <c r="GK312">
        <v>631</v>
      </c>
      <c r="GL312">
        <v>2822</v>
      </c>
    </row>
    <row r="313" spans="1:194" s="1" customFormat="1" ht="14.4" x14ac:dyDescent="0.3">
      <c r="A313" s="30" t="s">
        <v>46</v>
      </c>
      <c r="B313" s="1" t="s">
        <v>352</v>
      </c>
      <c r="C313" s="29" t="str">
        <f t="shared" si="96"/>
        <v>LA England - Slough</v>
      </c>
      <c r="D313" s="48">
        <f t="shared" si="87"/>
        <v>8100</v>
      </c>
      <c r="E313" s="48">
        <f t="shared" si="88"/>
        <v>7817</v>
      </c>
      <c r="F313" s="49">
        <f t="shared" si="89"/>
        <v>167359</v>
      </c>
      <c r="G313" s="49">
        <f t="shared" si="90"/>
        <v>83276</v>
      </c>
      <c r="H313" s="50">
        <f t="shared" si="91"/>
        <v>84083</v>
      </c>
      <c r="I313" s="50">
        <f t="shared" si="92"/>
        <v>59519</v>
      </c>
      <c r="J313" s="50">
        <f t="shared" si="93"/>
        <v>61154</v>
      </c>
      <c r="K313" s="47">
        <f t="shared" si="94"/>
        <v>23757</v>
      </c>
      <c r="L313" s="48">
        <f t="shared" si="95"/>
        <v>22929</v>
      </c>
      <c r="M313" s="184">
        <v>1198</v>
      </c>
      <c r="N313" s="184">
        <v>1262</v>
      </c>
      <c r="O313" s="184">
        <v>1205</v>
      </c>
      <c r="P313" s="184">
        <v>1193</v>
      </c>
      <c r="Q313" s="184">
        <v>1330</v>
      </c>
      <c r="R313" s="184">
        <v>1302</v>
      </c>
      <c r="S313" s="184">
        <v>1243</v>
      </c>
      <c r="T313" s="184">
        <v>1342</v>
      </c>
      <c r="U313" s="184">
        <v>1432</v>
      </c>
      <c r="V313" s="184">
        <v>1361</v>
      </c>
      <c r="W313" s="184">
        <v>1437</v>
      </c>
      <c r="X313" s="184">
        <v>1352</v>
      </c>
      <c r="Y313" s="184">
        <v>1423</v>
      </c>
      <c r="Z313" s="184">
        <v>1385</v>
      </c>
      <c r="AA313" s="184">
        <v>1316</v>
      </c>
      <c r="AB313" s="184">
        <v>1297</v>
      </c>
      <c r="AC313" s="184">
        <v>1326</v>
      </c>
      <c r="AD313" s="184">
        <v>1353</v>
      </c>
      <c r="AE313" s="184">
        <v>1172</v>
      </c>
      <c r="AF313" s="184">
        <v>1018</v>
      </c>
      <c r="AG313" s="184">
        <v>970</v>
      </c>
      <c r="AH313" s="184">
        <v>1001</v>
      </c>
      <c r="AI313" s="184">
        <v>1002</v>
      </c>
      <c r="AJ313" s="184">
        <v>1120</v>
      </c>
      <c r="AK313" s="184">
        <v>1162</v>
      </c>
      <c r="AL313" s="184">
        <v>1183</v>
      </c>
      <c r="AM313" s="184">
        <v>1203</v>
      </c>
      <c r="AN313" s="184">
        <v>1238</v>
      </c>
      <c r="AO313" s="184">
        <v>1195</v>
      </c>
      <c r="AP313" s="184">
        <v>1159</v>
      </c>
      <c r="AQ313" s="184">
        <v>1207</v>
      </c>
      <c r="AR313" s="184">
        <v>1129</v>
      </c>
      <c r="AS313" s="184">
        <v>1157</v>
      </c>
      <c r="AT313" s="184">
        <v>1179</v>
      </c>
      <c r="AU313" s="184">
        <v>1248</v>
      </c>
      <c r="AV313" s="184">
        <v>1207</v>
      </c>
      <c r="AW313" s="184">
        <v>1244</v>
      </c>
      <c r="AX313" s="184">
        <v>1285</v>
      </c>
      <c r="AY313" s="184">
        <v>1314</v>
      </c>
      <c r="AZ313" s="184">
        <v>1341</v>
      </c>
      <c r="BA313" s="184">
        <v>1331</v>
      </c>
      <c r="BB313" s="184">
        <v>1413</v>
      </c>
      <c r="BC313" s="184">
        <v>1383</v>
      </c>
      <c r="BD313" s="184">
        <v>1427</v>
      </c>
      <c r="BE313" s="184">
        <v>1464</v>
      </c>
      <c r="BF313" s="184">
        <v>1321</v>
      </c>
      <c r="BG313" s="184">
        <v>1340</v>
      </c>
      <c r="BH313" s="184">
        <v>1231</v>
      </c>
      <c r="BI313" s="184">
        <v>1161</v>
      </c>
      <c r="BJ313" s="184">
        <v>1136</v>
      </c>
      <c r="BK313" s="184">
        <v>1103</v>
      </c>
      <c r="BL313" s="184">
        <v>1100</v>
      </c>
      <c r="BM313" s="184">
        <v>1005</v>
      </c>
      <c r="BN313" s="184">
        <v>1029</v>
      </c>
      <c r="BO313" s="184">
        <v>926</v>
      </c>
      <c r="BP313" s="184">
        <v>996</v>
      </c>
      <c r="BQ313" s="184">
        <v>949</v>
      </c>
      <c r="BR313" s="184">
        <v>867</v>
      </c>
      <c r="BS313" s="184">
        <v>804</v>
      </c>
      <c r="BT313" s="184">
        <v>827</v>
      </c>
      <c r="BU313" s="184">
        <v>684</v>
      </c>
      <c r="BV313" s="184">
        <v>663</v>
      </c>
      <c r="BW313" s="184">
        <v>658</v>
      </c>
      <c r="BX313" s="184">
        <v>691</v>
      </c>
      <c r="BY313" s="184">
        <v>605</v>
      </c>
      <c r="BZ313" s="184">
        <v>618</v>
      </c>
      <c r="CA313" s="184">
        <v>560</v>
      </c>
      <c r="CB313" s="184">
        <v>519</v>
      </c>
      <c r="CC313" s="184">
        <v>494</v>
      </c>
      <c r="CD313" s="184">
        <v>500</v>
      </c>
      <c r="CE313" s="184">
        <v>461</v>
      </c>
      <c r="CF313" s="184">
        <v>435</v>
      </c>
      <c r="CG313" s="184">
        <v>384</v>
      </c>
      <c r="CH313" s="184">
        <v>420</v>
      </c>
      <c r="CI313" s="184">
        <v>393</v>
      </c>
      <c r="CJ313" s="184">
        <v>328</v>
      </c>
      <c r="CK313" s="184">
        <v>271</v>
      </c>
      <c r="CL313" s="184">
        <v>265</v>
      </c>
      <c r="CM313" s="184">
        <v>185</v>
      </c>
      <c r="CN313" s="184">
        <v>201</v>
      </c>
      <c r="CO313" s="184">
        <v>190</v>
      </c>
      <c r="CP313" s="184">
        <v>179</v>
      </c>
      <c r="CQ313" s="184">
        <v>166</v>
      </c>
      <c r="CR313" s="184">
        <v>159</v>
      </c>
      <c r="CS313" s="184">
        <v>155</v>
      </c>
      <c r="CT313" s="184">
        <v>123</v>
      </c>
      <c r="CU313" s="184">
        <v>104</v>
      </c>
      <c r="CV313" s="184">
        <v>119</v>
      </c>
      <c r="CW313" s="184">
        <v>96</v>
      </c>
      <c r="CX313" s="184">
        <v>89</v>
      </c>
      <c r="CY313" s="184">
        <v>257</v>
      </c>
      <c r="CZ313">
        <v>1173</v>
      </c>
      <c r="DA313">
        <v>1218</v>
      </c>
      <c r="DB313">
        <v>1192</v>
      </c>
      <c r="DC313">
        <v>1201</v>
      </c>
      <c r="DD313">
        <v>1261</v>
      </c>
      <c r="DE313">
        <v>1291</v>
      </c>
      <c r="DF313">
        <v>1242</v>
      </c>
      <c r="DG313">
        <v>1358</v>
      </c>
      <c r="DH313">
        <v>1313</v>
      </c>
      <c r="DI313">
        <v>1251</v>
      </c>
      <c r="DJ313">
        <v>1305</v>
      </c>
      <c r="DK313">
        <v>1307</v>
      </c>
      <c r="DL313">
        <v>1306</v>
      </c>
      <c r="DM313">
        <v>1310</v>
      </c>
      <c r="DN313">
        <v>1379</v>
      </c>
      <c r="DO313">
        <v>1321</v>
      </c>
      <c r="DP313">
        <v>1279</v>
      </c>
      <c r="DQ313">
        <v>1222</v>
      </c>
      <c r="DR313">
        <v>1078</v>
      </c>
      <c r="DS313">
        <v>813</v>
      </c>
      <c r="DT313">
        <v>807</v>
      </c>
      <c r="DU313">
        <v>842</v>
      </c>
      <c r="DV313">
        <v>923</v>
      </c>
      <c r="DW313">
        <v>1037</v>
      </c>
      <c r="DX313">
        <v>1042</v>
      </c>
      <c r="DY313">
        <v>1090</v>
      </c>
      <c r="DZ313">
        <v>1170</v>
      </c>
      <c r="EA313">
        <v>1231</v>
      </c>
      <c r="EB313">
        <v>1167</v>
      </c>
      <c r="EC313">
        <v>1188</v>
      </c>
      <c r="ED313">
        <v>1244</v>
      </c>
      <c r="EE313">
        <v>1242</v>
      </c>
      <c r="EF313">
        <v>1253</v>
      </c>
      <c r="EG313">
        <v>1354</v>
      </c>
      <c r="EH313">
        <v>1345</v>
      </c>
      <c r="EI313">
        <v>1336</v>
      </c>
      <c r="EJ313">
        <v>1528</v>
      </c>
      <c r="EK313">
        <v>1524</v>
      </c>
      <c r="EL313">
        <v>1594</v>
      </c>
      <c r="EM313">
        <v>1623</v>
      </c>
      <c r="EN313">
        <v>1520</v>
      </c>
      <c r="EO313">
        <v>1577</v>
      </c>
      <c r="EP313">
        <v>1520</v>
      </c>
      <c r="EQ313">
        <v>1611</v>
      </c>
      <c r="ER313">
        <v>1408</v>
      </c>
      <c r="ES313">
        <v>1302</v>
      </c>
      <c r="ET313">
        <v>1244</v>
      </c>
      <c r="EU313">
        <v>1236</v>
      </c>
      <c r="EV313">
        <v>1080</v>
      </c>
      <c r="EW313">
        <v>1140</v>
      </c>
      <c r="EX313">
        <v>994</v>
      </c>
      <c r="EY313">
        <v>1004</v>
      </c>
      <c r="EZ313">
        <v>989</v>
      </c>
      <c r="FA313">
        <v>888</v>
      </c>
      <c r="FB313">
        <v>904</v>
      </c>
      <c r="FC313">
        <v>900</v>
      </c>
      <c r="FD313">
        <v>940</v>
      </c>
      <c r="FE313">
        <v>795</v>
      </c>
      <c r="FF313">
        <v>821</v>
      </c>
      <c r="FG313">
        <v>775</v>
      </c>
      <c r="FH313">
        <v>703</v>
      </c>
      <c r="FI313">
        <v>686</v>
      </c>
      <c r="FJ313">
        <v>731</v>
      </c>
      <c r="FK313">
        <v>636</v>
      </c>
      <c r="FL313">
        <v>642</v>
      </c>
      <c r="FM313">
        <v>626</v>
      </c>
      <c r="FN313">
        <v>589</v>
      </c>
      <c r="FO313">
        <v>553</v>
      </c>
      <c r="FP313">
        <v>540</v>
      </c>
      <c r="FQ313">
        <v>514</v>
      </c>
      <c r="FR313">
        <v>464</v>
      </c>
      <c r="FS313">
        <v>442</v>
      </c>
      <c r="FT313">
        <v>407</v>
      </c>
      <c r="FU313">
        <v>338</v>
      </c>
      <c r="FV313">
        <v>386</v>
      </c>
      <c r="FW313">
        <v>357</v>
      </c>
      <c r="FX313">
        <v>350</v>
      </c>
      <c r="FY313">
        <v>318</v>
      </c>
      <c r="FZ313">
        <v>307</v>
      </c>
      <c r="GA313">
        <v>246</v>
      </c>
      <c r="GB313">
        <v>231</v>
      </c>
      <c r="GC313">
        <v>223</v>
      </c>
      <c r="GD313">
        <v>209</v>
      </c>
      <c r="GE313">
        <v>193</v>
      </c>
      <c r="GF313">
        <v>225</v>
      </c>
      <c r="GG313">
        <v>173</v>
      </c>
      <c r="GH313">
        <v>146</v>
      </c>
      <c r="GI313">
        <v>149</v>
      </c>
      <c r="GJ313">
        <v>139</v>
      </c>
      <c r="GK313">
        <v>112</v>
      </c>
      <c r="GL313">
        <v>440</v>
      </c>
    </row>
    <row r="314" spans="1:194" s="1" customFormat="1" ht="14.4" x14ac:dyDescent="0.3">
      <c r="A314" s="30" t="s">
        <v>46</v>
      </c>
      <c r="B314" s="1" t="s">
        <v>353</v>
      </c>
      <c r="C314" s="29" t="str">
        <f t="shared" si="96"/>
        <v>LA England - Solihull</v>
      </c>
      <c r="D314" s="48">
        <f t="shared" si="87"/>
        <v>9309</v>
      </c>
      <c r="E314" s="48">
        <f t="shared" si="88"/>
        <v>8617</v>
      </c>
      <c r="F314" s="49">
        <f t="shared" si="89"/>
        <v>221242</v>
      </c>
      <c r="G314" s="49">
        <f t="shared" si="90"/>
        <v>107503</v>
      </c>
      <c r="H314" s="50">
        <f t="shared" si="91"/>
        <v>113739</v>
      </c>
      <c r="I314" s="50">
        <f t="shared" si="92"/>
        <v>81988</v>
      </c>
      <c r="J314" s="50">
        <f t="shared" si="93"/>
        <v>90025</v>
      </c>
      <c r="K314" s="47">
        <f t="shared" si="94"/>
        <v>25515</v>
      </c>
      <c r="L314" s="48">
        <f t="shared" si="95"/>
        <v>23714</v>
      </c>
      <c r="M314" s="184">
        <v>1020</v>
      </c>
      <c r="N314" s="184">
        <v>1106</v>
      </c>
      <c r="O314" s="184">
        <v>1148</v>
      </c>
      <c r="P314" s="184">
        <v>1222</v>
      </c>
      <c r="Q314" s="184">
        <v>1285</v>
      </c>
      <c r="R314" s="184">
        <v>1369</v>
      </c>
      <c r="S314" s="184">
        <v>1436</v>
      </c>
      <c r="T314" s="184">
        <v>1462</v>
      </c>
      <c r="U314" s="184">
        <v>1477</v>
      </c>
      <c r="V314" s="184">
        <v>1475</v>
      </c>
      <c r="W314" s="184">
        <v>1608</v>
      </c>
      <c r="X314" s="184">
        <v>1598</v>
      </c>
      <c r="Y314" s="184">
        <v>1685</v>
      </c>
      <c r="Z314" s="184">
        <v>1614</v>
      </c>
      <c r="AA314" s="184">
        <v>1444</v>
      </c>
      <c r="AB314" s="184">
        <v>1492</v>
      </c>
      <c r="AC314" s="184">
        <v>1553</v>
      </c>
      <c r="AD314" s="184">
        <v>1521</v>
      </c>
      <c r="AE314" s="184">
        <v>1452</v>
      </c>
      <c r="AF314" s="184">
        <v>1022</v>
      </c>
      <c r="AG314" s="184">
        <v>937</v>
      </c>
      <c r="AH314" s="184">
        <v>950</v>
      </c>
      <c r="AI314" s="184">
        <v>1049</v>
      </c>
      <c r="AJ314" s="184">
        <v>1186</v>
      </c>
      <c r="AK314" s="184">
        <v>1232</v>
      </c>
      <c r="AL314" s="184">
        <v>1244</v>
      </c>
      <c r="AM314" s="184">
        <v>1228</v>
      </c>
      <c r="AN314" s="184">
        <v>1219</v>
      </c>
      <c r="AO314" s="184">
        <v>1147</v>
      </c>
      <c r="AP314" s="184">
        <v>1156</v>
      </c>
      <c r="AQ314" s="184">
        <v>1183</v>
      </c>
      <c r="AR314" s="184">
        <v>1184</v>
      </c>
      <c r="AS314" s="184">
        <v>1189</v>
      </c>
      <c r="AT314" s="184">
        <v>1276</v>
      </c>
      <c r="AU314" s="184">
        <v>1299</v>
      </c>
      <c r="AV314" s="184">
        <v>1337</v>
      </c>
      <c r="AW314" s="184">
        <v>1287</v>
      </c>
      <c r="AX314" s="184">
        <v>1321</v>
      </c>
      <c r="AY314" s="184">
        <v>1307</v>
      </c>
      <c r="AZ314" s="184">
        <v>1417</v>
      </c>
      <c r="BA314" s="184">
        <v>1272</v>
      </c>
      <c r="BB314" s="184">
        <v>1272</v>
      </c>
      <c r="BC314" s="184">
        <v>1310</v>
      </c>
      <c r="BD314" s="184">
        <v>1417</v>
      </c>
      <c r="BE314" s="184">
        <v>1414</v>
      </c>
      <c r="BF314" s="184">
        <v>1311</v>
      </c>
      <c r="BG314" s="184">
        <v>1241</v>
      </c>
      <c r="BH314" s="184">
        <v>1229</v>
      </c>
      <c r="BI314" s="184">
        <v>1227</v>
      </c>
      <c r="BJ314" s="184">
        <v>1268</v>
      </c>
      <c r="BK314" s="184">
        <v>1286</v>
      </c>
      <c r="BL314" s="184">
        <v>1341</v>
      </c>
      <c r="BM314" s="184">
        <v>1479</v>
      </c>
      <c r="BN314" s="184">
        <v>1488</v>
      </c>
      <c r="BO314" s="184">
        <v>1492</v>
      </c>
      <c r="BP314" s="184">
        <v>1608</v>
      </c>
      <c r="BQ314" s="184">
        <v>1485</v>
      </c>
      <c r="BR314" s="184">
        <v>1385</v>
      </c>
      <c r="BS314" s="184">
        <v>1530</v>
      </c>
      <c r="BT314" s="184">
        <v>1535</v>
      </c>
      <c r="BU314" s="184">
        <v>1390</v>
      </c>
      <c r="BV314" s="184">
        <v>1356</v>
      </c>
      <c r="BW314" s="184">
        <v>1383</v>
      </c>
      <c r="BX314" s="184">
        <v>1301</v>
      </c>
      <c r="BY314" s="184">
        <v>1197</v>
      </c>
      <c r="BZ314" s="184">
        <v>1234</v>
      </c>
      <c r="CA314" s="184">
        <v>1186</v>
      </c>
      <c r="CB314" s="184">
        <v>1120</v>
      </c>
      <c r="CC314" s="184">
        <v>1034</v>
      </c>
      <c r="CD314" s="184">
        <v>1019</v>
      </c>
      <c r="CE314" s="184">
        <v>985</v>
      </c>
      <c r="CF314" s="184">
        <v>967</v>
      </c>
      <c r="CG314" s="184">
        <v>917</v>
      </c>
      <c r="CH314" s="184">
        <v>1013</v>
      </c>
      <c r="CI314" s="184">
        <v>936</v>
      </c>
      <c r="CJ314" s="184">
        <v>979</v>
      </c>
      <c r="CK314" s="184">
        <v>1099</v>
      </c>
      <c r="CL314" s="184">
        <v>1169</v>
      </c>
      <c r="CM314" s="184">
        <v>812</v>
      </c>
      <c r="CN314" s="184">
        <v>863</v>
      </c>
      <c r="CO314" s="184">
        <v>780</v>
      </c>
      <c r="CP314" s="184">
        <v>713</v>
      </c>
      <c r="CQ314" s="184">
        <v>620</v>
      </c>
      <c r="CR314" s="184">
        <v>490</v>
      </c>
      <c r="CS314" s="184">
        <v>491</v>
      </c>
      <c r="CT314" s="184">
        <v>456</v>
      </c>
      <c r="CU314" s="184">
        <v>434</v>
      </c>
      <c r="CV314" s="184">
        <v>355</v>
      </c>
      <c r="CW314" s="184">
        <v>318</v>
      </c>
      <c r="CX314" s="184">
        <v>242</v>
      </c>
      <c r="CY314" s="184">
        <v>917</v>
      </c>
      <c r="CZ314">
        <v>903</v>
      </c>
      <c r="DA314">
        <v>989</v>
      </c>
      <c r="DB314">
        <v>1127</v>
      </c>
      <c r="DC314">
        <v>1160</v>
      </c>
      <c r="DD314">
        <v>1263</v>
      </c>
      <c r="DE314">
        <v>1236</v>
      </c>
      <c r="DF314">
        <v>1286</v>
      </c>
      <c r="DG314">
        <v>1357</v>
      </c>
      <c r="DH314">
        <v>1463</v>
      </c>
      <c r="DI314">
        <v>1410</v>
      </c>
      <c r="DJ314">
        <v>1414</v>
      </c>
      <c r="DK314">
        <v>1489</v>
      </c>
      <c r="DL314">
        <v>1571</v>
      </c>
      <c r="DM314">
        <v>1473</v>
      </c>
      <c r="DN314">
        <v>1454</v>
      </c>
      <c r="DO314">
        <v>1408</v>
      </c>
      <c r="DP314">
        <v>1395</v>
      </c>
      <c r="DQ314">
        <v>1316</v>
      </c>
      <c r="DR314">
        <v>1210</v>
      </c>
      <c r="DS314">
        <v>871</v>
      </c>
      <c r="DT314">
        <v>732</v>
      </c>
      <c r="DU314">
        <v>805</v>
      </c>
      <c r="DV314">
        <v>937</v>
      </c>
      <c r="DW314">
        <v>1148</v>
      </c>
      <c r="DX314">
        <v>1116</v>
      </c>
      <c r="DY314">
        <v>1203</v>
      </c>
      <c r="DZ314">
        <v>1208</v>
      </c>
      <c r="EA314">
        <v>1148</v>
      </c>
      <c r="EB314">
        <v>1252</v>
      </c>
      <c r="EC314">
        <v>1142</v>
      </c>
      <c r="ED314">
        <v>1376</v>
      </c>
      <c r="EE314">
        <v>1296</v>
      </c>
      <c r="EF314">
        <v>1308</v>
      </c>
      <c r="EG314">
        <v>1439</v>
      </c>
      <c r="EH314">
        <v>1561</v>
      </c>
      <c r="EI314">
        <v>1462</v>
      </c>
      <c r="EJ314">
        <v>1560</v>
      </c>
      <c r="EK314">
        <v>1538</v>
      </c>
      <c r="EL314">
        <v>1595</v>
      </c>
      <c r="EM314">
        <v>1537</v>
      </c>
      <c r="EN314">
        <v>1456</v>
      </c>
      <c r="EO314">
        <v>1498</v>
      </c>
      <c r="EP314">
        <v>1481</v>
      </c>
      <c r="EQ314">
        <v>1448</v>
      </c>
      <c r="ER314">
        <v>1533</v>
      </c>
      <c r="ES314">
        <v>1385</v>
      </c>
      <c r="ET314">
        <v>1311</v>
      </c>
      <c r="EU314">
        <v>1354</v>
      </c>
      <c r="EV314">
        <v>1387</v>
      </c>
      <c r="EW314">
        <v>1343</v>
      </c>
      <c r="EX314">
        <v>1389</v>
      </c>
      <c r="EY314">
        <v>1428</v>
      </c>
      <c r="EZ314">
        <v>1503</v>
      </c>
      <c r="FA314">
        <v>1623</v>
      </c>
      <c r="FB314">
        <v>1553</v>
      </c>
      <c r="FC314">
        <v>1678</v>
      </c>
      <c r="FD314">
        <v>1518</v>
      </c>
      <c r="FE314">
        <v>1551</v>
      </c>
      <c r="FF314">
        <v>1517</v>
      </c>
      <c r="FG314">
        <v>1528</v>
      </c>
      <c r="FH314">
        <v>1477</v>
      </c>
      <c r="FI314">
        <v>1487</v>
      </c>
      <c r="FJ314">
        <v>1517</v>
      </c>
      <c r="FK314">
        <v>1373</v>
      </c>
      <c r="FL314">
        <v>1367</v>
      </c>
      <c r="FM314">
        <v>1294</v>
      </c>
      <c r="FN314">
        <v>1194</v>
      </c>
      <c r="FO314">
        <v>1154</v>
      </c>
      <c r="FP314">
        <v>1088</v>
      </c>
      <c r="FQ314">
        <v>1040</v>
      </c>
      <c r="FR314">
        <v>1180</v>
      </c>
      <c r="FS314">
        <v>1156</v>
      </c>
      <c r="FT314">
        <v>1084</v>
      </c>
      <c r="FU314">
        <v>1124</v>
      </c>
      <c r="FV314">
        <v>1092</v>
      </c>
      <c r="FW314">
        <v>1290</v>
      </c>
      <c r="FX314">
        <v>1262</v>
      </c>
      <c r="FY314">
        <v>1332</v>
      </c>
      <c r="FZ314">
        <v>1070</v>
      </c>
      <c r="GA314">
        <v>985</v>
      </c>
      <c r="GB314">
        <v>1046</v>
      </c>
      <c r="GC314">
        <v>903</v>
      </c>
      <c r="GD314">
        <v>818</v>
      </c>
      <c r="GE314">
        <v>661</v>
      </c>
      <c r="GF314">
        <v>622</v>
      </c>
      <c r="GG314">
        <v>663</v>
      </c>
      <c r="GH314">
        <v>571</v>
      </c>
      <c r="GI314">
        <v>565</v>
      </c>
      <c r="GJ314">
        <v>461</v>
      </c>
      <c r="GK314">
        <v>452</v>
      </c>
      <c r="GL314">
        <v>1769</v>
      </c>
    </row>
    <row r="315" spans="1:194" s="1" customFormat="1" ht="14.4" x14ac:dyDescent="0.3">
      <c r="A315" s="30" t="s">
        <v>46</v>
      </c>
      <c r="B315" s="1" t="s">
        <v>354</v>
      </c>
      <c r="C315" s="29" t="str">
        <f t="shared" si="96"/>
        <v>LA England - Somerset</v>
      </c>
      <c r="D315" s="48">
        <f t="shared" si="87"/>
        <v>21745</v>
      </c>
      <c r="E315" s="48">
        <f t="shared" si="88"/>
        <v>20697</v>
      </c>
      <c r="F315" s="49">
        <f t="shared" si="89"/>
        <v>588328</v>
      </c>
      <c r="G315" s="49">
        <f t="shared" si="90"/>
        <v>287953</v>
      </c>
      <c r="H315" s="50">
        <f t="shared" si="91"/>
        <v>300375</v>
      </c>
      <c r="I315" s="50">
        <f t="shared" si="92"/>
        <v>230047</v>
      </c>
      <c r="J315" s="50">
        <f t="shared" si="93"/>
        <v>245257</v>
      </c>
      <c r="K315" s="47">
        <f t="shared" si="94"/>
        <v>57906</v>
      </c>
      <c r="L315" s="48">
        <f t="shared" si="95"/>
        <v>55118</v>
      </c>
      <c r="M315" s="184">
        <v>2369</v>
      </c>
      <c r="N315" s="184">
        <v>2620</v>
      </c>
      <c r="O315" s="184">
        <v>2773</v>
      </c>
      <c r="P315" s="184">
        <v>2882</v>
      </c>
      <c r="Q315" s="184">
        <v>3011</v>
      </c>
      <c r="R315" s="184">
        <v>3019</v>
      </c>
      <c r="S315" s="184">
        <v>3076</v>
      </c>
      <c r="T315" s="184">
        <v>3142</v>
      </c>
      <c r="U315" s="184">
        <v>3296</v>
      </c>
      <c r="V315" s="184">
        <v>3291</v>
      </c>
      <c r="W315" s="184">
        <v>3327</v>
      </c>
      <c r="X315" s="184">
        <v>3355</v>
      </c>
      <c r="Y315" s="184">
        <v>3517</v>
      </c>
      <c r="Z315" s="184">
        <v>3585</v>
      </c>
      <c r="AA315" s="184">
        <v>3639</v>
      </c>
      <c r="AB315" s="184">
        <v>3657</v>
      </c>
      <c r="AC315" s="184">
        <v>3715</v>
      </c>
      <c r="AD315" s="184">
        <v>3632</v>
      </c>
      <c r="AE315" s="184">
        <v>3328</v>
      </c>
      <c r="AF315" s="184">
        <v>2681</v>
      </c>
      <c r="AG315" s="184">
        <v>2438</v>
      </c>
      <c r="AH315" s="184">
        <v>2447</v>
      </c>
      <c r="AI315" s="184">
        <v>2528</v>
      </c>
      <c r="AJ315" s="184">
        <v>2592</v>
      </c>
      <c r="AK315" s="184">
        <v>2981</v>
      </c>
      <c r="AL315" s="184">
        <v>3054</v>
      </c>
      <c r="AM315" s="184">
        <v>3104</v>
      </c>
      <c r="AN315" s="184">
        <v>3201</v>
      </c>
      <c r="AO315" s="184">
        <v>3000</v>
      </c>
      <c r="AP315" s="184">
        <v>3070</v>
      </c>
      <c r="AQ315" s="184">
        <v>3320</v>
      </c>
      <c r="AR315" s="184">
        <v>3281</v>
      </c>
      <c r="AS315" s="184">
        <v>3314</v>
      </c>
      <c r="AT315" s="184">
        <v>3255</v>
      </c>
      <c r="AU315" s="184">
        <v>3498</v>
      </c>
      <c r="AV315" s="184">
        <v>3514</v>
      </c>
      <c r="AW315" s="184">
        <v>3505</v>
      </c>
      <c r="AX315" s="184">
        <v>3380</v>
      </c>
      <c r="AY315" s="184">
        <v>3394</v>
      </c>
      <c r="AZ315" s="184">
        <v>3392</v>
      </c>
      <c r="BA315" s="184">
        <v>3198</v>
      </c>
      <c r="BB315" s="184">
        <v>3395</v>
      </c>
      <c r="BC315" s="184">
        <v>3337</v>
      </c>
      <c r="BD315" s="184">
        <v>3184</v>
      </c>
      <c r="BE315" s="184">
        <v>3244</v>
      </c>
      <c r="BF315" s="184">
        <v>3213</v>
      </c>
      <c r="BG315" s="184">
        <v>2882</v>
      </c>
      <c r="BH315" s="184">
        <v>2968</v>
      </c>
      <c r="BI315" s="184">
        <v>2966</v>
      </c>
      <c r="BJ315" s="184">
        <v>3192</v>
      </c>
      <c r="BK315" s="184">
        <v>3470</v>
      </c>
      <c r="BL315" s="184">
        <v>3553</v>
      </c>
      <c r="BM315" s="184">
        <v>3808</v>
      </c>
      <c r="BN315" s="184">
        <v>4065</v>
      </c>
      <c r="BO315" s="184">
        <v>3905</v>
      </c>
      <c r="BP315" s="184">
        <v>4155</v>
      </c>
      <c r="BQ315" s="184">
        <v>4224</v>
      </c>
      <c r="BR315" s="184">
        <v>4310</v>
      </c>
      <c r="BS315" s="184">
        <v>4298</v>
      </c>
      <c r="BT315" s="184">
        <v>4361</v>
      </c>
      <c r="BU315" s="184">
        <v>4384</v>
      </c>
      <c r="BV315" s="184">
        <v>4209</v>
      </c>
      <c r="BW315" s="184">
        <v>4180</v>
      </c>
      <c r="BX315" s="184">
        <v>4045</v>
      </c>
      <c r="BY315" s="184">
        <v>3910</v>
      </c>
      <c r="BZ315" s="184">
        <v>3840</v>
      </c>
      <c r="CA315" s="184">
        <v>3683</v>
      </c>
      <c r="CB315" s="184">
        <v>3627</v>
      </c>
      <c r="CC315" s="184">
        <v>3518</v>
      </c>
      <c r="CD315" s="184">
        <v>3404</v>
      </c>
      <c r="CE315" s="184">
        <v>3430</v>
      </c>
      <c r="CF315" s="184">
        <v>3448</v>
      </c>
      <c r="CG315" s="184">
        <v>3366</v>
      </c>
      <c r="CH315" s="184">
        <v>3497</v>
      </c>
      <c r="CI315" s="184">
        <v>3328</v>
      </c>
      <c r="CJ315" s="184">
        <v>3431</v>
      </c>
      <c r="CK315" s="184">
        <v>3545</v>
      </c>
      <c r="CL315" s="184">
        <v>3721</v>
      </c>
      <c r="CM315" s="184">
        <v>2867</v>
      </c>
      <c r="CN315" s="184">
        <v>2635</v>
      </c>
      <c r="CO315" s="184">
        <v>2466</v>
      </c>
      <c r="CP315" s="184">
        <v>2331</v>
      </c>
      <c r="CQ315" s="184">
        <v>1997</v>
      </c>
      <c r="CR315" s="184">
        <v>1548</v>
      </c>
      <c r="CS315" s="184">
        <v>1593</v>
      </c>
      <c r="CT315" s="184">
        <v>1425</v>
      </c>
      <c r="CU315" s="184">
        <v>1268</v>
      </c>
      <c r="CV315" s="184">
        <v>1103</v>
      </c>
      <c r="CW315" s="184">
        <v>945</v>
      </c>
      <c r="CX315" s="184">
        <v>737</v>
      </c>
      <c r="CY315" s="184">
        <v>2561</v>
      </c>
      <c r="CZ315">
        <v>2320</v>
      </c>
      <c r="DA315">
        <v>2499</v>
      </c>
      <c r="DB315">
        <v>2627</v>
      </c>
      <c r="DC315">
        <v>2648</v>
      </c>
      <c r="DD315">
        <v>2921</v>
      </c>
      <c r="DE315">
        <v>2836</v>
      </c>
      <c r="DF315">
        <v>2996</v>
      </c>
      <c r="DG315">
        <v>3013</v>
      </c>
      <c r="DH315">
        <v>3095</v>
      </c>
      <c r="DI315">
        <v>3076</v>
      </c>
      <c r="DJ315">
        <v>3213</v>
      </c>
      <c r="DK315">
        <v>3177</v>
      </c>
      <c r="DL315">
        <v>3420</v>
      </c>
      <c r="DM315">
        <v>3421</v>
      </c>
      <c r="DN315">
        <v>3474</v>
      </c>
      <c r="DO315">
        <v>3416</v>
      </c>
      <c r="DP315">
        <v>3521</v>
      </c>
      <c r="DQ315">
        <v>3445</v>
      </c>
      <c r="DR315">
        <v>3190</v>
      </c>
      <c r="DS315">
        <v>2348</v>
      </c>
      <c r="DT315">
        <v>1960</v>
      </c>
      <c r="DU315">
        <v>2036</v>
      </c>
      <c r="DV315">
        <v>2176</v>
      </c>
      <c r="DW315">
        <v>2468</v>
      </c>
      <c r="DX315">
        <v>2740</v>
      </c>
      <c r="DY315">
        <v>2792</v>
      </c>
      <c r="DZ315">
        <v>3032</v>
      </c>
      <c r="EA315">
        <v>3064</v>
      </c>
      <c r="EB315">
        <v>2965</v>
      </c>
      <c r="EC315">
        <v>3120</v>
      </c>
      <c r="ED315">
        <v>3403</v>
      </c>
      <c r="EE315">
        <v>3268</v>
      </c>
      <c r="EF315">
        <v>3553</v>
      </c>
      <c r="EG315">
        <v>3511</v>
      </c>
      <c r="EH315">
        <v>3714</v>
      </c>
      <c r="EI315">
        <v>3795</v>
      </c>
      <c r="EJ315">
        <v>3714</v>
      </c>
      <c r="EK315">
        <v>3566</v>
      </c>
      <c r="EL315">
        <v>3502</v>
      </c>
      <c r="EM315">
        <v>3536</v>
      </c>
      <c r="EN315">
        <v>3452</v>
      </c>
      <c r="EO315">
        <v>3370</v>
      </c>
      <c r="EP315">
        <v>3261</v>
      </c>
      <c r="EQ315">
        <v>3534</v>
      </c>
      <c r="ER315">
        <v>3404</v>
      </c>
      <c r="ES315">
        <v>3340</v>
      </c>
      <c r="ET315">
        <v>3098</v>
      </c>
      <c r="EU315">
        <v>3135</v>
      </c>
      <c r="EV315">
        <v>3205</v>
      </c>
      <c r="EW315">
        <v>3471</v>
      </c>
      <c r="EX315">
        <v>3633</v>
      </c>
      <c r="EY315">
        <v>3698</v>
      </c>
      <c r="EZ315">
        <v>4128</v>
      </c>
      <c r="FA315">
        <v>4211</v>
      </c>
      <c r="FB315">
        <v>4201</v>
      </c>
      <c r="FC315">
        <v>4393</v>
      </c>
      <c r="FD315">
        <v>4376</v>
      </c>
      <c r="FE315">
        <v>4467</v>
      </c>
      <c r="FF315">
        <v>4603</v>
      </c>
      <c r="FG315">
        <v>4597</v>
      </c>
      <c r="FH315">
        <v>4576</v>
      </c>
      <c r="FI315">
        <v>4532</v>
      </c>
      <c r="FJ315">
        <v>4441</v>
      </c>
      <c r="FK315">
        <v>4334</v>
      </c>
      <c r="FL315">
        <v>4078</v>
      </c>
      <c r="FM315">
        <v>4045</v>
      </c>
      <c r="FN315">
        <v>4007</v>
      </c>
      <c r="FO315">
        <v>3914</v>
      </c>
      <c r="FP315">
        <v>3620</v>
      </c>
      <c r="FQ315">
        <v>3667</v>
      </c>
      <c r="FR315">
        <v>3852</v>
      </c>
      <c r="FS315">
        <v>3716</v>
      </c>
      <c r="FT315">
        <v>3711</v>
      </c>
      <c r="FU315">
        <v>3639</v>
      </c>
      <c r="FV315">
        <v>3665</v>
      </c>
      <c r="FW315">
        <v>3777</v>
      </c>
      <c r="FX315">
        <v>3942</v>
      </c>
      <c r="FY315">
        <v>4180</v>
      </c>
      <c r="FZ315">
        <v>3121</v>
      </c>
      <c r="GA315">
        <v>3104</v>
      </c>
      <c r="GB315">
        <v>2881</v>
      </c>
      <c r="GC315">
        <v>2756</v>
      </c>
      <c r="GD315">
        <v>2329</v>
      </c>
      <c r="GE315">
        <v>2002</v>
      </c>
      <c r="GF315">
        <v>1934</v>
      </c>
      <c r="GG315">
        <v>1738</v>
      </c>
      <c r="GH315">
        <v>1659</v>
      </c>
      <c r="GI315">
        <v>1532</v>
      </c>
      <c r="GJ315">
        <v>1284</v>
      </c>
      <c r="GK315">
        <v>1169</v>
      </c>
      <c r="GL315">
        <v>5022</v>
      </c>
    </row>
    <row r="316" spans="1:194" s="1" customFormat="1" ht="14.4" x14ac:dyDescent="0.3">
      <c r="A316" s="30" t="s">
        <v>46</v>
      </c>
      <c r="B316" s="1" t="s">
        <v>355</v>
      </c>
      <c r="C316" s="29" t="str">
        <f t="shared" si="96"/>
        <v>LA England - South Cambridgeshire</v>
      </c>
      <c r="D316" s="48">
        <f t="shared" si="87"/>
        <v>7205</v>
      </c>
      <c r="E316" s="48">
        <f t="shared" si="88"/>
        <v>6711</v>
      </c>
      <c r="F316" s="49">
        <f t="shared" si="89"/>
        <v>172544</v>
      </c>
      <c r="G316" s="49">
        <f t="shared" si="90"/>
        <v>84262</v>
      </c>
      <c r="H316" s="50">
        <f t="shared" si="91"/>
        <v>88282</v>
      </c>
      <c r="I316" s="50">
        <f t="shared" si="92"/>
        <v>64455</v>
      </c>
      <c r="J316" s="50">
        <f t="shared" si="93"/>
        <v>69367</v>
      </c>
      <c r="K316" s="47">
        <f t="shared" si="94"/>
        <v>19807</v>
      </c>
      <c r="L316" s="48">
        <f t="shared" si="95"/>
        <v>18915</v>
      </c>
      <c r="M316" s="184">
        <v>864</v>
      </c>
      <c r="N316" s="184">
        <v>845</v>
      </c>
      <c r="O316" s="184">
        <v>933</v>
      </c>
      <c r="P316" s="184">
        <v>969</v>
      </c>
      <c r="Q316" s="184">
        <v>1028</v>
      </c>
      <c r="R316" s="184">
        <v>1031</v>
      </c>
      <c r="S316" s="184">
        <v>1126</v>
      </c>
      <c r="T316" s="184">
        <v>1097</v>
      </c>
      <c r="U316" s="184">
        <v>1195</v>
      </c>
      <c r="V316" s="184">
        <v>1123</v>
      </c>
      <c r="W316" s="184">
        <v>1193</v>
      </c>
      <c r="X316" s="184">
        <v>1198</v>
      </c>
      <c r="Y316" s="184">
        <v>1264</v>
      </c>
      <c r="Z316" s="184">
        <v>1266</v>
      </c>
      <c r="AA316" s="184">
        <v>1193</v>
      </c>
      <c r="AB316" s="184">
        <v>1155</v>
      </c>
      <c r="AC316" s="184">
        <v>1209</v>
      </c>
      <c r="AD316" s="184">
        <v>1118</v>
      </c>
      <c r="AE316" s="184">
        <v>969</v>
      </c>
      <c r="AF316" s="184">
        <v>709</v>
      </c>
      <c r="AG316" s="184">
        <v>590</v>
      </c>
      <c r="AH316" s="184">
        <v>567</v>
      </c>
      <c r="AI316" s="184">
        <v>714</v>
      </c>
      <c r="AJ316" s="184">
        <v>769</v>
      </c>
      <c r="AK316" s="184">
        <v>808</v>
      </c>
      <c r="AL316" s="184">
        <v>834</v>
      </c>
      <c r="AM316" s="184">
        <v>814</v>
      </c>
      <c r="AN316" s="184">
        <v>793</v>
      </c>
      <c r="AO316" s="184">
        <v>846</v>
      </c>
      <c r="AP316" s="184">
        <v>879</v>
      </c>
      <c r="AQ316" s="184">
        <v>891</v>
      </c>
      <c r="AR316" s="184">
        <v>854</v>
      </c>
      <c r="AS316" s="184">
        <v>957</v>
      </c>
      <c r="AT316" s="184">
        <v>1074</v>
      </c>
      <c r="AU316" s="184">
        <v>1053</v>
      </c>
      <c r="AV316" s="184">
        <v>1210</v>
      </c>
      <c r="AW316" s="184">
        <v>1121</v>
      </c>
      <c r="AX316" s="184">
        <v>1162</v>
      </c>
      <c r="AY316" s="184">
        <v>1160</v>
      </c>
      <c r="AZ316" s="184">
        <v>1260</v>
      </c>
      <c r="BA316" s="184">
        <v>1155</v>
      </c>
      <c r="BB316" s="184">
        <v>1187</v>
      </c>
      <c r="BC316" s="184">
        <v>1280</v>
      </c>
      <c r="BD316" s="184">
        <v>1283</v>
      </c>
      <c r="BE316" s="184">
        <v>1190</v>
      </c>
      <c r="BF316" s="184">
        <v>1295</v>
      </c>
      <c r="BG316" s="184">
        <v>1203</v>
      </c>
      <c r="BH316" s="184">
        <v>1180</v>
      </c>
      <c r="BI316" s="184">
        <v>1153</v>
      </c>
      <c r="BJ316" s="184">
        <v>1144</v>
      </c>
      <c r="BK316" s="184">
        <v>1199</v>
      </c>
      <c r="BL316" s="184">
        <v>1184</v>
      </c>
      <c r="BM316" s="184">
        <v>1229</v>
      </c>
      <c r="BN316" s="184">
        <v>1264</v>
      </c>
      <c r="BO316" s="184">
        <v>1175</v>
      </c>
      <c r="BP316" s="184">
        <v>1067</v>
      </c>
      <c r="BQ316" s="184">
        <v>1139</v>
      </c>
      <c r="BR316" s="184">
        <v>1084</v>
      </c>
      <c r="BS316" s="184">
        <v>1041</v>
      </c>
      <c r="BT316" s="184">
        <v>1079</v>
      </c>
      <c r="BU316" s="184">
        <v>1155</v>
      </c>
      <c r="BV316" s="184">
        <v>1066</v>
      </c>
      <c r="BW316" s="184">
        <v>1009</v>
      </c>
      <c r="BX316" s="184">
        <v>940</v>
      </c>
      <c r="BY316" s="184">
        <v>908</v>
      </c>
      <c r="BZ316" s="184">
        <v>900</v>
      </c>
      <c r="CA316" s="184">
        <v>941</v>
      </c>
      <c r="CB316" s="184">
        <v>853</v>
      </c>
      <c r="CC316" s="184">
        <v>757</v>
      </c>
      <c r="CD316" s="184">
        <v>741</v>
      </c>
      <c r="CE316" s="184">
        <v>709</v>
      </c>
      <c r="CF316" s="184">
        <v>727</v>
      </c>
      <c r="CG316" s="184">
        <v>731</v>
      </c>
      <c r="CH316" s="184">
        <v>731</v>
      </c>
      <c r="CI316" s="184">
        <v>741</v>
      </c>
      <c r="CJ316" s="184">
        <v>719</v>
      </c>
      <c r="CK316" s="184">
        <v>770</v>
      </c>
      <c r="CL316" s="184">
        <v>878</v>
      </c>
      <c r="CM316" s="184">
        <v>637</v>
      </c>
      <c r="CN316" s="184">
        <v>653</v>
      </c>
      <c r="CO316" s="184">
        <v>593</v>
      </c>
      <c r="CP316" s="184">
        <v>512</v>
      </c>
      <c r="CQ316" s="184">
        <v>472</v>
      </c>
      <c r="CR316" s="184">
        <v>322</v>
      </c>
      <c r="CS316" s="184">
        <v>370</v>
      </c>
      <c r="CT316" s="184">
        <v>313</v>
      </c>
      <c r="CU316" s="184">
        <v>318</v>
      </c>
      <c r="CV316" s="184">
        <v>277</v>
      </c>
      <c r="CW316" s="184">
        <v>211</v>
      </c>
      <c r="CX316" s="184">
        <v>188</v>
      </c>
      <c r="CY316" s="184">
        <v>748</v>
      </c>
      <c r="CZ316">
        <v>821</v>
      </c>
      <c r="DA316">
        <v>783</v>
      </c>
      <c r="DB316">
        <v>892</v>
      </c>
      <c r="DC316">
        <v>984</v>
      </c>
      <c r="DD316">
        <v>952</v>
      </c>
      <c r="DE316">
        <v>995</v>
      </c>
      <c r="DF316">
        <v>1048</v>
      </c>
      <c r="DG316">
        <v>1081</v>
      </c>
      <c r="DH316">
        <v>1185</v>
      </c>
      <c r="DI316">
        <v>1100</v>
      </c>
      <c r="DJ316">
        <v>1158</v>
      </c>
      <c r="DK316">
        <v>1205</v>
      </c>
      <c r="DL316">
        <v>1201</v>
      </c>
      <c r="DM316">
        <v>1150</v>
      </c>
      <c r="DN316">
        <v>1127</v>
      </c>
      <c r="DO316">
        <v>1124</v>
      </c>
      <c r="DP316">
        <v>1066</v>
      </c>
      <c r="DQ316">
        <v>1043</v>
      </c>
      <c r="DR316">
        <v>994</v>
      </c>
      <c r="DS316">
        <v>635</v>
      </c>
      <c r="DT316">
        <v>460</v>
      </c>
      <c r="DU316">
        <v>474</v>
      </c>
      <c r="DV316">
        <v>677</v>
      </c>
      <c r="DW316">
        <v>695</v>
      </c>
      <c r="DX316">
        <v>786</v>
      </c>
      <c r="DY316">
        <v>791</v>
      </c>
      <c r="DZ316">
        <v>749</v>
      </c>
      <c r="EA316">
        <v>750</v>
      </c>
      <c r="EB316">
        <v>892</v>
      </c>
      <c r="EC316">
        <v>987</v>
      </c>
      <c r="ED316">
        <v>991</v>
      </c>
      <c r="EE316">
        <v>1001</v>
      </c>
      <c r="EF316">
        <v>1121</v>
      </c>
      <c r="EG316">
        <v>1218</v>
      </c>
      <c r="EH316">
        <v>1229</v>
      </c>
      <c r="EI316">
        <v>1296</v>
      </c>
      <c r="EJ316">
        <v>1258</v>
      </c>
      <c r="EK316">
        <v>1286</v>
      </c>
      <c r="EL316">
        <v>1273</v>
      </c>
      <c r="EM316">
        <v>1356</v>
      </c>
      <c r="EN316">
        <v>1256</v>
      </c>
      <c r="EO316">
        <v>1306</v>
      </c>
      <c r="EP316">
        <v>1314</v>
      </c>
      <c r="EQ316">
        <v>1343</v>
      </c>
      <c r="ER316">
        <v>1311</v>
      </c>
      <c r="ES316">
        <v>1326</v>
      </c>
      <c r="ET316">
        <v>1252</v>
      </c>
      <c r="EU316">
        <v>1327</v>
      </c>
      <c r="EV316">
        <v>1269</v>
      </c>
      <c r="EW316">
        <v>1198</v>
      </c>
      <c r="EX316">
        <v>1230</v>
      </c>
      <c r="EY316">
        <v>1200</v>
      </c>
      <c r="EZ316">
        <v>1270</v>
      </c>
      <c r="FA316">
        <v>1244</v>
      </c>
      <c r="FB316">
        <v>1267</v>
      </c>
      <c r="FC316">
        <v>1167</v>
      </c>
      <c r="FD316">
        <v>1199</v>
      </c>
      <c r="FE316">
        <v>1201</v>
      </c>
      <c r="FF316">
        <v>1073</v>
      </c>
      <c r="FG316">
        <v>1167</v>
      </c>
      <c r="FH316">
        <v>1149</v>
      </c>
      <c r="FI316">
        <v>1083</v>
      </c>
      <c r="FJ316">
        <v>1006</v>
      </c>
      <c r="FK316">
        <v>1002</v>
      </c>
      <c r="FL316">
        <v>901</v>
      </c>
      <c r="FM316">
        <v>958</v>
      </c>
      <c r="FN316">
        <v>870</v>
      </c>
      <c r="FO316">
        <v>863</v>
      </c>
      <c r="FP316">
        <v>879</v>
      </c>
      <c r="FQ316">
        <v>815</v>
      </c>
      <c r="FR316">
        <v>865</v>
      </c>
      <c r="FS316">
        <v>841</v>
      </c>
      <c r="FT316">
        <v>860</v>
      </c>
      <c r="FU316">
        <v>758</v>
      </c>
      <c r="FV316">
        <v>785</v>
      </c>
      <c r="FW316">
        <v>832</v>
      </c>
      <c r="FX316">
        <v>902</v>
      </c>
      <c r="FY316">
        <v>1048</v>
      </c>
      <c r="FZ316">
        <v>721</v>
      </c>
      <c r="GA316">
        <v>694</v>
      </c>
      <c r="GB316">
        <v>638</v>
      </c>
      <c r="GC316">
        <v>687</v>
      </c>
      <c r="GD316">
        <v>505</v>
      </c>
      <c r="GE316">
        <v>424</v>
      </c>
      <c r="GF316">
        <v>460</v>
      </c>
      <c r="GG316">
        <v>490</v>
      </c>
      <c r="GH316">
        <v>382</v>
      </c>
      <c r="GI316">
        <v>357</v>
      </c>
      <c r="GJ316">
        <v>329</v>
      </c>
      <c r="GK316">
        <v>249</v>
      </c>
      <c r="GL316">
        <v>1175</v>
      </c>
    </row>
    <row r="317" spans="1:194" s="1" customFormat="1" ht="14.4" x14ac:dyDescent="0.3">
      <c r="A317" s="30" t="s">
        <v>46</v>
      </c>
      <c r="B317" s="1" t="s">
        <v>356</v>
      </c>
      <c r="C317" s="29" t="str">
        <f t="shared" si="96"/>
        <v>LA England - South Derbyshire</v>
      </c>
      <c r="D317" s="48">
        <f t="shared" si="87"/>
        <v>4636</v>
      </c>
      <c r="E317" s="48">
        <f t="shared" si="88"/>
        <v>4351</v>
      </c>
      <c r="F317" s="49">
        <f t="shared" si="89"/>
        <v>117493</v>
      </c>
      <c r="G317" s="49">
        <f t="shared" si="90"/>
        <v>57277</v>
      </c>
      <c r="H317" s="50">
        <f t="shared" si="91"/>
        <v>60216</v>
      </c>
      <c r="I317" s="50">
        <f t="shared" si="92"/>
        <v>44546</v>
      </c>
      <c r="J317" s="50">
        <f t="shared" si="93"/>
        <v>47955</v>
      </c>
      <c r="K317" s="47">
        <f t="shared" si="94"/>
        <v>12731</v>
      </c>
      <c r="L317" s="48">
        <f t="shared" si="95"/>
        <v>12261</v>
      </c>
      <c r="M317" s="184">
        <v>611</v>
      </c>
      <c r="N317" s="184">
        <v>619</v>
      </c>
      <c r="O317" s="184">
        <v>696</v>
      </c>
      <c r="P317" s="184">
        <v>673</v>
      </c>
      <c r="Q317" s="184">
        <v>664</v>
      </c>
      <c r="R317" s="184">
        <v>680</v>
      </c>
      <c r="S317" s="184">
        <v>682</v>
      </c>
      <c r="T317" s="184">
        <v>679</v>
      </c>
      <c r="U317" s="184">
        <v>696</v>
      </c>
      <c r="V317" s="184">
        <v>720</v>
      </c>
      <c r="W317" s="184">
        <v>663</v>
      </c>
      <c r="X317" s="184">
        <v>712</v>
      </c>
      <c r="Y317" s="184">
        <v>759</v>
      </c>
      <c r="Z317" s="184">
        <v>777</v>
      </c>
      <c r="AA317" s="184">
        <v>744</v>
      </c>
      <c r="AB317" s="184">
        <v>744</v>
      </c>
      <c r="AC317" s="184">
        <v>796</v>
      </c>
      <c r="AD317" s="184">
        <v>816</v>
      </c>
      <c r="AE317" s="184">
        <v>685</v>
      </c>
      <c r="AF317" s="184">
        <v>477</v>
      </c>
      <c r="AG317" s="184">
        <v>429</v>
      </c>
      <c r="AH317" s="184">
        <v>458</v>
      </c>
      <c r="AI317" s="184">
        <v>491</v>
      </c>
      <c r="AJ317" s="184">
        <v>565</v>
      </c>
      <c r="AK317" s="184">
        <v>600</v>
      </c>
      <c r="AL317" s="184">
        <v>703</v>
      </c>
      <c r="AM317" s="184">
        <v>671</v>
      </c>
      <c r="AN317" s="184">
        <v>675</v>
      </c>
      <c r="AO317" s="184">
        <v>647</v>
      </c>
      <c r="AP317" s="184">
        <v>738</v>
      </c>
      <c r="AQ317" s="184">
        <v>743</v>
      </c>
      <c r="AR317" s="184">
        <v>846</v>
      </c>
      <c r="AS317" s="184">
        <v>862</v>
      </c>
      <c r="AT317" s="184">
        <v>840</v>
      </c>
      <c r="AU317" s="184">
        <v>841</v>
      </c>
      <c r="AV317" s="184">
        <v>829</v>
      </c>
      <c r="AW317" s="184">
        <v>769</v>
      </c>
      <c r="AX317" s="184">
        <v>759</v>
      </c>
      <c r="AY317" s="184">
        <v>774</v>
      </c>
      <c r="AZ317" s="184">
        <v>715</v>
      </c>
      <c r="BA317" s="184">
        <v>766</v>
      </c>
      <c r="BB317" s="184">
        <v>753</v>
      </c>
      <c r="BC317" s="184">
        <v>748</v>
      </c>
      <c r="BD317" s="184">
        <v>795</v>
      </c>
      <c r="BE317" s="184">
        <v>703</v>
      </c>
      <c r="BF317" s="184">
        <v>647</v>
      </c>
      <c r="BG317" s="184">
        <v>657</v>
      </c>
      <c r="BH317" s="184">
        <v>665</v>
      </c>
      <c r="BI317" s="184">
        <v>674</v>
      </c>
      <c r="BJ317" s="184">
        <v>751</v>
      </c>
      <c r="BK317" s="184">
        <v>733</v>
      </c>
      <c r="BL317" s="184">
        <v>730</v>
      </c>
      <c r="BM317" s="184">
        <v>879</v>
      </c>
      <c r="BN317" s="184">
        <v>878</v>
      </c>
      <c r="BO317" s="184">
        <v>829</v>
      </c>
      <c r="BP317" s="184">
        <v>785</v>
      </c>
      <c r="BQ317" s="184">
        <v>906</v>
      </c>
      <c r="BR317" s="184">
        <v>935</v>
      </c>
      <c r="BS317" s="184">
        <v>874</v>
      </c>
      <c r="BT317" s="184">
        <v>845</v>
      </c>
      <c r="BU317" s="184">
        <v>764</v>
      </c>
      <c r="BV317" s="184">
        <v>746</v>
      </c>
      <c r="BW317" s="184">
        <v>759</v>
      </c>
      <c r="BX317" s="184">
        <v>722</v>
      </c>
      <c r="BY317" s="184">
        <v>645</v>
      </c>
      <c r="BZ317" s="184">
        <v>629</v>
      </c>
      <c r="CA317" s="184">
        <v>619</v>
      </c>
      <c r="CB317" s="184">
        <v>590</v>
      </c>
      <c r="CC317" s="184">
        <v>590</v>
      </c>
      <c r="CD317" s="184">
        <v>501</v>
      </c>
      <c r="CE317" s="184">
        <v>546</v>
      </c>
      <c r="CF317" s="184">
        <v>561</v>
      </c>
      <c r="CG317" s="184">
        <v>520</v>
      </c>
      <c r="CH317" s="184">
        <v>509</v>
      </c>
      <c r="CI317" s="184">
        <v>475</v>
      </c>
      <c r="CJ317" s="184">
        <v>485</v>
      </c>
      <c r="CK317" s="184">
        <v>472</v>
      </c>
      <c r="CL317" s="184">
        <v>566</v>
      </c>
      <c r="CM317" s="184">
        <v>374</v>
      </c>
      <c r="CN317" s="184">
        <v>427</v>
      </c>
      <c r="CO317" s="184">
        <v>337</v>
      </c>
      <c r="CP317" s="184">
        <v>343</v>
      </c>
      <c r="CQ317" s="184">
        <v>236</v>
      </c>
      <c r="CR317" s="184">
        <v>239</v>
      </c>
      <c r="CS317" s="184">
        <v>201</v>
      </c>
      <c r="CT317" s="184">
        <v>183</v>
      </c>
      <c r="CU317" s="184">
        <v>157</v>
      </c>
      <c r="CV317" s="184">
        <v>109</v>
      </c>
      <c r="CW317" s="184">
        <v>122</v>
      </c>
      <c r="CX317" s="184">
        <v>96</v>
      </c>
      <c r="CY317" s="184">
        <v>353</v>
      </c>
      <c r="CZ317">
        <v>596</v>
      </c>
      <c r="DA317">
        <v>613</v>
      </c>
      <c r="DB317">
        <v>638</v>
      </c>
      <c r="DC317">
        <v>641</v>
      </c>
      <c r="DD317">
        <v>642</v>
      </c>
      <c r="DE317">
        <v>637</v>
      </c>
      <c r="DF317">
        <v>708</v>
      </c>
      <c r="DG317">
        <v>650</v>
      </c>
      <c r="DH317">
        <v>740</v>
      </c>
      <c r="DI317">
        <v>699</v>
      </c>
      <c r="DJ317">
        <v>633</v>
      </c>
      <c r="DK317">
        <v>713</v>
      </c>
      <c r="DL317">
        <v>734</v>
      </c>
      <c r="DM317">
        <v>727</v>
      </c>
      <c r="DN317">
        <v>700</v>
      </c>
      <c r="DO317">
        <v>717</v>
      </c>
      <c r="DP317">
        <v>750</v>
      </c>
      <c r="DQ317">
        <v>723</v>
      </c>
      <c r="DR317">
        <v>659</v>
      </c>
      <c r="DS317">
        <v>391</v>
      </c>
      <c r="DT317">
        <v>338</v>
      </c>
      <c r="DU317">
        <v>436</v>
      </c>
      <c r="DV317">
        <v>484</v>
      </c>
      <c r="DW317">
        <v>596</v>
      </c>
      <c r="DX317">
        <v>691</v>
      </c>
      <c r="DY317">
        <v>619</v>
      </c>
      <c r="DZ317">
        <v>746</v>
      </c>
      <c r="EA317">
        <v>840</v>
      </c>
      <c r="EB317">
        <v>797</v>
      </c>
      <c r="EC317">
        <v>858</v>
      </c>
      <c r="ED317">
        <v>850</v>
      </c>
      <c r="EE317">
        <v>924</v>
      </c>
      <c r="EF317">
        <v>891</v>
      </c>
      <c r="EG317">
        <v>940</v>
      </c>
      <c r="EH317">
        <v>931</v>
      </c>
      <c r="EI317">
        <v>793</v>
      </c>
      <c r="EJ317">
        <v>842</v>
      </c>
      <c r="EK317">
        <v>851</v>
      </c>
      <c r="EL317">
        <v>857</v>
      </c>
      <c r="EM317">
        <v>814</v>
      </c>
      <c r="EN317">
        <v>830</v>
      </c>
      <c r="EO317">
        <v>821</v>
      </c>
      <c r="EP317">
        <v>735</v>
      </c>
      <c r="EQ317">
        <v>800</v>
      </c>
      <c r="ER317">
        <v>822</v>
      </c>
      <c r="ES317">
        <v>766</v>
      </c>
      <c r="ET317">
        <v>721</v>
      </c>
      <c r="EU317">
        <v>721</v>
      </c>
      <c r="EV317">
        <v>659</v>
      </c>
      <c r="EW317">
        <v>725</v>
      </c>
      <c r="EX317">
        <v>768</v>
      </c>
      <c r="EY317">
        <v>819</v>
      </c>
      <c r="EZ317">
        <v>858</v>
      </c>
      <c r="FA317">
        <v>924</v>
      </c>
      <c r="FB317">
        <v>886</v>
      </c>
      <c r="FC317">
        <v>909</v>
      </c>
      <c r="FD317">
        <v>854</v>
      </c>
      <c r="FE317">
        <v>831</v>
      </c>
      <c r="FF317">
        <v>833</v>
      </c>
      <c r="FG317">
        <v>821</v>
      </c>
      <c r="FH317">
        <v>834</v>
      </c>
      <c r="FI317">
        <v>808</v>
      </c>
      <c r="FJ317">
        <v>854</v>
      </c>
      <c r="FK317">
        <v>717</v>
      </c>
      <c r="FL317">
        <v>692</v>
      </c>
      <c r="FM317">
        <v>679</v>
      </c>
      <c r="FN317">
        <v>669</v>
      </c>
      <c r="FO317">
        <v>557</v>
      </c>
      <c r="FP317">
        <v>603</v>
      </c>
      <c r="FQ317">
        <v>613</v>
      </c>
      <c r="FR317">
        <v>610</v>
      </c>
      <c r="FS317">
        <v>553</v>
      </c>
      <c r="FT317">
        <v>581</v>
      </c>
      <c r="FU317">
        <v>485</v>
      </c>
      <c r="FV317">
        <v>562</v>
      </c>
      <c r="FW317">
        <v>533</v>
      </c>
      <c r="FX317">
        <v>580</v>
      </c>
      <c r="FY317">
        <v>620</v>
      </c>
      <c r="FZ317">
        <v>464</v>
      </c>
      <c r="GA317">
        <v>402</v>
      </c>
      <c r="GB317">
        <v>441</v>
      </c>
      <c r="GC317">
        <v>349</v>
      </c>
      <c r="GD317">
        <v>324</v>
      </c>
      <c r="GE317">
        <v>254</v>
      </c>
      <c r="GF317">
        <v>267</v>
      </c>
      <c r="GG317">
        <v>278</v>
      </c>
      <c r="GH317">
        <v>207</v>
      </c>
      <c r="GI317">
        <v>205</v>
      </c>
      <c r="GJ317">
        <v>172</v>
      </c>
      <c r="GK317">
        <v>182</v>
      </c>
      <c r="GL317">
        <v>609</v>
      </c>
    </row>
    <row r="318" spans="1:194" s="1" customFormat="1" ht="14.4" x14ac:dyDescent="0.3">
      <c r="A318" s="30" t="s">
        <v>46</v>
      </c>
      <c r="B318" s="1" t="s">
        <v>357</v>
      </c>
      <c r="C318" s="29" t="str">
        <f t="shared" si="96"/>
        <v>LA England - South Gloucestershire</v>
      </c>
      <c r="D318" s="48">
        <f t="shared" si="87"/>
        <v>10967</v>
      </c>
      <c r="E318" s="48">
        <f t="shared" si="88"/>
        <v>10403</v>
      </c>
      <c r="F318" s="49">
        <f t="shared" si="89"/>
        <v>306332</v>
      </c>
      <c r="G318" s="49">
        <f t="shared" si="90"/>
        <v>151527</v>
      </c>
      <c r="H318" s="50">
        <f t="shared" si="91"/>
        <v>154805</v>
      </c>
      <c r="I318" s="50">
        <f t="shared" si="92"/>
        <v>119142</v>
      </c>
      <c r="J318" s="50">
        <f t="shared" si="93"/>
        <v>124396</v>
      </c>
      <c r="K318" s="47">
        <f t="shared" si="94"/>
        <v>32385</v>
      </c>
      <c r="L318" s="48">
        <f t="shared" si="95"/>
        <v>30409</v>
      </c>
      <c r="M318" s="184">
        <v>1485</v>
      </c>
      <c r="N318" s="184">
        <v>1572</v>
      </c>
      <c r="O318" s="184">
        <v>1770</v>
      </c>
      <c r="P318" s="184">
        <v>1764</v>
      </c>
      <c r="Q318" s="184">
        <v>1730</v>
      </c>
      <c r="R318" s="184">
        <v>1827</v>
      </c>
      <c r="S318" s="184">
        <v>1934</v>
      </c>
      <c r="T318" s="184">
        <v>1840</v>
      </c>
      <c r="U318" s="184">
        <v>1903</v>
      </c>
      <c r="V318" s="184">
        <v>1894</v>
      </c>
      <c r="W318" s="184">
        <v>1819</v>
      </c>
      <c r="X318" s="184">
        <v>1880</v>
      </c>
      <c r="Y318" s="184">
        <v>1926</v>
      </c>
      <c r="Z318" s="184">
        <v>1822</v>
      </c>
      <c r="AA318" s="184">
        <v>1903</v>
      </c>
      <c r="AB318" s="184">
        <v>1798</v>
      </c>
      <c r="AC318" s="184">
        <v>1799</v>
      </c>
      <c r="AD318" s="184">
        <v>1719</v>
      </c>
      <c r="AE318" s="184">
        <v>1799</v>
      </c>
      <c r="AF318" s="184">
        <v>1952</v>
      </c>
      <c r="AG318" s="184">
        <v>2318</v>
      </c>
      <c r="AH318" s="184">
        <v>2235</v>
      </c>
      <c r="AI318" s="184">
        <v>2109</v>
      </c>
      <c r="AJ318" s="184">
        <v>1980</v>
      </c>
      <c r="AK318" s="184">
        <v>1969</v>
      </c>
      <c r="AL318" s="184">
        <v>2025</v>
      </c>
      <c r="AM318" s="184">
        <v>2028</v>
      </c>
      <c r="AN318" s="184">
        <v>1993</v>
      </c>
      <c r="AO318" s="184">
        <v>1959</v>
      </c>
      <c r="AP318" s="184">
        <v>2101</v>
      </c>
      <c r="AQ318" s="184">
        <v>2180</v>
      </c>
      <c r="AR318" s="184">
        <v>2117</v>
      </c>
      <c r="AS318" s="184">
        <v>2239</v>
      </c>
      <c r="AT318" s="184">
        <v>2191</v>
      </c>
      <c r="AU318" s="184">
        <v>2192</v>
      </c>
      <c r="AV318" s="184">
        <v>2225</v>
      </c>
      <c r="AW318" s="184">
        <v>2196</v>
      </c>
      <c r="AX318" s="184">
        <v>2181</v>
      </c>
      <c r="AY318" s="184">
        <v>2120</v>
      </c>
      <c r="AZ318" s="184">
        <v>2111</v>
      </c>
      <c r="BA318" s="184">
        <v>2106</v>
      </c>
      <c r="BB318" s="184">
        <v>1975</v>
      </c>
      <c r="BC318" s="184">
        <v>1996</v>
      </c>
      <c r="BD318" s="184">
        <v>1977</v>
      </c>
      <c r="BE318" s="184">
        <v>1948</v>
      </c>
      <c r="BF318" s="184">
        <v>1891</v>
      </c>
      <c r="BG318" s="184">
        <v>1696</v>
      </c>
      <c r="BH318" s="184">
        <v>1732</v>
      </c>
      <c r="BI318" s="184">
        <v>1740</v>
      </c>
      <c r="BJ318" s="184">
        <v>1686</v>
      </c>
      <c r="BK318" s="184">
        <v>1868</v>
      </c>
      <c r="BL318" s="184">
        <v>1823</v>
      </c>
      <c r="BM318" s="184">
        <v>1790</v>
      </c>
      <c r="BN318" s="184">
        <v>1990</v>
      </c>
      <c r="BO318" s="184">
        <v>1911</v>
      </c>
      <c r="BP318" s="184">
        <v>1924</v>
      </c>
      <c r="BQ318" s="184">
        <v>1833</v>
      </c>
      <c r="BR318" s="184">
        <v>2023</v>
      </c>
      <c r="BS318" s="184">
        <v>1950</v>
      </c>
      <c r="BT318" s="184">
        <v>1885</v>
      </c>
      <c r="BU318" s="184">
        <v>1914</v>
      </c>
      <c r="BV318" s="184">
        <v>1910</v>
      </c>
      <c r="BW318" s="184">
        <v>1855</v>
      </c>
      <c r="BX318" s="184">
        <v>1720</v>
      </c>
      <c r="BY318" s="184">
        <v>1628</v>
      </c>
      <c r="BZ318" s="184">
        <v>1545</v>
      </c>
      <c r="CA318" s="184">
        <v>1497</v>
      </c>
      <c r="CB318" s="184">
        <v>1409</v>
      </c>
      <c r="CC318" s="184">
        <v>1270</v>
      </c>
      <c r="CD318" s="184">
        <v>1254</v>
      </c>
      <c r="CE318" s="184">
        <v>1294</v>
      </c>
      <c r="CF318" s="184">
        <v>1261</v>
      </c>
      <c r="CG318" s="184">
        <v>1178</v>
      </c>
      <c r="CH318" s="184">
        <v>1163</v>
      </c>
      <c r="CI318" s="184">
        <v>1225</v>
      </c>
      <c r="CJ318" s="184">
        <v>1172</v>
      </c>
      <c r="CK318" s="184">
        <v>1231</v>
      </c>
      <c r="CL318" s="184">
        <v>1419</v>
      </c>
      <c r="CM318" s="184">
        <v>995</v>
      </c>
      <c r="CN318" s="184">
        <v>1057</v>
      </c>
      <c r="CO318" s="184">
        <v>1089</v>
      </c>
      <c r="CP318" s="184">
        <v>882</v>
      </c>
      <c r="CQ318" s="184">
        <v>739</v>
      </c>
      <c r="CR318" s="184">
        <v>596</v>
      </c>
      <c r="CS318" s="184">
        <v>604</v>
      </c>
      <c r="CT318" s="184">
        <v>589</v>
      </c>
      <c r="CU318" s="184">
        <v>525</v>
      </c>
      <c r="CV318" s="184">
        <v>454</v>
      </c>
      <c r="CW318" s="184">
        <v>401</v>
      </c>
      <c r="CX318" s="184">
        <v>280</v>
      </c>
      <c r="CY318" s="184">
        <v>1022</v>
      </c>
      <c r="CZ318">
        <v>1415</v>
      </c>
      <c r="DA318">
        <v>1496</v>
      </c>
      <c r="DB318">
        <v>1498</v>
      </c>
      <c r="DC318">
        <v>1664</v>
      </c>
      <c r="DD318">
        <v>1587</v>
      </c>
      <c r="DE318">
        <v>1724</v>
      </c>
      <c r="DF318">
        <v>1713</v>
      </c>
      <c r="DG318">
        <v>1749</v>
      </c>
      <c r="DH318">
        <v>1770</v>
      </c>
      <c r="DI318">
        <v>1796</v>
      </c>
      <c r="DJ318">
        <v>1766</v>
      </c>
      <c r="DK318">
        <v>1828</v>
      </c>
      <c r="DL318">
        <v>1829</v>
      </c>
      <c r="DM318">
        <v>1742</v>
      </c>
      <c r="DN318">
        <v>1717</v>
      </c>
      <c r="DO318">
        <v>1754</v>
      </c>
      <c r="DP318">
        <v>1752</v>
      </c>
      <c r="DQ318">
        <v>1609</v>
      </c>
      <c r="DR318">
        <v>1661</v>
      </c>
      <c r="DS318">
        <v>1886</v>
      </c>
      <c r="DT318">
        <v>1926</v>
      </c>
      <c r="DU318">
        <v>1790</v>
      </c>
      <c r="DV318">
        <v>1686</v>
      </c>
      <c r="DW318">
        <v>1721</v>
      </c>
      <c r="DX318">
        <v>1823</v>
      </c>
      <c r="DY318">
        <v>1870</v>
      </c>
      <c r="DZ318">
        <v>1802</v>
      </c>
      <c r="EA318">
        <v>2054</v>
      </c>
      <c r="EB318">
        <v>2083</v>
      </c>
      <c r="EC318">
        <v>2113</v>
      </c>
      <c r="ED318">
        <v>2240</v>
      </c>
      <c r="EE318">
        <v>2304</v>
      </c>
      <c r="EF318">
        <v>2350</v>
      </c>
      <c r="EG318">
        <v>2362</v>
      </c>
      <c r="EH318">
        <v>2350</v>
      </c>
      <c r="EI318">
        <v>2319</v>
      </c>
      <c r="EJ318">
        <v>2385</v>
      </c>
      <c r="EK318">
        <v>2213</v>
      </c>
      <c r="EL318">
        <v>2281</v>
      </c>
      <c r="EM318">
        <v>2255</v>
      </c>
      <c r="EN318">
        <v>2161</v>
      </c>
      <c r="EO318">
        <v>2098</v>
      </c>
      <c r="EP318">
        <v>1974</v>
      </c>
      <c r="EQ318">
        <v>2041</v>
      </c>
      <c r="ER318">
        <v>2026</v>
      </c>
      <c r="ES318">
        <v>1901</v>
      </c>
      <c r="ET318">
        <v>1779</v>
      </c>
      <c r="EU318">
        <v>1790</v>
      </c>
      <c r="EV318">
        <v>1723</v>
      </c>
      <c r="EW318">
        <v>1789</v>
      </c>
      <c r="EX318">
        <v>1733</v>
      </c>
      <c r="EY318">
        <v>1836</v>
      </c>
      <c r="EZ318">
        <v>1847</v>
      </c>
      <c r="FA318">
        <v>2041</v>
      </c>
      <c r="FB318">
        <v>2016</v>
      </c>
      <c r="FC318">
        <v>2099</v>
      </c>
      <c r="FD318">
        <v>1956</v>
      </c>
      <c r="FE318">
        <v>2058</v>
      </c>
      <c r="FF318">
        <v>2075</v>
      </c>
      <c r="FG318">
        <v>2007</v>
      </c>
      <c r="FH318">
        <v>2045</v>
      </c>
      <c r="FI318">
        <v>1878</v>
      </c>
      <c r="FJ318">
        <v>1746</v>
      </c>
      <c r="FK318">
        <v>1688</v>
      </c>
      <c r="FL318">
        <v>1664</v>
      </c>
      <c r="FM318">
        <v>1565</v>
      </c>
      <c r="FN318">
        <v>1546</v>
      </c>
      <c r="FO318">
        <v>1410</v>
      </c>
      <c r="FP318">
        <v>1450</v>
      </c>
      <c r="FQ318">
        <v>1364</v>
      </c>
      <c r="FR318">
        <v>1403</v>
      </c>
      <c r="FS318">
        <v>1350</v>
      </c>
      <c r="FT318">
        <v>1296</v>
      </c>
      <c r="FU318">
        <v>1335</v>
      </c>
      <c r="FV318">
        <v>1379</v>
      </c>
      <c r="FW318">
        <v>1363</v>
      </c>
      <c r="FX318">
        <v>1497</v>
      </c>
      <c r="FY318">
        <v>1563</v>
      </c>
      <c r="FZ318">
        <v>1250</v>
      </c>
      <c r="GA318">
        <v>1224</v>
      </c>
      <c r="GB318">
        <v>1214</v>
      </c>
      <c r="GC318">
        <v>1100</v>
      </c>
      <c r="GD318">
        <v>984</v>
      </c>
      <c r="GE318">
        <v>813</v>
      </c>
      <c r="GF318">
        <v>807</v>
      </c>
      <c r="GG318">
        <v>771</v>
      </c>
      <c r="GH318">
        <v>707</v>
      </c>
      <c r="GI318">
        <v>601</v>
      </c>
      <c r="GJ318">
        <v>566</v>
      </c>
      <c r="GK318">
        <v>487</v>
      </c>
      <c r="GL318">
        <v>1906</v>
      </c>
    </row>
    <row r="319" spans="1:194" s="1" customFormat="1" ht="14.4" x14ac:dyDescent="0.3">
      <c r="A319" s="30" t="s">
        <v>46</v>
      </c>
      <c r="B319" s="1" t="s">
        <v>358</v>
      </c>
      <c r="C319" s="29" t="str">
        <f t="shared" si="96"/>
        <v>LA England - South Hams</v>
      </c>
      <c r="D319" s="48">
        <f t="shared" si="87"/>
        <v>3140</v>
      </c>
      <c r="E319" s="48">
        <f t="shared" si="88"/>
        <v>3022</v>
      </c>
      <c r="F319" s="49">
        <f t="shared" si="89"/>
        <v>92148</v>
      </c>
      <c r="G319" s="49">
        <f t="shared" si="90"/>
        <v>44325</v>
      </c>
      <c r="H319" s="50">
        <f t="shared" si="91"/>
        <v>47823</v>
      </c>
      <c r="I319" s="50">
        <f t="shared" si="92"/>
        <v>36057</v>
      </c>
      <c r="J319" s="50">
        <f t="shared" si="93"/>
        <v>39845</v>
      </c>
      <c r="K319" s="47">
        <f t="shared" si="94"/>
        <v>8268</v>
      </c>
      <c r="L319" s="48">
        <f t="shared" si="95"/>
        <v>7978</v>
      </c>
      <c r="M319" s="184">
        <v>300</v>
      </c>
      <c r="N319" s="184">
        <v>315</v>
      </c>
      <c r="O319" s="184">
        <v>362</v>
      </c>
      <c r="P319" s="184">
        <v>394</v>
      </c>
      <c r="Q319" s="184">
        <v>414</v>
      </c>
      <c r="R319" s="184">
        <v>431</v>
      </c>
      <c r="S319" s="184">
        <v>475</v>
      </c>
      <c r="T319" s="184">
        <v>480</v>
      </c>
      <c r="U319" s="184">
        <v>485</v>
      </c>
      <c r="V319" s="184">
        <v>488</v>
      </c>
      <c r="W319" s="184">
        <v>469</v>
      </c>
      <c r="X319" s="184">
        <v>515</v>
      </c>
      <c r="Y319" s="184">
        <v>538</v>
      </c>
      <c r="Z319" s="184">
        <v>572</v>
      </c>
      <c r="AA319" s="184">
        <v>541</v>
      </c>
      <c r="AB319" s="184">
        <v>521</v>
      </c>
      <c r="AC319" s="184">
        <v>453</v>
      </c>
      <c r="AD319" s="184">
        <v>515</v>
      </c>
      <c r="AE319" s="184">
        <v>483</v>
      </c>
      <c r="AF319" s="184">
        <v>409</v>
      </c>
      <c r="AG319" s="184">
        <v>360</v>
      </c>
      <c r="AH319" s="184">
        <v>328</v>
      </c>
      <c r="AI319" s="184">
        <v>343</v>
      </c>
      <c r="AJ319" s="184">
        <v>394</v>
      </c>
      <c r="AK319" s="184">
        <v>401</v>
      </c>
      <c r="AL319" s="184">
        <v>425</v>
      </c>
      <c r="AM319" s="184">
        <v>373</v>
      </c>
      <c r="AN319" s="184">
        <v>423</v>
      </c>
      <c r="AO319" s="184">
        <v>357</v>
      </c>
      <c r="AP319" s="184">
        <v>358</v>
      </c>
      <c r="AQ319" s="184">
        <v>407</v>
      </c>
      <c r="AR319" s="184">
        <v>401</v>
      </c>
      <c r="AS319" s="184">
        <v>427</v>
      </c>
      <c r="AT319" s="184">
        <v>466</v>
      </c>
      <c r="AU319" s="184">
        <v>429</v>
      </c>
      <c r="AV319" s="184">
        <v>467</v>
      </c>
      <c r="AW319" s="184">
        <v>503</v>
      </c>
      <c r="AX319" s="184">
        <v>488</v>
      </c>
      <c r="AY319" s="184">
        <v>460</v>
      </c>
      <c r="AZ319" s="184">
        <v>423</v>
      </c>
      <c r="BA319" s="184">
        <v>505</v>
      </c>
      <c r="BB319" s="184">
        <v>441</v>
      </c>
      <c r="BC319" s="184">
        <v>523</v>
      </c>
      <c r="BD319" s="184">
        <v>479</v>
      </c>
      <c r="BE319" s="184">
        <v>475</v>
      </c>
      <c r="BF319" s="184">
        <v>496</v>
      </c>
      <c r="BG319" s="184">
        <v>436</v>
      </c>
      <c r="BH319" s="184">
        <v>455</v>
      </c>
      <c r="BI319" s="184">
        <v>490</v>
      </c>
      <c r="BJ319" s="184">
        <v>480</v>
      </c>
      <c r="BK319" s="184">
        <v>521</v>
      </c>
      <c r="BL319" s="184">
        <v>521</v>
      </c>
      <c r="BM319" s="184">
        <v>620</v>
      </c>
      <c r="BN319" s="184">
        <v>577</v>
      </c>
      <c r="BO319" s="184">
        <v>590</v>
      </c>
      <c r="BP319" s="184">
        <v>624</v>
      </c>
      <c r="BQ319" s="184">
        <v>684</v>
      </c>
      <c r="BR319" s="184">
        <v>696</v>
      </c>
      <c r="BS319" s="184">
        <v>692</v>
      </c>
      <c r="BT319" s="184">
        <v>722</v>
      </c>
      <c r="BU319" s="184">
        <v>711</v>
      </c>
      <c r="BV319" s="184">
        <v>764</v>
      </c>
      <c r="BW319" s="184">
        <v>773</v>
      </c>
      <c r="BX319" s="184">
        <v>682</v>
      </c>
      <c r="BY319" s="184">
        <v>668</v>
      </c>
      <c r="BZ319" s="184">
        <v>723</v>
      </c>
      <c r="CA319" s="184">
        <v>666</v>
      </c>
      <c r="CB319" s="184">
        <v>699</v>
      </c>
      <c r="CC319" s="184">
        <v>632</v>
      </c>
      <c r="CD319" s="184">
        <v>637</v>
      </c>
      <c r="CE319" s="184">
        <v>551</v>
      </c>
      <c r="CF319" s="184">
        <v>620</v>
      </c>
      <c r="CG319" s="184">
        <v>582</v>
      </c>
      <c r="CH319" s="184">
        <v>558</v>
      </c>
      <c r="CI319" s="184">
        <v>572</v>
      </c>
      <c r="CJ319" s="184">
        <v>631</v>
      </c>
      <c r="CK319" s="184">
        <v>671</v>
      </c>
      <c r="CL319" s="184">
        <v>696</v>
      </c>
      <c r="CM319" s="184">
        <v>508</v>
      </c>
      <c r="CN319" s="184">
        <v>499</v>
      </c>
      <c r="CO319" s="184">
        <v>456</v>
      </c>
      <c r="CP319" s="184">
        <v>402</v>
      </c>
      <c r="CQ319" s="184">
        <v>330</v>
      </c>
      <c r="CR319" s="184">
        <v>291</v>
      </c>
      <c r="CS319" s="184">
        <v>237</v>
      </c>
      <c r="CT319" s="184">
        <v>248</v>
      </c>
      <c r="CU319" s="184">
        <v>217</v>
      </c>
      <c r="CV319" s="184">
        <v>162</v>
      </c>
      <c r="CW319" s="184">
        <v>186</v>
      </c>
      <c r="CX319" s="184">
        <v>126</v>
      </c>
      <c r="CY319" s="184">
        <v>407</v>
      </c>
      <c r="CZ319">
        <v>267</v>
      </c>
      <c r="DA319">
        <v>300</v>
      </c>
      <c r="DB319">
        <v>335</v>
      </c>
      <c r="DC319">
        <v>367</v>
      </c>
      <c r="DD319">
        <v>389</v>
      </c>
      <c r="DE319">
        <v>423</v>
      </c>
      <c r="DF319">
        <v>461</v>
      </c>
      <c r="DG319">
        <v>441</v>
      </c>
      <c r="DH319">
        <v>457</v>
      </c>
      <c r="DI319">
        <v>480</v>
      </c>
      <c r="DJ319">
        <v>512</v>
      </c>
      <c r="DK319">
        <v>524</v>
      </c>
      <c r="DL319">
        <v>524</v>
      </c>
      <c r="DM319">
        <v>520</v>
      </c>
      <c r="DN319">
        <v>498</v>
      </c>
      <c r="DO319">
        <v>457</v>
      </c>
      <c r="DP319">
        <v>516</v>
      </c>
      <c r="DQ319">
        <v>507</v>
      </c>
      <c r="DR319">
        <v>469</v>
      </c>
      <c r="DS319">
        <v>335</v>
      </c>
      <c r="DT319">
        <v>240</v>
      </c>
      <c r="DU319">
        <v>227</v>
      </c>
      <c r="DV319">
        <v>303</v>
      </c>
      <c r="DW319">
        <v>338</v>
      </c>
      <c r="DX319">
        <v>377</v>
      </c>
      <c r="DY319">
        <v>375</v>
      </c>
      <c r="DZ319">
        <v>376</v>
      </c>
      <c r="EA319">
        <v>352</v>
      </c>
      <c r="EB319">
        <v>381</v>
      </c>
      <c r="EC319">
        <v>394</v>
      </c>
      <c r="ED319">
        <v>433</v>
      </c>
      <c r="EE319">
        <v>420</v>
      </c>
      <c r="EF319">
        <v>502</v>
      </c>
      <c r="EG319">
        <v>471</v>
      </c>
      <c r="EH319">
        <v>512</v>
      </c>
      <c r="EI319">
        <v>537</v>
      </c>
      <c r="EJ319">
        <v>529</v>
      </c>
      <c r="EK319">
        <v>502</v>
      </c>
      <c r="EL319">
        <v>538</v>
      </c>
      <c r="EM319">
        <v>538</v>
      </c>
      <c r="EN319">
        <v>526</v>
      </c>
      <c r="EO319">
        <v>540</v>
      </c>
      <c r="EP319">
        <v>528</v>
      </c>
      <c r="EQ319">
        <v>540</v>
      </c>
      <c r="ER319">
        <v>540</v>
      </c>
      <c r="ES319">
        <v>598</v>
      </c>
      <c r="ET319">
        <v>525</v>
      </c>
      <c r="EU319">
        <v>521</v>
      </c>
      <c r="EV319">
        <v>524</v>
      </c>
      <c r="EW319">
        <v>523</v>
      </c>
      <c r="EX319">
        <v>579</v>
      </c>
      <c r="EY319">
        <v>618</v>
      </c>
      <c r="EZ319">
        <v>643</v>
      </c>
      <c r="FA319">
        <v>667</v>
      </c>
      <c r="FB319">
        <v>642</v>
      </c>
      <c r="FC319">
        <v>728</v>
      </c>
      <c r="FD319">
        <v>759</v>
      </c>
      <c r="FE319">
        <v>794</v>
      </c>
      <c r="FF319">
        <v>814</v>
      </c>
      <c r="FG319">
        <v>820</v>
      </c>
      <c r="FH319">
        <v>815</v>
      </c>
      <c r="FI319">
        <v>816</v>
      </c>
      <c r="FJ319">
        <v>837</v>
      </c>
      <c r="FK319">
        <v>738</v>
      </c>
      <c r="FL319">
        <v>808</v>
      </c>
      <c r="FM319">
        <v>739</v>
      </c>
      <c r="FN319">
        <v>758</v>
      </c>
      <c r="FO319">
        <v>736</v>
      </c>
      <c r="FP319">
        <v>645</v>
      </c>
      <c r="FQ319">
        <v>682</v>
      </c>
      <c r="FR319">
        <v>642</v>
      </c>
      <c r="FS319">
        <v>700</v>
      </c>
      <c r="FT319">
        <v>682</v>
      </c>
      <c r="FU319">
        <v>646</v>
      </c>
      <c r="FV319">
        <v>671</v>
      </c>
      <c r="FW319">
        <v>607</v>
      </c>
      <c r="FX319">
        <v>724</v>
      </c>
      <c r="FY319">
        <v>739</v>
      </c>
      <c r="FZ319">
        <v>609</v>
      </c>
      <c r="GA319">
        <v>551</v>
      </c>
      <c r="GB319">
        <v>510</v>
      </c>
      <c r="GC319">
        <v>460</v>
      </c>
      <c r="GD319">
        <v>404</v>
      </c>
      <c r="GE319">
        <v>295</v>
      </c>
      <c r="GF319">
        <v>344</v>
      </c>
      <c r="GG319">
        <v>299</v>
      </c>
      <c r="GH319">
        <v>268</v>
      </c>
      <c r="GI319">
        <v>234</v>
      </c>
      <c r="GJ319">
        <v>221</v>
      </c>
      <c r="GK319">
        <v>229</v>
      </c>
      <c r="GL319">
        <v>858</v>
      </c>
    </row>
    <row r="320" spans="1:194" s="1" customFormat="1" ht="14.4" x14ac:dyDescent="0.3">
      <c r="A320" s="30" t="s">
        <v>46</v>
      </c>
      <c r="B320" s="1" t="s">
        <v>359</v>
      </c>
      <c r="C320" s="29" t="str">
        <f t="shared" si="96"/>
        <v>LA England - South Holland</v>
      </c>
      <c r="D320" s="48">
        <f t="shared" si="87"/>
        <v>3415</v>
      </c>
      <c r="E320" s="48">
        <f t="shared" si="88"/>
        <v>3276</v>
      </c>
      <c r="F320" s="49">
        <f t="shared" si="89"/>
        <v>99298</v>
      </c>
      <c r="G320" s="49">
        <f t="shared" si="90"/>
        <v>48690</v>
      </c>
      <c r="H320" s="50">
        <f t="shared" si="91"/>
        <v>50608</v>
      </c>
      <c r="I320" s="50">
        <f t="shared" si="92"/>
        <v>38825</v>
      </c>
      <c r="J320" s="50">
        <f t="shared" si="93"/>
        <v>41227</v>
      </c>
      <c r="K320" s="47">
        <f t="shared" si="94"/>
        <v>9865</v>
      </c>
      <c r="L320" s="48">
        <f t="shared" si="95"/>
        <v>9381</v>
      </c>
      <c r="M320" s="184">
        <v>401</v>
      </c>
      <c r="N320" s="184">
        <v>444</v>
      </c>
      <c r="O320" s="184">
        <v>500</v>
      </c>
      <c r="P320" s="184">
        <v>569</v>
      </c>
      <c r="Q320" s="184">
        <v>518</v>
      </c>
      <c r="R320" s="184">
        <v>552</v>
      </c>
      <c r="S320" s="184">
        <v>591</v>
      </c>
      <c r="T320" s="184">
        <v>581</v>
      </c>
      <c r="U320" s="184">
        <v>598</v>
      </c>
      <c r="V320" s="184">
        <v>548</v>
      </c>
      <c r="W320" s="184">
        <v>545</v>
      </c>
      <c r="X320" s="184">
        <v>603</v>
      </c>
      <c r="Y320" s="184">
        <v>594</v>
      </c>
      <c r="Z320" s="184">
        <v>579</v>
      </c>
      <c r="AA320" s="184">
        <v>568</v>
      </c>
      <c r="AB320" s="184">
        <v>553</v>
      </c>
      <c r="AC320" s="184">
        <v>614</v>
      </c>
      <c r="AD320" s="184">
        <v>507</v>
      </c>
      <c r="AE320" s="184">
        <v>505</v>
      </c>
      <c r="AF320" s="184">
        <v>396</v>
      </c>
      <c r="AG320" s="184">
        <v>396</v>
      </c>
      <c r="AH320" s="184">
        <v>407</v>
      </c>
      <c r="AI320" s="184">
        <v>374</v>
      </c>
      <c r="AJ320" s="184">
        <v>434</v>
      </c>
      <c r="AK320" s="184">
        <v>522</v>
      </c>
      <c r="AL320" s="184">
        <v>481</v>
      </c>
      <c r="AM320" s="184">
        <v>509</v>
      </c>
      <c r="AN320" s="184">
        <v>559</v>
      </c>
      <c r="AO320" s="184">
        <v>509</v>
      </c>
      <c r="AP320" s="184">
        <v>512</v>
      </c>
      <c r="AQ320" s="184">
        <v>531</v>
      </c>
      <c r="AR320" s="184">
        <v>567</v>
      </c>
      <c r="AS320" s="184">
        <v>477</v>
      </c>
      <c r="AT320" s="184">
        <v>592</v>
      </c>
      <c r="AU320" s="184">
        <v>643</v>
      </c>
      <c r="AV320" s="184">
        <v>653</v>
      </c>
      <c r="AW320" s="184">
        <v>651</v>
      </c>
      <c r="AX320" s="184">
        <v>629</v>
      </c>
      <c r="AY320" s="184">
        <v>619</v>
      </c>
      <c r="AZ320" s="184">
        <v>589</v>
      </c>
      <c r="BA320" s="184">
        <v>572</v>
      </c>
      <c r="BB320" s="184">
        <v>570</v>
      </c>
      <c r="BC320" s="184">
        <v>570</v>
      </c>
      <c r="BD320" s="184">
        <v>524</v>
      </c>
      <c r="BE320" s="184">
        <v>582</v>
      </c>
      <c r="BF320" s="184">
        <v>592</v>
      </c>
      <c r="BG320" s="184">
        <v>532</v>
      </c>
      <c r="BH320" s="184">
        <v>511</v>
      </c>
      <c r="BI320" s="184">
        <v>568</v>
      </c>
      <c r="BJ320" s="184">
        <v>557</v>
      </c>
      <c r="BK320" s="184">
        <v>567</v>
      </c>
      <c r="BL320" s="184">
        <v>620</v>
      </c>
      <c r="BM320" s="184">
        <v>674</v>
      </c>
      <c r="BN320" s="184">
        <v>743</v>
      </c>
      <c r="BO320" s="184">
        <v>667</v>
      </c>
      <c r="BP320" s="184">
        <v>698</v>
      </c>
      <c r="BQ320" s="184">
        <v>706</v>
      </c>
      <c r="BR320" s="184">
        <v>717</v>
      </c>
      <c r="BS320" s="184">
        <v>725</v>
      </c>
      <c r="BT320" s="184">
        <v>744</v>
      </c>
      <c r="BU320" s="184">
        <v>761</v>
      </c>
      <c r="BV320" s="184">
        <v>732</v>
      </c>
      <c r="BW320" s="184">
        <v>699</v>
      </c>
      <c r="BX320" s="184">
        <v>735</v>
      </c>
      <c r="BY320" s="184">
        <v>631</v>
      </c>
      <c r="BZ320" s="184">
        <v>621</v>
      </c>
      <c r="CA320" s="184">
        <v>640</v>
      </c>
      <c r="CB320" s="184">
        <v>588</v>
      </c>
      <c r="CC320" s="184">
        <v>574</v>
      </c>
      <c r="CD320" s="184">
        <v>549</v>
      </c>
      <c r="CE320" s="184">
        <v>556</v>
      </c>
      <c r="CF320" s="184">
        <v>524</v>
      </c>
      <c r="CG320" s="184">
        <v>496</v>
      </c>
      <c r="CH320" s="184">
        <v>526</v>
      </c>
      <c r="CI320" s="184">
        <v>534</v>
      </c>
      <c r="CJ320" s="184">
        <v>582</v>
      </c>
      <c r="CK320" s="184">
        <v>577</v>
      </c>
      <c r="CL320" s="184">
        <v>641</v>
      </c>
      <c r="CM320" s="184">
        <v>455</v>
      </c>
      <c r="CN320" s="184">
        <v>419</v>
      </c>
      <c r="CO320" s="184">
        <v>409</v>
      </c>
      <c r="CP320" s="184">
        <v>367</v>
      </c>
      <c r="CQ320" s="184">
        <v>316</v>
      </c>
      <c r="CR320" s="184">
        <v>234</v>
      </c>
      <c r="CS320" s="184">
        <v>287</v>
      </c>
      <c r="CT320" s="184">
        <v>227</v>
      </c>
      <c r="CU320" s="184">
        <v>218</v>
      </c>
      <c r="CV320" s="184">
        <v>206</v>
      </c>
      <c r="CW320" s="184">
        <v>149</v>
      </c>
      <c r="CX320" s="184">
        <v>126</v>
      </c>
      <c r="CY320" s="184">
        <v>452</v>
      </c>
      <c r="CZ320">
        <v>429</v>
      </c>
      <c r="DA320">
        <v>385</v>
      </c>
      <c r="DB320">
        <v>504</v>
      </c>
      <c r="DC320">
        <v>479</v>
      </c>
      <c r="DD320">
        <v>510</v>
      </c>
      <c r="DE320">
        <v>511</v>
      </c>
      <c r="DF320">
        <v>521</v>
      </c>
      <c r="DG320">
        <v>478</v>
      </c>
      <c r="DH320">
        <v>587</v>
      </c>
      <c r="DI320">
        <v>550</v>
      </c>
      <c r="DJ320">
        <v>588</v>
      </c>
      <c r="DK320">
        <v>563</v>
      </c>
      <c r="DL320">
        <v>584</v>
      </c>
      <c r="DM320">
        <v>577</v>
      </c>
      <c r="DN320">
        <v>572</v>
      </c>
      <c r="DO320">
        <v>574</v>
      </c>
      <c r="DP320">
        <v>492</v>
      </c>
      <c r="DQ320">
        <v>477</v>
      </c>
      <c r="DR320">
        <v>533</v>
      </c>
      <c r="DS320">
        <v>318</v>
      </c>
      <c r="DT320">
        <v>284</v>
      </c>
      <c r="DU320">
        <v>314</v>
      </c>
      <c r="DV320">
        <v>413</v>
      </c>
      <c r="DW320">
        <v>446</v>
      </c>
      <c r="DX320">
        <v>451</v>
      </c>
      <c r="DY320">
        <v>565</v>
      </c>
      <c r="DZ320">
        <v>530</v>
      </c>
      <c r="EA320">
        <v>528</v>
      </c>
      <c r="EB320">
        <v>574</v>
      </c>
      <c r="EC320">
        <v>542</v>
      </c>
      <c r="ED320">
        <v>550</v>
      </c>
      <c r="EE320">
        <v>599</v>
      </c>
      <c r="EF320">
        <v>643</v>
      </c>
      <c r="EG320">
        <v>634</v>
      </c>
      <c r="EH320">
        <v>676</v>
      </c>
      <c r="EI320">
        <v>600</v>
      </c>
      <c r="EJ320">
        <v>644</v>
      </c>
      <c r="EK320">
        <v>610</v>
      </c>
      <c r="EL320">
        <v>633</v>
      </c>
      <c r="EM320">
        <v>599</v>
      </c>
      <c r="EN320">
        <v>611</v>
      </c>
      <c r="EO320">
        <v>608</v>
      </c>
      <c r="EP320">
        <v>607</v>
      </c>
      <c r="EQ320">
        <v>600</v>
      </c>
      <c r="ER320">
        <v>609</v>
      </c>
      <c r="ES320">
        <v>580</v>
      </c>
      <c r="ET320">
        <v>542</v>
      </c>
      <c r="EU320">
        <v>524</v>
      </c>
      <c r="EV320">
        <v>608</v>
      </c>
      <c r="EW320">
        <v>585</v>
      </c>
      <c r="EX320">
        <v>684</v>
      </c>
      <c r="EY320">
        <v>631</v>
      </c>
      <c r="EZ320">
        <v>652</v>
      </c>
      <c r="FA320">
        <v>753</v>
      </c>
      <c r="FB320">
        <v>736</v>
      </c>
      <c r="FC320">
        <v>752</v>
      </c>
      <c r="FD320">
        <v>771</v>
      </c>
      <c r="FE320">
        <v>740</v>
      </c>
      <c r="FF320">
        <v>751</v>
      </c>
      <c r="FG320">
        <v>783</v>
      </c>
      <c r="FH320">
        <v>773</v>
      </c>
      <c r="FI320">
        <v>763</v>
      </c>
      <c r="FJ320">
        <v>774</v>
      </c>
      <c r="FK320">
        <v>693</v>
      </c>
      <c r="FL320">
        <v>655</v>
      </c>
      <c r="FM320">
        <v>609</v>
      </c>
      <c r="FN320">
        <v>671</v>
      </c>
      <c r="FO320">
        <v>630</v>
      </c>
      <c r="FP320">
        <v>607</v>
      </c>
      <c r="FQ320">
        <v>566</v>
      </c>
      <c r="FR320">
        <v>577</v>
      </c>
      <c r="FS320">
        <v>572</v>
      </c>
      <c r="FT320">
        <v>588</v>
      </c>
      <c r="FU320">
        <v>578</v>
      </c>
      <c r="FV320">
        <v>544</v>
      </c>
      <c r="FW320">
        <v>595</v>
      </c>
      <c r="FX320">
        <v>628</v>
      </c>
      <c r="FY320">
        <v>667</v>
      </c>
      <c r="FZ320">
        <v>500</v>
      </c>
      <c r="GA320">
        <v>489</v>
      </c>
      <c r="GB320">
        <v>457</v>
      </c>
      <c r="GC320">
        <v>445</v>
      </c>
      <c r="GD320">
        <v>358</v>
      </c>
      <c r="GE320">
        <v>347</v>
      </c>
      <c r="GF320">
        <v>326</v>
      </c>
      <c r="GG320">
        <v>291</v>
      </c>
      <c r="GH320">
        <v>304</v>
      </c>
      <c r="GI320">
        <v>245</v>
      </c>
      <c r="GJ320">
        <v>243</v>
      </c>
      <c r="GK320">
        <v>184</v>
      </c>
      <c r="GL320">
        <v>735</v>
      </c>
    </row>
    <row r="321" spans="1:194" s="1" customFormat="1" ht="14.4" x14ac:dyDescent="0.3">
      <c r="A321" s="30" t="s">
        <v>46</v>
      </c>
      <c r="B321" s="1" t="s">
        <v>360</v>
      </c>
      <c r="C321" s="29" t="str">
        <f t="shared" si="96"/>
        <v>LA England - South Kesteven</v>
      </c>
      <c r="D321" s="48">
        <f t="shared" si="87"/>
        <v>5545</v>
      </c>
      <c r="E321" s="48">
        <f t="shared" si="88"/>
        <v>5501</v>
      </c>
      <c r="F321" s="49">
        <f t="shared" si="89"/>
        <v>147151</v>
      </c>
      <c r="G321" s="49">
        <f t="shared" si="90"/>
        <v>71050</v>
      </c>
      <c r="H321" s="50">
        <f t="shared" si="91"/>
        <v>76101</v>
      </c>
      <c r="I321" s="50">
        <f t="shared" si="92"/>
        <v>56209</v>
      </c>
      <c r="J321" s="50">
        <f t="shared" si="93"/>
        <v>61760</v>
      </c>
      <c r="K321" s="47">
        <f t="shared" si="94"/>
        <v>14841</v>
      </c>
      <c r="L321" s="48">
        <f t="shared" si="95"/>
        <v>14341</v>
      </c>
      <c r="M321" s="184">
        <v>577</v>
      </c>
      <c r="N321" s="184">
        <v>616</v>
      </c>
      <c r="O321" s="184">
        <v>679</v>
      </c>
      <c r="P321" s="184">
        <v>705</v>
      </c>
      <c r="Q321" s="184">
        <v>758</v>
      </c>
      <c r="R321" s="184">
        <v>735</v>
      </c>
      <c r="S321" s="184">
        <v>814</v>
      </c>
      <c r="T321" s="184">
        <v>845</v>
      </c>
      <c r="U321" s="184">
        <v>865</v>
      </c>
      <c r="V321" s="184">
        <v>910</v>
      </c>
      <c r="W321" s="184">
        <v>879</v>
      </c>
      <c r="X321" s="184">
        <v>913</v>
      </c>
      <c r="Y321" s="184">
        <v>910</v>
      </c>
      <c r="Z321" s="184">
        <v>941</v>
      </c>
      <c r="AA321" s="184">
        <v>933</v>
      </c>
      <c r="AB321" s="184">
        <v>911</v>
      </c>
      <c r="AC321" s="184">
        <v>965</v>
      </c>
      <c r="AD321" s="184">
        <v>885</v>
      </c>
      <c r="AE321" s="184">
        <v>822</v>
      </c>
      <c r="AF321" s="184">
        <v>522</v>
      </c>
      <c r="AG321" s="184">
        <v>507</v>
      </c>
      <c r="AH321" s="184">
        <v>473</v>
      </c>
      <c r="AI321" s="184">
        <v>592</v>
      </c>
      <c r="AJ321" s="184">
        <v>760</v>
      </c>
      <c r="AK321" s="184">
        <v>682</v>
      </c>
      <c r="AL321" s="184">
        <v>684</v>
      </c>
      <c r="AM321" s="184">
        <v>683</v>
      </c>
      <c r="AN321" s="184">
        <v>758</v>
      </c>
      <c r="AO321" s="184">
        <v>792</v>
      </c>
      <c r="AP321" s="184">
        <v>742</v>
      </c>
      <c r="AQ321" s="184">
        <v>787</v>
      </c>
      <c r="AR321" s="184">
        <v>788</v>
      </c>
      <c r="AS321" s="184">
        <v>816</v>
      </c>
      <c r="AT321" s="184">
        <v>709</v>
      </c>
      <c r="AU321" s="184">
        <v>840</v>
      </c>
      <c r="AV321" s="184">
        <v>832</v>
      </c>
      <c r="AW321" s="184">
        <v>888</v>
      </c>
      <c r="AX321" s="184">
        <v>833</v>
      </c>
      <c r="AY321" s="184">
        <v>767</v>
      </c>
      <c r="AZ321" s="184">
        <v>837</v>
      </c>
      <c r="BA321" s="184">
        <v>769</v>
      </c>
      <c r="BB321" s="184">
        <v>832</v>
      </c>
      <c r="BC321" s="184">
        <v>868</v>
      </c>
      <c r="BD321" s="184">
        <v>915</v>
      </c>
      <c r="BE321" s="184">
        <v>918</v>
      </c>
      <c r="BF321" s="184">
        <v>836</v>
      </c>
      <c r="BG321" s="184">
        <v>832</v>
      </c>
      <c r="BH321" s="184">
        <v>760</v>
      </c>
      <c r="BI321" s="184">
        <v>863</v>
      </c>
      <c r="BJ321" s="184">
        <v>838</v>
      </c>
      <c r="BK321" s="184">
        <v>887</v>
      </c>
      <c r="BL321" s="184">
        <v>957</v>
      </c>
      <c r="BM321" s="184">
        <v>1015</v>
      </c>
      <c r="BN321" s="184">
        <v>1042</v>
      </c>
      <c r="BO321" s="184">
        <v>1024</v>
      </c>
      <c r="BP321" s="184">
        <v>1140</v>
      </c>
      <c r="BQ321" s="184">
        <v>1044</v>
      </c>
      <c r="BR321" s="184">
        <v>1078</v>
      </c>
      <c r="BS321" s="184">
        <v>1099</v>
      </c>
      <c r="BT321" s="184">
        <v>1088</v>
      </c>
      <c r="BU321" s="184">
        <v>1114</v>
      </c>
      <c r="BV321" s="184">
        <v>1052</v>
      </c>
      <c r="BW321" s="184">
        <v>996</v>
      </c>
      <c r="BX321" s="184">
        <v>1023</v>
      </c>
      <c r="BY321" s="184">
        <v>954</v>
      </c>
      <c r="BZ321" s="184">
        <v>911</v>
      </c>
      <c r="CA321" s="184">
        <v>894</v>
      </c>
      <c r="CB321" s="184">
        <v>832</v>
      </c>
      <c r="CC321" s="184">
        <v>834</v>
      </c>
      <c r="CD321" s="184">
        <v>802</v>
      </c>
      <c r="CE321" s="184">
        <v>793</v>
      </c>
      <c r="CF321" s="184">
        <v>807</v>
      </c>
      <c r="CG321" s="184">
        <v>787</v>
      </c>
      <c r="CH321" s="184">
        <v>768</v>
      </c>
      <c r="CI321" s="184">
        <v>808</v>
      </c>
      <c r="CJ321" s="184">
        <v>757</v>
      </c>
      <c r="CK321" s="184">
        <v>824</v>
      </c>
      <c r="CL321" s="184">
        <v>906</v>
      </c>
      <c r="CM321" s="184">
        <v>706</v>
      </c>
      <c r="CN321" s="184">
        <v>613</v>
      </c>
      <c r="CO321" s="184">
        <v>585</v>
      </c>
      <c r="CP321" s="184">
        <v>548</v>
      </c>
      <c r="CQ321" s="184">
        <v>471</v>
      </c>
      <c r="CR321" s="184">
        <v>357</v>
      </c>
      <c r="CS321" s="184">
        <v>349</v>
      </c>
      <c r="CT321" s="184">
        <v>336</v>
      </c>
      <c r="CU321" s="184">
        <v>249</v>
      </c>
      <c r="CV321" s="184">
        <v>260</v>
      </c>
      <c r="CW321" s="184">
        <v>210</v>
      </c>
      <c r="CX321" s="184">
        <v>185</v>
      </c>
      <c r="CY321" s="184">
        <v>559</v>
      </c>
      <c r="CZ321">
        <v>545</v>
      </c>
      <c r="DA321">
        <v>626</v>
      </c>
      <c r="DB321">
        <v>645</v>
      </c>
      <c r="DC321">
        <v>676</v>
      </c>
      <c r="DD321">
        <v>701</v>
      </c>
      <c r="DE321">
        <v>740</v>
      </c>
      <c r="DF321">
        <v>762</v>
      </c>
      <c r="DG321">
        <v>754</v>
      </c>
      <c r="DH321">
        <v>834</v>
      </c>
      <c r="DI321">
        <v>854</v>
      </c>
      <c r="DJ321">
        <v>842</v>
      </c>
      <c r="DK321">
        <v>861</v>
      </c>
      <c r="DL321">
        <v>895</v>
      </c>
      <c r="DM321">
        <v>937</v>
      </c>
      <c r="DN321">
        <v>852</v>
      </c>
      <c r="DO321">
        <v>923</v>
      </c>
      <c r="DP321">
        <v>977</v>
      </c>
      <c r="DQ321">
        <v>917</v>
      </c>
      <c r="DR321">
        <v>762</v>
      </c>
      <c r="DS321">
        <v>444</v>
      </c>
      <c r="DT321">
        <v>400</v>
      </c>
      <c r="DU321">
        <v>346</v>
      </c>
      <c r="DV321">
        <v>579</v>
      </c>
      <c r="DW321">
        <v>633</v>
      </c>
      <c r="DX321">
        <v>761</v>
      </c>
      <c r="DY321">
        <v>794</v>
      </c>
      <c r="DZ321">
        <v>807</v>
      </c>
      <c r="EA321">
        <v>789</v>
      </c>
      <c r="EB321">
        <v>774</v>
      </c>
      <c r="EC321">
        <v>871</v>
      </c>
      <c r="ED321">
        <v>854</v>
      </c>
      <c r="EE321">
        <v>839</v>
      </c>
      <c r="EF321">
        <v>901</v>
      </c>
      <c r="EG321">
        <v>981</v>
      </c>
      <c r="EH321">
        <v>928</v>
      </c>
      <c r="EI321">
        <v>971</v>
      </c>
      <c r="EJ321">
        <v>909</v>
      </c>
      <c r="EK321">
        <v>913</v>
      </c>
      <c r="EL321">
        <v>982</v>
      </c>
      <c r="EM321">
        <v>950</v>
      </c>
      <c r="EN321">
        <v>925</v>
      </c>
      <c r="EO321">
        <v>931</v>
      </c>
      <c r="EP321">
        <v>896</v>
      </c>
      <c r="EQ321">
        <v>1004</v>
      </c>
      <c r="ER321">
        <v>1009</v>
      </c>
      <c r="ES321">
        <v>932</v>
      </c>
      <c r="ET321">
        <v>848</v>
      </c>
      <c r="EU321">
        <v>876</v>
      </c>
      <c r="EV321">
        <v>864</v>
      </c>
      <c r="EW321">
        <v>918</v>
      </c>
      <c r="EX321">
        <v>954</v>
      </c>
      <c r="EY321">
        <v>1048</v>
      </c>
      <c r="EZ321">
        <v>1080</v>
      </c>
      <c r="FA321">
        <v>1179</v>
      </c>
      <c r="FB321">
        <v>1132</v>
      </c>
      <c r="FC321">
        <v>1168</v>
      </c>
      <c r="FD321">
        <v>1057</v>
      </c>
      <c r="FE321">
        <v>1108</v>
      </c>
      <c r="FF321">
        <v>1166</v>
      </c>
      <c r="FG321">
        <v>1182</v>
      </c>
      <c r="FH321">
        <v>1141</v>
      </c>
      <c r="FI321">
        <v>1071</v>
      </c>
      <c r="FJ321">
        <v>1008</v>
      </c>
      <c r="FK321">
        <v>1059</v>
      </c>
      <c r="FL321">
        <v>1062</v>
      </c>
      <c r="FM321">
        <v>1018</v>
      </c>
      <c r="FN321">
        <v>982</v>
      </c>
      <c r="FO321">
        <v>917</v>
      </c>
      <c r="FP321">
        <v>874</v>
      </c>
      <c r="FQ321">
        <v>861</v>
      </c>
      <c r="FR321">
        <v>876</v>
      </c>
      <c r="FS321">
        <v>887</v>
      </c>
      <c r="FT321">
        <v>862</v>
      </c>
      <c r="FU321">
        <v>872</v>
      </c>
      <c r="FV321">
        <v>876</v>
      </c>
      <c r="FW321">
        <v>873</v>
      </c>
      <c r="FX321">
        <v>973</v>
      </c>
      <c r="FY321">
        <v>1042</v>
      </c>
      <c r="FZ321">
        <v>772</v>
      </c>
      <c r="GA321">
        <v>737</v>
      </c>
      <c r="GB321">
        <v>713</v>
      </c>
      <c r="GC321">
        <v>588</v>
      </c>
      <c r="GD321">
        <v>601</v>
      </c>
      <c r="GE321">
        <v>448</v>
      </c>
      <c r="GF321">
        <v>435</v>
      </c>
      <c r="GG321">
        <v>404</v>
      </c>
      <c r="GH321">
        <v>370</v>
      </c>
      <c r="GI321">
        <v>339</v>
      </c>
      <c r="GJ321">
        <v>305</v>
      </c>
      <c r="GK321">
        <v>252</v>
      </c>
      <c r="GL321">
        <v>1077</v>
      </c>
    </row>
    <row r="322" spans="1:194" s="1" customFormat="1" ht="14.4" x14ac:dyDescent="0.3">
      <c r="A322" s="30" t="s">
        <v>46</v>
      </c>
      <c r="B322" s="1" t="s">
        <v>361</v>
      </c>
      <c r="C322" s="29" t="str">
        <f t="shared" si="96"/>
        <v>LA England - South Norfolk</v>
      </c>
      <c r="D322" s="48">
        <f t="shared" si="87"/>
        <v>5386</v>
      </c>
      <c r="E322" s="48">
        <f t="shared" si="88"/>
        <v>5238</v>
      </c>
      <c r="F322" s="49">
        <f t="shared" si="89"/>
        <v>148448</v>
      </c>
      <c r="G322" s="49">
        <f t="shared" si="90"/>
        <v>72205</v>
      </c>
      <c r="H322" s="50">
        <f t="shared" si="91"/>
        <v>76243</v>
      </c>
      <c r="I322" s="50">
        <f t="shared" si="92"/>
        <v>57325</v>
      </c>
      <c r="J322" s="50">
        <f t="shared" si="93"/>
        <v>61862</v>
      </c>
      <c r="K322" s="47">
        <f t="shared" si="94"/>
        <v>14880</v>
      </c>
      <c r="L322" s="48">
        <f t="shared" si="95"/>
        <v>14381</v>
      </c>
      <c r="M322" s="184">
        <v>552</v>
      </c>
      <c r="N322" s="184">
        <v>648</v>
      </c>
      <c r="O322" s="184">
        <v>735</v>
      </c>
      <c r="P322" s="184">
        <v>720</v>
      </c>
      <c r="Q322" s="184">
        <v>713</v>
      </c>
      <c r="R322" s="184">
        <v>824</v>
      </c>
      <c r="S322" s="184">
        <v>858</v>
      </c>
      <c r="T322" s="184">
        <v>915</v>
      </c>
      <c r="U322" s="184">
        <v>906</v>
      </c>
      <c r="V322" s="184">
        <v>884</v>
      </c>
      <c r="W322" s="184">
        <v>853</v>
      </c>
      <c r="X322" s="184">
        <v>886</v>
      </c>
      <c r="Y322" s="184">
        <v>940</v>
      </c>
      <c r="Z322" s="184">
        <v>942</v>
      </c>
      <c r="AA322" s="184">
        <v>922</v>
      </c>
      <c r="AB322" s="184">
        <v>908</v>
      </c>
      <c r="AC322" s="184">
        <v>828</v>
      </c>
      <c r="AD322" s="184">
        <v>846</v>
      </c>
      <c r="AE322" s="184">
        <v>806</v>
      </c>
      <c r="AF322" s="184">
        <v>590</v>
      </c>
      <c r="AG322" s="184">
        <v>576</v>
      </c>
      <c r="AH322" s="184">
        <v>483</v>
      </c>
      <c r="AI322" s="184">
        <v>538</v>
      </c>
      <c r="AJ322" s="184">
        <v>588</v>
      </c>
      <c r="AK322" s="184">
        <v>768</v>
      </c>
      <c r="AL322" s="184">
        <v>663</v>
      </c>
      <c r="AM322" s="184">
        <v>682</v>
      </c>
      <c r="AN322" s="184">
        <v>724</v>
      </c>
      <c r="AO322" s="184">
        <v>709</v>
      </c>
      <c r="AP322" s="184">
        <v>723</v>
      </c>
      <c r="AQ322" s="184">
        <v>782</v>
      </c>
      <c r="AR322" s="184">
        <v>740</v>
      </c>
      <c r="AS322" s="184">
        <v>751</v>
      </c>
      <c r="AT322" s="184">
        <v>839</v>
      </c>
      <c r="AU322" s="184">
        <v>864</v>
      </c>
      <c r="AV322" s="184">
        <v>842</v>
      </c>
      <c r="AW322" s="184">
        <v>903</v>
      </c>
      <c r="AX322" s="184">
        <v>869</v>
      </c>
      <c r="AY322" s="184">
        <v>924</v>
      </c>
      <c r="AZ322" s="184">
        <v>903</v>
      </c>
      <c r="BA322" s="184">
        <v>888</v>
      </c>
      <c r="BB322" s="184">
        <v>963</v>
      </c>
      <c r="BC322" s="184">
        <v>892</v>
      </c>
      <c r="BD322" s="184">
        <v>916</v>
      </c>
      <c r="BE322" s="184">
        <v>861</v>
      </c>
      <c r="BF322" s="184">
        <v>911</v>
      </c>
      <c r="BG322" s="184">
        <v>833</v>
      </c>
      <c r="BH322" s="184">
        <v>779</v>
      </c>
      <c r="BI322" s="184">
        <v>866</v>
      </c>
      <c r="BJ322" s="184">
        <v>882</v>
      </c>
      <c r="BK322" s="184">
        <v>884</v>
      </c>
      <c r="BL322" s="184">
        <v>955</v>
      </c>
      <c r="BM322" s="184">
        <v>1015</v>
      </c>
      <c r="BN322" s="184">
        <v>1014</v>
      </c>
      <c r="BO322" s="184">
        <v>1024</v>
      </c>
      <c r="BP322" s="184">
        <v>1013</v>
      </c>
      <c r="BQ322" s="184">
        <v>1029</v>
      </c>
      <c r="BR322" s="184">
        <v>1010</v>
      </c>
      <c r="BS322" s="184">
        <v>1079</v>
      </c>
      <c r="BT322" s="184">
        <v>1038</v>
      </c>
      <c r="BU322" s="184">
        <v>1048</v>
      </c>
      <c r="BV322" s="184">
        <v>1027</v>
      </c>
      <c r="BW322" s="184">
        <v>989</v>
      </c>
      <c r="BX322" s="184">
        <v>1001</v>
      </c>
      <c r="BY322" s="184">
        <v>953</v>
      </c>
      <c r="BZ322" s="184">
        <v>930</v>
      </c>
      <c r="CA322" s="184">
        <v>896</v>
      </c>
      <c r="CB322" s="184">
        <v>896</v>
      </c>
      <c r="CC322" s="184">
        <v>855</v>
      </c>
      <c r="CD322" s="184">
        <v>794</v>
      </c>
      <c r="CE322" s="184">
        <v>851</v>
      </c>
      <c r="CF322" s="184">
        <v>816</v>
      </c>
      <c r="CG322" s="184">
        <v>728</v>
      </c>
      <c r="CH322" s="184">
        <v>811</v>
      </c>
      <c r="CI322" s="184">
        <v>804</v>
      </c>
      <c r="CJ322" s="184">
        <v>798</v>
      </c>
      <c r="CK322" s="184">
        <v>865</v>
      </c>
      <c r="CL322" s="184">
        <v>1013</v>
      </c>
      <c r="CM322" s="184">
        <v>742</v>
      </c>
      <c r="CN322" s="184">
        <v>673</v>
      </c>
      <c r="CO322" s="184">
        <v>680</v>
      </c>
      <c r="CP322" s="184">
        <v>580</v>
      </c>
      <c r="CQ322" s="184">
        <v>517</v>
      </c>
      <c r="CR322" s="184">
        <v>378</v>
      </c>
      <c r="CS322" s="184">
        <v>438</v>
      </c>
      <c r="CT322" s="184">
        <v>415</v>
      </c>
      <c r="CU322" s="184">
        <v>337</v>
      </c>
      <c r="CV322" s="184">
        <v>297</v>
      </c>
      <c r="CW322" s="184">
        <v>242</v>
      </c>
      <c r="CX322" s="184">
        <v>200</v>
      </c>
      <c r="CY322" s="184">
        <v>632</v>
      </c>
      <c r="CZ322">
        <v>630</v>
      </c>
      <c r="DA322">
        <v>622</v>
      </c>
      <c r="DB322">
        <v>687</v>
      </c>
      <c r="DC322">
        <v>716</v>
      </c>
      <c r="DD322">
        <v>744</v>
      </c>
      <c r="DE322">
        <v>743</v>
      </c>
      <c r="DF322">
        <v>793</v>
      </c>
      <c r="DG322">
        <v>784</v>
      </c>
      <c r="DH322">
        <v>833</v>
      </c>
      <c r="DI322">
        <v>838</v>
      </c>
      <c r="DJ322">
        <v>866</v>
      </c>
      <c r="DK322">
        <v>887</v>
      </c>
      <c r="DL322">
        <v>968</v>
      </c>
      <c r="DM322">
        <v>881</v>
      </c>
      <c r="DN322">
        <v>864</v>
      </c>
      <c r="DO322">
        <v>862</v>
      </c>
      <c r="DP322">
        <v>858</v>
      </c>
      <c r="DQ322">
        <v>805</v>
      </c>
      <c r="DR322">
        <v>755</v>
      </c>
      <c r="DS322">
        <v>496</v>
      </c>
      <c r="DT322">
        <v>351</v>
      </c>
      <c r="DU322">
        <v>420</v>
      </c>
      <c r="DV322">
        <v>468</v>
      </c>
      <c r="DW322">
        <v>653</v>
      </c>
      <c r="DX322">
        <v>659</v>
      </c>
      <c r="DY322">
        <v>756</v>
      </c>
      <c r="DZ322">
        <v>726</v>
      </c>
      <c r="EA322">
        <v>701</v>
      </c>
      <c r="EB322">
        <v>728</v>
      </c>
      <c r="EC322">
        <v>777</v>
      </c>
      <c r="ED322">
        <v>876</v>
      </c>
      <c r="EE322">
        <v>867</v>
      </c>
      <c r="EF322">
        <v>889</v>
      </c>
      <c r="EG322">
        <v>965</v>
      </c>
      <c r="EH322">
        <v>942</v>
      </c>
      <c r="EI322">
        <v>988</v>
      </c>
      <c r="EJ322">
        <v>973</v>
      </c>
      <c r="EK322">
        <v>1009</v>
      </c>
      <c r="EL322">
        <v>1016</v>
      </c>
      <c r="EM322">
        <v>985</v>
      </c>
      <c r="EN322">
        <v>976</v>
      </c>
      <c r="EO322">
        <v>920</v>
      </c>
      <c r="EP322">
        <v>1036</v>
      </c>
      <c r="EQ322">
        <v>981</v>
      </c>
      <c r="ER322">
        <v>995</v>
      </c>
      <c r="ES322">
        <v>931</v>
      </c>
      <c r="ET322">
        <v>817</v>
      </c>
      <c r="EU322">
        <v>834</v>
      </c>
      <c r="EV322">
        <v>885</v>
      </c>
      <c r="EW322">
        <v>943</v>
      </c>
      <c r="EX322">
        <v>945</v>
      </c>
      <c r="EY322">
        <v>1035</v>
      </c>
      <c r="EZ322">
        <v>1113</v>
      </c>
      <c r="FA322">
        <v>1072</v>
      </c>
      <c r="FB322">
        <v>1042</v>
      </c>
      <c r="FC322">
        <v>1050</v>
      </c>
      <c r="FD322">
        <v>1042</v>
      </c>
      <c r="FE322">
        <v>1134</v>
      </c>
      <c r="FF322">
        <v>1078</v>
      </c>
      <c r="FG322">
        <v>1163</v>
      </c>
      <c r="FH322">
        <v>1127</v>
      </c>
      <c r="FI322">
        <v>1072</v>
      </c>
      <c r="FJ322">
        <v>1029</v>
      </c>
      <c r="FK322">
        <v>1073</v>
      </c>
      <c r="FL322">
        <v>985</v>
      </c>
      <c r="FM322">
        <v>999</v>
      </c>
      <c r="FN322">
        <v>962</v>
      </c>
      <c r="FO322">
        <v>971</v>
      </c>
      <c r="FP322">
        <v>872</v>
      </c>
      <c r="FQ322">
        <v>922</v>
      </c>
      <c r="FR322">
        <v>846</v>
      </c>
      <c r="FS322">
        <v>917</v>
      </c>
      <c r="FT322">
        <v>894</v>
      </c>
      <c r="FU322">
        <v>829</v>
      </c>
      <c r="FV322">
        <v>866</v>
      </c>
      <c r="FW322">
        <v>882</v>
      </c>
      <c r="FX322">
        <v>984</v>
      </c>
      <c r="FY322">
        <v>1130</v>
      </c>
      <c r="FZ322">
        <v>808</v>
      </c>
      <c r="GA322">
        <v>758</v>
      </c>
      <c r="GB322">
        <v>768</v>
      </c>
      <c r="GC322">
        <v>641</v>
      </c>
      <c r="GD322">
        <v>559</v>
      </c>
      <c r="GE322">
        <v>493</v>
      </c>
      <c r="GF322">
        <v>435</v>
      </c>
      <c r="GG322">
        <v>461</v>
      </c>
      <c r="GH322">
        <v>399</v>
      </c>
      <c r="GI322">
        <v>351</v>
      </c>
      <c r="GJ322">
        <v>334</v>
      </c>
      <c r="GK322">
        <v>270</v>
      </c>
      <c r="GL322">
        <v>1233</v>
      </c>
    </row>
    <row r="323" spans="1:194" s="1" customFormat="1" ht="14.4" x14ac:dyDescent="0.3">
      <c r="A323" s="30" t="s">
        <v>46</v>
      </c>
      <c r="B323" s="1" t="s">
        <v>362</v>
      </c>
      <c r="C323" s="29" t="str">
        <f t="shared" si="96"/>
        <v>LA England - South Oxfordshire</v>
      </c>
      <c r="D323" s="48">
        <f t="shared" si="87"/>
        <v>5841</v>
      </c>
      <c r="E323" s="48">
        <f t="shared" si="88"/>
        <v>5557</v>
      </c>
      <c r="F323" s="49">
        <f t="shared" si="89"/>
        <v>156470</v>
      </c>
      <c r="G323" s="49">
        <f t="shared" si="90"/>
        <v>76910</v>
      </c>
      <c r="H323" s="50">
        <f t="shared" si="91"/>
        <v>79560</v>
      </c>
      <c r="I323" s="50">
        <f t="shared" si="92"/>
        <v>60335</v>
      </c>
      <c r="J323" s="50">
        <f t="shared" si="93"/>
        <v>63803</v>
      </c>
      <c r="K323" s="47">
        <f t="shared" si="94"/>
        <v>16575</v>
      </c>
      <c r="L323" s="48">
        <f t="shared" si="95"/>
        <v>15757</v>
      </c>
      <c r="M323" s="184">
        <v>770</v>
      </c>
      <c r="N323" s="184">
        <v>805</v>
      </c>
      <c r="O323" s="184">
        <v>812</v>
      </c>
      <c r="P323" s="184">
        <v>841</v>
      </c>
      <c r="Q323" s="184">
        <v>892</v>
      </c>
      <c r="R323" s="184">
        <v>878</v>
      </c>
      <c r="S323" s="184">
        <v>913</v>
      </c>
      <c r="T323" s="184">
        <v>962</v>
      </c>
      <c r="U323" s="184">
        <v>973</v>
      </c>
      <c r="V323" s="184">
        <v>949</v>
      </c>
      <c r="W323" s="184">
        <v>950</v>
      </c>
      <c r="X323" s="184">
        <v>989</v>
      </c>
      <c r="Y323" s="184">
        <v>975</v>
      </c>
      <c r="Z323" s="184">
        <v>1035</v>
      </c>
      <c r="AA323" s="184">
        <v>992</v>
      </c>
      <c r="AB323" s="184">
        <v>933</v>
      </c>
      <c r="AC323" s="184">
        <v>1001</v>
      </c>
      <c r="AD323" s="184">
        <v>905</v>
      </c>
      <c r="AE323" s="184">
        <v>917</v>
      </c>
      <c r="AF323" s="184">
        <v>614</v>
      </c>
      <c r="AG323" s="184">
        <v>485</v>
      </c>
      <c r="AH323" s="184">
        <v>516</v>
      </c>
      <c r="AI323" s="184">
        <v>683</v>
      </c>
      <c r="AJ323" s="184">
        <v>744</v>
      </c>
      <c r="AK323" s="184">
        <v>862</v>
      </c>
      <c r="AL323" s="184">
        <v>836</v>
      </c>
      <c r="AM323" s="184">
        <v>898</v>
      </c>
      <c r="AN323" s="184">
        <v>882</v>
      </c>
      <c r="AO323" s="184">
        <v>849</v>
      </c>
      <c r="AP323" s="184">
        <v>911</v>
      </c>
      <c r="AQ323" s="184">
        <v>892</v>
      </c>
      <c r="AR323" s="184">
        <v>914</v>
      </c>
      <c r="AS323" s="184">
        <v>998</v>
      </c>
      <c r="AT323" s="184">
        <v>1028</v>
      </c>
      <c r="AU323" s="184">
        <v>1046</v>
      </c>
      <c r="AV323" s="184">
        <v>1027</v>
      </c>
      <c r="AW323" s="184">
        <v>1028</v>
      </c>
      <c r="AX323" s="184">
        <v>973</v>
      </c>
      <c r="AY323" s="184">
        <v>999</v>
      </c>
      <c r="AZ323" s="184">
        <v>1075</v>
      </c>
      <c r="BA323" s="184">
        <v>994</v>
      </c>
      <c r="BB323" s="184">
        <v>1036</v>
      </c>
      <c r="BC323" s="184">
        <v>981</v>
      </c>
      <c r="BD323" s="184">
        <v>990</v>
      </c>
      <c r="BE323" s="184">
        <v>1064</v>
      </c>
      <c r="BF323" s="184">
        <v>952</v>
      </c>
      <c r="BG323" s="184">
        <v>932</v>
      </c>
      <c r="BH323" s="184">
        <v>988</v>
      </c>
      <c r="BI323" s="184">
        <v>1034</v>
      </c>
      <c r="BJ323" s="184">
        <v>1026</v>
      </c>
      <c r="BK323" s="184">
        <v>994</v>
      </c>
      <c r="BL323" s="184">
        <v>1068</v>
      </c>
      <c r="BM323" s="184">
        <v>1073</v>
      </c>
      <c r="BN323" s="184">
        <v>1194</v>
      </c>
      <c r="BO323" s="184">
        <v>1024</v>
      </c>
      <c r="BP323" s="184">
        <v>1150</v>
      </c>
      <c r="BQ323" s="184">
        <v>1080</v>
      </c>
      <c r="BR323" s="184">
        <v>1214</v>
      </c>
      <c r="BS323" s="184">
        <v>1127</v>
      </c>
      <c r="BT323" s="184">
        <v>1101</v>
      </c>
      <c r="BU323" s="184">
        <v>1076</v>
      </c>
      <c r="BV323" s="184">
        <v>1110</v>
      </c>
      <c r="BW323" s="184">
        <v>963</v>
      </c>
      <c r="BX323" s="184">
        <v>989</v>
      </c>
      <c r="BY323" s="184">
        <v>955</v>
      </c>
      <c r="BZ323" s="184">
        <v>849</v>
      </c>
      <c r="CA323" s="184">
        <v>835</v>
      </c>
      <c r="CB323" s="184">
        <v>753</v>
      </c>
      <c r="CC323" s="184">
        <v>765</v>
      </c>
      <c r="CD323" s="184">
        <v>714</v>
      </c>
      <c r="CE323" s="184">
        <v>728</v>
      </c>
      <c r="CF323" s="184">
        <v>743</v>
      </c>
      <c r="CG323" s="184">
        <v>692</v>
      </c>
      <c r="CH323" s="184">
        <v>674</v>
      </c>
      <c r="CI323" s="184">
        <v>709</v>
      </c>
      <c r="CJ323" s="184">
        <v>690</v>
      </c>
      <c r="CK323" s="184">
        <v>737</v>
      </c>
      <c r="CL323" s="184">
        <v>753</v>
      </c>
      <c r="CM323" s="184">
        <v>664</v>
      </c>
      <c r="CN323" s="184">
        <v>574</v>
      </c>
      <c r="CO323" s="184">
        <v>567</v>
      </c>
      <c r="CP323" s="184">
        <v>496</v>
      </c>
      <c r="CQ323" s="184">
        <v>411</v>
      </c>
      <c r="CR323" s="184">
        <v>354</v>
      </c>
      <c r="CS323" s="184">
        <v>340</v>
      </c>
      <c r="CT323" s="184">
        <v>358</v>
      </c>
      <c r="CU323" s="184">
        <v>311</v>
      </c>
      <c r="CV323" s="184">
        <v>257</v>
      </c>
      <c r="CW323" s="184">
        <v>241</v>
      </c>
      <c r="CX323" s="184">
        <v>181</v>
      </c>
      <c r="CY323" s="184">
        <v>647</v>
      </c>
      <c r="CZ323">
        <v>695</v>
      </c>
      <c r="DA323">
        <v>763</v>
      </c>
      <c r="DB323">
        <v>816</v>
      </c>
      <c r="DC323">
        <v>820</v>
      </c>
      <c r="DD323">
        <v>841</v>
      </c>
      <c r="DE323">
        <v>851</v>
      </c>
      <c r="DF323">
        <v>883</v>
      </c>
      <c r="DG323">
        <v>915</v>
      </c>
      <c r="DH323">
        <v>861</v>
      </c>
      <c r="DI323">
        <v>932</v>
      </c>
      <c r="DJ323">
        <v>902</v>
      </c>
      <c r="DK323">
        <v>921</v>
      </c>
      <c r="DL323">
        <v>937</v>
      </c>
      <c r="DM323">
        <v>952</v>
      </c>
      <c r="DN323">
        <v>920</v>
      </c>
      <c r="DO323">
        <v>861</v>
      </c>
      <c r="DP323">
        <v>950</v>
      </c>
      <c r="DQ323">
        <v>937</v>
      </c>
      <c r="DR323">
        <v>859</v>
      </c>
      <c r="DS323">
        <v>582</v>
      </c>
      <c r="DT323">
        <v>390</v>
      </c>
      <c r="DU323">
        <v>420</v>
      </c>
      <c r="DV323">
        <v>582</v>
      </c>
      <c r="DW323">
        <v>710</v>
      </c>
      <c r="DX323">
        <v>743</v>
      </c>
      <c r="DY323">
        <v>794</v>
      </c>
      <c r="DZ323">
        <v>823</v>
      </c>
      <c r="EA323">
        <v>810</v>
      </c>
      <c r="EB323">
        <v>840</v>
      </c>
      <c r="EC323">
        <v>908</v>
      </c>
      <c r="ED323">
        <v>897</v>
      </c>
      <c r="EE323">
        <v>1071</v>
      </c>
      <c r="EF323">
        <v>967</v>
      </c>
      <c r="EG323">
        <v>1040</v>
      </c>
      <c r="EH323">
        <v>1066</v>
      </c>
      <c r="EI323">
        <v>1019</v>
      </c>
      <c r="EJ323">
        <v>1097</v>
      </c>
      <c r="EK323">
        <v>1055</v>
      </c>
      <c r="EL323">
        <v>1095</v>
      </c>
      <c r="EM323">
        <v>1077</v>
      </c>
      <c r="EN323">
        <v>1093</v>
      </c>
      <c r="EO323">
        <v>1130</v>
      </c>
      <c r="EP323">
        <v>1065</v>
      </c>
      <c r="EQ323">
        <v>1112</v>
      </c>
      <c r="ER323">
        <v>1014</v>
      </c>
      <c r="ES323">
        <v>1086</v>
      </c>
      <c r="ET323">
        <v>1016</v>
      </c>
      <c r="EU323">
        <v>975</v>
      </c>
      <c r="EV323">
        <v>929</v>
      </c>
      <c r="EW323">
        <v>1043</v>
      </c>
      <c r="EX323">
        <v>1086</v>
      </c>
      <c r="EY323">
        <v>1095</v>
      </c>
      <c r="EZ323">
        <v>1113</v>
      </c>
      <c r="FA323">
        <v>1142</v>
      </c>
      <c r="FB323">
        <v>1246</v>
      </c>
      <c r="FC323">
        <v>1161</v>
      </c>
      <c r="FD323">
        <v>1166</v>
      </c>
      <c r="FE323">
        <v>1174</v>
      </c>
      <c r="FF323">
        <v>1177</v>
      </c>
      <c r="FG323">
        <v>1180</v>
      </c>
      <c r="FH323">
        <v>1008</v>
      </c>
      <c r="FI323">
        <v>1079</v>
      </c>
      <c r="FJ323">
        <v>996</v>
      </c>
      <c r="FK323">
        <v>954</v>
      </c>
      <c r="FL323">
        <v>937</v>
      </c>
      <c r="FM323">
        <v>898</v>
      </c>
      <c r="FN323">
        <v>886</v>
      </c>
      <c r="FO323">
        <v>866</v>
      </c>
      <c r="FP323">
        <v>825</v>
      </c>
      <c r="FQ323">
        <v>766</v>
      </c>
      <c r="FR323">
        <v>804</v>
      </c>
      <c r="FS323">
        <v>763</v>
      </c>
      <c r="FT323">
        <v>747</v>
      </c>
      <c r="FU323">
        <v>778</v>
      </c>
      <c r="FV323">
        <v>764</v>
      </c>
      <c r="FW323">
        <v>781</v>
      </c>
      <c r="FX323">
        <v>830</v>
      </c>
      <c r="FY323">
        <v>910</v>
      </c>
      <c r="FZ323">
        <v>738</v>
      </c>
      <c r="GA323">
        <v>712</v>
      </c>
      <c r="GB323">
        <v>734</v>
      </c>
      <c r="GC323">
        <v>672</v>
      </c>
      <c r="GD323">
        <v>542</v>
      </c>
      <c r="GE323">
        <v>477</v>
      </c>
      <c r="GF323">
        <v>461</v>
      </c>
      <c r="GG323">
        <v>480</v>
      </c>
      <c r="GH323">
        <v>409</v>
      </c>
      <c r="GI323">
        <v>353</v>
      </c>
      <c r="GJ323">
        <v>329</v>
      </c>
      <c r="GK323">
        <v>272</v>
      </c>
      <c r="GL323">
        <v>1184</v>
      </c>
    </row>
    <row r="324" spans="1:194" s="1" customFormat="1" ht="14.4" x14ac:dyDescent="0.3">
      <c r="A324" s="30" t="s">
        <v>46</v>
      </c>
      <c r="B324" s="1" t="s">
        <v>363</v>
      </c>
      <c r="C324" s="29" t="str">
        <f t="shared" si="96"/>
        <v>LA England - South Ribble</v>
      </c>
      <c r="D324" s="48">
        <f t="shared" si="87"/>
        <v>4215</v>
      </c>
      <c r="E324" s="48">
        <f t="shared" si="88"/>
        <v>4027</v>
      </c>
      <c r="F324" s="49">
        <f t="shared" si="89"/>
        <v>116113</v>
      </c>
      <c r="G324" s="49">
        <f t="shared" si="90"/>
        <v>56844</v>
      </c>
      <c r="H324" s="50">
        <f t="shared" si="91"/>
        <v>59269</v>
      </c>
      <c r="I324" s="50">
        <f t="shared" si="92"/>
        <v>45283</v>
      </c>
      <c r="J324" s="50">
        <f t="shared" si="93"/>
        <v>48120</v>
      </c>
      <c r="K324" s="47">
        <f t="shared" si="94"/>
        <v>11561</v>
      </c>
      <c r="L324" s="48">
        <f t="shared" si="95"/>
        <v>11149</v>
      </c>
      <c r="M324" s="184">
        <v>531</v>
      </c>
      <c r="N324" s="184">
        <v>518</v>
      </c>
      <c r="O324" s="184">
        <v>557</v>
      </c>
      <c r="P324" s="184">
        <v>605</v>
      </c>
      <c r="Q324" s="184">
        <v>565</v>
      </c>
      <c r="R324" s="184">
        <v>587</v>
      </c>
      <c r="S324" s="184">
        <v>631</v>
      </c>
      <c r="T324" s="184">
        <v>617</v>
      </c>
      <c r="U324" s="184">
        <v>685</v>
      </c>
      <c r="V324" s="184">
        <v>682</v>
      </c>
      <c r="W324" s="184">
        <v>699</v>
      </c>
      <c r="X324" s="184">
        <v>669</v>
      </c>
      <c r="Y324" s="184">
        <v>741</v>
      </c>
      <c r="Z324" s="184">
        <v>694</v>
      </c>
      <c r="AA324" s="184">
        <v>694</v>
      </c>
      <c r="AB324" s="184">
        <v>704</v>
      </c>
      <c r="AC324" s="184">
        <v>684</v>
      </c>
      <c r="AD324" s="184">
        <v>698</v>
      </c>
      <c r="AE324" s="184">
        <v>630</v>
      </c>
      <c r="AF324" s="184">
        <v>508</v>
      </c>
      <c r="AG324" s="184">
        <v>527</v>
      </c>
      <c r="AH324" s="184">
        <v>494</v>
      </c>
      <c r="AI324" s="184">
        <v>516</v>
      </c>
      <c r="AJ324" s="184">
        <v>624</v>
      </c>
      <c r="AK324" s="184">
        <v>638</v>
      </c>
      <c r="AL324" s="184">
        <v>631</v>
      </c>
      <c r="AM324" s="184">
        <v>626</v>
      </c>
      <c r="AN324" s="184">
        <v>704</v>
      </c>
      <c r="AO324" s="184">
        <v>688</v>
      </c>
      <c r="AP324" s="184">
        <v>624</v>
      </c>
      <c r="AQ324" s="184">
        <v>649</v>
      </c>
      <c r="AR324" s="184">
        <v>739</v>
      </c>
      <c r="AS324" s="184">
        <v>718</v>
      </c>
      <c r="AT324" s="184">
        <v>773</v>
      </c>
      <c r="AU324" s="184">
        <v>744</v>
      </c>
      <c r="AV324" s="184">
        <v>712</v>
      </c>
      <c r="AW324" s="184">
        <v>809</v>
      </c>
      <c r="AX324" s="184">
        <v>792</v>
      </c>
      <c r="AY324" s="184">
        <v>701</v>
      </c>
      <c r="AZ324" s="184">
        <v>733</v>
      </c>
      <c r="BA324" s="184">
        <v>757</v>
      </c>
      <c r="BB324" s="184">
        <v>717</v>
      </c>
      <c r="BC324" s="184">
        <v>649</v>
      </c>
      <c r="BD324" s="184">
        <v>710</v>
      </c>
      <c r="BE324" s="184">
        <v>715</v>
      </c>
      <c r="BF324" s="184">
        <v>696</v>
      </c>
      <c r="BG324" s="184">
        <v>632</v>
      </c>
      <c r="BH324" s="184">
        <v>662</v>
      </c>
      <c r="BI324" s="184">
        <v>678</v>
      </c>
      <c r="BJ324" s="184">
        <v>708</v>
      </c>
      <c r="BK324" s="184">
        <v>694</v>
      </c>
      <c r="BL324" s="184">
        <v>721</v>
      </c>
      <c r="BM324" s="184">
        <v>835</v>
      </c>
      <c r="BN324" s="184">
        <v>923</v>
      </c>
      <c r="BO324" s="184">
        <v>766</v>
      </c>
      <c r="BP324" s="184">
        <v>805</v>
      </c>
      <c r="BQ324" s="184">
        <v>794</v>
      </c>
      <c r="BR324" s="184">
        <v>835</v>
      </c>
      <c r="BS324" s="184">
        <v>891</v>
      </c>
      <c r="BT324" s="184">
        <v>835</v>
      </c>
      <c r="BU324" s="184">
        <v>890</v>
      </c>
      <c r="BV324" s="184">
        <v>825</v>
      </c>
      <c r="BW324" s="184">
        <v>765</v>
      </c>
      <c r="BX324" s="184">
        <v>746</v>
      </c>
      <c r="BY324" s="184">
        <v>681</v>
      </c>
      <c r="BZ324" s="184">
        <v>697</v>
      </c>
      <c r="CA324" s="184">
        <v>657</v>
      </c>
      <c r="CB324" s="184">
        <v>649</v>
      </c>
      <c r="CC324" s="184">
        <v>674</v>
      </c>
      <c r="CD324" s="184">
        <v>568</v>
      </c>
      <c r="CE324" s="184">
        <v>568</v>
      </c>
      <c r="CF324" s="184">
        <v>590</v>
      </c>
      <c r="CG324" s="184">
        <v>576</v>
      </c>
      <c r="CH324" s="184">
        <v>557</v>
      </c>
      <c r="CI324" s="184">
        <v>572</v>
      </c>
      <c r="CJ324" s="184">
        <v>584</v>
      </c>
      <c r="CK324" s="184">
        <v>625</v>
      </c>
      <c r="CL324" s="184">
        <v>635</v>
      </c>
      <c r="CM324" s="184">
        <v>443</v>
      </c>
      <c r="CN324" s="184">
        <v>420</v>
      </c>
      <c r="CO324" s="184">
        <v>453</v>
      </c>
      <c r="CP324" s="184">
        <v>366</v>
      </c>
      <c r="CQ324" s="184">
        <v>288</v>
      </c>
      <c r="CR324" s="184">
        <v>284</v>
      </c>
      <c r="CS324" s="184">
        <v>261</v>
      </c>
      <c r="CT324" s="184">
        <v>245</v>
      </c>
      <c r="CU324" s="184">
        <v>226</v>
      </c>
      <c r="CV324" s="184">
        <v>189</v>
      </c>
      <c r="CW324" s="184">
        <v>143</v>
      </c>
      <c r="CX324" s="184">
        <v>129</v>
      </c>
      <c r="CY324" s="184">
        <v>374</v>
      </c>
      <c r="CZ324">
        <v>488</v>
      </c>
      <c r="DA324">
        <v>503</v>
      </c>
      <c r="DB324">
        <v>522</v>
      </c>
      <c r="DC324">
        <v>562</v>
      </c>
      <c r="DD324">
        <v>583</v>
      </c>
      <c r="DE324">
        <v>594</v>
      </c>
      <c r="DF324">
        <v>624</v>
      </c>
      <c r="DG324">
        <v>589</v>
      </c>
      <c r="DH324">
        <v>666</v>
      </c>
      <c r="DI324">
        <v>675</v>
      </c>
      <c r="DJ324">
        <v>628</v>
      </c>
      <c r="DK324">
        <v>688</v>
      </c>
      <c r="DL324">
        <v>654</v>
      </c>
      <c r="DM324">
        <v>689</v>
      </c>
      <c r="DN324">
        <v>642</v>
      </c>
      <c r="DO324">
        <v>702</v>
      </c>
      <c r="DP324">
        <v>705</v>
      </c>
      <c r="DQ324">
        <v>635</v>
      </c>
      <c r="DR324">
        <v>598</v>
      </c>
      <c r="DS324">
        <v>478</v>
      </c>
      <c r="DT324">
        <v>453</v>
      </c>
      <c r="DU324">
        <v>390</v>
      </c>
      <c r="DV324">
        <v>558</v>
      </c>
      <c r="DW324">
        <v>563</v>
      </c>
      <c r="DX324">
        <v>606</v>
      </c>
      <c r="DY324">
        <v>645</v>
      </c>
      <c r="DZ324">
        <v>694</v>
      </c>
      <c r="EA324">
        <v>662</v>
      </c>
      <c r="EB324">
        <v>661</v>
      </c>
      <c r="EC324">
        <v>667</v>
      </c>
      <c r="ED324">
        <v>721</v>
      </c>
      <c r="EE324">
        <v>813</v>
      </c>
      <c r="EF324">
        <v>766</v>
      </c>
      <c r="EG324">
        <v>787</v>
      </c>
      <c r="EH324">
        <v>758</v>
      </c>
      <c r="EI324">
        <v>759</v>
      </c>
      <c r="EJ324">
        <v>858</v>
      </c>
      <c r="EK324">
        <v>778</v>
      </c>
      <c r="EL324">
        <v>782</v>
      </c>
      <c r="EM324">
        <v>761</v>
      </c>
      <c r="EN324">
        <v>720</v>
      </c>
      <c r="EO324">
        <v>769</v>
      </c>
      <c r="EP324">
        <v>674</v>
      </c>
      <c r="EQ324">
        <v>732</v>
      </c>
      <c r="ER324">
        <v>750</v>
      </c>
      <c r="ES324">
        <v>718</v>
      </c>
      <c r="ET324">
        <v>636</v>
      </c>
      <c r="EU324">
        <v>671</v>
      </c>
      <c r="EV324">
        <v>717</v>
      </c>
      <c r="EW324">
        <v>655</v>
      </c>
      <c r="EX324">
        <v>788</v>
      </c>
      <c r="EY324">
        <v>770</v>
      </c>
      <c r="EZ324">
        <v>857</v>
      </c>
      <c r="FA324">
        <v>864</v>
      </c>
      <c r="FB324">
        <v>769</v>
      </c>
      <c r="FC324">
        <v>902</v>
      </c>
      <c r="FD324">
        <v>869</v>
      </c>
      <c r="FE324">
        <v>873</v>
      </c>
      <c r="FF324">
        <v>849</v>
      </c>
      <c r="FG324">
        <v>882</v>
      </c>
      <c r="FH324">
        <v>883</v>
      </c>
      <c r="FI324">
        <v>874</v>
      </c>
      <c r="FJ324">
        <v>833</v>
      </c>
      <c r="FK324">
        <v>770</v>
      </c>
      <c r="FL324">
        <v>738</v>
      </c>
      <c r="FM324">
        <v>721</v>
      </c>
      <c r="FN324">
        <v>726</v>
      </c>
      <c r="FO324">
        <v>684</v>
      </c>
      <c r="FP324">
        <v>664</v>
      </c>
      <c r="FQ324">
        <v>649</v>
      </c>
      <c r="FR324">
        <v>668</v>
      </c>
      <c r="FS324">
        <v>610</v>
      </c>
      <c r="FT324">
        <v>634</v>
      </c>
      <c r="FU324">
        <v>599</v>
      </c>
      <c r="FV324">
        <v>703</v>
      </c>
      <c r="FW324">
        <v>676</v>
      </c>
      <c r="FX324">
        <v>656</v>
      </c>
      <c r="FY324">
        <v>763</v>
      </c>
      <c r="FZ324">
        <v>515</v>
      </c>
      <c r="GA324">
        <v>511</v>
      </c>
      <c r="GB324">
        <v>501</v>
      </c>
      <c r="GC324">
        <v>465</v>
      </c>
      <c r="GD324">
        <v>383</v>
      </c>
      <c r="GE324">
        <v>317</v>
      </c>
      <c r="GF324">
        <v>352</v>
      </c>
      <c r="GG324">
        <v>334</v>
      </c>
      <c r="GH324">
        <v>270</v>
      </c>
      <c r="GI324">
        <v>247</v>
      </c>
      <c r="GJ324">
        <v>204</v>
      </c>
      <c r="GK324">
        <v>221</v>
      </c>
      <c r="GL324">
        <v>726</v>
      </c>
    </row>
    <row r="325" spans="1:194" s="1" customFormat="1" ht="14.4" x14ac:dyDescent="0.3">
      <c r="A325" s="30" t="s">
        <v>46</v>
      </c>
      <c r="B325" s="1" t="s">
        <v>364</v>
      </c>
      <c r="C325" s="29" t="str">
        <f t="shared" si="96"/>
        <v>LA England - South Staffordshire</v>
      </c>
      <c r="D325" s="48">
        <f t="shared" si="87"/>
        <v>3630</v>
      </c>
      <c r="E325" s="48">
        <f t="shared" si="88"/>
        <v>3603</v>
      </c>
      <c r="F325" s="49">
        <f t="shared" si="89"/>
        <v>114423</v>
      </c>
      <c r="G325" s="49">
        <f t="shared" si="90"/>
        <v>57048</v>
      </c>
      <c r="H325" s="50">
        <f t="shared" si="91"/>
        <v>57375</v>
      </c>
      <c r="I325" s="50">
        <f t="shared" si="92"/>
        <v>46730</v>
      </c>
      <c r="J325" s="50">
        <f t="shared" si="93"/>
        <v>47401</v>
      </c>
      <c r="K325" s="47">
        <f t="shared" si="94"/>
        <v>10318</v>
      </c>
      <c r="L325" s="48">
        <f t="shared" si="95"/>
        <v>9974</v>
      </c>
      <c r="M325" s="184">
        <v>402</v>
      </c>
      <c r="N325" s="184">
        <v>478</v>
      </c>
      <c r="O325" s="184">
        <v>537</v>
      </c>
      <c r="P325" s="184">
        <v>537</v>
      </c>
      <c r="Q325" s="184">
        <v>556</v>
      </c>
      <c r="R325" s="184">
        <v>525</v>
      </c>
      <c r="S325" s="184">
        <v>573</v>
      </c>
      <c r="T325" s="184">
        <v>623</v>
      </c>
      <c r="U325" s="184">
        <v>640</v>
      </c>
      <c r="V325" s="184">
        <v>569</v>
      </c>
      <c r="W325" s="184">
        <v>610</v>
      </c>
      <c r="X325" s="184">
        <v>638</v>
      </c>
      <c r="Y325" s="184">
        <v>662</v>
      </c>
      <c r="Z325" s="184">
        <v>585</v>
      </c>
      <c r="AA325" s="184">
        <v>619</v>
      </c>
      <c r="AB325" s="184">
        <v>561</v>
      </c>
      <c r="AC325" s="184">
        <v>616</v>
      </c>
      <c r="AD325" s="184">
        <v>587</v>
      </c>
      <c r="AE325" s="184">
        <v>549</v>
      </c>
      <c r="AF325" s="184">
        <v>550</v>
      </c>
      <c r="AG325" s="184">
        <v>547</v>
      </c>
      <c r="AH325" s="184">
        <v>503</v>
      </c>
      <c r="AI325" s="184">
        <v>540</v>
      </c>
      <c r="AJ325" s="184">
        <v>562</v>
      </c>
      <c r="AK325" s="184">
        <v>581</v>
      </c>
      <c r="AL325" s="184">
        <v>747</v>
      </c>
      <c r="AM325" s="184">
        <v>702</v>
      </c>
      <c r="AN325" s="184">
        <v>642</v>
      </c>
      <c r="AO325" s="184">
        <v>601</v>
      </c>
      <c r="AP325" s="184">
        <v>673</v>
      </c>
      <c r="AQ325" s="184">
        <v>667</v>
      </c>
      <c r="AR325" s="184">
        <v>632</v>
      </c>
      <c r="AS325" s="184">
        <v>692</v>
      </c>
      <c r="AT325" s="184">
        <v>726</v>
      </c>
      <c r="AU325" s="184">
        <v>673</v>
      </c>
      <c r="AV325" s="184">
        <v>743</v>
      </c>
      <c r="AW325" s="184">
        <v>687</v>
      </c>
      <c r="AX325" s="184">
        <v>694</v>
      </c>
      <c r="AY325" s="184">
        <v>718</v>
      </c>
      <c r="AZ325" s="184">
        <v>709</v>
      </c>
      <c r="BA325" s="184">
        <v>672</v>
      </c>
      <c r="BB325" s="184">
        <v>687</v>
      </c>
      <c r="BC325" s="184">
        <v>651</v>
      </c>
      <c r="BD325" s="184">
        <v>625</v>
      </c>
      <c r="BE325" s="184">
        <v>730</v>
      </c>
      <c r="BF325" s="184">
        <v>669</v>
      </c>
      <c r="BG325" s="184">
        <v>574</v>
      </c>
      <c r="BH325" s="184">
        <v>576</v>
      </c>
      <c r="BI325" s="184">
        <v>673</v>
      </c>
      <c r="BJ325" s="184">
        <v>630</v>
      </c>
      <c r="BK325" s="184">
        <v>652</v>
      </c>
      <c r="BL325" s="184">
        <v>762</v>
      </c>
      <c r="BM325" s="184">
        <v>754</v>
      </c>
      <c r="BN325" s="184">
        <v>808</v>
      </c>
      <c r="BO325" s="184">
        <v>827</v>
      </c>
      <c r="BP325" s="184">
        <v>840</v>
      </c>
      <c r="BQ325" s="184">
        <v>843</v>
      </c>
      <c r="BR325" s="184">
        <v>906</v>
      </c>
      <c r="BS325" s="184">
        <v>896</v>
      </c>
      <c r="BT325" s="184">
        <v>886</v>
      </c>
      <c r="BU325" s="184">
        <v>903</v>
      </c>
      <c r="BV325" s="184">
        <v>771</v>
      </c>
      <c r="BW325" s="184">
        <v>861</v>
      </c>
      <c r="BX325" s="184">
        <v>889</v>
      </c>
      <c r="BY325" s="184">
        <v>801</v>
      </c>
      <c r="BZ325" s="184">
        <v>796</v>
      </c>
      <c r="CA325" s="184">
        <v>717</v>
      </c>
      <c r="CB325" s="184">
        <v>734</v>
      </c>
      <c r="CC325" s="184">
        <v>657</v>
      </c>
      <c r="CD325" s="184">
        <v>673</v>
      </c>
      <c r="CE325" s="184">
        <v>682</v>
      </c>
      <c r="CF325" s="184">
        <v>650</v>
      </c>
      <c r="CG325" s="184">
        <v>585</v>
      </c>
      <c r="CH325" s="184">
        <v>657</v>
      </c>
      <c r="CI325" s="184">
        <v>674</v>
      </c>
      <c r="CJ325" s="184">
        <v>671</v>
      </c>
      <c r="CK325" s="184">
        <v>693</v>
      </c>
      <c r="CL325" s="184">
        <v>698</v>
      </c>
      <c r="CM325" s="184">
        <v>514</v>
      </c>
      <c r="CN325" s="184">
        <v>520</v>
      </c>
      <c r="CO325" s="184">
        <v>531</v>
      </c>
      <c r="CP325" s="184">
        <v>470</v>
      </c>
      <c r="CQ325" s="184">
        <v>452</v>
      </c>
      <c r="CR325" s="184">
        <v>337</v>
      </c>
      <c r="CS325" s="184">
        <v>369</v>
      </c>
      <c r="CT325" s="184">
        <v>287</v>
      </c>
      <c r="CU325" s="184">
        <v>313</v>
      </c>
      <c r="CV325" s="184">
        <v>232</v>
      </c>
      <c r="CW325" s="184">
        <v>189</v>
      </c>
      <c r="CX325" s="184">
        <v>156</v>
      </c>
      <c r="CY325" s="184">
        <v>449</v>
      </c>
      <c r="CZ325">
        <v>391</v>
      </c>
      <c r="DA325">
        <v>447</v>
      </c>
      <c r="DB325">
        <v>484</v>
      </c>
      <c r="DC325">
        <v>521</v>
      </c>
      <c r="DD325">
        <v>530</v>
      </c>
      <c r="DE325">
        <v>528</v>
      </c>
      <c r="DF325">
        <v>599</v>
      </c>
      <c r="DG325">
        <v>515</v>
      </c>
      <c r="DH325">
        <v>590</v>
      </c>
      <c r="DI325">
        <v>571</v>
      </c>
      <c r="DJ325">
        <v>552</v>
      </c>
      <c r="DK325">
        <v>643</v>
      </c>
      <c r="DL325">
        <v>630</v>
      </c>
      <c r="DM325">
        <v>595</v>
      </c>
      <c r="DN325">
        <v>575</v>
      </c>
      <c r="DO325">
        <v>620</v>
      </c>
      <c r="DP325">
        <v>593</v>
      </c>
      <c r="DQ325">
        <v>590</v>
      </c>
      <c r="DR325">
        <v>531</v>
      </c>
      <c r="DS325">
        <v>398</v>
      </c>
      <c r="DT325">
        <v>303</v>
      </c>
      <c r="DU325">
        <v>349</v>
      </c>
      <c r="DV325">
        <v>434</v>
      </c>
      <c r="DW325">
        <v>447</v>
      </c>
      <c r="DX325">
        <v>571</v>
      </c>
      <c r="DY325">
        <v>586</v>
      </c>
      <c r="DZ325">
        <v>529</v>
      </c>
      <c r="EA325">
        <v>587</v>
      </c>
      <c r="EB325">
        <v>563</v>
      </c>
      <c r="EC325">
        <v>576</v>
      </c>
      <c r="ED325">
        <v>576</v>
      </c>
      <c r="EE325">
        <v>641</v>
      </c>
      <c r="EF325">
        <v>693</v>
      </c>
      <c r="EG325">
        <v>730</v>
      </c>
      <c r="EH325">
        <v>640</v>
      </c>
      <c r="EI325">
        <v>611</v>
      </c>
      <c r="EJ325">
        <v>731</v>
      </c>
      <c r="EK325">
        <v>683</v>
      </c>
      <c r="EL325">
        <v>674</v>
      </c>
      <c r="EM325">
        <v>669</v>
      </c>
      <c r="EN325">
        <v>684</v>
      </c>
      <c r="EO325">
        <v>652</v>
      </c>
      <c r="EP325">
        <v>640</v>
      </c>
      <c r="EQ325">
        <v>661</v>
      </c>
      <c r="ER325">
        <v>657</v>
      </c>
      <c r="ES325">
        <v>628</v>
      </c>
      <c r="ET325">
        <v>541</v>
      </c>
      <c r="EU325">
        <v>587</v>
      </c>
      <c r="EV325">
        <v>579</v>
      </c>
      <c r="EW325">
        <v>655</v>
      </c>
      <c r="EX325">
        <v>691</v>
      </c>
      <c r="EY325">
        <v>713</v>
      </c>
      <c r="EZ325">
        <v>832</v>
      </c>
      <c r="FA325">
        <v>847</v>
      </c>
      <c r="FB325">
        <v>829</v>
      </c>
      <c r="FC325">
        <v>839</v>
      </c>
      <c r="FD325">
        <v>879</v>
      </c>
      <c r="FE325">
        <v>872</v>
      </c>
      <c r="FF325">
        <v>937</v>
      </c>
      <c r="FG325">
        <v>894</v>
      </c>
      <c r="FH325">
        <v>900</v>
      </c>
      <c r="FI325">
        <v>923</v>
      </c>
      <c r="FJ325">
        <v>936</v>
      </c>
      <c r="FK325">
        <v>856</v>
      </c>
      <c r="FL325">
        <v>786</v>
      </c>
      <c r="FM325">
        <v>778</v>
      </c>
      <c r="FN325">
        <v>802</v>
      </c>
      <c r="FO325">
        <v>803</v>
      </c>
      <c r="FP325">
        <v>759</v>
      </c>
      <c r="FQ325">
        <v>689</v>
      </c>
      <c r="FR325">
        <v>692</v>
      </c>
      <c r="FS325">
        <v>733</v>
      </c>
      <c r="FT325">
        <v>618</v>
      </c>
      <c r="FU325">
        <v>688</v>
      </c>
      <c r="FV325">
        <v>718</v>
      </c>
      <c r="FW325">
        <v>695</v>
      </c>
      <c r="FX325">
        <v>781</v>
      </c>
      <c r="FY325">
        <v>805</v>
      </c>
      <c r="FZ325">
        <v>579</v>
      </c>
      <c r="GA325">
        <v>653</v>
      </c>
      <c r="GB325">
        <v>682</v>
      </c>
      <c r="GC325">
        <v>594</v>
      </c>
      <c r="GD325">
        <v>471</v>
      </c>
      <c r="GE325">
        <v>435</v>
      </c>
      <c r="GF325">
        <v>386</v>
      </c>
      <c r="GG325">
        <v>398</v>
      </c>
      <c r="GH325">
        <v>344</v>
      </c>
      <c r="GI325">
        <v>279</v>
      </c>
      <c r="GJ325">
        <v>333</v>
      </c>
      <c r="GK325">
        <v>229</v>
      </c>
      <c r="GL325">
        <v>917</v>
      </c>
    </row>
    <row r="326" spans="1:194" s="1" customFormat="1" ht="14.4" x14ac:dyDescent="0.3">
      <c r="A326" s="30" t="s">
        <v>46</v>
      </c>
      <c r="B326" s="1" t="s">
        <v>365</v>
      </c>
      <c r="C326" s="29" t="str">
        <f t="shared" si="96"/>
        <v>LA England - South Tyneside</v>
      </c>
      <c r="D326" s="48">
        <f t="shared" si="87"/>
        <v>5523</v>
      </c>
      <c r="E326" s="48">
        <f t="shared" si="88"/>
        <v>5207</v>
      </c>
      <c r="F326" s="49">
        <f t="shared" si="89"/>
        <v>151393</v>
      </c>
      <c r="G326" s="49">
        <f t="shared" si="90"/>
        <v>74200</v>
      </c>
      <c r="H326" s="50">
        <f t="shared" si="91"/>
        <v>77193</v>
      </c>
      <c r="I326" s="50">
        <f t="shared" si="92"/>
        <v>58402</v>
      </c>
      <c r="J326" s="50">
        <f t="shared" si="93"/>
        <v>62478</v>
      </c>
      <c r="K326" s="47">
        <f t="shared" si="94"/>
        <v>15798</v>
      </c>
      <c r="L326" s="48">
        <f t="shared" si="95"/>
        <v>14715</v>
      </c>
      <c r="M326" s="184">
        <v>677</v>
      </c>
      <c r="N326" s="184">
        <v>742</v>
      </c>
      <c r="O326" s="184">
        <v>776</v>
      </c>
      <c r="P326" s="184">
        <v>843</v>
      </c>
      <c r="Q326" s="184">
        <v>842</v>
      </c>
      <c r="R326" s="184">
        <v>842</v>
      </c>
      <c r="S326" s="184">
        <v>882</v>
      </c>
      <c r="T326" s="184">
        <v>932</v>
      </c>
      <c r="U326" s="184">
        <v>956</v>
      </c>
      <c r="V326" s="184">
        <v>894</v>
      </c>
      <c r="W326" s="184">
        <v>958</v>
      </c>
      <c r="X326" s="184">
        <v>931</v>
      </c>
      <c r="Y326" s="184">
        <v>899</v>
      </c>
      <c r="Z326" s="184">
        <v>945</v>
      </c>
      <c r="AA326" s="184">
        <v>912</v>
      </c>
      <c r="AB326" s="184">
        <v>950</v>
      </c>
      <c r="AC326" s="184">
        <v>911</v>
      </c>
      <c r="AD326" s="184">
        <v>906</v>
      </c>
      <c r="AE326" s="184">
        <v>878</v>
      </c>
      <c r="AF326" s="184">
        <v>803</v>
      </c>
      <c r="AG326" s="184">
        <v>761</v>
      </c>
      <c r="AH326" s="184">
        <v>778</v>
      </c>
      <c r="AI326" s="184">
        <v>777</v>
      </c>
      <c r="AJ326" s="184">
        <v>790</v>
      </c>
      <c r="AK326" s="184">
        <v>897</v>
      </c>
      <c r="AL326" s="184">
        <v>836</v>
      </c>
      <c r="AM326" s="184">
        <v>847</v>
      </c>
      <c r="AN326" s="184">
        <v>899</v>
      </c>
      <c r="AO326" s="184">
        <v>919</v>
      </c>
      <c r="AP326" s="184">
        <v>887</v>
      </c>
      <c r="AQ326" s="184">
        <v>874</v>
      </c>
      <c r="AR326" s="184">
        <v>995</v>
      </c>
      <c r="AS326" s="184">
        <v>955</v>
      </c>
      <c r="AT326" s="184">
        <v>1016</v>
      </c>
      <c r="AU326" s="184">
        <v>973</v>
      </c>
      <c r="AV326" s="184">
        <v>969</v>
      </c>
      <c r="AW326" s="184">
        <v>983</v>
      </c>
      <c r="AX326" s="184">
        <v>984</v>
      </c>
      <c r="AY326" s="184">
        <v>1060</v>
      </c>
      <c r="AZ326" s="184">
        <v>977</v>
      </c>
      <c r="BA326" s="184">
        <v>913</v>
      </c>
      <c r="BB326" s="184">
        <v>912</v>
      </c>
      <c r="BC326" s="184">
        <v>902</v>
      </c>
      <c r="BD326" s="184">
        <v>952</v>
      </c>
      <c r="BE326" s="184">
        <v>958</v>
      </c>
      <c r="BF326" s="184">
        <v>894</v>
      </c>
      <c r="BG326" s="184">
        <v>759</v>
      </c>
      <c r="BH326" s="184">
        <v>738</v>
      </c>
      <c r="BI326" s="184">
        <v>776</v>
      </c>
      <c r="BJ326" s="184">
        <v>793</v>
      </c>
      <c r="BK326" s="184">
        <v>810</v>
      </c>
      <c r="BL326" s="184">
        <v>897</v>
      </c>
      <c r="BM326" s="184">
        <v>896</v>
      </c>
      <c r="BN326" s="184">
        <v>1005</v>
      </c>
      <c r="BO326" s="184">
        <v>942</v>
      </c>
      <c r="BP326" s="184">
        <v>1001</v>
      </c>
      <c r="BQ326" s="184">
        <v>1051</v>
      </c>
      <c r="BR326" s="184">
        <v>1041</v>
      </c>
      <c r="BS326" s="184">
        <v>1071</v>
      </c>
      <c r="BT326" s="184">
        <v>1060</v>
      </c>
      <c r="BU326" s="184">
        <v>1094</v>
      </c>
      <c r="BV326" s="184">
        <v>1064</v>
      </c>
      <c r="BW326" s="184">
        <v>1042</v>
      </c>
      <c r="BX326" s="184">
        <v>1016</v>
      </c>
      <c r="BY326" s="184">
        <v>1017</v>
      </c>
      <c r="BZ326" s="184">
        <v>1043</v>
      </c>
      <c r="CA326" s="184">
        <v>936</v>
      </c>
      <c r="CB326" s="184">
        <v>904</v>
      </c>
      <c r="CC326" s="184">
        <v>913</v>
      </c>
      <c r="CD326" s="184">
        <v>868</v>
      </c>
      <c r="CE326" s="184">
        <v>806</v>
      </c>
      <c r="CF326" s="184">
        <v>777</v>
      </c>
      <c r="CG326" s="184">
        <v>723</v>
      </c>
      <c r="CH326" s="184">
        <v>741</v>
      </c>
      <c r="CI326" s="184">
        <v>724</v>
      </c>
      <c r="CJ326" s="184">
        <v>710</v>
      </c>
      <c r="CK326" s="184">
        <v>718</v>
      </c>
      <c r="CL326" s="184">
        <v>762</v>
      </c>
      <c r="CM326" s="184">
        <v>556</v>
      </c>
      <c r="CN326" s="184">
        <v>478</v>
      </c>
      <c r="CO326" s="184">
        <v>431</v>
      </c>
      <c r="CP326" s="184">
        <v>363</v>
      </c>
      <c r="CQ326" s="184">
        <v>362</v>
      </c>
      <c r="CR326" s="184">
        <v>292</v>
      </c>
      <c r="CS326" s="184">
        <v>295</v>
      </c>
      <c r="CT326" s="184">
        <v>266</v>
      </c>
      <c r="CU326" s="184">
        <v>253</v>
      </c>
      <c r="CV326" s="184">
        <v>229</v>
      </c>
      <c r="CW326" s="184">
        <v>187</v>
      </c>
      <c r="CX326" s="184">
        <v>150</v>
      </c>
      <c r="CY326" s="184">
        <v>453</v>
      </c>
      <c r="CZ326">
        <v>654</v>
      </c>
      <c r="DA326">
        <v>745</v>
      </c>
      <c r="DB326">
        <v>716</v>
      </c>
      <c r="DC326">
        <v>820</v>
      </c>
      <c r="DD326">
        <v>719</v>
      </c>
      <c r="DE326">
        <v>812</v>
      </c>
      <c r="DF326">
        <v>830</v>
      </c>
      <c r="DG326">
        <v>803</v>
      </c>
      <c r="DH326">
        <v>878</v>
      </c>
      <c r="DI326">
        <v>827</v>
      </c>
      <c r="DJ326">
        <v>837</v>
      </c>
      <c r="DK326">
        <v>867</v>
      </c>
      <c r="DL326">
        <v>880</v>
      </c>
      <c r="DM326">
        <v>901</v>
      </c>
      <c r="DN326">
        <v>880</v>
      </c>
      <c r="DO326">
        <v>841</v>
      </c>
      <c r="DP326">
        <v>899</v>
      </c>
      <c r="DQ326">
        <v>806</v>
      </c>
      <c r="DR326">
        <v>764</v>
      </c>
      <c r="DS326">
        <v>659</v>
      </c>
      <c r="DT326">
        <v>621</v>
      </c>
      <c r="DU326">
        <v>620</v>
      </c>
      <c r="DV326">
        <v>688</v>
      </c>
      <c r="DW326">
        <v>738</v>
      </c>
      <c r="DX326">
        <v>775</v>
      </c>
      <c r="DY326">
        <v>831</v>
      </c>
      <c r="DZ326">
        <v>830</v>
      </c>
      <c r="EA326">
        <v>864</v>
      </c>
      <c r="EB326">
        <v>891</v>
      </c>
      <c r="EC326">
        <v>950</v>
      </c>
      <c r="ED326">
        <v>967</v>
      </c>
      <c r="EE326">
        <v>983</v>
      </c>
      <c r="EF326">
        <v>962</v>
      </c>
      <c r="EG326">
        <v>1084</v>
      </c>
      <c r="EH326">
        <v>1081</v>
      </c>
      <c r="EI326">
        <v>1080</v>
      </c>
      <c r="EJ326">
        <v>1110</v>
      </c>
      <c r="EK326">
        <v>1106</v>
      </c>
      <c r="EL326">
        <v>1128</v>
      </c>
      <c r="EM326">
        <v>1083</v>
      </c>
      <c r="EN326">
        <v>980</v>
      </c>
      <c r="EO326">
        <v>970</v>
      </c>
      <c r="EP326">
        <v>983</v>
      </c>
      <c r="EQ326">
        <v>960</v>
      </c>
      <c r="ER326">
        <v>952</v>
      </c>
      <c r="ES326">
        <v>977</v>
      </c>
      <c r="ET326">
        <v>784</v>
      </c>
      <c r="EU326">
        <v>775</v>
      </c>
      <c r="EV326">
        <v>841</v>
      </c>
      <c r="EW326">
        <v>876</v>
      </c>
      <c r="EX326">
        <v>868</v>
      </c>
      <c r="EY326">
        <v>864</v>
      </c>
      <c r="EZ326">
        <v>1008</v>
      </c>
      <c r="FA326">
        <v>1041</v>
      </c>
      <c r="FB326">
        <v>1005</v>
      </c>
      <c r="FC326">
        <v>1084</v>
      </c>
      <c r="FD326">
        <v>1076</v>
      </c>
      <c r="FE326">
        <v>1045</v>
      </c>
      <c r="FF326">
        <v>1173</v>
      </c>
      <c r="FG326">
        <v>1176</v>
      </c>
      <c r="FH326">
        <v>1147</v>
      </c>
      <c r="FI326">
        <v>1162</v>
      </c>
      <c r="FJ326">
        <v>1104</v>
      </c>
      <c r="FK326">
        <v>1158</v>
      </c>
      <c r="FL326">
        <v>1055</v>
      </c>
      <c r="FM326">
        <v>1049</v>
      </c>
      <c r="FN326">
        <v>1045</v>
      </c>
      <c r="FO326">
        <v>972</v>
      </c>
      <c r="FP326">
        <v>925</v>
      </c>
      <c r="FQ326">
        <v>845</v>
      </c>
      <c r="FR326">
        <v>939</v>
      </c>
      <c r="FS326">
        <v>856</v>
      </c>
      <c r="FT326">
        <v>756</v>
      </c>
      <c r="FU326">
        <v>798</v>
      </c>
      <c r="FV326">
        <v>829</v>
      </c>
      <c r="FW326">
        <v>771</v>
      </c>
      <c r="FX326">
        <v>831</v>
      </c>
      <c r="FY326">
        <v>820</v>
      </c>
      <c r="FZ326">
        <v>667</v>
      </c>
      <c r="GA326">
        <v>576</v>
      </c>
      <c r="GB326">
        <v>564</v>
      </c>
      <c r="GC326">
        <v>556</v>
      </c>
      <c r="GD326">
        <v>435</v>
      </c>
      <c r="GE326">
        <v>399</v>
      </c>
      <c r="GF326">
        <v>408</v>
      </c>
      <c r="GG326">
        <v>391</v>
      </c>
      <c r="GH326">
        <v>380</v>
      </c>
      <c r="GI326">
        <v>334</v>
      </c>
      <c r="GJ326">
        <v>267</v>
      </c>
      <c r="GK326">
        <v>239</v>
      </c>
      <c r="GL326">
        <v>947</v>
      </c>
    </row>
    <row r="327" spans="1:194" s="1" customFormat="1" ht="14.4" x14ac:dyDescent="0.3">
      <c r="A327" s="30" t="s">
        <v>46</v>
      </c>
      <c r="B327" s="1" t="s">
        <v>366</v>
      </c>
      <c r="C327" s="29" t="str">
        <f t="shared" si="96"/>
        <v>LA England - Southampton</v>
      </c>
      <c r="D327" s="48">
        <f t="shared" si="87"/>
        <v>8882</v>
      </c>
      <c r="E327" s="48">
        <f t="shared" si="88"/>
        <v>8370</v>
      </c>
      <c r="F327" s="49">
        <f t="shared" si="89"/>
        <v>259424</v>
      </c>
      <c r="G327" s="49">
        <f t="shared" si="90"/>
        <v>128859</v>
      </c>
      <c r="H327" s="50">
        <f t="shared" si="91"/>
        <v>130565</v>
      </c>
      <c r="I327" s="50">
        <f t="shared" si="92"/>
        <v>102689</v>
      </c>
      <c r="J327" s="50">
        <f t="shared" si="93"/>
        <v>105794</v>
      </c>
      <c r="K327" s="47">
        <f t="shared" si="94"/>
        <v>26170</v>
      </c>
      <c r="L327" s="48">
        <f t="shared" si="95"/>
        <v>24771</v>
      </c>
      <c r="M327" s="184">
        <v>1300</v>
      </c>
      <c r="N327" s="184">
        <v>1397</v>
      </c>
      <c r="O327" s="184">
        <v>1387</v>
      </c>
      <c r="P327" s="184">
        <v>1418</v>
      </c>
      <c r="Q327" s="184">
        <v>1452</v>
      </c>
      <c r="R327" s="184">
        <v>1400</v>
      </c>
      <c r="S327" s="184">
        <v>1487</v>
      </c>
      <c r="T327" s="184">
        <v>1464</v>
      </c>
      <c r="U327" s="184">
        <v>1455</v>
      </c>
      <c r="V327" s="184">
        <v>1534</v>
      </c>
      <c r="W327" s="184">
        <v>1545</v>
      </c>
      <c r="X327" s="184">
        <v>1449</v>
      </c>
      <c r="Y327" s="184">
        <v>1525</v>
      </c>
      <c r="Z327" s="184">
        <v>1562</v>
      </c>
      <c r="AA327" s="184">
        <v>1417</v>
      </c>
      <c r="AB327" s="184">
        <v>1458</v>
      </c>
      <c r="AC327" s="184">
        <v>1526</v>
      </c>
      <c r="AD327" s="184">
        <v>1394</v>
      </c>
      <c r="AE327" s="184">
        <v>1798</v>
      </c>
      <c r="AF327" s="184">
        <v>3422</v>
      </c>
      <c r="AG327" s="184">
        <v>3604</v>
      </c>
      <c r="AH327" s="184">
        <v>3577</v>
      </c>
      <c r="AI327" s="184">
        <v>2790</v>
      </c>
      <c r="AJ327" s="184">
        <v>2497</v>
      </c>
      <c r="AK327" s="184">
        <v>2339</v>
      </c>
      <c r="AL327" s="184">
        <v>2096</v>
      </c>
      <c r="AM327" s="184">
        <v>2138</v>
      </c>
      <c r="AN327" s="184">
        <v>2048</v>
      </c>
      <c r="AO327" s="184">
        <v>1971</v>
      </c>
      <c r="AP327" s="184">
        <v>2058</v>
      </c>
      <c r="AQ327" s="184">
        <v>1969</v>
      </c>
      <c r="AR327" s="184">
        <v>2043</v>
      </c>
      <c r="AS327" s="184">
        <v>1975</v>
      </c>
      <c r="AT327" s="184">
        <v>1998</v>
      </c>
      <c r="AU327" s="184">
        <v>2083</v>
      </c>
      <c r="AV327" s="184">
        <v>1888</v>
      </c>
      <c r="AW327" s="184">
        <v>1967</v>
      </c>
      <c r="AX327" s="184">
        <v>1777</v>
      </c>
      <c r="AY327" s="184">
        <v>1879</v>
      </c>
      <c r="AZ327" s="184">
        <v>1874</v>
      </c>
      <c r="BA327" s="184">
        <v>1789</v>
      </c>
      <c r="BB327" s="184">
        <v>1834</v>
      </c>
      <c r="BC327" s="184">
        <v>1768</v>
      </c>
      <c r="BD327" s="184">
        <v>1686</v>
      </c>
      <c r="BE327" s="184">
        <v>1687</v>
      </c>
      <c r="BF327" s="184">
        <v>1562</v>
      </c>
      <c r="BG327" s="184">
        <v>1541</v>
      </c>
      <c r="BH327" s="184">
        <v>1457</v>
      </c>
      <c r="BI327" s="184">
        <v>1491</v>
      </c>
      <c r="BJ327" s="184">
        <v>1491</v>
      </c>
      <c r="BK327" s="184">
        <v>1455</v>
      </c>
      <c r="BL327" s="184">
        <v>1448</v>
      </c>
      <c r="BM327" s="184">
        <v>1442</v>
      </c>
      <c r="BN327" s="184">
        <v>1440</v>
      </c>
      <c r="BO327" s="184">
        <v>1425</v>
      </c>
      <c r="BP327" s="184">
        <v>1272</v>
      </c>
      <c r="BQ327" s="184">
        <v>1347</v>
      </c>
      <c r="BR327" s="184">
        <v>1323</v>
      </c>
      <c r="BS327" s="184">
        <v>1347</v>
      </c>
      <c r="BT327" s="184">
        <v>1430</v>
      </c>
      <c r="BU327" s="184">
        <v>1333</v>
      </c>
      <c r="BV327" s="184">
        <v>1326</v>
      </c>
      <c r="BW327" s="184">
        <v>1257</v>
      </c>
      <c r="BX327" s="184">
        <v>1151</v>
      </c>
      <c r="BY327" s="184">
        <v>1084</v>
      </c>
      <c r="BZ327" s="184">
        <v>1125</v>
      </c>
      <c r="CA327" s="184">
        <v>1092</v>
      </c>
      <c r="CB327" s="184">
        <v>970</v>
      </c>
      <c r="CC327" s="184">
        <v>992</v>
      </c>
      <c r="CD327" s="184">
        <v>910</v>
      </c>
      <c r="CE327" s="184">
        <v>903</v>
      </c>
      <c r="CF327" s="184">
        <v>916</v>
      </c>
      <c r="CG327" s="184">
        <v>780</v>
      </c>
      <c r="CH327" s="184">
        <v>800</v>
      </c>
      <c r="CI327" s="184">
        <v>799</v>
      </c>
      <c r="CJ327" s="184">
        <v>782</v>
      </c>
      <c r="CK327" s="184">
        <v>701</v>
      </c>
      <c r="CL327" s="184">
        <v>760</v>
      </c>
      <c r="CM327" s="184">
        <v>668</v>
      </c>
      <c r="CN327" s="184">
        <v>607</v>
      </c>
      <c r="CO327" s="184">
        <v>539</v>
      </c>
      <c r="CP327" s="184">
        <v>456</v>
      </c>
      <c r="CQ327" s="184">
        <v>407</v>
      </c>
      <c r="CR327" s="184">
        <v>350</v>
      </c>
      <c r="CS327" s="184">
        <v>323</v>
      </c>
      <c r="CT327" s="184">
        <v>327</v>
      </c>
      <c r="CU327" s="184">
        <v>230</v>
      </c>
      <c r="CV327" s="184">
        <v>213</v>
      </c>
      <c r="CW327" s="184">
        <v>194</v>
      </c>
      <c r="CX327" s="184">
        <v>137</v>
      </c>
      <c r="CY327" s="184">
        <v>531</v>
      </c>
      <c r="CZ327">
        <v>1269</v>
      </c>
      <c r="DA327">
        <v>1280</v>
      </c>
      <c r="DB327">
        <v>1335</v>
      </c>
      <c r="DC327">
        <v>1352</v>
      </c>
      <c r="DD327">
        <v>1394</v>
      </c>
      <c r="DE327">
        <v>1375</v>
      </c>
      <c r="DF327">
        <v>1344</v>
      </c>
      <c r="DG327">
        <v>1442</v>
      </c>
      <c r="DH327">
        <v>1378</v>
      </c>
      <c r="DI327">
        <v>1412</v>
      </c>
      <c r="DJ327">
        <v>1351</v>
      </c>
      <c r="DK327">
        <v>1469</v>
      </c>
      <c r="DL327">
        <v>1396</v>
      </c>
      <c r="DM327">
        <v>1465</v>
      </c>
      <c r="DN327">
        <v>1408</v>
      </c>
      <c r="DO327">
        <v>1404</v>
      </c>
      <c r="DP327">
        <v>1382</v>
      </c>
      <c r="DQ327">
        <v>1315</v>
      </c>
      <c r="DR327">
        <v>1629</v>
      </c>
      <c r="DS327">
        <v>2970</v>
      </c>
      <c r="DT327">
        <v>3349</v>
      </c>
      <c r="DU327">
        <v>3178</v>
      </c>
      <c r="DV327">
        <v>2689</v>
      </c>
      <c r="DW327">
        <v>3120</v>
      </c>
      <c r="DX327">
        <v>2680</v>
      </c>
      <c r="DY327">
        <v>2426</v>
      </c>
      <c r="DZ327">
        <v>2322</v>
      </c>
      <c r="EA327">
        <v>2195</v>
      </c>
      <c r="EB327">
        <v>2042</v>
      </c>
      <c r="EC327">
        <v>2119</v>
      </c>
      <c r="ED327">
        <v>2108</v>
      </c>
      <c r="EE327">
        <v>2204</v>
      </c>
      <c r="EF327">
        <v>2112</v>
      </c>
      <c r="EG327">
        <v>2034</v>
      </c>
      <c r="EH327">
        <v>2125</v>
      </c>
      <c r="EI327">
        <v>2052</v>
      </c>
      <c r="EJ327">
        <v>2029</v>
      </c>
      <c r="EK327">
        <v>1995</v>
      </c>
      <c r="EL327">
        <v>1858</v>
      </c>
      <c r="EM327">
        <v>1832</v>
      </c>
      <c r="EN327">
        <v>1741</v>
      </c>
      <c r="EO327">
        <v>1735</v>
      </c>
      <c r="EP327">
        <v>1750</v>
      </c>
      <c r="EQ327">
        <v>1748</v>
      </c>
      <c r="ER327">
        <v>1740</v>
      </c>
      <c r="ES327">
        <v>1594</v>
      </c>
      <c r="ET327">
        <v>1499</v>
      </c>
      <c r="EU327">
        <v>1440</v>
      </c>
      <c r="EV327">
        <v>1501</v>
      </c>
      <c r="EW327">
        <v>1344</v>
      </c>
      <c r="EX327">
        <v>1404</v>
      </c>
      <c r="EY327">
        <v>1362</v>
      </c>
      <c r="EZ327">
        <v>1312</v>
      </c>
      <c r="FA327">
        <v>1435</v>
      </c>
      <c r="FB327">
        <v>1318</v>
      </c>
      <c r="FC327">
        <v>1248</v>
      </c>
      <c r="FD327">
        <v>1378</v>
      </c>
      <c r="FE327">
        <v>1410</v>
      </c>
      <c r="FF327">
        <v>1315</v>
      </c>
      <c r="FG327">
        <v>1339</v>
      </c>
      <c r="FH327">
        <v>1281</v>
      </c>
      <c r="FI327">
        <v>1289</v>
      </c>
      <c r="FJ327">
        <v>1194</v>
      </c>
      <c r="FK327">
        <v>1141</v>
      </c>
      <c r="FL327">
        <v>1165</v>
      </c>
      <c r="FM327">
        <v>1133</v>
      </c>
      <c r="FN327">
        <v>1137</v>
      </c>
      <c r="FO327">
        <v>1005</v>
      </c>
      <c r="FP327">
        <v>943</v>
      </c>
      <c r="FQ327">
        <v>896</v>
      </c>
      <c r="FR327">
        <v>927</v>
      </c>
      <c r="FS327">
        <v>878</v>
      </c>
      <c r="FT327">
        <v>818</v>
      </c>
      <c r="FU327">
        <v>841</v>
      </c>
      <c r="FV327">
        <v>884</v>
      </c>
      <c r="FW327">
        <v>836</v>
      </c>
      <c r="FX327">
        <v>865</v>
      </c>
      <c r="FY327">
        <v>909</v>
      </c>
      <c r="FZ327">
        <v>696</v>
      </c>
      <c r="GA327">
        <v>692</v>
      </c>
      <c r="GB327">
        <v>628</v>
      </c>
      <c r="GC327">
        <v>634</v>
      </c>
      <c r="GD327">
        <v>528</v>
      </c>
      <c r="GE327">
        <v>464</v>
      </c>
      <c r="GF327">
        <v>437</v>
      </c>
      <c r="GG327">
        <v>389</v>
      </c>
      <c r="GH327">
        <v>393</v>
      </c>
      <c r="GI327">
        <v>329</v>
      </c>
      <c r="GJ327">
        <v>334</v>
      </c>
      <c r="GK327">
        <v>265</v>
      </c>
      <c r="GL327">
        <v>1182</v>
      </c>
    </row>
    <row r="328" spans="1:194" s="1" customFormat="1" ht="14.4" x14ac:dyDescent="0.3">
      <c r="A328" s="30" t="s">
        <v>46</v>
      </c>
      <c r="B328" s="1" t="s">
        <v>367</v>
      </c>
      <c r="C328" s="29" t="str">
        <f t="shared" si="96"/>
        <v>LA England - Southend-on-Sea</v>
      </c>
      <c r="D328" s="48">
        <f t="shared" si="87"/>
        <v>7111</v>
      </c>
      <c r="E328" s="48">
        <f t="shared" si="88"/>
        <v>6813</v>
      </c>
      <c r="F328" s="49">
        <f t="shared" si="89"/>
        <v>185256</v>
      </c>
      <c r="G328" s="49">
        <f t="shared" si="90"/>
        <v>90258</v>
      </c>
      <c r="H328" s="50">
        <f t="shared" si="91"/>
        <v>94998</v>
      </c>
      <c r="I328" s="50">
        <f t="shared" si="92"/>
        <v>70129</v>
      </c>
      <c r="J328" s="50">
        <f t="shared" si="93"/>
        <v>75516</v>
      </c>
      <c r="K328" s="47">
        <f t="shared" si="94"/>
        <v>20129</v>
      </c>
      <c r="L328" s="48">
        <f t="shared" si="95"/>
        <v>19482</v>
      </c>
      <c r="M328" s="184">
        <v>907</v>
      </c>
      <c r="N328" s="184">
        <v>954</v>
      </c>
      <c r="O328" s="184">
        <v>1069</v>
      </c>
      <c r="P328" s="184">
        <v>993</v>
      </c>
      <c r="Q328" s="184">
        <v>1047</v>
      </c>
      <c r="R328" s="184">
        <v>1086</v>
      </c>
      <c r="S328" s="184">
        <v>1135</v>
      </c>
      <c r="T328" s="184">
        <v>1129</v>
      </c>
      <c r="U328" s="184">
        <v>1200</v>
      </c>
      <c r="V328" s="184">
        <v>1137</v>
      </c>
      <c r="W328" s="184">
        <v>1193</v>
      </c>
      <c r="X328" s="184">
        <v>1168</v>
      </c>
      <c r="Y328" s="184">
        <v>1231</v>
      </c>
      <c r="Z328" s="184">
        <v>1186</v>
      </c>
      <c r="AA328" s="184">
        <v>1219</v>
      </c>
      <c r="AB328" s="184">
        <v>1175</v>
      </c>
      <c r="AC328" s="184">
        <v>1159</v>
      </c>
      <c r="AD328" s="184">
        <v>1141</v>
      </c>
      <c r="AE328" s="184">
        <v>1008</v>
      </c>
      <c r="AF328" s="184">
        <v>771</v>
      </c>
      <c r="AG328" s="184">
        <v>804</v>
      </c>
      <c r="AH328" s="184">
        <v>836</v>
      </c>
      <c r="AI328" s="184">
        <v>887</v>
      </c>
      <c r="AJ328" s="184">
        <v>967</v>
      </c>
      <c r="AK328" s="184">
        <v>1065</v>
      </c>
      <c r="AL328" s="184">
        <v>1049</v>
      </c>
      <c r="AM328" s="184">
        <v>1137</v>
      </c>
      <c r="AN328" s="184">
        <v>1147</v>
      </c>
      <c r="AO328" s="184">
        <v>1090</v>
      </c>
      <c r="AP328" s="184">
        <v>1161</v>
      </c>
      <c r="AQ328" s="184">
        <v>1211</v>
      </c>
      <c r="AR328" s="184">
        <v>1199</v>
      </c>
      <c r="AS328" s="184">
        <v>1171</v>
      </c>
      <c r="AT328" s="184">
        <v>1192</v>
      </c>
      <c r="AU328" s="184">
        <v>1210</v>
      </c>
      <c r="AV328" s="184">
        <v>1233</v>
      </c>
      <c r="AW328" s="184">
        <v>1220</v>
      </c>
      <c r="AX328" s="184">
        <v>1147</v>
      </c>
      <c r="AY328" s="184">
        <v>1202</v>
      </c>
      <c r="AZ328" s="184">
        <v>1211</v>
      </c>
      <c r="BA328" s="184">
        <v>1209</v>
      </c>
      <c r="BB328" s="184">
        <v>1315</v>
      </c>
      <c r="BC328" s="184">
        <v>1276</v>
      </c>
      <c r="BD328" s="184">
        <v>1260</v>
      </c>
      <c r="BE328" s="184">
        <v>1368</v>
      </c>
      <c r="BF328" s="184">
        <v>1271</v>
      </c>
      <c r="BG328" s="184">
        <v>1193</v>
      </c>
      <c r="BH328" s="184">
        <v>1163</v>
      </c>
      <c r="BI328" s="184">
        <v>1155</v>
      </c>
      <c r="BJ328" s="184">
        <v>1096</v>
      </c>
      <c r="BK328" s="184">
        <v>1236</v>
      </c>
      <c r="BL328" s="184">
        <v>1225</v>
      </c>
      <c r="BM328" s="184">
        <v>1322</v>
      </c>
      <c r="BN328" s="184">
        <v>1232</v>
      </c>
      <c r="BO328" s="184">
        <v>1206</v>
      </c>
      <c r="BP328" s="184">
        <v>1253</v>
      </c>
      <c r="BQ328" s="184">
        <v>1184</v>
      </c>
      <c r="BR328" s="184">
        <v>1189</v>
      </c>
      <c r="BS328" s="184">
        <v>1188</v>
      </c>
      <c r="BT328" s="184">
        <v>1212</v>
      </c>
      <c r="BU328" s="184">
        <v>1236</v>
      </c>
      <c r="BV328" s="184">
        <v>1159</v>
      </c>
      <c r="BW328" s="184">
        <v>1131</v>
      </c>
      <c r="BX328" s="184">
        <v>1095</v>
      </c>
      <c r="BY328" s="184">
        <v>1036</v>
      </c>
      <c r="BZ328" s="184">
        <v>965</v>
      </c>
      <c r="CA328" s="184">
        <v>1021</v>
      </c>
      <c r="CB328" s="184">
        <v>842</v>
      </c>
      <c r="CC328" s="184">
        <v>835</v>
      </c>
      <c r="CD328" s="184">
        <v>788</v>
      </c>
      <c r="CE328" s="184">
        <v>744</v>
      </c>
      <c r="CF328" s="184">
        <v>768</v>
      </c>
      <c r="CG328" s="184">
        <v>799</v>
      </c>
      <c r="CH328" s="184">
        <v>706</v>
      </c>
      <c r="CI328" s="184">
        <v>721</v>
      </c>
      <c r="CJ328" s="184">
        <v>765</v>
      </c>
      <c r="CK328" s="184">
        <v>836</v>
      </c>
      <c r="CL328" s="184">
        <v>841</v>
      </c>
      <c r="CM328" s="184">
        <v>661</v>
      </c>
      <c r="CN328" s="184">
        <v>595</v>
      </c>
      <c r="CO328" s="184">
        <v>554</v>
      </c>
      <c r="CP328" s="184">
        <v>472</v>
      </c>
      <c r="CQ328" s="184">
        <v>423</v>
      </c>
      <c r="CR328" s="184">
        <v>364</v>
      </c>
      <c r="CS328" s="184">
        <v>372</v>
      </c>
      <c r="CT328" s="184">
        <v>331</v>
      </c>
      <c r="CU328" s="184">
        <v>298</v>
      </c>
      <c r="CV328" s="184">
        <v>232</v>
      </c>
      <c r="CW328" s="184">
        <v>234</v>
      </c>
      <c r="CX328" s="184">
        <v>190</v>
      </c>
      <c r="CY328" s="184">
        <v>644</v>
      </c>
      <c r="CZ328">
        <v>892</v>
      </c>
      <c r="DA328">
        <v>886</v>
      </c>
      <c r="DB328">
        <v>989</v>
      </c>
      <c r="DC328">
        <v>992</v>
      </c>
      <c r="DD328">
        <v>1087</v>
      </c>
      <c r="DE328">
        <v>1050</v>
      </c>
      <c r="DF328">
        <v>1112</v>
      </c>
      <c r="DG328">
        <v>1122</v>
      </c>
      <c r="DH328">
        <v>1141</v>
      </c>
      <c r="DI328">
        <v>1136</v>
      </c>
      <c r="DJ328">
        <v>1158</v>
      </c>
      <c r="DK328">
        <v>1104</v>
      </c>
      <c r="DL328">
        <v>1170</v>
      </c>
      <c r="DM328">
        <v>1162</v>
      </c>
      <c r="DN328">
        <v>1216</v>
      </c>
      <c r="DO328">
        <v>1143</v>
      </c>
      <c r="DP328">
        <v>1056</v>
      </c>
      <c r="DQ328">
        <v>1066</v>
      </c>
      <c r="DR328">
        <v>970</v>
      </c>
      <c r="DS328">
        <v>677</v>
      </c>
      <c r="DT328">
        <v>652</v>
      </c>
      <c r="DU328">
        <v>638</v>
      </c>
      <c r="DV328">
        <v>798</v>
      </c>
      <c r="DW328">
        <v>969</v>
      </c>
      <c r="DX328">
        <v>1047</v>
      </c>
      <c r="DY328">
        <v>1090</v>
      </c>
      <c r="DZ328">
        <v>1042</v>
      </c>
      <c r="EA328">
        <v>1235</v>
      </c>
      <c r="EB328">
        <v>1149</v>
      </c>
      <c r="EC328">
        <v>1185</v>
      </c>
      <c r="ED328">
        <v>1289</v>
      </c>
      <c r="EE328">
        <v>1254</v>
      </c>
      <c r="EF328">
        <v>1284</v>
      </c>
      <c r="EG328">
        <v>1366</v>
      </c>
      <c r="EH328">
        <v>1410</v>
      </c>
      <c r="EI328">
        <v>1281</v>
      </c>
      <c r="EJ328">
        <v>1334</v>
      </c>
      <c r="EK328">
        <v>1322</v>
      </c>
      <c r="EL328">
        <v>1417</v>
      </c>
      <c r="EM328">
        <v>1429</v>
      </c>
      <c r="EN328">
        <v>1310</v>
      </c>
      <c r="EO328">
        <v>1292</v>
      </c>
      <c r="EP328">
        <v>1325</v>
      </c>
      <c r="EQ328">
        <v>1324</v>
      </c>
      <c r="ER328">
        <v>1363</v>
      </c>
      <c r="ES328">
        <v>1348</v>
      </c>
      <c r="ET328">
        <v>1195</v>
      </c>
      <c r="EU328">
        <v>1156</v>
      </c>
      <c r="EV328">
        <v>1198</v>
      </c>
      <c r="EW328">
        <v>1153</v>
      </c>
      <c r="EX328">
        <v>1247</v>
      </c>
      <c r="EY328">
        <v>1284</v>
      </c>
      <c r="EZ328">
        <v>1265</v>
      </c>
      <c r="FA328">
        <v>1203</v>
      </c>
      <c r="FB328">
        <v>1241</v>
      </c>
      <c r="FC328">
        <v>1238</v>
      </c>
      <c r="FD328">
        <v>1267</v>
      </c>
      <c r="FE328">
        <v>1222</v>
      </c>
      <c r="FF328">
        <v>1308</v>
      </c>
      <c r="FG328">
        <v>1211</v>
      </c>
      <c r="FH328">
        <v>1237</v>
      </c>
      <c r="FI328">
        <v>1219</v>
      </c>
      <c r="FJ328">
        <v>1112</v>
      </c>
      <c r="FK328">
        <v>1081</v>
      </c>
      <c r="FL328">
        <v>1071</v>
      </c>
      <c r="FM328">
        <v>1043</v>
      </c>
      <c r="FN328">
        <v>978</v>
      </c>
      <c r="FO328">
        <v>966</v>
      </c>
      <c r="FP328">
        <v>866</v>
      </c>
      <c r="FQ328">
        <v>902</v>
      </c>
      <c r="FR328">
        <v>875</v>
      </c>
      <c r="FS328">
        <v>912</v>
      </c>
      <c r="FT328">
        <v>819</v>
      </c>
      <c r="FU328">
        <v>866</v>
      </c>
      <c r="FV328">
        <v>891</v>
      </c>
      <c r="FW328">
        <v>899</v>
      </c>
      <c r="FX328">
        <v>987</v>
      </c>
      <c r="FY328">
        <v>1020</v>
      </c>
      <c r="FZ328">
        <v>764</v>
      </c>
      <c r="GA328">
        <v>759</v>
      </c>
      <c r="GB328">
        <v>765</v>
      </c>
      <c r="GC328">
        <v>666</v>
      </c>
      <c r="GD328">
        <v>547</v>
      </c>
      <c r="GE328">
        <v>424</v>
      </c>
      <c r="GF328">
        <v>518</v>
      </c>
      <c r="GG328">
        <v>456</v>
      </c>
      <c r="GH328">
        <v>459</v>
      </c>
      <c r="GI328">
        <v>347</v>
      </c>
      <c r="GJ328">
        <v>338</v>
      </c>
      <c r="GK328">
        <v>311</v>
      </c>
      <c r="GL328">
        <v>1430</v>
      </c>
    </row>
    <row r="329" spans="1:194" s="1" customFormat="1" ht="14.4" x14ac:dyDescent="0.3">
      <c r="A329" s="30" t="s">
        <v>46</v>
      </c>
      <c r="B329" s="1" t="s">
        <v>368</v>
      </c>
      <c r="C329" s="29" t="str">
        <f t="shared" si="96"/>
        <v>LA England - Southwark</v>
      </c>
      <c r="D329" s="48">
        <f t="shared" si="87"/>
        <v>9793</v>
      </c>
      <c r="E329" s="48">
        <f t="shared" si="88"/>
        <v>9403</v>
      </c>
      <c r="F329" s="49">
        <f t="shared" si="89"/>
        <v>314786</v>
      </c>
      <c r="G329" s="49">
        <f t="shared" si="90"/>
        <v>151672</v>
      </c>
      <c r="H329" s="50">
        <f t="shared" si="91"/>
        <v>163114</v>
      </c>
      <c r="I329" s="50">
        <f t="shared" si="92"/>
        <v>123258</v>
      </c>
      <c r="J329" s="50">
        <f t="shared" si="93"/>
        <v>135902</v>
      </c>
      <c r="K329" s="47">
        <f t="shared" si="94"/>
        <v>28414</v>
      </c>
      <c r="L329" s="48">
        <f t="shared" si="95"/>
        <v>27212</v>
      </c>
      <c r="M329" s="184">
        <v>1647</v>
      </c>
      <c r="N329" s="184">
        <v>1681</v>
      </c>
      <c r="O329" s="184">
        <v>1571</v>
      </c>
      <c r="P329" s="184">
        <v>1377</v>
      </c>
      <c r="Q329" s="184">
        <v>1527</v>
      </c>
      <c r="R329" s="184">
        <v>1537</v>
      </c>
      <c r="S329" s="184">
        <v>1435</v>
      </c>
      <c r="T329" s="184">
        <v>1531</v>
      </c>
      <c r="U329" s="184">
        <v>1623</v>
      </c>
      <c r="V329" s="184">
        <v>1556</v>
      </c>
      <c r="W329" s="184">
        <v>1598</v>
      </c>
      <c r="X329" s="184">
        <v>1538</v>
      </c>
      <c r="Y329" s="184">
        <v>1471</v>
      </c>
      <c r="Z329" s="184">
        <v>1666</v>
      </c>
      <c r="AA329" s="184">
        <v>1599</v>
      </c>
      <c r="AB329" s="184">
        <v>1694</v>
      </c>
      <c r="AC329" s="184">
        <v>1627</v>
      </c>
      <c r="AD329" s="184">
        <v>1736</v>
      </c>
      <c r="AE329" s="184">
        <v>1726</v>
      </c>
      <c r="AF329" s="184">
        <v>2057</v>
      </c>
      <c r="AG329" s="184">
        <v>2164</v>
      </c>
      <c r="AH329" s="184">
        <v>2188</v>
      </c>
      <c r="AI329" s="184">
        <v>2340</v>
      </c>
      <c r="AJ329" s="184">
        <v>2531</v>
      </c>
      <c r="AK329" s="184">
        <v>2973</v>
      </c>
      <c r="AL329" s="184">
        <v>3347</v>
      </c>
      <c r="AM329" s="184">
        <v>3472</v>
      </c>
      <c r="AN329" s="184">
        <v>3893</v>
      </c>
      <c r="AO329" s="184">
        <v>4011</v>
      </c>
      <c r="AP329" s="184">
        <v>3880</v>
      </c>
      <c r="AQ329" s="184">
        <v>4043</v>
      </c>
      <c r="AR329" s="184">
        <v>3909</v>
      </c>
      <c r="AS329" s="184">
        <v>3551</v>
      </c>
      <c r="AT329" s="184">
        <v>3416</v>
      </c>
      <c r="AU329" s="184">
        <v>3379</v>
      </c>
      <c r="AV329" s="184">
        <v>3173</v>
      </c>
      <c r="AW329" s="184">
        <v>2862</v>
      </c>
      <c r="AX329" s="184">
        <v>2462</v>
      </c>
      <c r="AY329" s="184">
        <v>2418</v>
      </c>
      <c r="AZ329" s="184">
        <v>2267</v>
      </c>
      <c r="BA329" s="184">
        <v>2182</v>
      </c>
      <c r="BB329" s="184">
        <v>2065</v>
      </c>
      <c r="BC329" s="184">
        <v>2085</v>
      </c>
      <c r="BD329" s="184">
        <v>2019</v>
      </c>
      <c r="BE329" s="184">
        <v>2013</v>
      </c>
      <c r="BF329" s="184">
        <v>1912</v>
      </c>
      <c r="BG329" s="184">
        <v>1786</v>
      </c>
      <c r="BH329" s="184">
        <v>1687</v>
      </c>
      <c r="BI329" s="184">
        <v>1859</v>
      </c>
      <c r="BJ329" s="184">
        <v>1783</v>
      </c>
      <c r="BK329" s="184">
        <v>1705</v>
      </c>
      <c r="BL329" s="184">
        <v>1902</v>
      </c>
      <c r="BM329" s="184">
        <v>1676</v>
      </c>
      <c r="BN329" s="184">
        <v>1711</v>
      </c>
      <c r="BO329" s="184">
        <v>1816</v>
      </c>
      <c r="BP329" s="184">
        <v>1825</v>
      </c>
      <c r="BQ329" s="184">
        <v>1702</v>
      </c>
      <c r="BR329" s="184">
        <v>1845</v>
      </c>
      <c r="BS329" s="184">
        <v>1723</v>
      </c>
      <c r="BT329" s="184">
        <v>1677</v>
      </c>
      <c r="BU329" s="184">
        <v>1634</v>
      </c>
      <c r="BV329" s="184">
        <v>1540</v>
      </c>
      <c r="BW329" s="184">
        <v>1476</v>
      </c>
      <c r="BX329" s="184">
        <v>1369</v>
      </c>
      <c r="BY329" s="184">
        <v>1345</v>
      </c>
      <c r="BZ329" s="184">
        <v>1187</v>
      </c>
      <c r="CA329" s="184">
        <v>1100</v>
      </c>
      <c r="CB329" s="184">
        <v>971</v>
      </c>
      <c r="CC329" s="184">
        <v>889</v>
      </c>
      <c r="CD329" s="184">
        <v>834</v>
      </c>
      <c r="CE329" s="184">
        <v>755</v>
      </c>
      <c r="CF329" s="184">
        <v>623</v>
      </c>
      <c r="CG329" s="184">
        <v>596</v>
      </c>
      <c r="CH329" s="184">
        <v>559</v>
      </c>
      <c r="CI329" s="184">
        <v>563</v>
      </c>
      <c r="CJ329" s="184">
        <v>466</v>
      </c>
      <c r="CK329" s="184">
        <v>541</v>
      </c>
      <c r="CL329" s="184">
        <v>580</v>
      </c>
      <c r="CM329" s="184">
        <v>404</v>
      </c>
      <c r="CN329" s="184">
        <v>346</v>
      </c>
      <c r="CO329" s="184">
        <v>312</v>
      </c>
      <c r="CP329" s="184">
        <v>301</v>
      </c>
      <c r="CQ329" s="184">
        <v>258</v>
      </c>
      <c r="CR329" s="184">
        <v>250</v>
      </c>
      <c r="CS329" s="184">
        <v>230</v>
      </c>
      <c r="CT329" s="184">
        <v>206</v>
      </c>
      <c r="CU329" s="184">
        <v>195</v>
      </c>
      <c r="CV329" s="184">
        <v>138</v>
      </c>
      <c r="CW329" s="184">
        <v>127</v>
      </c>
      <c r="CX329" s="184">
        <v>105</v>
      </c>
      <c r="CY329" s="184">
        <v>323</v>
      </c>
      <c r="CZ329">
        <v>1568</v>
      </c>
      <c r="DA329">
        <v>1533</v>
      </c>
      <c r="DB329">
        <v>1530</v>
      </c>
      <c r="DC329">
        <v>1384</v>
      </c>
      <c r="DD329">
        <v>1382</v>
      </c>
      <c r="DE329">
        <v>1438</v>
      </c>
      <c r="DF329">
        <v>1401</v>
      </c>
      <c r="DG329">
        <v>1529</v>
      </c>
      <c r="DH329">
        <v>1525</v>
      </c>
      <c r="DI329">
        <v>1472</v>
      </c>
      <c r="DJ329">
        <v>1483</v>
      </c>
      <c r="DK329">
        <v>1564</v>
      </c>
      <c r="DL329">
        <v>1530</v>
      </c>
      <c r="DM329">
        <v>1609</v>
      </c>
      <c r="DN329">
        <v>1452</v>
      </c>
      <c r="DO329">
        <v>1569</v>
      </c>
      <c r="DP329">
        <v>1644</v>
      </c>
      <c r="DQ329">
        <v>1599</v>
      </c>
      <c r="DR329">
        <v>1746</v>
      </c>
      <c r="DS329">
        <v>2610</v>
      </c>
      <c r="DT329">
        <v>2846</v>
      </c>
      <c r="DU329">
        <v>2921</v>
      </c>
      <c r="DV329">
        <v>2959</v>
      </c>
      <c r="DW329">
        <v>3184</v>
      </c>
      <c r="DX329">
        <v>3807</v>
      </c>
      <c r="DY329">
        <v>3797</v>
      </c>
      <c r="DZ329">
        <v>4159</v>
      </c>
      <c r="EA329">
        <v>4143</v>
      </c>
      <c r="EB329">
        <v>4116</v>
      </c>
      <c r="EC329">
        <v>4102</v>
      </c>
      <c r="ED329">
        <v>4061</v>
      </c>
      <c r="EE329">
        <v>3802</v>
      </c>
      <c r="EF329">
        <v>3688</v>
      </c>
      <c r="EG329">
        <v>3371</v>
      </c>
      <c r="EH329">
        <v>3193</v>
      </c>
      <c r="EI329">
        <v>3223</v>
      </c>
      <c r="EJ329">
        <v>2817</v>
      </c>
      <c r="EK329">
        <v>2591</v>
      </c>
      <c r="EL329">
        <v>2432</v>
      </c>
      <c r="EM329">
        <v>2316</v>
      </c>
      <c r="EN329">
        <v>2371</v>
      </c>
      <c r="EO329">
        <v>2252</v>
      </c>
      <c r="EP329">
        <v>2183</v>
      </c>
      <c r="EQ329">
        <v>2268</v>
      </c>
      <c r="ER329">
        <v>2050</v>
      </c>
      <c r="ES329">
        <v>2093</v>
      </c>
      <c r="ET329">
        <v>1976</v>
      </c>
      <c r="EU329">
        <v>2097</v>
      </c>
      <c r="EV329">
        <v>2054</v>
      </c>
      <c r="EW329">
        <v>1960</v>
      </c>
      <c r="EX329">
        <v>1917</v>
      </c>
      <c r="EY329">
        <v>1936</v>
      </c>
      <c r="EZ329">
        <v>1966</v>
      </c>
      <c r="FA329">
        <v>2028</v>
      </c>
      <c r="FB329">
        <v>1868</v>
      </c>
      <c r="FC329">
        <v>1918</v>
      </c>
      <c r="FD329">
        <v>1879</v>
      </c>
      <c r="FE329">
        <v>1846</v>
      </c>
      <c r="FF329">
        <v>1778</v>
      </c>
      <c r="FG329">
        <v>1730</v>
      </c>
      <c r="FH329">
        <v>1788</v>
      </c>
      <c r="FI329">
        <v>1813</v>
      </c>
      <c r="FJ329">
        <v>1523</v>
      </c>
      <c r="FK329">
        <v>1509</v>
      </c>
      <c r="FL329">
        <v>1392</v>
      </c>
      <c r="FM329">
        <v>1234</v>
      </c>
      <c r="FN329">
        <v>1169</v>
      </c>
      <c r="FO329">
        <v>1101</v>
      </c>
      <c r="FP329">
        <v>1027</v>
      </c>
      <c r="FQ329">
        <v>865</v>
      </c>
      <c r="FR329">
        <v>854</v>
      </c>
      <c r="FS329">
        <v>807</v>
      </c>
      <c r="FT329">
        <v>688</v>
      </c>
      <c r="FU329">
        <v>594</v>
      </c>
      <c r="FV329">
        <v>718</v>
      </c>
      <c r="FW329">
        <v>650</v>
      </c>
      <c r="FX329">
        <v>580</v>
      </c>
      <c r="FY329">
        <v>632</v>
      </c>
      <c r="FZ329">
        <v>533</v>
      </c>
      <c r="GA329">
        <v>446</v>
      </c>
      <c r="GB329">
        <v>438</v>
      </c>
      <c r="GC329">
        <v>372</v>
      </c>
      <c r="GD329">
        <v>361</v>
      </c>
      <c r="GE329">
        <v>365</v>
      </c>
      <c r="GF329">
        <v>346</v>
      </c>
      <c r="GG329">
        <v>332</v>
      </c>
      <c r="GH329">
        <v>259</v>
      </c>
      <c r="GI329">
        <v>242</v>
      </c>
      <c r="GJ329">
        <v>226</v>
      </c>
      <c r="GK329">
        <v>186</v>
      </c>
      <c r="GL329">
        <v>798</v>
      </c>
    </row>
    <row r="330" spans="1:194" s="1" customFormat="1" ht="14.4" x14ac:dyDescent="0.3">
      <c r="A330" s="30" t="s">
        <v>46</v>
      </c>
      <c r="B330" s="1" t="s">
        <v>369</v>
      </c>
      <c r="C330" s="29" t="str">
        <f t="shared" si="96"/>
        <v>LA England - Spelthorne</v>
      </c>
      <c r="D330" s="48">
        <f t="shared" si="87"/>
        <v>4081</v>
      </c>
      <c r="E330" s="48">
        <f t="shared" si="88"/>
        <v>3661</v>
      </c>
      <c r="F330" s="49">
        <f t="shared" si="89"/>
        <v>107074</v>
      </c>
      <c r="G330" s="49">
        <f t="shared" si="90"/>
        <v>52515</v>
      </c>
      <c r="H330" s="50">
        <f t="shared" si="91"/>
        <v>54559</v>
      </c>
      <c r="I330" s="50">
        <f t="shared" si="92"/>
        <v>40543</v>
      </c>
      <c r="J330" s="50">
        <f t="shared" si="93"/>
        <v>43374</v>
      </c>
      <c r="K330" s="47">
        <f t="shared" si="94"/>
        <v>11972</v>
      </c>
      <c r="L330" s="48">
        <f t="shared" si="95"/>
        <v>11185</v>
      </c>
      <c r="M330" s="184">
        <v>634</v>
      </c>
      <c r="N330" s="184">
        <v>596</v>
      </c>
      <c r="O330" s="184">
        <v>644</v>
      </c>
      <c r="P330" s="184">
        <v>660</v>
      </c>
      <c r="Q330" s="184">
        <v>660</v>
      </c>
      <c r="R330" s="184">
        <v>620</v>
      </c>
      <c r="S330" s="184">
        <v>672</v>
      </c>
      <c r="T330" s="184">
        <v>706</v>
      </c>
      <c r="U330" s="184">
        <v>677</v>
      </c>
      <c r="V330" s="184">
        <v>668</v>
      </c>
      <c r="W330" s="184">
        <v>686</v>
      </c>
      <c r="X330" s="184">
        <v>668</v>
      </c>
      <c r="Y330" s="184">
        <v>698</v>
      </c>
      <c r="Z330" s="184">
        <v>709</v>
      </c>
      <c r="AA330" s="184">
        <v>640</v>
      </c>
      <c r="AB330" s="184">
        <v>705</v>
      </c>
      <c r="AC330" s="184">
        <v>678</v>
      </c>
      <c r="AD330" s="184">
        <v>651</v>
      </c>
      <c r="AE330" s="184">
        <v>608</v>
      </c>
      <c r="AF330" s="184">
        <v>489</v>
      </c>
      <c r="AG330" s="184">
        <v>479</v>
      </c>
      <c r="AH330" s="184">
        <v>456</v>
      </c>
      <c r="AI330" s="184">
        <v>507</v>
      </c>
      <c r="AJ330" s="184">
        <v>611</v>
      </c>
      <c r="AK330" s="184">
        <v>597</v>
      </c>
      <c r="AL330" s="184">
        <v>532</v>
      </c>
      <c r="AM330" s="184">
        <v>625</v>
      </c>
      <c r="AN330" s="184">
        <v>619</v>
      </c>
      <c r="AO330" s="184">
        <v>593</v>
      </c>
      <c r="AP330" s="184">
        <v>611</v>
      </c>
      <c r="AQ330" s="184">
        <v>632</v>
      </c>
      <c r="AR330" s="184">
        <v>676</v>
      </c>
      <c r="AS330" s="184">
        <v>663</v>
      </c>
      <c r="AT330" s="184">
        <v>732</v>
      </c>
      <c r="AU330" s="184">
        <v>744</v>
      </c>
      <c r="AV330" s="184">
        <v>681</v>
      </c>
      <c r="AW330" s="184">
        <v>856</v>
      </c>
      <c r="AX330" s="184">
        <v>797</v>
      </c>
      <c r="AY330" s="184">
        <v>739</v>
      </c>
      <c r="AZ330" s="184">
        <v>836</v>
      </c>
      <c r="BA330" s="184">
        <v>798</v>
      </c>
      <c r="BB330" s="184">
        <v>768</v>
      </c>
      <c r="BC330" s="184">
        <v>877</v>
      </c>
      <c r="BD330" s="184">
        <v>811</v>
      </c>
      <c r="BE330" s="184">
        <v>722</v>
      </c>
      <c r="BF330" s="184">
        <v>760</v>
      </c>
      <c r="BG330" s="184">
        <v>727</v>
      </c>
      <c r="BH330" s="184">
        <v>734</v>
      </c>
      <c r="BI330" s="184">
        <v>677</v>
      </c>
      <c r="BJ330" s="184">
        <v>663</v>
      </c>
      <c r="BK330" s="184">
        <v>634</v>
      </c>
      <c r="BL330" s="184">
        <v>656</v>
      </c>
      <c r="BM330" s="184">
        <v>717</v>
      </c>
      <c r="BN330" s="184">
        <v>722</v>
      </c>
      <c r="BO330" s="184">
        <v>707</v>
      </c>
      <c r="BP330" s="184">
        <v>689</v>
      </c>
      <c r="BQ330" s="184">
        <v>654</v>
      </c>
      <c r="BR330" s="184">
        <v>714</v>
      </c>
      <c r="BS330" s="184">
        <v>738</v>
      </c>
      <c r="BT330" s="184">
        <v>691</v>
      </c>
      <c r="BU330" s="184">
        <v>706</v>
      </c>
      <c r="BV330" s="184">
        <v>696</v>
      </c>
      <c r="BW330" s="184">
        <v>692</v>
      </c>
      <c r="BX330" s="184">
        <v>619</v>
      </c>
      <c r="BY330" s="184">
        <v>574</v>
      </c>
      <c r="BZ330" s="184">
        <v>565</v>
      </c>
      <c r="CA330" s="184">
        <v>514</v>
      </c>
      <c r="CB330" s="184">
        <v>461</v>
      </c>
      <c r="CC330" s="184">
        <v>477</v>
      </c>
      <c r="CD330" s="184">
        <v>442</v>
      </c>
      <c r="CE330" s="184">
        <v>395</v>
      </c>
      <c r="CF330" s="184">
        <v>436</v>
      </c>
      <c r="CG330" s="184">
        <v>358</v>
      </c>
      <c r="CH330" s="184">
        <v>393</v>
      </c>
      <c r="CI330" s="184">
        <v>359</v>
      </c>
      <c r="CJ330" s="184">
        <v>407</v>
      </c>
      <c r="CK330" s="184">
        <v>385</v>
      </c>
      <c r="CL330" s="184">
        <v>442</v>
      </c>
      <c r="CM330" s="184">
        <v>359</v>
      </c>
      <c r="CN330" s="184">
        <v>297</v>
      </c>
      <c r="CO330" s="184">
        <v>286</v>
      </c>
      <c r="CP330" s="184">
        <v>283</v>
      </c>
      <c r="CQ330" s="184">
        <v>219</v>
      </c>
      <c r="CR330" s="184">
        <v>218</v>
      </c>
      <c r="CS330" s="184">
        <v>218</v>
      </c>
      <c r="CT330" s="184">
        <v>199</v>
      </c>
      <c r="CU330" s="184">
        <v>191</v>
      </c>
      <c r="CV330" s="184">
        <v>189</v>
      </c>
      <c r="CW330" s="184">
        <v>130</v>
      </c>
      <c r="CX330" s="184">
        <v>112</v>
      </c>
      <c r="CY330" s="184">
        <v>379</v>
      </c>
      <c r="CZ330">
        <v>557</v>
      </c>
      <c r="DA330">
        <v>589</v>
      </c>
      <c r="DB330">
        <v>638</v>
      </c>
      <c r="DC330">
        <v>545</v>
      </c>
      <c r="DD330">
        <v>666</v>
      </c>
      <c r="DE330">
        <v>646</v>
      </c>
      <c r="DF330">
        <v>587</v>
      </c>
      <c r="DG330">
        <v>613</v>
      </c>
      <c r="DH330">
        <v>671</v>
      </c>
      <c r="DI330">
        <v>675</v>
      </c>
      <c r="DJ330">
        <v>653</v>
      </c>
      <c r="DK330">
        <v>684</v>
      </c>
      <c r="DL330">
        <v>599</v>
      </c>
      <c r="DM330">
        <v>642</v>
      </c>
      <c r="DN330">
        <v>610</v>
      </c>
      <c r="DO330">
        <v>612</v>
      </c>
      <c r="DP330">
        <v>596</v>
      </c>
      <c r="DQ330">
        <v>602</v>
      </c>
      <c r="DR330">
        <v>544</v>
      </c>
      <c r="DS330">
        <v>366</v>
      </c>
      <c r="DT330">
        <v>360</v>
      </c>
      <c r="DU330">
        <v>454</v>
      </c>
      <c r="DV330">
        <v>476</v>
      </c>
      <c r="DW330">
        <v>551</v>
      </c>
      <c r="DX330">
        <v>570</v>
      </c>
      <c r="DY330">
        <v>713</v>
      </c>
      <c r="DZ330">
        <v>623</v>
      </c>
      <c r="EA330">
        <v>634</v>
      </c>
      <c r="EB330">
        <v>628</v>
      </c>
      <c r="EC330">
        <v>684</v>
      </c>
      <c r="ED330">
        <v>779</v>
      </c>
      <c r="EE330">
        <v>733</v>
      </c>
      <c r="EF330">
        <v>776</v>
      </c>
      <c r="EG330">
        <v>797</v>
      </c>
      <c r="EH330">
        <v>758</v>
      </c>
      <c r="EI330">
        <v>827</v>
      </c>
      <c r="EJ330">
        <v>925</v>
      </c>
      <c r="EK330">
        <v>912</v>
      </c>
      <c r="EL330">
        <v>818</v>
      </c>
      <c r="EM330">
        <v>840</v>
      </c>
      <c r="EN330">
        <v>801</v>
      </c>
      <c r="EO330">
        <v>820</v>
      </c>
      <c r="EP330">
        <v>835</v>
      </c>
      <c r="EQ330">
        <v>869</v>
      </c>
      <c r="ER330">
        <v>850</v>
      </c>
      <c r="ES330">
        <v>828</v>
      </c>
      <c r="ET330">
        <v>770</v>
      </c>
      <c r="EU330">
        <v>701</v>
      </c>
      <c r="EV330">
        <v>723</v>
      </c>
      <c r="EW330">
        <v>691</v>
      </c>
      <c r="EX330">
        <v>653</v>
      </c>
      <c r="EY330">
        <v>691</v>
      </c>
      <c r="EZ330">
        <v>718</v>
      </c>
      <c r="FA330">
        <v>753</v>
      </c>
      <c r="FB330">
        <v>694</v>
      </c>
      <c r="FC330">
        <v>765</v>
      </c>
      <c r="FD330">
        <v>691</v>
      </c>
      <c r="FE330">
        <v>725</v>
      </c>
      <c r="FF330">
        <v>724</v>
      </c>
      <c r="FG330">
        <v>716</v>
      </c>
      <c r="FH330">
        <v>679</v>
      </c>
      <c r="FI330">
        <v>716</v>
      </c>
      <c r="FJ330">
        <v>625</v>
      </c>
      <c r="FK330">
        <v>575</v>
      </c>
      <c r="FL330">
        <v>523</v>
      </c>
      <c r="FM330">
        <v>579</v>
      </c>
      <c r="FN330">
        <v>506</v>
      </c>
      <c r="FO330">
        <v>512</v>
      </c>
      <c r="FP330">
        <v>452</v>
      </c>
      <c r="FQ330">
        <v>464</v>
      </c>
      <c r="FR330">
        <v>475</v>
      </c>
      <c r="FS330">
        <v>436</v>
      </c>
      <c r="FT330">
        <v>430</v>
      </c>
      <c r="FU330">
        <v>436</v>
      </c>
      <c r="FV330">
        <v>434</v>
      </c>
      <c r="FW330">
        <v>474</v>
      </c>
      <c r="FX330">
        <v>447</v>
      </c>
      <c r="FY330">
        <v>531</v>
      </c>
      <c r="FZ330">
        <v>432</v>
      </c>
      <c r="GA330">
        <v>388</v>
      </c>
      <c r="GB330">
        <v>374</v>
      </c>
      <c r="GC330">
        <v>381</v>
      </c>
      <c r="GD330">
        <v>322</v>
      </c>
      <c r="GE330">
        <v>275</v>
      </c>
      <c r="GF330">
        <v>280</v>
      </c>
      <c r="GG330">
        <v>270</v>
      </c>
      <c r="GH330">
        <v>203</v>
      </c>
      <c r="GI330">
        <v>231</v>
      </c>
      <c r="GJ330">
        <v>216</v>
      </c>
      <c r="GK330">
        <v>156</v>
      </c>
      <c r="GL330">
        <v>766</v>
      </c>
    </row>
    <row r="331" spans="1:194" s="1" customFormat="1" ht="14.4" x14ac:dyDescent="0.3">
      <c r="A331" s="30" t="s">
        <v>46</v>
      </c>
      <c r="B331" s="1" t="s">
        <v>370</v>
      </c>
      <c r="C331" s="29" t="str">
        <f t="shared" si="96"/>
        <v>LA England - St Albans</v>
      </c>
      <c r="D331" s="48">
        <f t="shared" si="87"/>
        <v>7095</v>
      </c>
      <c r="E331" s="48">
        <f t="shared" si="88"/>
        <v>6739</v>
      </c>
      <c r="F331" s="49">
        <f t="shared" si="89"/>
        <v>151012</v>
      </c>
      <c r="G331" s="49">
        <f t="shared" si="90"/>
        <v>73701</v>
      </c>
      <c r="H331" s="50">
        <f t="shared" si="91"/>
        <v>77311</v>
      </c>
      <c r="I331" s="50">
        <f t="shared" si="92"/>
        <v>55072</v>
      </c>
      <c r="J331" s="50">
        <f t="shared" si="93"/>
        <v>59559</v>
      </c>
      <c r="K331" s="47">
        <f t="shared" si="94"/>
        <v>18629</v>
      </c>
      <c r="L331" s="48">
        <f t="shared" si="95"/>
        <v>17752</v>
      </c>
      <c r="M331" s="184">
        <v>713</v>
      </c>
      <c r="N331" s="184">
        <v>768</v>
      </c>
      <c r="O331" s="184">
        <v>856</v>
      </c>
      <c r="P331" s="184">
        <v>932</v>
      </c>
      <c r="Q331" s="184">
        <v>910</v>
      </c>
      <c r="R331" s="184">
        <v>985</v>
      </c>
      <c r="S331" s="184">
        <v>971</v>
      </c>
      <c r="T331" s="184">
        <v>1040</v>
      </c>
      <c r="U331" s="184">
        <v>1041</v>
      </c>
      <c r="V331" s="184">
        <v>1105</v>
      </c>
      <c r="W331" s="184">
        <v>1083</v>
      </c>
      <c r="X331" s="184">
        <v>1130</v>
      </c>
      <c r="Y331" s="184">
        <v>1202</v>
      </c>
      <c r="Z331" s="184">
        <v>1244</v>
      </c>
      <c r="AA331" s="184">
        <v>1199</v>
      </c>
      <c r="AB331" s="184">
        <v>1184</v>
      </c>
      <c r="AC331" s="184">
        <v>1192</v>
      </c>
      <c r="AD331" s="184">
        <v>1074</v>
      </c>
      <c r="AE331" s="184">
        <v>989</v>
      </c>
      <c r="AF331" s="184">
        <v>488</v>
      </c>
      <c r="AG331" s="184">
        <v>353</v>
      </c>
      <c r="AH331" s="184">
        <v>421</v>
      </c>
      <c r="AI331" s="184">
        <v>633</v>
      </c>
      <c r="AJ331" s="184">
        <v>768</v>
      </c>
      <c r="AK331" s="184">
        <v>805</v>
      </c>
      <c r="AL331" s="184">
        <v>776</v>
      </c>
      <c r="AM331" s="184">
        <v>851</v>
      </c>
      <c r="AN331" s="184">
        <v>813</v>
      </c>
      <c r="AO331" s="184">
        <v>737</v>
      </c>
      <c r="AP331" s="184">
        <v>728</v>
      </c>
      <c r="AQ331" s="184">
        <v>736</v>
      </c>
      <c r="AR331" s="184">
        <v>779</v>
      </c>
      <c r="AS331" s="184">
        <v>790</v>
      </c>
      <c r="AT331" s="184">
        <v>839</v>
      </c>
      <c r="AU331" s="184">
        <v>954</v>
      </c>
      <c r="AV331" s="184">
        <v>929</v>
      </c>
      <c r="AW331" s="184">
        <v>954</v>
      </c>
      <c r="AX331" s="184">
        <v>864</v>
      </c>
      <c r="AY331" s="184">
        <v>921</v>
      </c>
      <c r="AZ331" s="184">
        <v>865</v>
      </c>
      <c r="BA331" s="184">
        <v>963</v>
      </c>
      <c r="BB331" s="184">
        <v>981</v>
      </c>
      <c r="BC331" s="184">
        <v>1017</v>
      </c>
      <c r="BD331" s="184">
        <v>1079</v>
      </c>
      <c r="BE331" s="184">
        <v>1171</v>
      </c>
      <c r="BF331" s="184">
        <v>1112</v>
      </c>
      <c r="BG331" s="184">
        <v>1142</v>
      </c>
      <c r="BH331" s="184">
        <v>1184</v>
      </c>
      <c r="BI331" s="184">
        <v>1113</v>
      </c>
      <c r="BJ331" s="184">
        <v>1178</v>
      </c>
      <c r="BK331" s="184">
        <v>1144</v>
      </c>
      <c r="BL331" s="184">
        <v>1068</v>
      </c>
      <c r="BM331" s="184">
        <v>1164</v>
      </c>
      <c r="BN331" s="184">
        <v>1190</v>
      </c>
      <c r="BO331" s="184">
        <v>1081</v>
      </c>
      <c r="BP331" s="184">
        <v>1057</v>
      </c>
      <c r="BQ331" s="184">
        <v>1125</v>
      </c>
      <c r="BR331" s="184">
        <v>1053</v>
      </c>
      <c r="BS331" s="184">
        <v>1017</v>
      </c>
      <c r="BT331" s="184">
        <v>956</v>
      </c>
      <c r="BU331" s="184">
        <v>896</v>
      </c>
      <c r="BV331" s="184">
        <v>895</v>
      </c>
      <c r="BW331" s="184">
        <v>828</v>
      </c>
      <c r="BX331" s="184">
        <v>828</v>
      </c>
      <c r="BY331" s="184">
        <v>762</v>
      </c>
      <c r="BZ331" s="184">
        <v>691</v>
      </c>
      <c r="CA331" s="184">
        <v>680</v>
      </c>
      <c r="CB331" s="184">
        <v>676</v>
      </c>
      <c r="CC331" s="184">
        <v>619</v>
      </c>
      <c r="CD331" s="184">
        <v>576</v>
      </c>
      <c r="CE331" s="184">
        <v>605</v>
      </c>
      <c r="CF331" s="184">
        <v>616</v>
      </c>
      <c r="CG331" s="184">
        <v>507</v>
      </c>
      <c r="CH331" s="184">
        <v>515</v>
      </c>
      <c r="CI331" s="184">
        <v>592</v>
      </c>
      <c r="CJ331" s="184">
        <v>480</v>
      </c>
      <c r="CK331" s="184">
        <v>573</v>
      </c>
      <c r="CL331" s="184">
        <v>610</v>
      </c>
      <c r="CM331" s="184">
        <v>480</v>
      </c>
      <c r="CN331" s="184">
        <v>455</v>
      </c>
      <c r="CO331" s="184">
        <v>446</v>
      </c>
      <c r="CP331" s="184">
        <v>379</v>
      </c>
      <c r="CQ331" s="184">
        <v>307</v>
      </c>
      <c r="CR331" s="184">
        <v>255</v>
      </c>
      <c r="CS331" s="184">
        <v>296</v>
      </c>
      <c r="CT331" s="184">
        <v>281</v>
      </c>
      <c r="CU331" s="184">
        <v>249</v>
      </c>
      <c r="CV331" s="184">
        <v>222</v>
      </c>
      <c r="CW331" s="184">
        <v>182</v>
      </c>
      <c r="CX331" s="184">
        <v>177</v>
      </c>
      <c r="CY331" s="184">
        <v>606</v>
      </c>
      <c r="CZ331">
        <v>672</v>
      </c>
      <c r="DA331">
        <v>692</v>
      </c>
      <c r="DB331">
        <v>736</v>
      </c>
      <c r="DC331">
        <v>796</v>
      </c>
      <c r="DD331">
        <v>853</v>
      </c>
      <c r="DE331">
        <v>935</v>
      </c>
      <c r="DF331">
        <v>988</v>
      </c>
      <c r="DG331">
        <v>964</v>
      </c>
      <c r="DH331">
        <v>1097</v>
      </c>
      <c r="DI331">
        <v>1062</v>
      </c>
      <c r="DJ331">
        <v>1113</v>
      </c>
      <c r="DK331">
        <v>1105</v>
      </c>
      <c r="DL331">
        <v>1166</v>
      </c>
      <c r="DM331">
        <v>1154</v>
      </c>
      <c r="DN331">
        <v>1109</v>
      </c>
      <c r="DO331">
        <v>1141</v>
      </c>
      <c r="DP331">
        <v>1140</v>
      </c>
      <c r="DQ331">
        <v>1029</v>
      </c>
      <c r="DR331">
        <v>924</v>
      </c>
      <c r="DS331">
        <v>376</v>
      </c>
      <c r="DT331">
        <v>271</v>
      </c>
      <c r="DU331">
        <v>383</v>
      </c>
      <c r="DV331">
        <v>528</v>
      </c>
      <c r="DW331">
        <v>790</v>
      </c>
      <c r="DX331">
        <v>806</v>
      </c>
      <c r="DY331">
        <v>830</v>
      </c>
      <c r="DZ331">
        <v>733</v>
      </c>
      <c r="EA331">
        <v>752</v>
      </c>
      <c r="EB331">
        <v>735</v>
      </c>
      <c r="EC331">
        <v>810</v>
      </c>
      <c r="ED331">
        <v>856</v>
      </c>
      <c r="EE331">
        <v>843</v>
      </c>
      <c r="EF331">
        <v>817</v>
      </c>
      <c r="EG331">
        <v>903</v>
      </c>
      <c r="EH331">
        <v>976</v>
      </c>
      <c r="EI331">
        <v>950</v>
      </c>
      <c r="EJ331">
        <v>1019</v>
      </c>
      <c r="EK331">
        <v>981</v>
      </c>
      <c r="EL331">
        <v>1077</v>
      </c>
      <c r="EM331">
        <v>1077</v>
      </c>
      <c r="EN331">
        <v>1114</v>
      </c>
      <c r="EO331">
        <v>1145</v>
      </c>
      <c r="EP331">
        <v>1238</v>
      </c>
      <c r="EQ331">
        <v>1241</v>
      </c>
      <c r="ER331">
        <v>1302</v>
      </c>
      <c r="ES331">
        <v>1278</v>
      </c>
      <c r="ET331">
        <v>1202</v>
      </c>
      <c r="EU331">
        <v>1197</v>
      </c>
      <c r="EV331">
        <v>1247</v>
      </c>
      <c r="EW331">
        <v>1182</v>
      </c>
      <c r="EX331">
        <v>1206</v>
      </c>
      <c r="EY331">
        <v>1185</v>
      </c>
      <c r="EZ331">
        <v>1191</v>
      </c>
      <c r="FA331">
        <v>1155</v>
      </c>
      <c r="FB331">
        <v>1074</v>
      </c>
      <c r="FC331">
        <v>1033</v>
      </c>
      <c r="FD331">
        <v>1086</v>
      </c>
      <c r="FE331">
        <v>1100</v>
      </c>
      <c r="FF331">
        <v>1021</v>
      </c>
      <c r="FG331">
        <v>1001</v>
      </c>
      <c r="FH331">
        <v>989</v>
      </c>
      <c r="FI331">
        <v>909</v>
      </c>
      <c r="FJ331">
        <v>900</v>
      </c>
      <c r="FK331">
        <v>846</v>
      </c>
      <c r="FL331">
        <v>804</v>
      </c>
      <c r="FM331">
        <v>744</v>
      </c>
      <c r="FN331">
        <v>757</v>
      </c>
      <c r="FO331">
        <v>640</v>
      </c>
      <c r="FP331">
        <v>700</v>
      </c>
      <c r="FQ331">
        <v>591</v>
      </c>
      <c r="FR331">
        <v>640</v>
      </c>
      <c r="FS331">
        <v>594</v>
      </c>
      <c r="FT331">
        <v>608</v>
      </c>
      <c r="FU331">
        <v>645</v>
      </c>
      <c r="FV331">
        <v>679</v>
      </c>
      <c r="FW331">
        <v>639</v>
      </c>
      <c r="FX331">
        <v>684</v>
      </c>
      <c r="FY331">
        <v>761</v>
      </c>
      <c r="FZ331">
        <v>595</v>
      </c>
      <c r="GA331">
        <v>536</v>
      </c>
      <c r="GB331">
        <v>503</v>
      </c>
      <c r="GC331">
        <v>472</v>
      </c>
      <c r="GD331">
        <v>410</v>
      </c>
      <c r="GE331">
        <v>345</v>
      </c>
      <c r="GF331">
        <v>341</v>
      </c>
      <c r="GG331">
        <v>351</v>
      </c>
      <c r="GH331">
        <v>361</v>
      </c>
      <c r="GI331">
        <v>331</v>
      </c>
      <c r="GJ331">
        <v>289</v>
      </c>
      <c r="GK331">
        <v>231</v>
      </c>
      <c r="GL331">
        <v>1029</v>
      </c>
    </row>
    <row r="332" spans="1:194" s="1" customFormat="1" ht="14.4" x14ac:dyDescent="0.3">
      <c r="A332" s="30" t="s">
        <v>46</v>
      </c>
      <c r="B332" s="1" t="s">
        <v>371</v>
      </c>
      <c r="C332" s="29" t="str">
        <f t="shared" si="96"/>
        <v>LA England - St. Helens</v>
      </c>
      <c r="D332" s="48">
        <f t="shared" si="87"/>
        <v>6763</v>
      </c>
      <c r="E332" s="48">
        <f t="shared" si="88"/>
        <v>6544</v>
      </c>
      <c r="F332" s="49">
        <f t="shared" si="89"/>
        <v>188861</v>
      </c>
      <c r="G332" s="49">
        <f t="shared" si="90"/>
        <v>93139</v>
      </c>
      <c r="H332" s="50">
        <f t="shared" si="91"/>
        <v>95722</v>
      </c>
      <c r="I332" s="50">
        <f t="shared" si="92"/>
        <v>73762</v>
      </c>
      <c r="J332" s="50">
        <f t="shared" si="93"/>
        <v>77491</v>
      </c>
      <c r="K332" s="47">
        <f t="shared" si="94"/>
        <v>19377</v>
      </c>
      <c r="L332" s="48">
        <f t="shared" si="95"/>
        <v>18231</v>
      </c>
      <c r="M332" s="184">
        <v>966</v>
      </c>
      <c r="N332" s="184">
        <v>999</v>
      </c>
      <c r="O332" s="184">
        <v>1044</v>
      </c>
      <c r="P332" s="184">
        <v>958</v>
      </c>
      <c r="Q332" s="184">
        <v>1025</v>
      </c>
      <c r="R332" s="184">
        <v>1085</v>
      </c>
      <c r="S332" s="184">
        <v>1047</v>
      </c>
      <c r="T332" s="184">
        <v>1143</v>
      </c>
      <c r="U332" s="184">
        <v>1087</v>
      </c>
      <c r="V332" s="184">
        <v>1068</v>
      </c>
      <c r="W332" s="184">
        <v>1074</v>
      </c>
      <c r="X332" s="184">
        <v>1118</v>
      </c>
      <c r="Y332" s="184">
        <v>1141</v>
      </c>
      <c r="Z332" s="184">
        <v>1150</v>
      </c>
      <c r="AA332" s="184">
        <v>1146</v>
      </c>
      <c r="AB332" s="184">
        <v>1096</v>
      </c>
      <c r="AC332" s="184">
        <v>1177</v>
      </c>
      <c r="AD332" s="184">
        <v>1053</v>
      </c>
      <c r="AE332" s="184">
        <v>1078</v>
      </c>
      <c r="AF332" s="184">
        <v>970</v>
      </c>
      <c r="AG332" s="184">
        <v>913</v>
      </c>
      <c r="AH332" s="184">
        <v>884</v>
      </c>
      <c r="AI332" s="184">
        <v>946</v>
      </c>
      <c r="AJ332" s="184">
        <v>1017</v>
      </c>
      <c r="AK332" s="184">
        <v>1156</v>
      </c>
      <c r="AL332" s="184">
        <v>1147</v>
      </c>
      <c r="AM332" s="184">
        <v>1171</v>
      </c>
      <c r="AN332" s="184">
        <v>1145</v>
      </c>
      <c r="AO332" s="184">
        <v>1156</v>
      </c>
      <c r="AP332" s="184">
        <v>1195</v>
      </c>
      <c r="AQ332" s="184">
        <v>1196</v>
      </c>
      <c r="AR332" s="184">
        <v>1277</v>
      </c>
      <c r="AS332" s="184">
        <v>1328</v>
      </c>
      <c r="AT332" s="184">
        <v>1411</v>
      </c>
      <c r="AU332" s="184">
        <v>1243</v>
      </c>
      <c r="AV332" s="184">
        <v>1268</v>
      </c>
      <c r="AW332" s="184">
        <v>1255</v>
      </c>
      <c r="AX332" s="184">
        <v>1219</v>
      </c>
      <c r="AY332" s="184">
        <v>1311</v>
      </c>
      <c r="AZ332" s="184">
        <v>1137</v>
      </c>
      <c r="BA332" s="184">
        <v>1254</v>
      </c>
      <c r="BB332" s="184">
        <v>1177</v>
      </c>
      <c r="BC332" s="184">
        <v>1216</v>
      </c>
      <c r="BD332" s="184">
        <v>1137</v>
      </c>
      <c r="BE332" s="184">
        <v>1136</v>
      </c>
      <c r="BF332" s="184">
        <v>1197</v>
      </c>
      <c r="BG332" s="184">
        <v>977</v>
      </c>
      <c r="BH332" s="184">
        <v>1010</v>
      </c>
      <c r="BI332" s="184">
        <v>1081</v>
      </c>
      <c r="BJ332" s="184">
        <v>1120</v>
      </c>
      <c r="BK332" s="184">
        <v>1183</v>
      </c>
      <c r="BL332" s="184">
        <v>1245</v>
      </c>
      <c r="BM332" s="184">
        <v>1211</v>
      </c>
      <c r="BN332" s="184">
        <v>1344</v>
      </c>
      <c r="BO332" s="184">
        <v>1282</v>
      </c>
      <c r="BP332" s="184">
        <v>1332</v>
      </c>
      <c r="BQ332" s="184">
        <v>1339</v>
      </c>
      <c r="BR332" s="184">
        <v>1304</v>
      </c>
      <c r="BS332" s="184">
        <v>1311</v>
      </c>
      <c r="BT332" s="184">
        <v>1327</v>
      </c>
      <c r="BU332" s="184">
        <v>1322</v>
      </c>
      <c r="BV332" s="184">
        <v>1263</v>
      </c>
      <c r="BW332" s="184">
        <v>1210</v>
      </c>
      <c r="BX332" s="184">
        <v>1201</v>
      </c>
      <c r="BY332" s="184">
        <v>1132</v>
      </c>
      <c r="BZ332" s="184">
        <v>1122</v>
      </c>
      <c r="CA332" s="184">
        <v>1084</v>
      </c>
      <c r="CB332" s="184">
        <v>1013</v>
      </c>
      <c r="CC332" s="184">
        <v>946</v>
      </c>
      <c r="CD332" s="184">
        <v>927</v>
      </c>
      <c r="CE332" s="184">
        <v>868</v>
      </c>
      <c r="CF332" s="184">
        <v>892</v>
      </c>
      <c r="CG332" s="184">
        <v>838</v>
      </c>
      <c r="CH332" s="184">
        <v>905</v>
      </c>
      <c r="CI332" s="184">
        <v>885</v>
      </c>
      <c r="CJ332" s="184">
        <v>872</v>
      </c>
      <c r="CK332" s="184">
        <v>919</v>
      </c>
      <c r="CL332" s="184">
        <v>1013</v>
      </c>
      <c r="CM332" s="184">
        <v>741</v>
      </c>
      <c r="CN332" s="184">
        <v>667</v>
      </c>
      <c r="CO332" s="184">
        <v>624</v>
      </c>
      <c r="CP332" s="184">
        <v>571</v>
      </c>
      <c r="CQ332" s="184">
        <v>473</v>
      </c>
      <c r="CR332" s="184">
        <v>381</v>
      </c>
      <c r="CS332" s="184">
        <v>367</v>
      </c>
      <c r="CT332" s="184">
        <v>359</v>
      </c>
      <c r="CU332" s="184">
        <v>318</v>
      </c>
      <c r="CV332" s="184">
        <v>286</v>
      </c>
      <c r="CW332" s="184">
        <v>241</v>
      </c>
      <c r="CX332" s="184">
        <v>198</v>
      </c>
      <c r="CY332" s="184">
        <v>518</v>
      </c>
      <c r="CZ332">
        <v>831</v>
      </c>
      <c r="DA332">
        <v>890</v>
      </c>
      <c r="DB332">
        <v>955</v>
      </c>
      <c r="DC332">
        <v>985</v>
      </c>
      <c r="DD332">
        <v>915</v>
      </c>
      <c r="DE332">
        <v>936</v>
      </c>
      <c r="DF332">
        <v>999</v>
      </c>
      <c r="DG332">
        <v>1083</v>
      </c>
      <c r="DH332">
        <v>1015</v>
      </c>
      <c r="DI332">
        <v>995</v>
      </c>
      <c r="DJ332">
        <v>1064</v>
      </c>
      <c r="DK332">
        <v>1019</v>
      </c>
      <c r="DL332">
        <v>1098</v>
      </c>
      <c r="DM332">
        <v>1078</v>
      </c>
      <c r="DN332">
        <v>1102</v>
      </c>
      <c r="DO332">
        <v>1094</v>
      </c>
      <c r="DP332">
        <v>1079</v>
      </c>
      <c r="DQ332">
        <v>1093</v>
      </c>
      <c r="DR332">
        <v>964</v>
      </c>
      <c r="DS332">
        <v>740</v>
      </c>
      <c r="DT332">
        <v>759</v>
      </c>
      <c r="DU332">
        <v>817</v>
      </c>
      <c r="DV332">
        <v>881</v>
      </c>
      <c r="DW332">
        <v>1025</v>
      </c>
      <c r="DX332">
        <v>1086</v>
      </c>
      <c r="DY332">
        <v>1136</v>
      </c>
      <c r="DZ332">
        <v>1137</v>
      </c>
      <c r="EA332">
        <v>1146</v>
      </c>
      <c r="EB332">
        <v>1291</v>
      </c>
      <c r="EC332">
        <v>1212</v>
      </c>
      <c r="ED332">
        <v>1312</v>
      </c>
      <c r="EE332">
        <v>1396</v>
      </c>
      <c r="EF332">
        <v>1474</v>
      </c>
      <c r="EG332">
        <v>1364</v>
      </c>
      <c r="EH332">
        <v>1346</v>
      </c>
      <c r="EI332">
        <v>1414</v>
      </c>
      <c r="EJ332">
        <v>1355</v>
      </c>
      <c r="EK332">
        <v>1283</v>
      </c>
      <c r="EL332">
        <v>1265</v>
      </c>
      <c r="EM332">
        <v>1286</v>
      </c>
      <c r="EN332">
        <v>1187</v>
      </c>
      <c r="EO332">
        <v>1316</v>
      </c>
      <c r="EP332">
        <v>1249</v>
      </c>
      <c r="EQ332">
        <v>1155</v>
      </c>
      <c r="ER332">
        <v>1151</v>
      </c>
      <c r="ES332">
        <v>1170</v>
      </c>
      <c r="ET332">
        <v>1012</v>
      </c>
      <c r="EU332">
        <v>1006</v>
      </c>
      <c r="EV332">
        <v>1023</v>
      </c>
      <c r="EW332">
        <v>1150</v>
      </c>
      <c r="EX332">
        <v>1100</v>
      </c>
      <c r="EY332">
        <v>1191</v>
      </c>
      <c r="EZ332">
        <v>1341</v>
      </c>
      <c r="FA332">
        <v>1450</v>
      </c>
      <c r="FB332">
        <v>1356</v>
      </c>
      <c r="FC332">
        <v>1344</v>
      </c>
      <c r="FD332">
        <v>1387</v>
      </c>
      <c r="FE332">
        <v>1319</v>
      </c>
      <c r="FF332">
        <v>1379</v>
      </c>
      <c r="FG332">
        <v>1356</v>
      </c>
      <c r="FH332">
        <v>1385</v>
      </c>
      <c r="FI332">
        <v>1294</v>
      </c>
      <c r="FJ332">
        <v>1269</v>
      </c>
      <c r="FK332">
        <v>1238</v>
      </c>
      <c r="FL332">
        <v>1181</v>
      </c>
      <c r="FM332">
        <v>1134</v>
      </c>
      <c r="FN332">
        <v>1034</v>
      </c>
      <c r="FO332">
        <v>1040</v>
      </c>
      <c r="FP332">
        <v>1061</v>
      </c>
      <c r="FQ332">
        <v>938</v>
      </c>
      <c r="FR332">
        <v>1028</v>
      </c>
      <c r="FS332">
        <v>942</v>
      </c>
      <c r="FT332">
        <v>955</v>
      </c>
      <c r="FU332">
        <v>1002</v>
      </c>
      <c r="FV332">
        <v>938</v>
      </c>
      <c r="FW332">
        <v>964</v>
      </c>
      <c r="FX332">
        <v>1048</v>
      </c>
      <c r="FY332">
        <v>1106</v>
      </c>
      <c r="FZ332">
        <v>850</v>
      </c>
      <c r="GA332">
        <v>737</v>
      </c>
      <c r="GB332">
        <v>749</v>
      </c>
      <c r="GC332">
        <v>712</v>
      </c>
      <c r="GD332">
        <v>592</v>
      </c>
      <c r="GE332">
        <v>516</v>
      </c>
      <c r="GF332">
        <v>487</v>
      </c>
      <c r="GG332">
        <v>472</v>
      </c>
      <c r="GH332">
        <v>471</v>
      </c>
      <c r="GI332">
        <v>358</v>
      </c>
      <c r="GJ332">
        <v>333</v>
      </c>
      <c r="GK332">
        <v>281</v>
      </c>
      <c r="GL332">
        <v>1045</v>
      </c>
    </row>
    <row r="333" spans="1:194" s="1" customFormat="1" ht="14.4" x14ac:dyDescent="0.3">
      <c r="A333" s="30" t="s">
        <v>46</v>
      </c>
      <c r="B333" s="1" t="s">
        <v>372</v>
      </c>
      <c r="C333" s="29" t="str">
        <f t="shared" si="96"/>
        <v>LA England - Stafford</v>
      </c>
      <c r="D333" s="48">
        <f t="shared" si="87"/>
        <v>4859</v>
      </c>
      <c r="E333" s="48">
        <f t="shared" si="88"/>
        <v>4723</v>
      </c>
      <c r="F333" s="49">
        <f t="shared" si="89"/>
        <v>141556</v>
      </c>
      <c r="G333" s="49">
        <f t="shared" si="90"/>
        <v>69925</v>
      </c>
      <c r="H333" s="50">
        <f t="shared" si="91"/>
        <v>71631</v>
      </c>
      <c r="I333" s="50">
        <f t="shared" si="92"/>
        <v>56195</v>
      </c>
      <c r="J333" s="50">
        <f t="shared" si="93"/>
        <v>58396</v>
      </c>
      <c r="K333" s="47">
        <f t="shared" si="94"/>
        <v>13730</v>
      </c>
      <c r="L333" s="48">
        <f t="shared" si="95"/>
        <v>13235</v>
      </c>
      <c r="M333" s="184">
        <v>618</v>
      </c>
      <c r="N333" s="184">
        <v>645</v>
      </c>
      <c r="O333" s="184">
        <v>685</v>
      </c>
      <c r="P333" s="184">
        <v>667</v>
      </c>
      <c r="Q333" s="184">
        <v>755</v>
      </c>
      <c r="R333" s="184">
        <v>800</v>
      </c>
      <c r="S333" s="184">
        <v>701</v>
      </c>
      <c r="T333" s="184">
        <v>739</v>
      </c>
      <c r="U333" s="184">
        <v>804</v>
      </c>
      <c r="V333" s="184">
        <v>785</v>
      </c>
      <c r="W333" s="184">
        <v>805</v>
      </c>
      <c r="X333" s="184">
        <v>867</v>
      </c>
      <c r="Y333" s="184">
        <v>850</v>
      </c>
      <c r="Z333" s="184">
        <v>836</v>
      </c>
      <c r="AA333" s="184">
        <v>799</v>
      </c>
      <c r="AB333" s="184">
        <v>779</v>
      </c>
      <c r="AC333" s="184">
        <v>791</v>
      </c>
      <c r="AD333" s="184">
        <v>804</v>
      </c>
      <c r="AE333" s="184">
        <v>762</v>
      </c>
      <c r="AF333" s="184">
        <v>526</v>
      </c>
      <c r="AG333" s="184">
        <v>522</v>
      </c>
      <c r="AH333" s="184">
        <v>530</v>
      </c>
      <c r="AI333" s="184">
        <v>598</v>
      </c>
      <c r="AJ333" s="184">
        <v>708</v>
      </c>
      <c r="AK333" s="184">
        <v>723</v>
      </c>
      <c r="AL333" s="184">
        <v>775</v>
      </c>
      <c r="AM333" s="184">
        <v>759</v>
      </c>
      <c r="AN333" s="184">
        <v>837</v>
      </c>
      <c r="AO333" s="184">
        <v>882</v>
      </c>
      <c r="AP333" s="184">
        <v>793</v>
      </c>
      <c r="AQ333" s="184">
        <v>788</v>
      </c>
      <c r="AR333" s="184">
        <v>845</v>
      </c>
      <c r="AS333" s="184">
        <v>968</v>
      </c>
      <c r="AT333" s="184">
        <v>907</v>
      </c>
      <c r="AU333" s="184">
        <v>888</v>
      </c>
      <c r="AV333" s="184">
        <v>916</v>
      </c>
      <c r="AW333" s="184">
        <v>951</v>
      </c>
      <c r="AX333" s="184">
        <v>908</v>
      </c>
      <c r="AY333" s="184">
        <v>905</v>
      </c>
      <c r="AZ333" s="184">
        <v>944</v>
      </c>
      <c r="BA333" s="184">
        <v>861</v>
      </c>
      <c r="BB333" s="184">
        <v>883</v>
      </c>
      <c r="BC333" s="184">
        <v>797</v>
      </c>
      <c r="BD333" s="184">
        <v>891</v>
      </c>
      <c r="BE333" s="184">
        <v>953</v>
      </c>
      <c r="BF333" s="184">
        <v>791</v>
      </c>
      <c r="BG333" s="184">
        <v>808</v>
      </c>
      <c r="BH333" s="184">
        <v>733</v>
      </c>
      <c r="BI333" s="184">
        <v>671</v>
      </c>
      <c r="BJ333" s="184">
        <v>866</v>
      </c>
      <c r="BK333" s="184">
        <v>885</v>
      </c>
      <c r="BL333" s="184">
        <v>950</v>
      </c>
      <c r="BM333" s="184">
        <v>962</v>
      </c>
      <c r="BN333" s="184">
        <v>1042</v>
      </c>
      <c r="BO333" s="184">
        <v>1043</v>
      </c>
      <c r="BP333" s="184">
        <v>1050</v>
      </c>
      <c r="BQ333" s="184">
        <v>1063</v>
      </c>
      <c r="BR333" s="184">
        <v>1001</v>
      </c>
      <c r="BS333" s="184">
        <v>1018</v>
      </c>
      <c r="BT333" s="184">
        <v>1081</v>
      </c>
      <c r="BU333" s="184">
        <v>1008</v>
      </c>
      <c r="BV333" s="184">
        <v>1003</v>
      </c>
      <c r="BW333" s="184">
        <v>999</v>
      </c>
      <c r="BX333" s="184">
        <v>917</v>
      </c>
      <c r="BY333" s="184">
        <v>936</v>
      </c>
      <c r="BZ333" s="184">
        <v>879</v>
      </c>
      <c r="CA333" s="184">
        <v>906</v>
      </c>
      <c r="CB333" s="184">
        <v>771</v>
      </c>
      <c r="CC333" s="184">
        <v>776</v>
      </c>
      <c r="CD333" s="184">
        <v>786</v>
      </c>
      <c r="CE333" s="184">
        <v>750</v>
      </c>
      <c r="CF333" s="184">
        <v>752</v>
      </c>
      <c r="CG333" s="184">
        <v>735</v>
      </c>
      <c r="CH333" s="184">
        <v>735</v>
      </c>
      <c r="CI333" s="184">
        <v>749</v>
      </c>
      <c r="CJ333" s="184">
        <v>770</v>
      </c>
      <c r="CK333" s="184">
        <v>722</v>
      </c>
      <c r="CL333" s="184">
        <v>799</v>
      </c>
      <c r="CM333" s="184">
        <v>641</v>
      </c>
      <c r="CN333" s="184">
        <v>580</v>
      </c>
      <c r="CO333" s="184">
        <v>586</v>
      </c>
      <c r="CP333" s="184">
        <v>519</v>
      </c>
      <c r="CQ333" s="184">
        <v>499</v>
      </c>
      <c r="CR333" s="184">
        <v>356</v>
      </c>
      <c r="CS333" s="184">
        <v>346</v>
      </c>
      <c r="CT333" s="184">
        <v>351</v>
      </c>
      <c r="CU333" s="184">
        <v>320</v>
      </c>
      <c r="CV333" s="184">
        <v>255</v>
      </c>
      <c r="CW333" s="184">
        <v>212</v>
      </c>
      <c r="CX333" s="184">
        <v>174</v>
      </c>
      <c r="CY333" s="184">
        <v>579</v>
      </c>
      <c r="CZ333">
        <v>575</v>
      </c>
      <c r="DA333">
        <v>625</v>
      </c>
      <c r="DB333">
        <v>627</v>
      </c>
      <c r="DC333">
        <v>696</v>
      </c>
      <c r="DD333">
        <v>715</v>
      </c>
      <c r="DE333">
        <v>730</v>
      </c>
      <c r="DF333">
        <v>765</v>
      </c>
      <c r="DG333">
        <v>745</v>
      </c>
      <c r="DH333">
        <v>718</v>
      </c>
      <c r="DI333">
        <v>784</v>
      </c>
      <c r="DJ333">
        <v>762</v>
      </c>
      <c r="DK333">
        <v>770</v>
      </c>
      <c r="DL333">
        <v>744</v>
      </c>
      <c r="DM333">
        <v>781</v>
      </c>
      <c r="DN333">
        <v>760</v>
      </c>
      <c r="DO333">
        <v>837</v>
      </c>
      <c r="DP333">
        <v>853</v>
      </c>
      <c r="DQ333">
        <v>748</v>
      </c>
      <c r="DR333">
        <v>663</v>
      </c>
      <c r="DS333">
        <v>497</v>
      </c>
      <c r="DT333">
        <v>406</v>
      </c>
      <c r="DU333">
        <v>437</v>
      </c>
      <c r="DV333">
        <v>537</v>
      </c>
      <c r="DW333">
        <v>672</v>
      </c>
      <c r="DX333">
        <v>660</v>
      </c>
      <c r="DY333">
        <v>781</v>
      </c>
      <c r="DZ333">
        <v>755</v>
      </c>
      <c r="EA333">
        <v>756</v>
      </c>
      <c r="EB333">
        <v>769</v>
      </c>
      <c r="EC333">
        <v>895</v>
      </c>
      <c r="ED333">
        <v>894</v>
      </c>
      <c r="EE333">
        <v>961</v>
      </c>
      <c r="EF333">
        <v>983</v>
      </c>
      <c r="EG333">
        <v>927</v>
      </c>
      <c r="EH333">
        <v>970</v>
      </c>
      <c r="EI333">
        <v>892</v>
      </c>
      <c r="EJ333">
        <v>963</v>
      </c>
      <c r="EK333">
        <v>932</v>
      </c>
      <c r="EL333">
        <v>925</v>
      </c>
      <c r="EM333">
        <v>921</v>
      </c>
      <c r="EN333">
        <v>843</v>
      </c>
      <c r="EO333">
        <v>894</v>
      </c>
      <c r="EP333">
        <v>881</v>
      </c>
      <c r="EQ333">
        <v>892</v>
      </c>
      <c r="ER333">
        <v>909</v>
      </c>
      <c r="ES333">
        <v>850</v>
      </c>
      <c r="ET333">
        <v>773</v>
      </c>
      <c r="EU333">
        <v>776</v>
      </c>
      <c r="EV333">
        <v>802</v>
      </c>
      <c r="EW333">
        <v>816</v>
      </c>
      <c r="EX333">
        <v>879</v>
      </c>
      <c r="EY333">
        <v>940</v>
      </c>
      <c r="EZ333">
        <v>950</v>
      </c>
      <c r="FA333">
        <v>1090</v>
      </c>
      <c r="FB333">
        <v>990</v>
      </c>
      <c r="FC333">
        <v>1056</v>
      </c>
      <c r="FD333">
        <v>1062</v>
      </c>
      <c r="FE333">
        <v>1131</v>
      </c>
      <c r="FF333">
        <v>983</v>
      </c>
      <c r="FG333">
        <v>1100</v>
      </c>
      <c r="FH333">
        <v>1150</v>
      </c>
      <c r="FI333">
        <v>1020</v>
      </c>
      <c r="FJ333">
        <v>999</v>
      </c>
      <c r="FK333">
        <v>956</v>
      </c>
      <c r="FL333">
        <v>942</v>
      </c>
      <c r="FM333">
        <v>910</v>
      </c>
      <c r="FN333">
        <v>854</v>
      </c>
      <c r="FO333">
        <v>848</v>
      </c>
      <c r="FP333">
        <v>790</v>
      </c>
      <c r="FQ333">
        <v>790</v>
      </c>
      <c r="FR333">
        <v>782</v>
      </c>
      <c r="FS333">
        <v>789</v>
      </c>
      <c r="FT333">
        <v>769</v>
      </c>
      <c r="FU333">
        <v>807</v>
      </c>
      <c r="FV333">
        <v>751</v>
      </c>
      <c r="FW333">
        <v>827</v>
      </c>
      <c r="FX333">
        <v>831</v>
      </c>
      <c r="FY333">
        <v>890</v>
      </c>
      <c r="FZ333">
        <v>679</v>
      </c>
      <c r="GA333">
        <v>749</v>
      </c>
      <c r="GB333">
        <v>704</v>
      </c>
      <c r="GC333">
        <v>664</v>
      </c>
      <c r="GD333">
        <v>524</v>
      </c>
      <c r="GE333">
        <v>479</v>
      </c>
      <c r="GF333">
        <v>443</v>
      </c>
      <c r="GG333">
        <v>456</v>
      </c>
      <c r="GH333">
        <v>374</v>
      </c>
      <c r="GI333">
        <v>324</v>
      </c>
      <c r="GJ333">
        <v>293</v>
      </c>
      <c r="GK333">
        <v>233</v>
      </c>
      <c r="GL333">
        <v>956</v>
      </c>
    </row>
    <row r="334" spans="1:194" s="1" customFormat="1" ht="14.4" x14ac:dyDescent="0.3">
      <c r="A334" s="30" t="s">
        <v>46</v>
      </c>
      <c r="B334" s="1" t="s">
        <v>373</v>
      </c>
      <c r="C334" s="29" t="str">
        <f t="shared" si="96"/>
        <v>LA England - Staffordshire Moorlands</v>
      </c>
      <c r="D334" s="48">
        <f t="shared" si="87"/>
        <v>3354</v>
      </c>
      <c r="E334" s="48">
        <f t="shared" si="88"/>
        <v>3133</v>
      </c>
      <c r="F334" s="49">
        <f t="shared" si="89"/>
        <v>96651</v>
      </c>
      <c r="G334" s="49">
        <f t="shared" si="90"/>
        <v>47507</v>
      </c>
      <c r="H334" s="50">
        <f t="shared" si="91"/>
        <v>49144</v>
      </c>
      <c r="I334" s="50">
        <f t="shared" si="92"/>
        <v>38727</v>
      </c>
      <c r="J334" s="50">
        <f t="shared" si="93"/>
        <v>40900</v>
      </c>
      <c r="K334" s="47">
        <f t="shared" si="94"/>
        <v>8780</v>
      </c>
      <c r="L334" s="48">
        <f t="shared" si="95"/>
        <v>8244</v>
      </c>
      <c r="M334" s="184">
        <v>347</v>
      </c>
      <c r="N334" s="184">
        <v>399</v>
      </c>
      <c r="O334" s="184">
        <v>409</v>
      </c>
      <c r="P334" s="184">
        <v>425</v>
      </c>
      <c r="Q334" s="184">
        <v>402</v>
      </c>
      <c r="R334" s="184">
        <v>445</v>
      </c>
      <c r="S334" s="184">
        <v>450</v>
      </c>
      <c r="T334" s="184">
        <v>465</v>
      </c>
      <c r="U334" s="184">
        <v>495</v>
      </c>
      <c r="V334" s="184">
        <v>533</v>
      </c>
      <c r="W334" s="184">
        <v>528</v>
      </c>
      <c r="X334" s="184">
        <v>528</v>
      </c>
      <c r="Y334" s="184">
        <v>521</v>
      </c>
      <c r="Z334" s="184">
        <v>601</v>
      </c>
      <c r="AA334" s="184">
        <v>567</v>
      </c>
      <c r="AB334" s="184">
        <v>556</v>
      </c>
      <c r="AC334" s="184">
        <v>595</v>
      </c>
      <c r="AD334" s="184">
        <v>514</v>
      </c>
      <c r="AE334" s="184">
        <v>452</v>
      </c>
      <c r="AF334" s="184">
        <v>449</v>
      </c>
      <c r="AG334" s="184">
        <v>387</v>
      </c>
      <c r="AH334" s="184">
        <v>440</v>
      </c>
      <c r="AI334" s="184">
        <v>411</v>
      </c>
      <c r="AJ334" s="184">
        <v>414</v>
      </c>
      <c r="AK334" s="184">
        <v>426</v>
      </c>
      <c r="AL334" s="184">
        <v>473</v>
      </c>
      <c r="AM334" s="184">
        <v>506</v>
      </c>
      <c r="AN334" s="184">
        <v>445</v>
      </c>
      <c r="AO334" s="184">
        <v>416</v>
      </c>
      <c r="AP334" s="184">
        <v>460</v>
      </c>
      <c r="AQ334" s="184">
        <v>430</v>
      </c>
      <c r="AR334" s="184">
        <v>471</v>
      </c>
      <c r="AS334" s="184">
        <v>486</v>
      </c>
      <c r="AT334" s="184">
        <v>516</v>
      </c>
      <c r="AU334" s="184">
        <v>538</v>
      </c>
      <c r="AV334" s="184">
        <v>530</v>
      </c>
      <c r="AW334" s="184">
        <v>489</v>
      </c>
      <c r="AX334" s="184">
        <v>495</v>
      </c>
      <c r="AY334" s="184">
        <v>509</v>
      </c>
      <c r="AZ334" s="184">
        <v>521</v>
      </c>
      <c r="BA334" s="184">
        <v>518</v>
      </c>
      <c r="BB334" s="184">
        <v>486</v>
      </c>
      <c r="BC334" s="184">
        <v>534</v>
      </c>
      <c r="BD334" s="184">
        <v>545</v>
      </c>
      <c r="BE334" s="184">
        <v>517</v>
      </c>
      <c r="BF334" s="184">
        <v>472</v>
      </c>
      <c r="BG334" s="184">
        <v>487</v>
      </c>
      <c r="BH334" s="184">
        <v>451</v>
      </c>
      <c r="BI334" s="184">
        <v>532</v>
      </c>
      <c r="BJ334" s="184">
        <v>530</v>
      </c>
      <c r="BK334" s="184">
        <v>636</v>
      </c>
      <c r="BL334" s="184">
        <v>684</v>
      </c>
      <c r="BM334" s="184">
        <v>681</v>
      </c>
      <c r="BN334" s="184">
        <v>751</v>
      </c>
      <c r="BO334" s="184">
        <v>764</v>
      </c>
      <c r="BP334" s="184">
        <v>763</v>
      </c>
      <c r="BQ334" s="184">
        <v>792</v>
      </c>
      <c r="BR334" s="184">
        <v>806</v>
      </c>
      <c r="BS334" s="184">
        <v>709</v>
      </c>
      <c r="BT334" s="184">
        <v>735</v>
      </c>
      <c r="BU334" s="184">
        <v>842</v>
      </c>
      <c r="BV334" s="184">
        <v>808</v>
      </c>
      <c r="BW334" s="184">
        <v>725</v>
      </c>
      <c r="BX334" s="184">
        <v>731</v>
      </c>
      <c r="BY334" s="184">
        <v>674</v>
      </c>
      <c r="BZ334" s="184">
        <v>723</v>
      </c>
      <c r="CA334" s="184">
        <v>695</v>
      </c>
      <c r="CB334" s="184">
        <v>572</v>
      </c>
      <c r="CC334" s="184">
        <v>633</v>
      </c>
      <c r="CD334" s="184">
        <v>584</v>
      </c>
      <c r="CE334" s="184">
        <v>602</v>
      </c>
      <c r="CF334" s="184">
        <v>617</v>
      </c>
      <c r="CG334" s="184">
        <v>579</v>
      </c>
      <c r="CH334" s="184">
        <v>571</v>
      </c>
      <c r="CI334" s="184">
        <v>608</v>
      </c>
      <c r="CJ334" s="184">
        <v>625</v>
      </c>
      <c r="CK334" s="184">
        <v>658</v>
      </c>
      <c r="CL334" s="184">
        <v>703</v>
      </c>
      <c r="CM334" s="184">
        <v>497</v>
      </c>
      <c r="CN334" s="184">
        <v>487</v>
      </c>
      <c r="CO334" s="184">
        <v>505</v>
      </c>
      <c r="CP334" s="184">
        <v>398</v>
      </c>
      <c r="CQ334" s="184">
        <v>362</v>
      </c>
      <c r="CR334" s="184">
        <v>304</v>
      </c>
      <c r="CS334" s="184">
        <v>268</v>
      </c>
      <c r="CT334" s="184">
        <v>229</v>
      </c>
      <c r="CU334" s="184">
        <v>219</v>
      </c>
      <c r="CV334" s="184">
        <v>208</v>
      </c>
      <c r="CW334" s="184">
        <v>154</v>
      </c>
      <c r="CX334" s="184">
        <v>128</v>
      </c>
      <c r="CY334" s="184">
        <v>361</v>
      </c>
      <c r="CZ334">
        <v>348</v>
      </c>
      <c r="DA334">
        <v>355</v>
      </c>
      <c r="DB334">
        <v>321</v>
      </c>
      <c r="DC334">
        <v>405</v>
      </c>
      <c r="DD334">
        <v>458</v>
      </c>
      <c r="DE334">
        <v>429</v>
      </c>
      <c r="DF334">
        <v>442</v>
      </c>
      <c r="DG334">
        <v>482</v>
      </c>
      <c r="DH334">
        <v>461</v>
      </c>
      <c r="DI334">
        <v>448</v>
      </c>
      <c r="DJ334">
        <v>472</v>
      </c>
      <c r="DK334">
        <v>490</v>
      </c>
      <c r="DL334">
        <v>529</v>
      </c>
      <c r="DM334">
        <v>531</v>
      </c>
      <c r="DN334">
        <v>511</v>
      </c>
      <c r="DO334">
        <v>504</v>
      </c>
      <c r="DP334">
        <v>579</v>
      </c>
      <c r="DQ334">
        <v>479</v>
      </c>
      <c r="DR334">
        <v>461</v>
      </c>
      <c r="DS334">
        <v>413</v>
      </c>
      <c r="DT334">
        <v>336</v>
      </c>
      <c r="DU334">
        <v>328</v>
      </c>
      <c r="DV334">
        <v>370</v>
      </c>
      <c r="DW334">
        <v>385</v>
      </c>
      <c r="DX334">
        <v>448</v>
      </c>
      <c r="DY334">
        <v>429</v>
      </c>
      <c r="DZ334">
        <v>438</v>
      </c>
      <c r="EA334">
        <v>494</v>
      </c>
      <c r="EB334">
        <v>456</v>
      </c>
      <c r="EC334">
        <v>496</v>
      </c>
      <c r="ED334">
        <v>456</v>
      </c>
      <c r="EE334">
        <v>511</v>
      </c>
      <c r="EF334">
        <v>559</v>
      </c>
      <c r="EG334">
        <v>568</v>
      </c>
      <c r="EH334">
        <v>480</v>
      </c>
      <c r="EI334">
        <v>538</v>
      </c>
      <c r="EJ334">
        <v>613</v>
      </c>
      <c r="EK334">
        <v>573</v>
      </c>
      <c r="EL334">
        <v>530</v>
      </c>
      <c r="EM334">
        <v>561</v>
      </c>
      <c r="EN334">
        <v>504</v>
      </c>
      <c r="EO334">
        <v>521</v>
      </c>
      <c r="EP334">
        <v>552</v>
      </c>
      <c r="EQ334">
        <v>549</v>
      </c>
      <c r="ER334">
        <v>522</v>
      </c>
      <c r="ES334">
        <v>541</v>
      </c>
      <c r="ET334">
        <v>505</v>
      </c>
      <c r="EU334">
        <v>531</v>
      </c>
      <c r="EV334">
        <v>560</v>
      </c>
      <c r="EW334">
        <v>593</v>
      </c>
      <c r="EX334">
        <v>574</v>
      </c>
      <c r="EY334">
        <v>617</v>
      </c>
      <c r="EZ334">
        <v>731</v>
      </c>
      <c r="FA334">
        <v>788</v>
      </c>
      <c r="FB334">
        <v>756</v>
      </c>
      <c r="FC334">
        <v>804</v>
      </c>
      <c r="FD334">
        <v>805</v>
      </c>
      <c r="FE334">
        <v>782</v>
      </c>
      <c r="FF334">
        <v>798</v>
      </c>
      <c r="FG334">
        <v>840</v>
      </c>
      <c r="FH334">
        <v>806</v>
      </c>
      <c r="FI334">
        <v>737</v>
      </c>
      <c r="FJ334">
        <v>746</v>
      </c>
      <c r="FK334">
        <v>751</v>
      </c>
      <c r="FL334">
        <v>675</v>
      </c>
      <c r="FM334">
        <v>656</v>
      </c>
      <c r="FN334">
        <v>718</v>
      </c>
      <c r="FO334">
        <v>686</v>
      </c>
      <c r="FP334">
        <v>631</v>
      </c>
      <c r="FQ334">
        <v>597</v>
      </c>
      <c r="FR334">
        <v>629</v>
      </c>
      <c r="FS334">
        <v>615</v>
      </c>
      <c r="FT334">
        <v>651</v>
      </c>
      <c r="FU334">
        <v>597</v>
      </c>
      <c r="FV334">
        <v>685</v>
      </c>
      <c r="FW334">
        <v>644</v>
      </c>
      <c r="FX334">
        <v>727</v>
      </c>
      <c r="FY334">
        <v>744</v>
      </c>
      <c r="FZ334">
        <v>548</v>
      </c>
      <c r="GA334">
        <v>547</v>
      </c>
      <c r="GB334">
        <v>501</v>
      </c>
      <c r="GC334">
        <v>483</v>
      </c>
      <c r="GD334">
        <v>422</v>
      </c>
      <c r="GE334">
        <v>366</v>
      </c>
      <c r="GF334">
        <v>329</v>
      </c>
      <c r="GG334">
        <v>332</v>
      </c>
      <c r="GH334">
        <v>322</v>
      </c>
      <c r="GI334">
        <v>248</v>
      </c>
      <c r="GJ334">
        <v>235</v>
      </c>
      <c r="GK334">
        <v>203</v>
      </c>
      <c r="GL334">
        <v>753</v>
      </c>
    </row>
    <row r="335" spans="1:194" s="1" customFormat="1" ht="14.4" x14ac:dyDescent="0.3">
      <c r="A335" s="30" t="s">
        <v>46</v>
      </c>
      <c r="B335" s="1" t="s">
        <v>374</v>
      </c>
      <c r="C335" s="29" t="str">
        <f t="shared" si="96"/>
        <v>LA England - Stevenage</v>
      </c>
      <c r="D335" s="48">
        <f t="shared" si="87"/>
        <v>3746</v>
      </c>
      <c r="E335" s="48">
        <f t="shared" si="88"/>
        <v>3510</v>
      </c>
      <c r="F335" s="49">
        <f t="shared" si="89"/>
        <v>91774</v>
      </c>
      <c r="G335" s="49">
        <f t="shared" si="90"/>
        <v>45335</v>
      </c>
      <c r="H335" s="50">
        <f t="shared" si="91"/>
        <v>46439</v>
      </c>
      <c r="I335" s="50">
        <f t="shared" si="92"/>
        <v>34555</v>
      </c>
      <c r="J335" s="50">
        <f t="shared" si="93"/>
        <v>36328</v>
      </c>
      <c r="K335" s="47">
        <f t="shared" si="94"/>
        <v>10780</v>
      </c>
      <c r="L335" s="48">
        <f t="shared" si="95"/>
        <v>10111</v>
      </c>
      <c r="M335" s="184">
        <v>496</v>
      </c>
      <c r="N335" s="184">
        <v>498</v>
      </c>
      <c r="O335" s="184">
        <v>600</v>
      </c>
      <c r="P335" s="184">
        <v>531</v>
      </c>
      <c r="Q335" s="184">
        <v>619</v>
      </c>
      <c r="R335" s="184">
        <v>577</v>
      </c>
      <c r="S335" s="184">
        <v>644</v>
      </c>
      <c r="T335" s="184">
        <v>611</v>
      </c>
      <c r="U335" s="184">
        <v>623</v>
      </c>
      <c r="V335" s="184">
        <v>585</v>
      </c>
      <c r="W335" s="184">
        <v>613</v>
      </c>
      <c r="X335" s="184">
        <v>637</v>
      </c>
      <c r="Y335" s="184">
        <v>637</v>
      </c>
      <c r="Z335" s="184">
        <v>663</v>
      </c>
      <c r="AA335" s="184">
        <v>655</v>
      </c>
      <c r="AB335" s="184">
        <v>551</v>
      </c>
      <c r="AC335" s="184">
        <v>640</v>
      </c>
      <c r="AD335" s="184">
        <v>600</v>
      </c>
      <c r="AE335" s="184">
        <v>547</v>
      </c>
      <c r="AF335" s="184">
        <v>451</v>
      </c>
      <c r="AG335" s="184">
        <v>443</v>
      </c>
      <c r="AH335" s="184">
        <v>470</v>
      </c>
      <c r="AI335" s="184">
        <v>481</v>
      </c>
      <c r="AJ335" s="184">
        <v>512</v>
      </c>
      <c r="AK335" s="184">
        <v>597</v>
      </c>
      <c r="AL335" s="184">
        <v>565</v>
      </c>
      <c r="AM335" s="184">
        <v>596</v>
      </c>
      <c r="AN335" s="184">
        <v>613</v>
      </c>
      <c r="AO335" s="184">
        <v>635</v>
      </c>
      <c r="AP335" s="184">
        <v>616</v>
      </c>
      <c r="AQ335" s="184">
        <v>673</v>
      </c>
      <c r="AR335" s="184">
        <v>666</v>
      </c>
      <c r="AS335" s="184">
        <v>700</v>
      </c>
      <c r="AT335" s="184">
        <v>701</v>
      </c>
      <c r="AU335" s="184">
        <v>753</v>
      </c>
      <c r="AV335" s="184">
        <v>714</v>
      </c>
      <c r="AW335" s="184">
        <v>750</v>
      </c>
      <c r="AX335" s="184">
        <v>756</v>
      </c>
      <c r="AY335" s="184">
        <v>685</v>
      </c>
      <c r="AZ335" s="184">
        <v>717</v>
      </c>
      <c r="BA335" s="184">
        <v>660</v>
      </c>
      <c r="BB335" s="184">
        <v>676</v>
      </c>
      <c r="BC335" s="184">
        <v>624</v>
      </c>
      <c r="BD335" s="184">
        <v>683</v>
      </c>
      <c r="BE335" s="184">
        <v>650</v>
      </c>
      <c r="BF335" s="184">
        <v>544</v>
      </c>
      <c r="BG335" s="184">
        <v>517</v>
      </c>
      <c r="BH335" s="184">
        <v>552</v>
      </c>
      <c r="BI335" s="184">
        <v>537</v>
      </c>
      <c r="BJ335" s="184">
        <v>517</v>
      </c>
      <c r="BK335" s="184">
        <v>549</v>
      </c>
      <c r="BL335" s="184">
        <v>504</v>
      </c>
      <c r="BM335" s="184">
        <v>513</v>
      </c>
      <c r="BN335" s="184">
        <v>558</v>
      </c>
      <c r="BO335" s="184">
        <v>538</v>
      </c>
      <c r="BP335" s="184">
        <v>601</v>
      </c>
      <c r="BQ335" s="184">
        <v>591</v>
      </c>
      <c r="BR335" s="184">
        <v>610</v>
      </c>
      <c r="BS335" s="184">
        <v>589</v>
      </c>
      <c r="BT335" s="184">
        <v>594</v>
      </c>
      <c r="BU335" s="184">
        <v>618</v>
      </c>
      <c r="BV335" s="184">
        <v>566</v>
      </c>
      <c r="BW335" s="184">
        <v>563</v>
      </c>
      <c r="BX335" s="184">
        <v>532</v>
      </c>
      <c r="BY335" s="184">
        <v>447</v>
      </c>
      <c r="BZ335" s="184">
        <v>452</v>
      </c>
      <c r="CA335" s="184">
        <v>429</v>
      </c>
      <c r="CB335" s="184">
        <v>456</v>
      </c>
      <c r="CC335" s="184">
        <v>398</v>
      </c>
      <c r="CD335" s="184">
        <v>387</v>
      </c>
      <c r="CE335" s="184">
        <v>330</v>
      </c>
      <c r="CF335" s="184">
        <v>335</v>
      </c>
      <c r="CG335" s="184">
        <v>333</v>
      </c>
      <c r="CH335" s="184">
        <v>243</v>
      </c>
      <c r="CI335" s="184">
        <v>303</v>
      </c>
      <c r="CJ335" s="184">
        <v>308</v>
      </c>
      <c r="CK335" s="184">
        <v>310</v>
      </c>
      <c r="CL335" s="184">
        <v>330</v>
      </c>
      <c r="CM335" s="184">
        <v>227</v>
      </c>
      <c r="CN335" s="184">
        <v>195</v>
      </c>
      <c r="CO335" s="184">
        <v>202</v>
      </c>
      <c r="CP335" s="184">
        <v>184</v>
      </c>
      <c r="CQ335" s="184">
        <v>159</v>
      </c>
      <c r="CR335" s="184">
        <v>121</v>
      </c>
      <c r="CS335" s="184">
        <v>132</v>
      </c>
      <c r="CT335" s="184">
        <v>134</v>
      </c>
      <c r="CU335" s="184">
        <v>104</v>
      </c>
      <c r="CV335" s="184">
        <v>101</v>
      </c>
      <c r="CW335" s="184">
        <v>81</v>
      </c>
      <c r="CX335" s="184">
        <v>60</v>
      </c>
      <c r="CY335" s="184">
        <v>267</v>
      </c>
      <c r="CZ335">
        <v>467</v>
      </c>
      <c r="DA335">
        <v>478</v>
      </c>
      <c r="DB335">
        <v>532</v>
      </c>
      <c r="DC335">
        <v>569</v>
      </c>
      <c r="DD335">
        <v>512</v>
      </c>
      <c r="DE335">
        <v>565</v>
      </c>
      <c r="DF335">
        <v>560</v>
      </c>
      <c r="DG335">
        <v>583</v>
      </c>
      <c r="DH335">
        <v>574</v>
      </c>
      <c r="DI335">
        <v>579</v>
      </c>
      <c r="DJ335">
        <v>563</v>
      </c>
      <c r="DK335">
        <v>619</v>
      </c>
      <c r="DL335">
        <v>652</v>
      </c>
      <c r="DM335">
        <v>579</v>
      </c>
      <c r="DN335">
        <v>634</v>
      </c>
      <c r="DO335">
        <v>539</v>
      </c>
      <c r="DP335">
        <v>567</v>
      </c>
      <c r="DQ335">
        <v>539</v>
      </c>
      <c r="DR335">
        <v>502</v>
      </c>
      <c r="DS335">
        <v>292</v>
      </c>
      <c r="DT335">
        <v>360</v>
      </c>
      <c r="DU335">
        <v>364</v>
      </c>
      <c r="DV335">
        <v>395</v>
      </c>
      <c r="DW335">
        <v>488</v>
      </c>
      <c r="DX335">
        <v>563</v>
      </c>
      <c r="DY335">
        <v>507</v>
      </c>
      <c r="DZ335">
        <v>563</v>
      </c>
      <c r="EA335">
        <v>537</v>
      </c>
      <c r="EB335">
        <v>651</v>
      </c>
      <c r="EC335">
        <v>634</v>
      </c>
      <c r="ED335">
        <v>703</v>
      </c>
      <c r="EE335">
        <v>793</v>
      </c>
      <c r="EF335">
        <v>834</v>
      </c>
      <c r="EG335">
        <v>781</v>
      </c>
      <c r="EH335">
        <v>875</v>
      </c>
      <c r="EI335">
        <v>823</v>
      </c>
      <c r="EJ335">
        <v>796</v>
      </c>
      <c r="EK335">
        <v>766</v>
      </c>
      <c r="EL335">
        <v>778</v>
      </c>
      <c r="EM335">
        <v>741</v>
      </c>
      <c r="EN335">
        <v>750</v>
      </c>
      <c r="EO335">
        <v>671</v>
      </c>
      <c r="EP335">
        <v>674</v>
      </c>
      <c r="EQ335">
        <v>650</v>
      </c>
      <c r="ER335">
        <v>630</v>
      </c>
      <c r="ES335">
        <v>585</v>
      </c>
      <c r="ET335">
        <v>527</v>
      </c>
      <c r="EU335">
        <v>545</v>
      </c>
      <c r="EV335">
        <v>554</v>
      </c>
      <c r="EW335">
        <v>551</v>
      </c>
      <c r="EX335">
        <v>521</v>
      </c>
      <c r="EY335">
        <v>560</v>
      </c>
      <c r="EZ335">
        <v>605</v>
      </c>
      <c r="FA335">
        <v>593</v>
      </c>
      <c r="FB335">
        <v>612</v>
      </c>
      <c r="FC335">
        <v>589</v>
      </c>
      <c r="FD335">
        <v>623</v>
      </c>
      <c r="FE335">
        <v>608</v>
      </c>
      <c r="FF335">
        <v>625</v>
      </c>
      <c r="FG335">
        <v>566</v>
      </c>
      <c r="FH335">
        <v>605</v>
      </c>
      <c r="FI335">
        <v>603</v>
      </c>
      <c r="FJ335">
        <v>575</v>
      </c>
      <c r="FK335">
        <v>446</v>
      </c>
      <c r="FL335">
        <v>516</v>
      </c>
      <c r="FM335">
        <v>487</v>
      </c>
      <c r="FN335">
        <v>462</v>
      </c>
      <c r="FO335">
        <v>428</v>
      </c>
      <c r="FP335">
        <v>364</v>
      </c>
      <c r="FQ335">
        <v>401</v>
      </c>
      <c r="FR335">
        <v>355</v>
      </c>
      <c r="FS335">
        <v>312</v>
      </c>
      <c r="FT335">
        <v>330</v>
      </c>
      <c r="FU335">
        <v>321</v>
      </c>
      <c r="FV335">
        <v>333</v>
      </c>
      <c r="FW335">
        <v>325</v>
      </c>
      <c r="FX335">
        <v>345</v>
      </c>
      <c r="FY335">
        <v>376</v>
      </c>
      <c r="FZ335">
        <v>282</v>
      </c>
      <c r="GA335">
        <v>277</v>
      </c>
      <c r="GB335">
        <v>252</v>
      </c>
      <c r="GC335">
        <v>242</v>
      </c>
      <c r="GD335">
        <v>222</v>
      </c>
      <c r="GE335">
        <v>179</v>
      </c>
      <c r="GF335">
        <v>199</v>
      </c>
      <c r="GG335">
        <v>169</v>
      </c>
      <c r="GH335">
        <v>177</v>
      </c>
      <c r="GI335">
        <v>173</v>
      </c>
      <c r="GJ335">
        <v>136</v>
      </c>
      <c r="GK335">
        <v>123</v>
      </c>
      <c r="GL335">
        <v>528</v>
      </c>
    </row>
    <row r="336" spans="1:194" s="1" customFormat="1" ht="14.4" x14ac:dyDescent="0.3">
      <c r="A336" s="30" t="s">
        <v>46</v>
      </c>
      <c r="B336" s="1" t="s">
        <v>375</v>
      </c>
      <c r="C336" s="29" t="str">
        <f t="shared" si="96"/>
        <v>LA England - Stockport</v>
      </c>
      <c r="D336" s="48">
        <f t="shared" si="87"/>
        <v>11525</v>
      </c>
      <c r="E336" s="48">
        <f t="shared" si="88"/>
        <v>10925</v>
      </c>
      <c r="F336" s="49">
        <f t="shared" si="89"/>
        <v>303929</v>
      </c>
      <c r="G336" s="49">
        <f t="shared" si="90"/>
        <v>148594</v>
      </c>
      <c r="H336" s="50">
        <f t="shared" si="91"/>
        <v>155335</v>
      </c>
      <c r="I336" s="50">
        <f t="shared" si="92"/>
        <v>115408</v>
      </c>
      <c r="J336" s="50">
        <f t="shared" si="93"/>
        <v>123611</v>
      </c>
      <c r="K336" s="47">
        <f t="shared" si="94"/>
        <v>33186</v>
      </c>
      <c r="L336" s="48">
        <f t="shared" si="95"/>
        <v>31724</v>
      </c>
      <c r="M336" s="184">
        <v>1527</v>
      </c>
      <c r="N336" s="184">
        <v>1544</v>
      </c>
      <c r="O336" s="184">
        <v>1662</v>
      </c>
      <c r="P336" s="184">
        <v>1721</v>
      </c>
      <c r="Q336" s="184">
        <v>1767</v>
      </c>
      <c r="R336" s="184">
        <v>1794</v>
      </c>
      <c r="S336" s="184">
        <v>1894</v>
      </c>
      <c r="T336" s="184">
        <v>1919</v>
      </c>
      <c r="U336" s="184">
        <v>1944</v>
      </c>
      <c r="V336" s="184">
        <v>1926</v>
      </c>
      <c r="W336" s="184">
        <v>1991</v>
      </c>
      <c r="X336" s="184">
        <v>1972</v>
      </c>
      <c r="Y336" s="184">
        <v>1847</v>
      </c>
      <c r="Z336" s="184">
        <v>2003</v>
      </c>
      <c r="AA336" s="184">
        <v>1902</v>
      </c>
      <c r="AB336" s="184">
        <v>1929</v>
      </c>
      <c r="AC336" s="184">
        <v>1937</v>
      </c>
      <c r="AD336" s="184">
        <v>1907</v>
      </c>
      <c r="AE336" s="184">
        <v>1788</v>
      </c>
      <c r="AF336" s="184">
        <v>1385</v>
      </c>
      <c r="AG336" s="184">
        <v>1209</v>
      </c>
      <c r="AH336" s="184">
        <v>1184</v>
      </c>
      <c r="AI336" s="184">
        <v>1324</v>
      </c>
      <c r="AJ336" s="184">
        <v>1422</v>
      </c>
      <c r="AK336" s="184">
        <v>1591</v>
      </c>
      <c r="AL336" s="184">
        <v>1571</v>
      </c>
      <c r="AM336" s="184">
        <v>1704</v>
      </c>
      <c r="AN336" s="184">
        <v>1894</v>
      </c>
      <c r="AO336" s="184">
        <v>1633</v>
      </c>
      <c r="AP336" s="184">
        <v>1851</v>
      </c>
      <c r="AQ336" s="184">
        <v>1905</v>
      </c>
      <c r="AR336" s="184">
        <v>1838</v>
      </c>
      <c r="AS336" s="184">
        <v>1999</v>
      </c>
      <c r="AT336" s="184">
        <v>2041</v>
      </c>
      <c r="AU336" s="184">
        <v>2059</v>
      </c>
      <c r="AV336" s="184">
        <v>2011</v>
      </c>
      <c r="AW336" s="184">
        <v>2296</v>
      </c>
      <c r="AX336" s="184">
        <v>2124</v>
      </c>
      <c r="AY336" s="184">
        <v>2188</v>
      </c>
      <c r="AZ336" s="184">
        <v>2184</v>
      </c>
      <c r="BA336" s="184">
        <v>1996</v>
      </c>
      <c r="BB336" s="184">
        <v>2111</v>
      </c>
      <c r="BC336" s="184">
        <v>2045</v>
      </c>
      <c r="BD336" s="184">
        <v>2118</v>
      </c>
      <c r="BE336" s="184">
        <v>2164</v>
      </c>
      <c r="BF336" s="184">
        <v>2033</v>
      </c>
      <c r="BG336" s="184">
        <v>1824</v>
      </c>
      <c r="BH336" s="184">
        <v>1763</v>
      </c>
      <c r="BI336" s="184">
        <v>1839</v>
      </c>
      <c r="BJ336" s="184">
        <v>1929</v>
      </c>
      <c r="BK336" s="184">
        <v>1799</v>
      </c>
      <c r="BL336" s="184">
        <v>1932</v>
      </c>
      <c r="BM336" s="184">
        <v>1967</v>
      </c>
      <c r="BN336" s="184">
        <v>2123</v>
      </c>
      <c r="BO336" s="184">
        <v>1940</v>
      </c>
      <c r="BP336" s="184">
        <v>1986</v>
      </c>
      <c r="BQ336" s="184">
        <v>1920</v>
      </c>
      <c r="BR336" s="184">
        <v>2002</v>
      </c>
      <c r="BS336" s="184">
        <v>1936</v>
      </c>
      <c r="BT336" s="184">
        <v>2031</v>
      </c>
      <c r="BU336" s="184">
        <v>1912</v>
      </c>
      <c r="BV336" s="184">
        <v>1968</v>
      </c>
      <c r="BW336" s="184">
        <v>1761</v>
      </c>
      <c r="BX336" s="184">
        <v>1750</v>
      </c>
      <c r="BY336" s="184">
        <v>1675</v>
      </c>
      <c r="BZ336" s="184">
        <v>1636</v>
      </c>
      <c r="CA336" s="184">
        <v>1570</v>
      </c>
      <c r="CB336" s="184">
        <v>1549</v>
      </c>
      <c r="CC336" s="184">
        <v>1556</v>
      </c>
      <c r="CD336" s="184">
        <v>1437</v>
      </c>
      <c r="CE336" s="184">
        <v>1367</v>
      </c>
      <c r="CF336" s="184">
        <v>1366</v>
      </c>
      <c r="CG336" s="184">
        <v>1280</v>
      </c>
      <c r="CH336" s="184">
        <v>1292</v>
      </c>
      <c r="CI336" s="184">
        <v>1247</v>
      </c>
      <c r="CJ336" s="184">
        <v>1339</v>
      </c>
      <c r="CK336" s="184">
        <v>1423</v>
      </c>
      <c r="CL336" s="184">
        <v>1467</v>
      </c>
      <c r="CM336" s="184">
        <v>1032</v>
      </c>
      <c r="CN336" s="184">
        <v>1014</v>
      </c>
      <c r="CO336" s="184">
        <v>937</v>
      </c>
      <c r="CP336" s="184">
        <v>907</v>
      </c>
      <c r="CQ336" s="184">
        <v>733</v>
      </c>
      <c r="CR336" s="184">
        <v>645</v>
      </c>
      <c r="CS336" s="184">
        <v>615</v>
      </c>
      <c r="CT336" s="184">
        <v>530</v>
      </c>
      <c r="CU336" s="184">
        <v>553</v>
      </c>
      <c r="CV336" s="184">
        <v>461</v>
      </c>
      <c r="CW336" s="184">
        <v>401</v>
      </c>
      <c r="CX336" s="184">
        <v>341</v>
      </c>
      <c r="CY336" s="184">
        <v>985</v>
      </c>
      <c r="CZ336">
        <v>1439</v>
      </c>
      <c r="DA336">
        <v>1503</v>
      </c>
      <c r="DB336">
        <v>1641</v>
      </c>
      <c r="DC336">
        <v>1700</v>
      </c>
      <c r="DD336">
        <v>1730</v>
      </c>
      <c r="DE336">
        <v>1733</v>
      </c>
      <c r="DF336">
        <v>1705</v>
      </c>
      <c r="DG336">
        <v>1815</v>
      </c>
      <c r="DH336">
        <v>1905</v>
      </c>
      <c r="DI336">
        <v>1860</v>
      </c>
      <c r="DJ336">
        <v>1916</v>
      </c>
      <c r="DK336">
        <v>1852</v>
      </c>
      <c r="DL336">
        <v>1927</v>
      </c>
      <c r="DM336">
        <v>1895</v>
      </c>
      <c r="DN336">
        <v>1790</v>
      </c>
      <c r="DO336">
        <v>1851</v>
      </c>
      <c r="DP336">
        <v>1827</v>
      </c>
      <c r="DQ336">
        <v>1635</v>
      </c>
      <c r="DR336">
        <v>1523</v>
      </c>
      <c r="DS336">
        <v>1010</v>
      </c>
      <c r="DT336">
        <v>943</v>
      </c>
      <c r="DU336">
        <v>920</v>
      </c>
      <c r="DV336">
        <v>1211</v>
      </c>
      <c r="DW336">
        <v>1351</v>
      </c>
      <c r="DX336">
        <v>1520</v>
      </c>
      <c r="DY336">
        <v>1714</v>
      </c>
      <c r="DZ336">
        <v>1643</v>
      </c>
      <c r="EA336">
        <v>1748</v>
      </c>
      <c r="EB336">
        <v>1763</v>
      </c>
      <c r="EC336">
        <v>1885</v>
      </c>
      <c r="ED336">
        <v>1983</v>
      </c>
      <c r="EE336">
        <v>2139</v>
      </c>
      <c r="EF336">
        <v>2242</v>
      </c>
      <c r="EG336">
        <v>2305</v>
      </c>
      <c r="EH336">
        <v>2393</v>
      </c>
      <c r="EI336">
        <v>2283</v>
      </c>
      <c r="EJ336">
        <v>2414</v>
      </c>
      <c r="EK336">
        <v>2237</v>
      </c>
      <c r="EL336">
        <v>2238</v>
      </c>
      <c r="EM336">
        <v>2334</v>
      </c>
      <c r="EN336">
        <v>2172</v>
      </c>
      <c r="EO336">
        <v>2233</v>
      </c>
      <c r="EP336">
        <v>2137</v>
      </c>
      <c r="EQ336">
        <v>2112</v>
      </c>
      <c r="ER336">
        <v>2188</v>
      </c>
      <c r="ES336">
        <v>2078</v>
      </c>
      <c r="ET336">
        <v>1960</v>
      </c>
      <c r="EU336">
        <v>1907</v>
      </c>
      <c r="EV336">
        <v>1823</v>
      </c>
      <c r="EW336">
        <v>1858</v>
      </c>
      <c r="EX336">
        <v>1873</v>
      </c>
      <c r="EY336">
        <v>1905</v>
      </c>
      <c r="EZ336">
        <v>2066</v>
      </c>
      <c r="FA336">
        <v>2053</v>
      </c>
      <c r="FB336">
        <v>1916</v>
      </c>
      <c r="FC336">
        <v>2140</v>
      </c>
      <c r="FD336">
        <v>2034</v>
      </c>
      <c r="FE336">
        <v>2077</v>
      </c>
      <c r="FF336">
        <v>2072</v>
      </c>
      <c r="FG336">
        <v>2089</v>
      </c>
      <c r="FH336">
        <v>1965</v>
      </c>
      <c r="FI336">
        <v>1880</v>
      </c>
      <c r="FJ336">
        <v>2030</v>
      </c>
      <c r="FK336">
        <v>1837</v>
      </c>
      <c r="FL336">
        <v>1855</v>
      </c>
      <c r="FM336">
        <v>1749</v>
      </c>
      <c r="FN336">
        <v>1705</v>
      </c>
      <c r="FO336">
        <v>1582</v>
      </c>
      <c r="FP336">
        <v>1545</v>
      </c>
      <c r="FQ336">
        <v>1579</v>
      </c>
      <c r="FR336">
        <v>1505</v>
      </c>
      <c r="FS336">
        <v>1512</v>
      </c>
      <c r="FT336">
        <v>1415</v>
      </c>
      <c r="FU336">
        <v>1407</v>
      </c>
      <c r="FV336">
        <v>1528</v>
      </c>
      <c r="FW336">
        <v>1483</v>
      </c>
      <c r="FX336">
        <v>1496</v>
      </c>
      <c r="FY336">
        <v>1823</v>
      </c>
      <c r="FZ336">
        <v>1283</v>
      </c>
      <c r="GA336">
        <v>1295</v>
      </c>
      <c r="GB336">
        <v>1180</v>
      </c>
      <c r="GC336">
        <v>1108</v>
      </c>
      <c r="GD336">
        <v>1015</v>
      </c>
      <c r="GE336">
        <v>835</v>
      </c>
      <c r="GF336">
        <v>915</v>
      </c>
      <c r="GG336">
        <v>821</v>
      </c>
      <c r="GH336">
        <v>814</v>
      </c>
      <c r="GI336">
        <v>693</v>
      </c>
      <c r="GJ336">
        <v>642</v>
      </c>
      <c r="GK336">
        <v>488</v>
      </c>
      <c r="GL336">
        <v>2134</v>
      </c>
    </row>
    <row r="337" spans="1:194" s="1" customFormat="1" ht="14.4" x14ac:dyDescent="0.3">
      <c r="A337" s="30" t="s">
        <v>46</v>
      </c>
      <c r="B337" s="1" t="s">
        <v>376</v>
      </c>
      <c r="C337" s="29" t="str">
        <f t="shared" si="96"/>
        <v>LA England - Stockton-on-Tees</v>
      </c>
      <c r="D337" s="48">
        <f t="shared" si="87"/>
        <v>8448</v>
      </c>
      <c r="E337" s="48">
        <f t="shared" si="88"/>
        <v>8090</v>
      </c>
      <c r="F337" s="49">
        <f t="shared" si="89"/>
        <v>206800</v>
      </c>
      <c r="G337" s="49">
        <f t="shared" si="90"/>
        <v>102620</v>
      </c>
      <c r="H337" s="50">
        <f t="shared" si="91"/>
        <v>104180</v>
      </c>
      <c r="I337" s="50">
        <f t="shared" si="92"/>
        <v>79533</v>
      </c>
      <c r="J337" s="50">
        <f t="shared" si="93"/>
        <v>82188</v>
      </c>
      <c r="K337" s="47">
        <f t="shared" si="94"/>
        <v>23087</v>
      </c>
      <c r="L337" s="48">
        <f t="shared" si="95"/>
        <v>21992</v>
      </c>
      <c r="M337" s="184">
        <v>1044</v>
      </c>
      <c r="N337" s="184">
        <v>1040</v>
      </c>
      <c r="O337" s="184">
        <v>1125</v>
      </c>
      <c r="P337" s="184">
        <v>1037</v>
      </c>
      <c r="Q337" s="184">
        <v>1183</v>
      </c>
      <c r="R337" s="184">
        <v>1173</v>
      </c>
      <c r="S337" s="184">
        <v>1251</v>
      </c>
      <c r="T337" s="184">
        <v>1304</v>
      </c>
      <c r="U337" s="184">
        <v>1358</v>
      </c>
      <c r="V337" s="184">
        <v>1312</v>
      </c>
      <c r="W337" s="184">
        <v>1344</v>
      </c>
      <c r="X337" s="184">
        <v>1468</v>
      </c>
      <c r="Y337" s="184">
        <v>1401</v>
      </c>
      <c r="Z337" s="184">
        <v>1502</v>
      </c>
      <c r="AA337" s="184">
        <v>1410</v>
      </c>
      <c r="AB337" s="184">
        <v>1388</v>
      </c>
      <c r="AC337" s="184">
        <v>1415</v>
      </c>
      <c r="AD337" s="184">
        <v>1332</v>
      </c>
      <c r="AE337" s="184">
        <v>1323</v>
      </c>
      <c r="AF337" s="184">
        <v>1069</v>
      </c>
      <c r="AG337" s="184">
        <v>970</v>
      </c>
      <c r="AH337" s="184">
        <v>856</v>
      </c>
      <c r="AI337" s="184">
        <v>1036</v>
      </c>
      <c r="AJ337" s="184">
        <v>1134</v>
      </c>
      <c r="AK337" s="184">
        <v>1236</v>
      </c>
      <c r="AL337" s="184">
        <v>1211</v>
      </c>
      <c r="AM337" s="184">
        <v>1256</v>
      </c>
      <c r="AN337" s="184">
        <v>1352</v>
      </c>
      <c r="AO337" s="184">
        <v>1167</v>
      </c>
      <c r="AP337" s="184">
        <v>1306</v>
      </c>
      <c r="AQ337" s="184">
        <v>1438</v>
      </c>
      <c r="AR337" s="184">
        <v>1437</v>
      </c>
      <c r="AS337" s="184">
        <v>1410</v>
      </c>
      <c r="AT337" s="184">
        <v>1457</v>
      </c>
      <c r="AU337" s="184">
        <v>1384</v>
      </c>
      <c r="AV337" s="184">
        <v>1486</v>
      </c>
      <c r="AW337" s="184">
        <v>1469</v>
      </c>
      <c r="AX337" s="184">
        <v>1416</v>
      </c>
      <c r="AY337" s="184">
        <v>1550</v>
      </c>
      <c r="AZ337" s="184">
        <v>1424</v>
      </c>
      <c r="BA337" s="184">
        <v>1393</v>
      </c>
      <c r="BB337" s="184">
        <v>1353</v>
      </c>
      <c r="BC337" s="184">
        <v>1301</v>
      </c>
      <c r="BD337" s="184">
        <v>1357</v>
      </c>
      <c r="BE337" s="184">
        <v>1342</v>
      </c>
      <c r="BF337" s="184">
        <v>1325</v>
      </c>
      <c r="BG337" s="184">
        <v>1175</v>
      </c>
      <c r="BH337" s="184">
        <v>1108</v>
      </c>
      <c r="BI337" s="184">
        <v>1094</v>
      </c>
      <c r="BJ337" s="184">
        <v>1191</v>
      </c>
      <c r="BK337" s="184">
        <v>1192</v>
      </c>
      <c r="BL337" s="184">
        <v>1221</v>
      </c>
      <c r="BM337" s="184">
        <v>1342</v>
      </c>
      <c r="BN337" s="184">
        <v>1378</v>
      </c>
      <c r="BO337" s="184">
        <v>1296</v>
      </c>
      <c r="BP337" s="184">
        <v>1390</v>
      </c>
      <c r="BQ337" s="184">
        <v>1413</v>
      </c>
      <c r="BR337" s="184">
        <v>1374</v>
      </c>
      <c r="BS337" s="184">
        <v>1386</v>
      </c>
      <c r="BT337" s="184">
        <v>1353</v>
      </c>
      <c r="BU337" s="184">
        <v>1276</v>
      </c>
      <c r="BV337" s="184">
        <v>1352</v>
      </c>
      <c r="BW337" s="184">
        <v>1319</v>
      </c>
      <c r="BX337" s="184">
        <v>1280</v>
      </c>
      <c r="BY337" s="184">
        <v>1214</v>
      </c>
      <c r="BZ337" s="184">
        <v>1230</v>
      </c>
      <c r="CA337" s="184">
        <v>1151</v>
      </c>
      <c r="CB337" s="184">
        <v>1225</v>
      </c>
      <c r="CC337" s="184">
        <v>1136</v>
      </c>
      <c r="CD337" s="184">
        <v>987</v>
      </c>
      <c r="CE337" s="184">
        <v>1031</v>
      </c>
      <c r="CF337" s="184">
        <v>989</v>
      </c>
      <c r="CG337" s="184">
        <v>949</v>
      </c>
      <c r="CH337" s="184">
        <v>888</v>
      </c>
      <c r="CI337" s="184">
        <v>877</v>
      </c>
      <c r="CJ337" s="184">
        <v>945</v>
      </c>
      <c r="CK337" s="184">
        <v>911</v>
      </c>
      <c r="CL337" s="184">
        <v>944</v>
      </c>
      <c r="CM337" s="184">
        <v>652</v>
      </c>
      <c r="CN337" s="184">
        <v>664</v>
      </c>
      <c r="CO337" s="184">
        <v>586</v>
      </c>
      <c r="CP337" s="184">
        <v>476</v>
      </c>
      <c r="CQ337" s="184">
        <v>486</v>
      </c>
      <c r="CR337" s="184">
        <v>424</v>
      </c>
      <c r="CS337" s="184">
        <v>327</v>
      </c>
      <c r="CT337" s="184">
        <v>334</v>
      </c>
      <c r="CU337" s="184">
        <v>341</v>
      </c>
      <c r="CV337" s="184">
        <v>251</v>
      </c>
      <c r="CW337" s="184">
        <v>207</v>
      </c>
      <c r="CX337" s="184">
        <v>166</v>
      </c>
      <c r="CY337" s="184">
        <v>544</v>
      </c>
      <c r="CZ337">
        <v>990</v>
      </c>
      <c r="DA337">
        <v>1004</v>
      </c>
      <c r="DB337">
        <v>1074</v>
      </c>
      <c r="DC337">
        <v>1089</v>
      </c>
      <c r="DD337">
        <v>1132</v>
      </c>
      <c r="DE337">
        <v>1171</v>
      </c>
      <c r="DF337">
        <v>1132</v>
      </c>
      <c r="DG337">
        <v>1270</v>
      </c>
      <c r="DH337">
        <v>1248</v>
      </c>
      <c r="DI337">
        <v>1240</v>
      </c>
      <c r="DJ337">
        <v>1209</v>
      </c>
      <c r="DK337">
        <v>1343</v>
      </c>
      <c r="DL337">
        <v>1368</v>
      </c>
      <c r="DM337">
        <v>1373</v>
      </c>
      <c r="DN337">
        <v>1313</v>
      </c>
      <c r="DO337">
        <v>1353</v>
      </c>
      <c r="DP337">
        <v>1352</v>
      </c>
      <c r="DQ337">
        <v>1331</v>
      </c>
      <c r="DR337">
        <v>1183</v>
      </c>
      <c r="DS337">
        <v>822</v>
      </c>
      <c r="DT337">
        <v>781</v>
      </c>
      <c r="DU337">
        <v>731</v>
      </c>
      <c r="DV337">
        <v>767</v>
      </c>
      <c r="DW337">
        <v>898</v>
      </c>
      <c r="DX337">
        <v>988</v>
      </c>
      <c r="DY337">
        <v>1114</v>
      </c>
      <c r="DZ337">
        <v>1085</v>
      </c>
      <c r="EA337">
        <v>1338</v>
      </c>
      <c r="EB337">
        <v>1294</v>
      </c>
      <c r="EC337">
        <v>1291</v>
      </c>
      <c r="ED337">
        <v>1386</v>
      </c>
      <c r="EE337">
        <v>1360</v>
      </c>
      <c r="EF337">
        <v>1549</v>
      </c>
      <c r="EG337">
        <v>1473</v>
      </c>
      <c r="EH337">
        <v>1456</v>
      </c>
      <c r="EI337">
        <v>1430</v>
      </c>
      <c r="EJ337">
        <v>1565</v>
      </c>
      <c r="EK337">
        <v>1478</v>
      </c>
      <c r="EL337">
        <v>1508</v>
      </c>
      <c r="EM337">
        <v>1551</v>
      </c>
      <c r="EN337">
        <v>1434</v>
      </c>
      <c r="EO337">
        <v>1432</v>
      </c>
      <c r="EP337">
        <v>1328</v>
      </c>
      <c r="EQ337">
        <v>1412</v>
      </c>
      <c r="ER337">
        <v>1344</v>
      </c>
      <c r="ES337">
        <v>1300</v>
      </c>
      <c r="ET337">
        <v>1169</v>
      </c>
      <c r="EU337">
        <v>1123</v>
      </c>
      <c r="EV337">
        <v>1202</v>
      </c>
      <c r="EW337">
        <v>1182</v>
      </c>
      <c r="EX337">
        <v>1260</v>
      </c>
      <c r="EY337">
        <v>1165</v>
      </c>
      <c r="EZ337">
        <v>1318</v>
      </c>
      <c r="FA337">
        <v>1366</v>
      </c>
      <c r="FB337">
        <v>1470</v>
      </c>
      <c r="FC337">
        <v>1337</v>
      </c>
      <c r="FD337">
        <v>1381</v>
      </c>
      <c r="FE337">
        <v>1443</v>
      </c>
      <c r="FF337">
        <v>1425</v>
      </c>
      <c r="FG337">
        <v>1377</v>
      </c>
      <c r="FH337">
        <v>1465</v>
      </c>
      <c r="FI337">
        <v>1456</v>
      </c>
      <c r="FJ337">
        <v>1475</v>
      </c>
      <c r="FK337">
        <v>1326</v>
      </c>
      <c r="FL337">
        <v>1364</v>
      </c>
      <c r="FM337">
        <v>1294</v>
      </c>
      <c r="FN337">
        <v>1303</v>
      </c>
      <c r="FO337">
        <v>1216</v>
      </c>
      <c r="FP337">
        <v>1129</v>
      </c>
      <c r="FQ337">
        <v>1083</v>
      </c>
      <c r="FR337">
        <v>1120</v>
      </c>
      <c r="FS337">
        <v>1003</v>
      </c>
      <c r="FT337">
        <v>1014</v>
      </c>
      <c r="FU337">
        <v>1047</v>
      </c>
      <c r="FV337">
        <v>958</v>
      </c>
      <c r="FW337">
        <v>947</v>
      </c>
      <c r="FX337">
        <v>1054</v>
      </c>
      <c r="FY337">
        <v>1088</v>
      </c>
      <c r="FZ337">
        <v>776</v>
      </c>
      <c r="GA337">
        <v>690</v>
      </c>
      <c r="GB337">
        <v>689</v>
      </c>
      <c r="GC337">
        <v>634</v>
      </c>
      <c r="GD337">
        <v>588</v>
      </c>
      <c r="GE337">
        <v>513</v>
      </c>
      <c r="GF337">
        <v>530</v>
      </c>
      <c r="GG337">
        <v>472</v>
      </c>
      <c r="GH337">
        <v>411</v>
      </c>
      <c r="GI337">
        <v>367</v>
      </c>
      <c r="GJ337">
        <v>298</v>
      </c>
      <c r="GK337">
        <v>280</v>
      </c>
      <c r="GL337">
        <v>1082</v>
      </c>
    </row>
    <row r="338" spans="1:194" s="1" customFormat="1" ht="14.4" x14ac:dyDescent="0.3">
      <c r="A338" s="30" t="s">
        <v>46</v>
      </c>
      <c r="B338" s="1" t="s">
        <v>377</v>
      </c>
      <c r="C338" s="29" t="str">
        <f t="shared" si="96"/>
        <v>LA England - Stoke-on-Trent</v>
      </c>
      <c r="D338" s="48">
        <f t="shared" si="87"/>
        <v>10807</v>
      </c>
      <c r="E338" s="48">
        <f t="shared" si="88"/>
        <v>10519</v>
      </c>
      <c r="F338" s="49">
        <f t="shared" si="89"/>
        <v>270425</v>
      </c>
      <c r="G338" s="49">
        <f t="shared" si="90"/>
        <v>135672</v>
      </c>
      <c r="H338" s="50">
        <f t="shared" si="91"/>
        <v>134753</v>
      </c>
      <c r="I338" s="50">
        <f t="shared" si="92"/>
        <v>103966</v>
      </c>
      <c r="J338" s="50">
        <f t="shared" si="93"/>
        <v>103939</v>
      </c>
      <c r="K338" s="47">
        <f t="shared" si="94"/>
        <v>31706</v>
      </c>
      <c r="L338" s="48">
        <f t="shared" si="95"/>
        <v>30814</v>
      </c>
      <c r="M338" s="184">
        <v>1643</v>
      </c>
      <c r="N338" s="184">
        <v>1642</v>
      </c>
      <c r="O338" s="184">
        <v>1659</v>
      </c>
      <c r="P338" s="184">
        <v>1683</v>
      </c>
      <c r="Q338" s="184">
        <v>1700</v>
      </c>
      <c r="R338" s="184">
        <v>1807</v>
      </c>
      <c r="S338" s="184">
        <v>1694</v>
      </c>
      <c r="T338" s="184">
        <v>1749</v>
      </c>
      <c r="U338" s="184">
        <v>1882</v>
      </c>
      <c r="V338" s="184">
        <v>1737</v>
      </c>
      <c r="W338" s="184">
        <v>1847</v>
      </c>
      <c r="X338" s="184">
        <v>1856</v>
      </c>
      <c r="Y338" s="184">
        <v>1828</v>
      </c>
      <c r="Z338" s="184">
        <v>1828</v>
      </c>
      <c r="AA338" s="184">
        <v>1802</v>
      </c>
      <c r="AB338" s="184">
        <v>1744</v>
      </c>
      <c r="AC338" s="184">
        <v>1869</v>
      </c>
      <c r="AD338" s="184">
        <v>1736</v>
      </c>
      <c r="AE338" s="184">
        <v>1748</v>
      </c>
      <c r="AF338" s="184">
        <v>2021</v>
      </c>
      <c r="AG338" s="184">
        <v>1945</v>
      </c>
      <c r="AH338" s="184">
        <v>1927</v>
      </c>
      <c r="AI338" s="184">
        <v>1829</v>
      </c>
      <c r="AJ338" s="184">
        <v>1738</v>
      </c>
      <c r="AK338" s="184">
        <v>1726</v>
      </c>
      <c r="AL338" s="184">
        <v>1725</v>
      </c>
      <c r="AM338" s="184">
        <v>1836</v>
      </c>
      <c r="AN338" s="184">
        <v>1999</v>
      </c>
      <c r="AO338" s="184">
        <v>1822</v>
      </c>
      <c r="AP338" s="184">
        <v>1907</v>
      </c>
      <c r="AQ338" s="184">
        <v>1889</v>
      </c>
      <c r="AR338" s="184">
        <v>1904</v>
      </c>
      <c r="AS338" s="184">
        <v>2045</v>
      </c>
      <c r="AT338" s="184">
        <v>2028</v>
      </c>
      <c r="AU338" s="184">
        <v>2038</v>
      </c>
      <c r="AV338" s="184">
        <v>2068</v>
      </c>
      <c r="AW338" s="184">
        <v>2059</v>
      </c>
      <c r="AX338" s="184">
        <v>1919</v>
      </c>
      <c r="AY338" s="184">
        <v>1934</v>
      </c>
      <c r="AZ338" s="184">
        <v>1922</v>
      </c>
      <c r="BA338" s="184">
        <v>1839</v>
      </c>
      <c r="BB338" s="184">
        <v>1824</v>
      </c>
      <c r="BC338" s="184">
        <v>1695</v>
      </c>
      <c r="BD338" s="184">
        <v>1738</v>
      </c>
      <c r="BE338" s="184">
        <v>1687</v>
      </c>
      <c r="BF338" s="184">
        <v>1657</v>
      </c>
      <c r="BG338" s="184">
        <v>1485</v>
      </c>
      <c r="BH338" s="184">
        <v>1440</v>
      </c>
      <c r="BI338" s="184">
        <v>1552</v>
      </c>
      <c r="BJ338" s="184">
        <v>1555</v>
      </c>
      <c r="BK338" s="184">
        <v>1481</v>
      </c>
      <c r="BL338" s="184">
        <v>1577</v>
      </c>
      <c r="BM338" s="184">
        <v>1653</v>
      </c>
      <c r="BN338" s="184">
        <v>1720</v>
      </c>
      <c r="BO338" s="184">
        <v>1631</v>
      </c>
      <c r="BP338" s="184">
        <v>1748</v>
      </c>
      <c r="BQ338" s="184">
        <v>1648</v>
      </c>
      <c r="BR338" s="184">
        <v>1664</v>
      </c>
      <c r="BS338" s="184">
        <v>1676</v>
      </c>
      <c r="BT338" s="184">
        <v>1560</v>
      </c>
      <c r="BU338" s="184">
        <v>1564</v>
      </c>
      <c r="BV338" s="184">
        <v>1557</v>
      </c>
      <c r="BW338" s="184">
        <v>1585</v>
      </c>
      <c r="BX338" s="184">
        <v>1478</v>
      </c>
      <c r="BY338" s="184">
        <v>1392</v>
      </c>
      <c r="BZ338" s="184">
        <v>1375</v>
      </c>
      <c r="CA338" s="184">
        <v>1349</v>
      </c>
      <c r="CB338" s="184">
        <v>1318</v>
      </c>
      <c r="CC338" s="184">
        <v>1253</v>
      </c>
      <c r="CD338" s="184">
        <v>1154</v>
      </c>
      <c r="CE338" s="184">
        <v>1190</v>
      </c>
      <c r="CF338" s="184">
        <v>1107</v>
      </c>
      <c r="CG338" s="184">
        <v>1041</v>
      </c>
      <c r="CH338" s="184">
        <v>957</v>
      </c>
      <c r="CI338" s="184">
        <v>1059</v>
      </c>
      <c r="CJ338" s="184">
        <v>990</v>
      </c>
      <c r="CK338" s="184">
        <v>1071</v>
      </c>
      <c r="CL338" s="184">
        <v>1101</v>
      </c>
      <c r="CM338" s="184">
        <v>809</v>
      </c>
      <c r="CN338" s="184">
        <v>766</v>
      </c>
      <c r="CO338" s="184">
        <v>721</v>
      </c>
      <c r="CP338" s="184">
        <v>682</v>
      </c>
      <c r="CQ338" s="184">
        <v>537</v>
      </c>
      <c r="CR338" s="184">
        <v>486</v>
      </c>
      <c r="CS338" s="184">
        <v>472</v>
      </c>
      <c r="CT338" s="184">
        <v>380</v>
      </c>
      <c r="CU338" s="184">
        <v>365</v>
      </c>
      <c r="CV338" s="184">
        <v>302</v>
      </c>
      <c r="CW338" s="184">
        <v>236</v>
      </c>
      <c r="CX338" s="184">
        <v>207</v>
      </c>
      <c r="CY338" s="184">
        <v>603</v>
      </c>
      <c r="CZ338">
        <v>1560</v>
      </c>
      <c r="DA338">
        <v>1549</v>
      </c>
      <c r="DB338">
        <v>1674</v>
      </c>
      <c r="DC338">
        <v>1659</v>
      </c>
      <c r="DD338">
        <v>1759</v>
      </c>
      <c r="DE338">
        <v>1707</v>
      </c>
      <c r="DF338">
        <v>1630</v>
      </c>
      <c r="DG338">
        <v>1678</v>
      </c>
      <c r="DH338">
        <v>1710</v>
      </c>
      <c r="DI338">
        <v>1738</v>
      </c>
      <c r="DJ338">
        <v>1859</v>
      </c>
      <c r="DK338">
        <v>1772</v>
      </c>
      <c r="DL338">
        <v>1804</v>
      </c>
      <c r="DM338">
        <v>1841</v>
      </c>
      <c r="DN338">
        <v>1707</v>
      </c>
      <c r="DO338">
        <v>1750</v>
      </c>
      <c r="DP338">
        <v>1763</v>
      </c>
      <c r="DQ338">
        <v>1654</v>
      </c>
      <c r="DR338">
        <v>1546</v>
      </c>
      <c r="DS338">
        <v>1591</v>
      </c>
      <c r="DT338">
        <v>1555</v>
      </c>
      <c r="DU338">
        <v>1523</v>
      </c>
      <c r="DV338">
        <v>1508</v>
      </c>
      <c r="DW338">
        <v>1480</v>
      </c>
      <c r="DX338">
        <v>1553</v>
      </c>
      <c r="DY338">
        <v>1611</v>
      </c>
      <c r="DZ338">
        <v>1747</v>
      </c>
      <c r="EA338">
        <v>1786</v>
      </c>
      <c r="EB338">
        <v>1807</v>
      </c>
      <c r="EC338">
        <v>1963</v>
      </c>
      <c r="ED338">
        <v>1965</v>
      </c>
      <c r="EE338">
        <v>1937</v>
      </c>
      <c r="EF338">
        <v>1926</v>
      </c>
      <c r="EG338">
        <v>2111</v>
      </c>
      <c r="EH338">
        <v>2115</v>
      </c>
      <c r="EI338">
        <v>2056</v>
      </c>
      <c r="EJ338">
        <v>2111</v>
      </c>
      <c r="EK338">
        <v>2002</v>
      </c>
      <c r="EL338">
        <v>1886</v>
      </c>
      <c r="EM338">
        <v>1932</v>
      </c>
      <c r="EN338">
        <v>1750</v>
      </c>
      <c r="EO338">
        <v>1774</v>
      </c>
      <c r="EP338">
        <v>1802</v>
      </c>
      <c r="EQ338">
        <v>1786</v>
      </c>
      <c r="ER338">
        <v>1688</v>
      </c>
      <c r="ES338">
        <v>1595</v>
      </c>
      <c r="ET338">
        <v>1429</v>
      </c>
      <c r="EU338">
        <v>1314</v>
      </c>
      <c r="EV338">
        <v>1399</v>
      </c>
      <c r="EW338">
        <v>1423</v>
      </c>
      <c r="EX338">
        <v>1506</v>
      </c>
      <c r="EY338">
        <v>1578</v>
      </c>
      <c r="EZ338">
        <v>1600</v>
      </c>
      <c r="FA338">
        <v>1761</v>
      </c>
      <c r="FB338">
        <v>1652</v>
      </c>
      <c r="FC338">
        <v>1614</v>
      </c>
      <c r="FD338">
        <v>1606</v>
      </c>
      <c r="FE338">
        <v>1582</v>
      </c>
      <c r="FF338">
        <v>1641</v>
      </c>
      <c r="FG338">
        <v>1694</v>
      </c>
      <c r="FH338">
        <v>1562</v>
      </c>
      <c r="FI338">
        <v>1526</v>
      </c>
      <c r="FJ338">
        <v>1503</v>
      </c>
      <c r="FK338">
        <v>1552</v>
      </c>
      <c r="FL338">
        <v>1392</v>
      </c>
      <c r="FM338">
        <v>1360</v>
      </c>
      <c r="FN338">
        <v>1356</v>
      </c>
      <c r="FO338">
        <v>1358</v>
      </c>
      <c r="FP338">
        <v>1245</v>
      </c>
      <c r="FQ338">
        <v>1236</v>
      </c>
      <c r="FR338">
        <v>1188</v>
      </c>
      <c r="FS338">
        <v>1090</v>
      </c>
      <c r="FT338">
        <v>1082</v>
      </c>
      <c r="FU338">
        <v>1099</v>
      </c>
      <c r="FV338">
        <v>1059</v>
      </c>
      <c r="FW338">
        <v>1183</v>
      </c>
      <c r="FX338">
        <v>1152</v>
      </c>
      <c r="FY338">
        <v>1255</v>
      </c>
      <c r="FZ338">
        <v>859</v>
      </c>
      <c r="GA338">
        <v>880</v>
      </c>
      <c r="GB338">
        <v>779</v>
      </c>
      <c r="GC338">
        <v>842</v>
      </c>
      <c r="GD338">
        <v>657</v>
      </c>
      <c r="GE338">
        <v>615</v>
      </c>
      <c r="GF338">
        <v>577</v>
      </c>
      <c r="GG338">
        <v>508</v>
      </c>
      <c r="GH338">
        <v>553</v>
      </c>
      <c r="GI338">
        <v>496</v>
      </c>
      <c r="GJ338">
        <v>386</v>
      </c>
      <c r="GK338">
        <v>366</v>
      </c>
      <c r="GL338">
        <v>1318</v>
      </c>
    </row>
    <row r="339" spans="1:194" s="1" customFormat="1" ht="14.4" x14ac:dyDescent="0.3">
      <c r="A339" s="30" t="s">
        <v>46</v>
      </c>
      <c r="B339" s="1" t="s">
        <v>378</v>
      </c>
      <c r="C339" s="29" t="str">
        <f t="shared" si="96"/>
        <v>LA England - Stratford-on-Avon</v>
      </c>
      <c r="D339" s="48">
        <f t="shared" si="87"/>
        <v>4878</v>
      </c>
      <c r="E339" s="48">
        <f t="shared" si="88"/>
        <v>4780</v>
      </c>
      <c r="F339" s="49">
        <f t="shared" si="89"/>
        <v>146258</v>
      </c>
      <c r="G339" s="49">
        <f t="shared" si="90"/>
        <v>70929</v>
      </c>
      <c r="H339" s="50">
        <f t="shared" si="91"/>
        <v>75329</v>
      </c>
      <c r="I339" s="50">
        <f t="shared" si="92"/>
        <v>57129</v>
      </c>
      <c r="J339" s="50">
        <f t="shared" si="93"/>
        <v>62013</v>
      </c>
      <c r="K339" s="47">
        <f t="shared" si="94"/>
        <v>13800</v>
      </c>
      <c r="L339" s="48">
        <f t="shared" si="95"/>
        <v>13316</v>
      </c>
      <c r="M339" s="184">
        <v>630</v>
      </c>
      <c r="N339" s="184">
        <v>642</v>
      </c>
      <c r="O339" s="184">
        <v>695</v>
      </c>
      <c r="P339" s="184">
        <v>727</v>
      </c>
      <c r="Q339" s="184">
        <v>773</v>
      </c>
      <c r="R339" s="184">
        <v>724</v>
      </c>
      <c r="S339" s="184">
        <v>742</v>
      </c>
      <c r="T339" s="184">
        <v>764</v>
      </c>
      <c r="U339" s="184">
        <v>844</v>
      </c>
      <c r="V339" s="184">
        <v>788</v>
      </c>
      <c r="W339" s="184">
        <v>756</v>
      </c>
      <c r="X339" s="184">
        <v>837</v>
      </c>
      <c r="Y339" s="184">
        <v>775</v>
      </c>
      <c r="Z339" s="184">
        <v>870</v>
      </c>
      <c r="AA339" s="184">
        <v>798</v>
      </c>
      <c r="AB339" s="184">
        <v>817</v>
      </c>
      <c r="AC339" s="184">
        <v>855</v>
      </c>
      <c r="AD339" s="184">
        <v>763</v>
      </c>
      <c r="AE339" s="184">
        <v>667</v>
      </c>
      <c r="AF339" s="184">
        <v>535</v>
      </c>
      <c r="AG339" s="184">
        <v>431</v>
      </c>
      <c r="AH339" s="184">
        <v>458</v>
      </c>
      <c r="AI339" s="184">
        <v>571</v>
      </c>
      <c r="AJ339" s="184">
        <v>720</v>
      </c>
      <c r="AK339" s="184">
        <v>717</v>
      </c>
      <c r="AL339" s="184">
        <v>738</v>
      </c>
      <c r="AM339" s="184">
        <v>755</v>
      </c>
      <c r="AN339" s="184">
        <v>683</v>
      </c>
      <c r="AO339" s="184">
        <v>720</v>
      </c>
      <c r="AP339" s="184">
        <v>728</v>
      </c>
      <c r="AQ339" s="184">
        <v>738</v>
      </c>
      <c r="AR339" s="184">
        <v>785</v>
      </c>
      <c r="AS339" s="184">
        <v>853</v>
      </c>
      <c r="AT339" s="184">
        <v>897</v>
      </c>
      <c r="AU339" s="184">
        <v>909</v>
      </c>
      <c r="AV339" s="184">
        <v>875</v>
      </c>
      <c r="AW339" s="184">
        <v>875</v>
      </c>
      <c r="AX339" s="184">
        <v>907</v>
      </c>
      <c r="AY339" s="184">
        <v>811</v>
      </c>
      <c r="AZ339" s="184">
        <v>872</v>
      </c>
      <c r="BA339" s="184">
        <v>810</v>
      </c>
      <c r="BB339" s="184">
        <v>808</v>
      </c>
      <c r="BC339" s="184">
        <v>861</v>
      </c>
      <c r="BD339" s="184">
        <v>844</v>
      </c>
      <c r="BE339" s="184">
        <v>861</v>
      </c>
      <c r="BF339" s="184">
        <v>868</v>
      </c>
      <c r="BG339" s="184">
        <v>792</v>
      </c>
      <c r="BH339" s="184">
        <v>810</v>
      </c>
      <c r="BI339" s="184">
        <v>851</v>
      </c>
      <c r="BJ339" s="184">
        <v>842</v>
      </c>
      <c r="BK339" s="184">
        <v>830</v>
      </c>
      <c r="BL339" s="184">
        <v>916</v>
      </c>
      <c r="BM339" s="184">
        <v>988</v>
      </c>
      <c r="BN339" s="184">
        <v>1018</v>
      </c>
      <c r="BO339" s="184">
        <v>990</v>
      </c>
      <c r="BP339" s="184">
        <v>1085</v>
      </c>
      <c r="BQ339" s="184">
        <v>1032</v>
      </c>
      <c r="BR339" s="184">
        <v>1064</v>
      </c>
      <c r="BS339" s="184">
        <v>1066</v>
      </c>
      <c r="BT339" s="184">
        <v>1141</v>
      </c>
      <c r="BU339" s="184">
        <v>1139</v>
      </c>
      <c r="BV339" s="184">
        <v>1080</v>
      </c>
      <c r="BW339" s="184">
        <v>1040</v>
      </c>
      <c r="BX339" s="184">
        <v>1055</v>
      </c>
      <c r="BY339" s="184">
        <v>968</v>
      </c>
      <c r="BZ339" s="184">
        <v>1025</v>
      </c>
      <c r="CA339" s="184">
        <v>911</v>
      </c>
      <c r="CB339" s="184">
        <v>884</v>
      </c>
      <c r="CC339" s="184">
        <v>831</v>
      </c>
      <c r="CD339" s="184">
        <v>812</v>
      </c>
      <c r="CE339" s="184">
        <v>829</v>
      </c>
      <c r="CF339" s="184">
        <v>817</v>
      </c>
      <c r="CG339" s="184">
        <v>815</v>
      </c>
      <c r="CH339" s="184">
        <v>785</v>
      </c>
      <c r="CI339" s="184">
        <v>766</v>
      </c>
      <c r="CJ339" s="184">
        <v>799</v>
      </c>
      <c r="CK339" s="184">
        <v>871</v>
      </c>
      <c r="CL339" s="184">
        <v>888</v>
      </c>
      <c r="CM339" s="184">
        <v>758</v>
      </c>
      <c r="CN339" s="184">
        <v>714</v>
      </c>
      <c r="CO339" s="184">
        <v>676</v>
      </c>
      <c r="CP339" s="184">
        <v>593</v>
      </c>
      <c r="CQ339" s="184">
        <v>466</v>
      </c>
      <c r="CR339" s="184">
        <v>382</v>
      </c>
      <c r="CS339" s="184">
        <v>398</v>
      </c>
      <c r="CT339" s="184">
        <v>364</v>
      </c>
      <c r="CU339" s="184">
        <v>339</v>
      </c>
      <c r="CV339" s="184">
        <v>302</v>
      </c>
      <c r="CW339" s="184">
        <v>232</v>
      </c>
      <c r="CX339" s="184">
        <v>219</v>
      </c>
      <c r="CY339" s="184">
        <v>649</v>
      </c>
      <c r="CZ339">
        <v>579</v>
      </c>
      <c r="DA339">
        <v>570</v>
      </c>
      <c r="DB339">
        <v>666</v>
      </c>
      <c r="DC339">
        <v>671</v>
      </c>
      <c r="DD339">
        <v>713</v>
      </c>
      <c r="DE339">
        <v>697</v>
      </c>
      <c r="DF339">
        <v>734</v>
      </c>
      <c r="DG339">
        <v>778</v>
      </c>
      <c r="DH339">
        <v>791</v>
      </c>
      <c r="DI339">
        <v>742</v>
      </c>
      <c r="DJ339">
        <v>780</v>
      </c>
      <c r="DK339">
        <v>815</v>
      </c>
      <c r="DL339">
        <v>845</v>
      </c>
      <c r="DM339">
        <v>813</v>
      </c>
      <c r="DN339">
        <v>751</v>
      </c>
      <c r="DO339">
        <v>787</v>
      </c>
      <c r="DP339">
        <v>808</v>
      </c>
      <c r="DQ339">
        <v>776</v>
      </c>
      <c r="DR339">
        <v>715</v>
      </c>
      <c r="DS339">
        <v>462</v>
      </c>
      <c r="DT339">
        <v>403</v>
      </c>
      <c r="DU339">
        <v>430</v>
      </c>
      <c r="DV339">
        <v>523</v>
      </c>
      <c r="DW339">
        <v>600</v>
      </c>
      <c r="DX339">
        <v>649</v>
      </c>
      <c r="DY339">
        <v>676</v>
      </c>
      <c r="DZ339">
        <v>668</v>
      </c>
      <c r="EA339">
        <v>740</v>
      </c>
      <c r="EB339">
        <v>786</v>
      </c>
      <c r="EC339">
        <v>809</v>
      </c>
      <c r="ED339">
        <v>796</v>
      </c>
      <c r="EE339">
        <v>852</v>
      </c>
      <c r="EF339">
        <v>900</v>
      </c>
      <c r="EG339">
        <v>966</v>
      </c>
      <c r="EH339">
        <v>948</v>
      </c>
      <c r="EI339">
        <v>916</v>
      </c>
      <c r="EJ339">
        <v>955</v>
      </c>
      <c r="EK339">
        <v>907</v>
      </c>
      <c r="EL339">
        <v>883</v>
      </c>
      <c r="EM339">
        <v>867</v>
      </c>
      <c r="EN339">
        <v>882</v>
      </c>
      <c r="EO339">
        <v>892</v>
      </c>
      <c r="EP339">
        <v>989</v>
      </c>
      <c r="EQ339">
        <v>897</v>
      </c>
      <c r="ER339">
        <v>950</v>
      </c>
      <c r="ES339">
        <v>864</v>
      </c>
      <c r="ET339">
        <v>842</v>
      </c>
      <c r="EU339">
        <v>842</v>
      </c>
      <c r="EV339">
        <v>906</v>
      </c>
      <c r="EW339">
        <v>940</v>
      </c>
      <c r="EX339">
        <v>958</v>
      </c>
      <c r="EY339">
        <v>976</v>
      </c>
      <c r="EZ339">
        <v>1084</v>
      </c>
      <c r="FA339">
        <v>1140</v>
      </c>
      <c r="FB339">
        <v>1066</v>
      </c>
      <c r="FC339">
        <v>1161</v>
      </c>
      <c r="FD339">
        <v>1146</v>
      </c>
      <c r="FE339">
        <v>1120</v>
      </c>
      <c r="FF339">
        <v>1223</v>
      </c>
      <c r="FG339">
        <v>1192</v>
      </c>
      <c r="FH339">
        <v>1169</v>
      </c>
      <c r="FI339">
        <v>1120</v>
      </c>
      <c r="FJ339">
        <v>1139</v>
      </c>
      <c r="FK339">
        <v>1125</v>
      </c>
      <c r="FL339">
        <v>967</v>
      </c>
      <c r="FM339">
        <v>1009</v>
      </c>
      <c r="FN339">
        <v>983</v>
      </c>
      <c r="FO339">
        <v>999</v>
      </c>
      <c r="FP339">
        <v>861</v>
      </c>
      <c r="FQ339">
        <v>857</v>
      </c>
      <c r="FR339">
        <v>871</v>
      </c>
      <c r="FS339">
        <v>837</v>
      </c>
      <c r="FT339">
        <v>844</v>
      </c>
      <c r="FU339">
        <v>860</v>
      </c>
      <c r="FV339">
        <v>859</v>
      </c>
      <c r="FW339">
        <v>938</v>
      </c>
      <c r="FX339">
        <v>934</v>
      </c>
      <c r="FY339">
        <v>1049</v>
      </c>
      <c r="FZ339">
        <v>886</v>
      </c>
      <c r="GA339">
        <v>767</v>
      </c>
      <c r="GB339">
        <v>835</v>
      </c>
      <c r="GC339">
        <v>673</v>
      </c>
      <c r="GD339">
        <v>620</v>
      </c>
      <c r="GE339">
        <v>473</v>
      </c>
      <c r="GF339">
        <v>496</v>
      </c>
      <c r="GG339">
        <v>458</v>
      </c>
      <c r="GH339">
        <v>460</v>
      </c>
      <c r="GI339">
        <v>391</v>
      </c>
      <c r="GJ339">
        <v>377</v>
      </c>
      <c r="GK339">
        <v>304</v>
      </c>
      <c r="GL339">
        <v>1331</v>
      </c>
    </row>
    <row r="340" spans="1:194" s="1" customFormat="1" ht="14.4" x14ac:dyDescent="0.3">
      <c r="A340" s="30" t="s">
        <v>46</v>
      </c>
      <c r="B340" s="1" t="s">
        <v>379</v>
      </c>
      <c r="C340" s="29" t="str">
        <f t="shared" si="96"/>
        <v>LA England - Stroud</v>
      </c>
      <c r="D340" s="48">
        <f t="shared" si="87"/>
        <v>4771</v>
      </c>
      <c r="E340" s="48">
        <f t="shared" si="88"/>
        <v>4443</v>
      </c>
      <c r="F340" s="49">
        <f t="shared" si="89"/>
        <v>125680</v>
      </c>
      <c r="G340" s="49">
        <f t="shared" si="90"/>
        <v>61284</v>
      </c>
      <c r="H340" s="50">
        <f t="shared" si="91"/>
        <v>64396</v>
      </c>
      <c r="I340" s="50">
        <f t="shared" si="92"/>
        <v>48742</v>
      </c>
      <c r="J340" s="50">
        <f t="shared" si="93"/>
        <v>52504</v>
      </c>
      <c r="K340" s="47">
        <f t="shared" si="94"/>
        <v>12542</v>
      </c>
      <c r="L340" s="48">
        <f t="shared" si="95"/>
        <v>11892</v>
      </c>
      <c r="M340" s="184">
        <v>500</v>
      </c>
      <c r="N340" s="184">
        <v>518</v>
      </c>
      <c r="O340" s="184">
        <v>623</v>
      </c>
      <c r="P340" s="184">
        <v>610</v>
      </c>
      <c r="Q340" s="184">
        <v>669</v>
      </c>
      <c r="R340" s="184">
        <v>681</v>
      </c>
      <c r="S340" s="184">
        <v>681</v>
      </c>
      <c r="T340" s="184">
        <v>682</v>
      </c>
      <c r="U340" s="184">
        <v>733</v>
      </c>
      <c r="V340" s="184">
        <v>655</v>
      </c>
      <c r="W340" s="184">
        <v>696</v>
      </c>
      <c r="X340" s="184">
        <v>723</v>
      </c>
      <c r="Y340" s="184">
        <v>842</v>
      </c>
      <c r="Z340" s="184">
        <v>853</v>
      </c>
      <c r="AA340" s="184">
        <v>777</v>
      </c>
      <c r="AB340" s="184">
        <v>725</v>
      </c>
      <c r="AC340" s="184">
        <v>821</v>
      </c>
      <c r="AD340" s="184">
        <v>753</v>
      </c>
      <c r="AE340" s="184">
        <v>734</v>
      </c>
      <c r="AF340" s="184">
        <v>522</v>
      </c>
      <c r="AG340" s="184">
        <v>470</v>
      </c>
      <c r="AH340" s="184">
        <v>448</v>
      </c>
      <c r="AI340" s="184">
        <v>526</v>
      </c>
      <c r="AJ340" s="184">
        <v>558</v>
      </c>
      <c r="AK340" s="184">
        <v>588</v>
      </c>
      <c r="AL340" s="184">
        <v>637</v>
      </c>
      <c r="AM340" s="184">
        <v>579</v>
      </c>
      <c r="AN340" s="184">
        <v>575</v>
      </c>
      <c r="AO340" s="184">
        <v>561</v>
      </c>
      <c r="AP340" s="184">
        <v>656</v>
      </c>
      <c r="AQ340" s="184">
        <v>651</v>
      </c>
      <c r="AR340" s="184">
        <v>611</v>
      </c>
      <c r="AS340" s="184">
        <v>684</v>
      </c>
      <c r="AT340" s="184">
        <v>786</v>
      </c>
      <c r="AU340" s="184">
        <v>719</v>
      </c>
      <c r="AV340" s="184">
        <v>746</v>
      </c>
      <c r="AW340" s="184">
        <v>666</v>
      </c>
      <c r="AX340" s="184">
        <v>703</v>
      </c>
      <c r="AY340" s="184">
        <v>725</v>
      </c>
      <c r="AZ340" s="184">
        <v>737</v>
      </c>
      <c r="BA340" s="184">
        <v>731</v>
      </c>
      <c r="BB340" s="184">
        <v>725</v>
      </c>
      <c r="BC340" s="184">
        <v>788</v>
      </c>
      <c r="BD340" s="184">
        <v>742</v>
      </c>
      <c r="BE340" s="184">
        <v>798</v>
      </c>
      <c r="BF340" s="184">
        <v>792</v>
      </c>
      <c r="BG340" s="184">
        <v>668</v>
      </c>
      <c r="BH340" s="184">
        <v>688</v>
      </c>
      <c r="BI340" s="184">
        <v>718</v>
      </c>
      <c r="BJ340" s="184">
        <v>791</v>
      </c>
      <c r="BK340" s="184">
        <v>805</v>
      </c>
      <c r="BL340" s="184">
        <v>826</v>
      </c>
      <c r="BM340" s="184">
        <v>895</v>
      </c>
      <c r="BN340" s="184">
        <v>958</v>
      </c>
      <c r="BO340" s="184">
        <v>903</v>
      </c>
      <c r="BP340" s="184">
        <v>923</v>
      </c>
      <c r="BQ340" s="184">
        <v>942</v>
      </c>
      <c r="BR340" s="184">
        <v>944</v>
      </c>
      <c r="BS340" s="184">
        <v>913</v>
      </c>
      <c r="BT340" s="184">
        <v>939</v>
      </c>
      <c r="BU340" s="184">
        <v>914</v>
      </c>
      <c r="BV340" s="184">
        <v>924</v>
      </c>
      <c r="BW340" s="184">
        <v>905</v>
      </c>
      <c r="BX340" s="184">
        <v>900</v>
      </c>
      <c r="BY340" s="184">
        <v>845</v>
      </c>
      <c r="BZ340" s="184">
        <v>842</v>
      </c>
      <c r="CA340" s="184">
        <v>808</v>
      </c>
      <c r="CB340" s="184">
        <v>744</v>
      </c>
      <c r="CC340" s="184">
        <v>704</v>
      </c>
      <c r="CD340" s="184">
        <v>727</v>
      </c>
      <c r="CE340" s="184">
        <v>734</v>
      </c>
      <c r="CF340" s="184">
        <v>652</v>
      </c>
      <c r="CG340" s="184">
        <v>701</v>
      </c>
      <c r="CH340" s="184">
        <v>673</v>
      </c>
      <c r="CI340" s="184">
        <v>673</v>
      </c>
      <c r="CJ340" s="184">
        <v>645</v>
      </c>
      <c r="CK340" s="184">
        <v>723</v>
      </c>
      <c r="CL340" s="184">
        <v>709</v>
      </c>
      <c r="CM340" s="184">
        <v>561</v>
      </c>
      <c r="CN340" s="184">
        <v>483</v>
      </c>
      <c r="CO340" s="184">
        <v>484</v>
      </c>
      <c r="CP340" s="184">
        <v>458</v>
      </c>
      <c r="CQ340" s="184">
        <v>352</v>
      </c>
      <c r="CR340" s="184">
        <v>339</v>
      </c>
      <c r="CS340" s="184">
        <v>310</v>
      </c>
      <c r="CT340" s="184">
        <v>275</v>
      </c>
      <c r="CU340" s="184">
        <v>259</v>
      </c>
      <c r="CV340" s="184">
        <v>213</v>
      </c>
      <c r="CW340" s="184">
        <v>155</v>
      </c>
      <c r="CX340" s="184">
        <v>175</v>
      </c>
      <c r="CY340" s="184">
        <v>484</v>
      </c>
      <c r="CZ340">
        <v>484</v>
      </c>
      <c r="DA340">
        <v>525</v>
      </c>
      <c r="DB340">
        <v>543</v>
      </c>
      <c r="DC340">
        <v>555</v>
      </c>
      <c r="DD340">
        <v>598</v>
      </c>
      <c r="DE340">
        <v>626</v>
      </c>
      <c r="DF340">
        <v>657</v>
      </c>
      <c r="DG340">
        <v>643</v>
      </c>
      <c r="DH340">
        <v>702</v>
      </c>
      <c r="DI340">
        <v>673</v>
      </c>
      <c r="DJ340">
        <v>721</v>
      </c>
      <c r="DK340">
        <v>722</v>
      </c>
      <c r="DL340">
        <v>747</v>
      </c>
      <c r="DM340">
        <v>703</v>
      </c>
      <c r="DN340">
        <v>756</v>
      </c>
      <c r="DO340">
        <v>766</v>
      </c>
      <c r="DP340">
        <v>762</v>
      </c>
      <c r="DQ340">
        <v>709</v>
      </c>
      <c r="DR340">
        <v>665</v>
      </c>
      <c r="DS340">
        <v>459</v>
      </c>
      <c r="DT340">
        <v>366</v>
      </c>
      <c r="DU340">
        <v>359</v>
      </c>
      <c r="DV340">
        <v>498</v>
      </c>
      <c r="DW340">
        <v>509</v>
      </c>
      <c r="DX340">
        <v>513</v>
      </c>
      <c r="DY340">
        <v>540</v>
      </c>
      <c r="DZ340">
        <v>615</v>
      </c>
      <c r="EA340">
        <v>575</v>
      </c>
      <c r="EB340">
        <v>617</v>
      </c>
      <c r="EC340">
        <v>631</v>
      </c>
      <c r="ED340">
        <v>699</v>
      </c>
      <c r="EE340">
        <v>692</v>
      </c>
      <c r="EF340">
        <v>763</v>
      </c>
      <c r="EG340">
        <v>762</v>
      </c>
      <c r="EH340">
        <v>801</v>
      </c>
      <c r="EI340">
        <v>792</v>
      </c>
      <c r="EJ340">
        <v>864</v>
      </c>
      <c r="EK340">
        <v>820</v>
      </c>
      <c r="EL340">
        <v>780</v>
      </c>
      <c r="EM340">
        <v>802</v>
      </c>
      <c r="EN340">
        <v>769</v>
      </c>
      <c r="EO340">
        <v>788</v>
      </c>
      <c r="EP340">
        <v>785</v>
      </c>
      <c r="EQ340">
        <v>856</v>
      </c>
      <c r="ER340">
        <v>800</v>
      </c>
      <c r="ES340">
        <v>786</v>
      </c>
      <c r="ET340">
        <v>799</v>
      </c>
      <c r="EU340">
        <v>759</v>
      </c>
      <c r="EV340">
        <v>760</v>
      </c>
      <c r="EW340">
        <v>802</v>
      </c>
      <c r="EX340">
        <v>883</v>
      </c>
      <c r="EY340">
        <v>960</v>
      </c>
      <c r="EZ340">
        <v>897</v>
      </c>
      <c r="FA340">
        <v>1002</v>
      </c>
      <c r="FB340">
        <v>918</v>
      </c>
      <c r="FC340">
        <v>998</v>
      </c>
      <c r="FD340">
        <v>964</v>
      </c>
      <c r="FE340">
        <v>1038</v>
      </c>
      <c r="FF340">
        <v>968</v>
      </c>
      <c r="FG340">
        <v>978</v>
      </c>
      <c r="FH340">
        <v>975</v>
      </c>
      <c r="FI340">
        <v>950</v>
      </c>
      <c r="FJ340">
        <v>1015</v>
      </c>
      <c r="FK340">
        <v>926</v>
      </c>
      <c r="FL340">
        <v>893</v>
      </c>
      <c r="FM340">
        <v>871</v>
      </c>
      <c r="FN340">
        <v>851</v>
      </c>
      <c r="FO340">
        <v>803</v>
      </c>
      <c r="FP340">
        <v>755</v>
      </c>
      <c r="FQ340">
        <v>749</v>
      </c>
      <c r="FR340">
        <v>744</v>
      </c>
      <c r="FS340">
        <v>725</v>
      </c>
      <c r="FT340">
        <v>739</v>
      </c>
      <c r="FU340">
        <v>748</v>
      </c>
      <c r="FV340">
        <v>789</v>
      </c>
      <c r="FW340">
        <v>770</v>
      </c>
      <c r="FX340">
        <v>779</v>
      </c>
      <c r="FY340">
        <v>864</v>
      </c>
      <c r="FZ340">
        <v>602</v>
      </c>
      <c r="GA340">
        <v>550</v>
      </c>
      <c r="GB340">
        <v>604</v>
      </c>
      <c r="GC340">
        <v>509</v>
      </c>
      <c r="GD340">
        <v>459</v>
      </c>
      <c r="GE340">
        <v>376</v>
      </c>
      <c r="GF340">
        <v>377</v>
      </c>
      <c r="GG340">
        <v>370</v>
      </c>
      <c r="GH340">
        <v>314</v>
      </c>
      <c r="GI340">
        <v>294</v>
      </c>
      <c r="GJ340">
        <v>258</v>
      </c>
      <c r="GK340">
        <v>263</v>
      </c>
      <c r="GL340">
        <v>950</v>
      </c>
    </row>
    <row r="341" spans="1:194" s="1" customFormat="1" ht="14.4" x14ac:dyDescent="0.3">
      <c r="A341" s="30" t="s">
        <v>46</v>
      </c>
      <c r="B341" s="1" t="s">
        <v>380</v>
      </c>
      <c r="C341" s="29" t="str">
        <f t="shared" si="96"/>
        <v>LA England - Sunderland</v>
      </c>
      <c r="D341" s="48">
        <f t="shared" si="87"/>
        <v>10282</v>
      </c>
      <c r="E341" s="48">
        <f t="shared" si="88"/>
        <v>9992</v>
      </c>
      <c r="F341" s="49">
        <f t="shared" si="89"/>
        <v>288606</v>
      </c>
      <c r="G341" s="49">
        <f t="shared" si="90"/>
        <v>140962</v>
      </c>
      <c r="H341" s="50">
        <f t="shared" si="91"/>
        <v>147644</v>
      </c>
      <c r="I341" s="50">
        <f t="shared" si="92"/>
        <v>111812</v>
      </c>
      <c r="J341" s="50">
        <f t="shared" si="93"/>
        <v>120024</v>
      </c>
      <c r="K341" s="47">
        <f t="shared" si="94"/>
        <v>29150</v>
      </c>
      <c r="L341" s="48">
        <f t="shared" si="95"/>
        <v>27620</v>
      </c>
      <c r="M341" s="184">
        <v>1423</v>
      </c>
      <c r="N341" s="184">
        <v>1423</v>
      </c>
      <c r="O341" s="184">
        <v>1495</v>
      </c>
      <c r="P341" s="184">
        <v>1506</v>
      </c>
      <c r="Q341" s="184">
        <v>1485</v>
      </c>
      <c r="R341" s="184">
        <v>1579</v>
      </c>
      <c r="S341" s="184">
        <v>1696</v>
      </c>
      <c r="T341" s="184">
        <v>1625</v>
      </c>
      <c r="U341" s="184">
        <v>1694</v>
      </c>
      <c r="V341" s="184">
        <v>1639</v>
      </c>
      <c r="W341" s="184">
        <v>1619</v>
      </c>
      <c r="X341" s="184">
        <v>1684</v>
      </c>
      <c r="Y341" s="184">
        <v>1771</v>
      </c>
      <c r="Z341" s="184">
        <v>1717</v>
      </c>
      <c r="AA341" s="184">
        <v>1653</v>
      </c>
      <c r="AB341" s="184">
        <v>1643</v>
      </c>
      <c r="AC341" s="184">
        <v>1814</v>
      </c>
      <c r="AD341" s="184">
        <v>1684</v>
      </c>
      <c r="AE341" s="184">
        <v>1660</v>
      </c>
      <c r="AF341" s="184">
        <v>1639</v>
      </c>
      <c r="AG341" s="184">
        <v>1603</v>
      </c>
      <c r="AH341" s="184">
        <v>1584</v>
      </c>
      <c r="AI341" s="184">
        <v>1571</v>
      </c>
      <c r="AJ341" s="184">
        <v>1569</v>
      </c>
      <c r="AK341" s="184">
        <v>1661</v>
      </c>
      <c r="AL341" s="184">
        <v>1696</v>
      </c>
      <c r="AM341" s="184">
        <v>1768</v>
      </c>
      <c r="AN341" s="184">
        <v>1785</v>
      </c>
      <c r="AO341" s="184">
        <v>1729</v>
      </c>
      <c r="AP341" s="184">
        <v>1848</v>
      </c>
      <c r="AQ341" s="184">
        <v>1906</v>
      </c>
      <c r="AR341" s="184">
        <v>1895</v>
      </c>
      <c r="AS341" s="184">
        <v>2074</v>
      </c>
      <c r="AT341" s="184">
        <v>2104</v>
      </c>
      <c r="AU341" s="184">
        <v>2031</v>
      </c>
      <c r="AV341" s="184">
        <v>2030</v>
      </c>
      <c r="AW341" s="184">
        <v>1968</v>
      </c>
      <c r="AX341" s="184">
        <v>1945</v>
      </c>
      <c r="AY341" s="184">
        <v>2017</v>
      </c>
      <c r="AZ341" s="184">
        <v>1909</v>
      </c>
      <c r="BA341" s="184">
        <v>1801</v>
      </c>
      <c r="BB341" s="184">
        <v>1787</v>
      </c>
      <c r="BC341" s="184">
        <v>1742</v>
      </c>
      <c r="BD341" s="184">
        <v>1723</v>
      </c>
      <c r="BE341" s="184">
        <v>1721</v>
      </c>
      <c r="BF341" s="184">
        <v>1719</v>
      </c>
      <c r="BG341" s="184">
        <v>1579</v>
      </c>
      <c r="BH341" s="184">
        <v>1376</v>
      </c>
      <c r="BI341" s="184">
        <v>1496</v>
      </c>
      <c r="BJ341" s="184">
        <v>1609</v>
      </c>
      <c r="BK341" s="184">
        <v>1537</v>
      </c>
      <c r="BL341" s="184">
        <v>1751</v>
      </c>
      <c r="BM341" s="184">
        <v>1810</v>
      </c>
      <c r="BN341" s="184">
        <v>1992</v>
      </c>
      <c r="BO341" s="184">
        <v>1854</v>
      </c>
      <c r="BP341" s="184">
        <v>1903</v>
      </c>
      <c r="BQ341" s="184">
        <v>1919</v>
      </c>
      <c r="BR341" s="184">
        <v>1873</v>
      </c>
      <c r="BS341" s="184">
        <v>1884</v>
      </c>
      <c r="BT341" s="184">
        <v>1928</v>
      </c>
      <c r="BU341" s="184">
        <v>1956</v>
      </c>
      <c r="BV341" s="184">
        <v>1926</v>
      </c>
      <c r="BW341" s="184">
        <v>1859</v>
      </c>
      <c r="BX341" s="184">
        <v>1864</v>
      </c>
      <c r="BY341" s="184">
        <v>1761</v>
      </c>
      <c r="BZ341" s="184">
        <v>1830</v>
      </c>
      <c r="CA341" s="184">
        <v>1863</v>
      </c>
      <c r="CB341" s="184">
        <v>1783</v>
      </c>
      <c r="CC341" s="184">
        <v>1594</v>
      </c>
      <c r="CD341" s="184">
        <v>1454</v>
      </c>
      <c r="CE341" s="184">
        <v>1504</v>
      </c>
      <c r="CF341" s="184">
        <v>1402</v>
      </c>
      <c r="CG341" s="184">
        <v>1379</v>
      </c>
      <c r="CH341" s="184">
        <v>1349</v>
      </c>
      <c r="CI341" s="184">
        <v>1334</v>
      </c>
      <c r="CJ341" s="184">
        <v>1295</v>
      </c>
      <c r="CK341" s="184">
        <v>1350</v>
      </c>
      <c r="CL341" s="184">
        <v>1399</v>
      </c>
      <c r="CM341" s="184">
        <v>1020</v>
      </c>
      <c r="CN341" s="184">
        <v>887</v>
      </c>
      <c r="CO341" s="184">
        <v>848</v>
      </c>
      <c r="CP341" s="184">
        <v>759</v>
      </c>
      <c r="CQ341" s="184">
        <v>614</v>
      </c>
      <c r="CR341" s="184">
        <v>539</v>
      </c>
      <c r="CS341" s="184">
        <v>528</v>
      </c>
      <c r="CT341" s="184">
        <v>517</v>
      </c>
      <c r="CU341" s="184">
        <v>469</v>
      </c>
      <c r="CV341" s="184">
        <v>397</v>
      </c>
      <c r="CW341" s="184">
        <v>307</v>
      </c>
      <c r="CX341" s="184">
        <v>240</v>
      </c>
      <c r="CY341" s="184">
        <v>789</v>
      </c>
      <c r="CZ341">
        <v>1287</v>
      </c>
      <c r="DA341">
        <v>1347</v>
      </c>
      <c r="DB341">
        <v>1463</v>
      </c>
      <c r="DC341">
        <v>1413</v>
      </c>
      <c r="DD341">
        <v>1447</v>
      </c>
      <c r="DE341">
        <v>1443</v>
      </c>
      <c r="DF341">
        <v>1439</v>
      </c>
      <c r="DG341">
        <v>1609</v>
      </c>
      <c r="DH341">
        <v>1579</v>
      </c>
      <c r="DI341">
        <v>1551</v>
      </c>
      <c r="DJ341">
        <v>1508</v>
      </c>
      <c r="DK341">
        <v>1542</v>
      </c>
      <c r="DL341">
        <v>1716</v>
      </c>
      <c r="DM341">
        <v>1618</v>
      </c>
      <c r="DN341">
        <v>1664</v>
      </c>
      <c r="DO341">
        <v>1628</v>
      </c>
      <c r="DP341">
        <v>1716</v>
      </c>
      <c r="DQ341">
        <v>1650</v>
      </c>
      <c r="DR341">
        <v>1588</v>
      </c>
      <c r="DS341">
        <v>1494</v>
      </c>
      <c r="DT341">
        <v>1451</v>
      </c>
      <c r="DU341">
        <v>1424</v>
      </c>
      <c r="DV341">
        <v>1481</v>
      </c>
      <c r="DW341">
        <v>1463</v>
      </c>
      <c r="DX341">
        <v>1542</v>
      </c>
      <c r="DY341">
        <v>1646</v>
      </c>
      <c r="DZ341">
        <v>1756</v>
      </c>
      <c r="EA341">
        <v>1881</v>
      </c>
      <c r="EB341">
        <v>1794</v>
      </c>
      <c r="EC341">
        <v>2003</v>
      </c>
      <c r="ED341">
        <v>2085</v>
      </c>
      <c r="EE341">
        <v>2050</v>
      </c>
      <c r="EF341">
        <v>2272</v>
      </c>
      <c r="EG341">
        <v>2201</v>
      </c>
      <c r="EH341">
        <v>2081</v>
      </c>
      <c r="EI341">
        <v>2063</v>
      </c>
      <c r="EJ341">
        <v>2115</v>
      </c>
      <c r="EK341">
        <v>2144</v>
      </c>
      <c r="EL341">
        <v>2068</v>
      </c>
      <c r="EM341">
        <v>2048</v>
      </c>
      <c r="EN341">
        <v>1885</v>
      </c>
      <c r="EO341">
        <v>1924</v>
      </c>
      <c r="EP341">
        <v>1803</v>
      </c>
      <c r="EQ341">
        <v>1844</v>
      </c>
      <c r="ER341">
        <v>1826</v>
      </c>
      <c r="ES341">
        <v>1793</v>
      </c>
      <c r="ET341">
        <v>1635</v>
      </c>
      <c r="EU341">
        <v>1572</v>
      </c>
      <c r="EV341">
        <v>1677</v>
      </c>
      <c r="EW341">
        <v>1582</v>
      </c>
      <c r="EX341">
        <v>1643</v>
      </c>
      <c r="EY341">
        <v>1810</v>
      </c>
      <c r="EZ341">
        <v>1966</v>
      </c>
      <c r="FA341">
        <v>2090</v>
      </c>
      <c r="FB341">
        <v>1940</v>
      </c>
      <c r="FC341">
        <v>1922</v>
      </c>
      <c r="FD341">
        <v>2018</v>
      </c>
      <c r="FE341">
        <v>2043</v>
      </c>
      <c r="FF341">
        <v>1968</v>
      </c>
      <c r="FG341">
        <v>2049</v>
      </c>
      <c r="FH341">
        <v>2069</v>
      </c>
      <c r="FI341">
        <v>1994</v>
      </c>
      <c r="FJ341">
        <v>2084</v>
      </c>
      <c r="FK341">
        <v>1957</v>
      </c>
      <c r="FL341">
        <v>1885</v>
      </c>
      <c r="FM341">
        <v>1870</v>
      </c>
      <c r="FN341">
        <v>1885</v>
      </c>
      <c r="FO341">
        <v>1845</v>
      </c>
      <c r="FP341">
        <v>1716</v>
      </c>
      <c r="FQ341">
        <v>1652</v>
      </c>
      <c r="FR341">
        <v>1616</v>
      </c>
      <c r="FS341">
        <v>1537</v>
      </c>
      <c r="FT341">
        <v>1553</v>
      </c>
      <c r="FU341">
        <v>1506</v>
      </c>
      <c r="FV341">
        <v>1460</v>
      </c>
      <c r="FW341">
        <v>1490</v>
      </c>
      <c r="FX341">
        <v>1467</v>
      </c>
      <c r="FY341">
        <v>1661</v>
      </c>
      <c r="FZ341">
        <v>1166</v>
      </c>
      <c r="GA341">
        <v>1103</v>
      </c>
      <c r="GB341">
        <v>988</v>
      </c>
      <c r="GC341">
        <v>907</v>
      </c>
      <c r="GD341">
        <v>826</v>
      </c>
      <c r="GE341">
        <v>786</v>
      </c>
      <c r="GF341">
        <v>750</v>
      </c>
      <c r="GG341">
        <v>712</v>
      </c>
      <c r="GH341">
        <v>686</v>
      </c>
      <c r="GI341">
        <v>568</v>
      </c>
      <c r="GJ341">
        <v>502</v>
      </c>
      <c r="GK341">
        <v>451</v>
      </c>
      <c r="GL341">
        <v>1692</v>
      </c>
    </row>
    <row r="342" spans="1:194" s="1" customFormat="1" ht="14.4" x14ac:dyDescent="0.3">
      <c r="A342" s="30" t="s">
        <v>46</v>
      </c>
      <c r="B342" s="1" t="s">
        <v>381</v>
      </c>
      <c r="C342" s="29" t="str">
        <f t="shared" si="96"/>
        <v>LA England - Surrey Heath</v>
      </c>
      <c r="D342" s="48">
        <f t="shared" si="87"/>
        <v>3719</v>
      </c>
      <c r="E342" s="48">
        <f t="shared" si="88"/>
        <v>3635</v>
      </c>
      <c r="F342" s="49">
        <f t="shared" si="89"/>
        <v>94492</v>
      </c>
      <c r="G342" s="49">
        <f t="shared" si="90"/>
        <v>46610</v>
      </c>
      <c r="H342" s="50">
        <f t="shared" si="91"/>
        <v>47882</v>
      </c>
      <c r="I342" s="50">
        <f t="shared" si="92"/>
        <v>36520</v>
      </c>
      <c r="J342" s="50">
        <f t="shared" si="93"/>
        <v>38336</v>
      </c>
      <c r="K342" s="47">
        <f t="shared" si="94"/>
        <v>10090</v>
      </c>
      <c r="L342" s="48">
        <f t="shared" si="95"/>
        <v>9546</v>
      </c>
      <c r="M342" s="184">
        <v>433</v>
      </c>
      <c r="N342" s="184">
        <v>469</v>
      </c>
      <c r="O342" s="184">
        <v>498</v>
      </c>
      <c r="P342" s="184">
        <v>465</v>
      </c>
      <c r="Q342" s="184">
        <v>506</v>
      </c>
      <c r="R342" s="184">
        <v>535</v>
      </c>
      <c r="S342" s="184">
        <v>554</v>
      </c>
      <c r="T342" s="184">
        <v>517</v>
      </c>
      <c r="U342" s="184">
        <v>620</v>
      </c>
      <c r="V342" s="184">
        <v>584</v>
      </c>
      <c r="W342" s="184">
        <v>587</v>
      </c>
      <c r="X342" s="184">
        <v>603</v>
      </c>
      <c r="Y342" s="184">
        <v>673</v>
      </c>
      <c r="Z342" s="184">
        <v>647</v>
      </c>
      <c r="AA342" s="184">
        <v>601</v>
      </c>
      <c r="AB342" s="184">
        <v>616</v>
      </c>
      <c r="AC342" s="184">
        <v>565</v>
      </c>
      <c r="AD342" s="184">
        <v>617</v>
      </c>
      <c r="AE342" s="184">
        <v>553</v>
      </c>
      <c r="AF342" s="184">
        <v>414</v>
      </c>
      <c r="AG342" s="184">
        <v>331</v>
      </c>
      <c r="AH342" s="184">
        <v>340</v>
      </c>
      <c r="AI342" s="184">
        <v>451</v>
      </c>
      <c r="AJ342" s="184">
        <v>484</v>
      </c>
      <c r="AK342" s="184">
        <v>485</v>
      </c>
      <c r="AL342" s="184">
        <v>545</v>
      </c>
      <c r="AM342" s="184">
        <v>547</v>
      </c>
      <c r="AN342" s="184">
        <v>573</v>
      </c>
      <c r="AO342" s="184">
        <v>539</v>
      </c>
      <c r="AP342" s="184">
        <v>498</v>
      </c>
      <c r="AQ342" s="184">
        <v>516</v>
      </c>
      <c r="AR342" s="184">
        <v>568</v>
      </c>
      <c r="AS342" s="184">
        <v>551</v>
      </c>
      <c r="AT342" s="184">
        <v>585</v>
      </c>
      <c r="AU342" s="184">
        <v>579</v>
      </c>
      <c r="AV342" s="184">
        <v>565</v>
      </c>
      <c r="AW342" s="184">
        <v>642</v>
      </c>
      <c r="AX342" s="184">
        <v>593</v>
      </c>
      <c r="AY342" s="184">
        <v>609</v>
      </c>
      <c r="AZ342" s="184">
        <v>597</v>
      </c>
      <c r="BA342" s="184">
        <v>654</v>
      </c>
      <c r="BB342" s="184">
        <v>628</v>
      </c>
      <c r="BC342" s="184">
        <v>648</v>
      </c>
      <c r="BD342" s="184">
        <v>648</v>
      </c>
      <c r="BE342" s="184">
        <v>668</v>
      </c>
      <c r="BF342" s="184">
        <v>643</v>
      </c>
      <c r="BG342" s="184">
        <v>634</v>
      </c>
      <c r="BH342" s="184">
        <v>657</v>
      </c>
      <c r="BI342" s="184">
        <v>640</v>
      </c>
      <c r="BJ342" s="184">
        <v>669</v>
      </c>
      <c r="BK342" s="184">
        <v>645</v>
      </c>
      <c r="BL342" s="184">
        <v>676</v>
      </c>
      <c r="BM342" s="184">
        <v>643</v>
      </c>
      <c r="BN342" s="184">
        <v>713</v>
      </c>
      <c r="BO342" s="184">
        <v>679</v>
      </c>
      <c r="BP342" s="184">
        <v>663</v>
      </c>
      <c r="BQ342" s="184">
        <v>632</v>
      </c>
      <c r="BR342" s="184">
        <v>678</v>
      </c>
      <c r="BS342" s="184">
        <v>674</v>
      </c>
      <c r="BT342" s="184">
        <v>671</v>
      </c>
      <c r="BU342" s="184">
        <v>645</v>
      </c>
      <c r="BV342" s="184">
        <v>666</v>
      </c>
      <c r="BW342" s="184">
        <v>610</v>
      </c>
      <c r="BX342" s="184">
        <v>620</v>
      </c>
      <c r="BY342" s="184">
        <v>498</v>
      </c>
      <c r="BZ342" s="184">
        <v>494</v>
      </c>
      <c r="CA342" s="184">
        <v>499</v>
      </c>
      <c r="CB342" s="184">
        <v>464</v>
      </c>
      <c r="CC342" s="184">
        <v>452</v>
      </c>
      <c r="CD342" s="184">
        <v>422</v>
      </c>
      <c r="CE342" s="184">
        <v>399</v>
      </c>
      <c r="CF342" s="184">
        <v>400</v>
      </c>
      <c r="CG342" s="184">
        <v>359</v>
      </c>
      <c r="CH342" s="184">
        <v>359</v>
      </c>
      <c r="CI342" s="184">
        <v>363</v>
      </c>
      <c r="CJ342" s="184">
        <v>389</v>
      </c>
      <c r="CK342" s="184">
        <v>409</v>
      </c>
      <c r="CL342" s="184">
        <v>505</v>
      </c>
      <c r="CM342" s="184">
        <v>346</v>
      </c>
      <c r="CN342" s="184">
        <v>298</v>
      </c>
      <c r="CO342" s="184">
        <v>341</v>
      </c>
      <c r="CP342" s="184">
        <v>327</v>
      </c>
      <c r="CQ342" s="184">
        <v>276</v>
      </c>
      <c r="CR342" s="184">
        <v>210</v>
      </c>
      <c r="CS342" s="184">
        <v>203</v>
      </c>
      <c r="CT342" s="184">
        <v>192</v>
      </c>
      <c r="CU342" s="184">
        <v>169</v>
      </c>
      <c r="CV342" s="184">
        <v>183</v>
      </c>
      <c r="CW342" s="184">
        <v>138</v>
      </c>
      <c r="CX342" s="184">
        <v>106</v>
      </c>
      <c r="CY342" s="184">
        <v>450</v>
      </c>
      <c r="CZ342">
        <v>402</v>
      </c>
      <c r="DA342">
        <v>459</v>
      </c>
      <c r="DB342">
        <v>484</v>
      </c>
      <c r="DC342">
        <v>499</v>
      </c>
      <c r="DD342">
        <v>464</v>
      </c>
      <c r="DE342">
        <v>527</v>
      </c>
      <c r="DF342">
        <v>466</v>
      </c>
      <c r="DG342">
        <v>474</v>
      </c>
      <c r="DH342">
        <v>550</v>
      </c>
      <c r="DI342">
        <v>532</v>
      </c>
      <c r="DJ342">
        <v>513</v>
      </c>
      <c r="DK342">
        <v>541</v>
      </c>
      <c r="DL342">
        <v>637</v>
      </c>
      <c r="DM342">
        <v>624</v>
      </c>
      <c r="DN342">
        <v>604</v>
      </c>
      <c r="DO342">
        <v>585</v>
      </c>
      <c r="DP342">
        <v>607</v>
      </c>
      <c r="DQ342">
        <v>578</v>
      </c>
      <c r="DR342">
        <v>497</v>
      </c>
      <c r="DS342">
        <v>299</v>
      </c>
      <c r="DT342">
        <v>283</v>
      </c>
      <c r="DU342">
        <v>308</v>
      </c>
      <c r="DV342">
        <v>385</v>
      </c>
      <c r="DW342">
        <v>423</v>
      </c>
      <c r="DX342">
        <v>510</v>
      </c>
      <c r="DY342">
        <v>479</v>
      </c>
      <c r="DZ342">
        <v>563</v>
      </c>
      <c r="EA342">
        <v>506</v>
      </c>
      <c r="EB342">
        <v>524</v>
      </c>
      <c r="EC342">
        <v>548</v>
      </c>
      <c r="ED342">
        <v>519</v>
      </c>
      <c r="EE342">
        <v>546</v>
      </c>
      <c r="EF342">
        <v>574</v>
      </c>
      <c r="EG342">
        <v>649</v>
      </c>
      <c r="EH342">
        <v>617</v>
      </c>
      <c r="EI342">
        <v>602</v>
      </c>
      <c r="EJ342">
        <v>594</v>
      </c>
      <c r="EK342">
        <v>604</v>
      </c>
      <c r="EL342">
        <v>662</v>
      </c>
      <c r="EM342">
        <v>654</v>
      </c>
      <c r="EN342">
        <v>606</v>
      </c>
      <c r="EO342">
        <v>659</v>
      </c>
      <c r="EP342">
        <v>712</v>
      </c>
      <c r="EQ342">
        <v>720</v>
      </c>
      <c r="ER342">
        <v>710</v>
      </c>
      <c r="ES342">
        <v>672</v>
      </c>
      <c r="ET342">
        <v>634</v>
      </c>
      <c r="EU342">
        <v>565</v>
      </c>
      <c r="EV342">
        <v>673</v>
      </c>
      <c r="EW342">
        <v>712</v>
      </c>
      <c r="EX342">
        <v>628</v>
      </c>
      <c r="EY342">
        <v>683</v>
      </c>
      <c r="EZ342">
        <v>713</v>
      </c>
      <c r="FA342">
        <v>691</v>
      </c>
      <c r="FB342">
        <v>704</v>
      </c>
      <c r="FC342">
        <v>674</v>
      </c>
      <c r="FD342">
        <v>676</v>
      </c>
      <c r="FE342">
        <v>704</v>
      </c>
      <c r="FF342">
        <v>696</v>
      </c>
      <c r="FG342">
        <v>658</v>
      </c>
      <c r="FH342">
        <v>705</v>
      </c>
      <c r="FI342">
        <v>580</v>
      </c>
      <c r="FJ342">
        <v>617</v>
      </c>
      <c r="FK342">
        <v>580</v>
      </c>
      <c r="FL342">
        <v>532</v>
      </c>
      <c r="FM342">
        <v>525</v>
      </c>
      <c r="FN342">
        <v>524</v>
      </c>
      <c r="FO342">
        <v>478</v>
      </c>
      <c r="FP342">
        <v>467</v>
      </c>
      <c r="FQ342">
        <v>483</v>
      </c>
      <c r="FR342">
        <v>437</v>
      </c>
      <c r="FS342">
        <v>425</v>
      </c>
      <c r="FT342">
        <v>418</v>
      </c>
      <c r="FU342">
        <v>433</v>
      </c>
      <c r="FV342">
        <v>434</v>
      </c>
      <c r="FW342">
        <v>426</v>
      </c>
      <c r="FX342">
        <v>489</v>
      </c>
      <c r="FY342">
        <v>528</v>
      </c>
      <c r="FZ342">
        <v>428</v>
      </c>
      <c r="GA342">
        <v>411</v>
      </c>
      <c r="GB342">
        <v>406</v>
      </c>
      <c r="GC342">
        <v>347</v>
      </c>
      <c r="GD342">
        <v>278</v>
      </c>
      <c r="GE342">
        <v>241</v>
      </c>
      <c r="GF342">
        <v>295</v>
      </c>
      <c r="GG342">
        <v>269</v>
      </c>
      <c r="GH342">
        <v>255</v>
      </c>
      <c r="GI342">
        <v>203</v>
      </c>
      <c r="GJ342">
        <v>239</v>
      </c>
      <c r="GK342">
        <v>177</v>
      </c>
      <c r="GL342">
        <v>870</v>
      </c>
    </row>
    <row r="343" spans="1:194" s="1" customFormat="1" ht="14.4" x14ac:dyDescent="0.3">
      <c r="A343" s="30" t="s">
        <v>46</v>
      </c>
      <c r="B343" s="1" t="s">
        <v>382</v>
      </c>
      <c r="C343" s="29" t="str">
        <f t="shared" si="96"/>
        <v>LA England - Sutton</v>
      </c>
      <c r="D343" s="48">
        <f t="shared" si="87"/>
        <v>9572</v>
      </c>
      <c r="E343" s="48">
        <f t="shared" si="88"/>
        <v>8818</v>
      </c>
      <c r="F343" s="49">
        <f t="shared" si="89"/>
        <v>214525</v>
      </c>
      <c r="G343" s="49">
        <f t="shared" si="90"/>
        <v>104179</v>
      </c>
      <c r="H343" s="50">
        <f t="shared" si="91"/>
        <v>110346</v>
      </c>
      <c r="I343" s="50">
        <f t="shared" si="92"/>
        <v>77859</v>
      </c>
      <c r="J343" s="50">
        <f t="shared" si="93"/>
        <v>85812</v>
      </c>
      <c r="K343" s="47">
        <f t="shared" si="94"/>
        <v>26320</v>
      </c>
      <c r="L343" s="48">
        <f t="shared" si="95"/>
        <v>24534</v>
      </c>
      <c r="M343" s="184">
        <v>1068</v>
      </c>
      <c r="N343" s="184">
        <v>1125</v>
      </c>
      <c r="O343" s="184">
        <v>1214</v>
      </c>
      <c r="P343" s="184">
        <v>1234</v>
      </c>
      <c r="Q343" s="184">
        <v>1399</v>
      </c>
      <c r="R343" s="184">
        <v>1380</v>
      </c>
      <c r="S343" s="184">
        <v>1517</v>
      </c>
      <c r="T343" s="184">
        <v>1499</v>
      </c>
      <c r="U343" s="184">
        <v>1520</v>
      </c>
      <c r="V343" s="184">
        <v>1632</v>
      </c>
      <c r="W343" s="184">
        <v>1602</v>
      </c>
      <c r="X343" s="184">
        <v>1558</v>
      </c>
      <c r="Y343" s="184">
        <v>1722</v>
      </c>
      <c r="Z343" s="184">
        <v>1695</v>
      </c>
      <c r="AA343" s="184">
        <v>1608</v>
      </c>
      <c r="AB343" s="184">
        <v>1560</v>
      </c>
      <c r="AC343" s="184">
        <v>1499</v>
      </c>
      <c r="AD343" s="184">
        <v>1488</v>
      </c>
      <c r="AE343" s="184">
        <v>1324</v>
      </c>
      <c r="AF343" s="184">
        <v>886</v>
      </c>
      <c r="AG343" s="184">
        <v>813</v>
      </c>
      <c r="AH343" s="184">
        <v>862</v>
      </c>
      <c r="AI343" s="184">
        <v>980</v>
      </c>
      <c r="AJ343" s="184">
        <v>1079</v>
      </c>
      <c r="AK343" s="184">
        <v>1247</v>
      </c>
      <c r="AL343" s="184">
        <v>1224</v>
      </c>
      <c r="AM343" s="184">
        <v>1222</v>
      </c>
      <c r="AN343" s="184">
        <v>1157</v>
      </c>
      <c r="AO343" s="184">
        <v>1152</v>
      </c>
      <c r="AP343" s="184">
        <v>1157</v>
      </c>
      <c r="AQ343" s="184">
        <v>1231</v>
      </c>
      <c r="AR343" s="184">
        <v>1246</v>
      </c>
      <c r="AS343" s="184">
        <v>1375</v>
      </c>
      <c r="AT343" s="184">
        <v>1316</v>
      </c>
      <c r="AU343" s="184">
        <v>1342</v>
      </c>
      <c r="AV343" s="184">
        <v>1440</v>
      </c>
      <c r="AW343" s="184">
        <v>1406</v>
      </c>
      <c r="AX343" s="184">
        <v>1438</v>
      </c>
      <c r="AY343" s="184">
        <v>1528</v>
      </c>
      <c r="AZ343" s="184">
        <v>1553</v>
      </c>
      <c r="BA343" s="184">
        <v>1452</v>
      </c>
      <c r="BB343" s="184">
        <v>1628</v>
      </c>
      <c r="BC343" s="184">
        <v>1771</v>
      </c>
      <c r="BD343" s="184">
        <v>1783</v>
      </c>
      <c r="BE343" s="184">
        <v>1835</v>
      </c>
      <c r="BF343" s="184">
        <v>1753</v>
      </c>
      <c r="BG343" s="184">
        <v>1704</v>
      </c>
      <c r="BH343" s="184">
        <v>1597</v>
      </c>
      <c r="BI343" s="184">
        <v>1606</v>
      </c>
      <c r="BJ343" s="184">
        <v>1561</v>
      </c>
      <c r="BK343" s="184">
        <v>1517</v>
      </c>
      <c r="BL343" s="184">
        <v>1405</v>
      </c>
      <c r="BM343" s="184">
        <v>1528</v>
      </c>
      <c r="BN343" s="184">
        <v>1449</v>
      </c>
      <c r="BO343" s="184">
        <v>1387</v>
      </c>
      <c r="BP343" s="184">
        <v>1344</v>
      </c>
      <c r="BQ343" s="184">
        <v>1351</v>
      </c>
      <c r="BR343" s="184">
        <v>1309</v>
      </c>
      <c r="BS343" s="184">
        <v>1323</v>
      </c>
      <c r="BT343" s="184">
        <v>1293</v>
      </c>
      <c r="BU343" s="184">
        <v>1213</v>
      </c>
      <c r="BV343" s="184">
        <v>1220</v>
      </c>
      <c r="BW343" s="184">
        <v>1155</v>
      </c>
      <c r="BX343" s="184">
        <v>1067</v>
      </c>
      <c r="BY343" s="184">
        <v>1017</v>
      </c>
      <c r="BZ343" s="184">
        <v>1023</v>
      </c>
      <c r="CA343" s="184">
        <v>872</v>
      </c>
      <c r="CB343" s="184">
        <v>866</v>
      </c>
      <c r="CC343" s="184">
        <v>839</v>
      </c>
      <c r="CD343" s="184">
        <v>796</v>
      </c>
      <c r="CE343" s="184">
        <v>772</v>
      </c>
      <c r="CF343" s="184">
        <v>738</v>
      </c>
      <c r="CG343" s="184">
        <v>653</v>
      </c>
      <c r="CH343" s="184">
        <v>642</v>
      </c>
      <c r="CI343" s="184">
        <v>663</v>
      </c>
      <c r="CJ343" s="184">
        <v>679</v>
      </c>
      <c r="CK343" s="184">
        <v>702</v>
      </c>
      <c r="CL343" s="184">
        <v>772</v>
      </c>
      <c r="CM343" s="184">
        <v>579</v>
      </c>
      <c r="CN343" s="184">
        <v>504</v>
      </c>
      <c r="CO343" s="184">
        <v>487</v>
      </c>
      <c r="CP343" s="184">
        <v>411</v>
      </c>
      <c r="CQ343" s="184">
        <v>327</v>
      </c>
      <c r="CR343" s="184">
        <v>301</v>
      </c>
      <c r="CS343" s="184">
        <v>339</v>
      </c>
      <c r="CT343" s="184">
        <v>284</v>
      </c>
      <c r="CU343" s="184">
        <v>252</v>
      </c>
      <c r="CV343" s="184">
        <v>217</v>
      </c>
      <c r="CW343" s="184">
        <v>193</v>
      </c>
      <c r="CX343" s="184">
        <v>160</v>
      </c>
      <c r="CY343" s="184">
        <v>542</v>
      </c>
      <c r="CZ343">
        <v>1027</v>
      </c>
      <c r="DA343">
        <v>1060</v>
      </c>
      <c r="DB343">
        <v>1193</v>
      </c>
      <c r="DC343">
        <v>1207</v>
      </c>
      <c r="DD343">
        <v>1257</v>
      </c>
      <c r="DE343">
        <v>1260</v>
      </c>
      <c r="DF343">
        <v>1316</v>
      </c>
      <c r="DG343">
        <v>1444</v>
      </c>
      <c r="DH343">
        <v>1445</v>
      </c>
      <c r="DI343">
        <v>1484</v>
      </c>
      <c r="DJ343">
        <v>1481</v>
      </c>
      <c r="DK343">
        <v>1542</v>
      </c>
      <c r="DL343">
        <v>1558</v>
      </c>
      <c r="DM343">
        <v>1578</v>
      </c>
      <c r="DN343">
        <v>1517</v>
      </c>
      <c r="DO343">
        <v>1482</v>
      </c>
      <c r="DP343">
        <v>1387</v>
      </c>
      <c r="DQ343">
        <v>1296</v>
      </c>
      <c r="DR343">
        <v>1198</v>
      </c>
      <c r="DS343">
        <v>745</v>
      </c>
      <c r="DT343">
        <v>680</v>
      </c>
      <c r="DU343">
        <v>778</v>
      </c>
      <c r="DV343">
        <v>893</v>
      </c>
      <c r="DW343">
        <v>1083</v>
      </c>
      <c r="DX343">
        <v>1106</v>
      </c>
      <c r="DY343">
        <v>1161</v>
      </c>
      <c r="DZ343">
        <v>1228</v>
      </c>
      <c r="EA343">
        <v>1276</v>
      </c>
      <c r="EB343">
        <v>1275</v>
      </c>
      <c r="EC343">
        <v>1256</v>
      </c>
      <c r="ED343">
        <v>1406</v>
      </c>
      <c r="EE343">
        <v>1303</v>
      </c>
      <c r="EF343">
        <v>1481</v>
      </c>
      <c r="EG343">
        <v>1556</v>
      </c>
      <c r="EH343">
        <v>1703</v>
      </c>
      <c r="EI343">
        <v>1644</v>
      </c>
      <c r="EJ343">
        <v>1762</v>
      </c>
      <c r="EK343">
        <v>1743</v>
      </c>
      <c r="EL343">
        <v>1854</v>
      </c>
      <c r="EM343">
        <v>1842</v>
      </c>
      <c r="EN343">
        <v>1884</v>
      </c>
      <c r="EO343">
        <v>1993</v>
      </c>
      <c r="EP343">
        <v>1874</v>
      </c>
      <c r="EQ343">
        <v>2037</v>
      </c>
      <c r="ER343">
        <v>1878</v>
      </c>
      <c r="ES343">
        <v>1912</v>
      </c>
      <c r="ET343">
        <v>1715</v>
      </c>
      <c r="EU343">
        <v>1623</v>
      </c>
      <c r="EV343">
        <v>1478</v>
      </c>
      <c r="EW343">
        <v>1609</v>
      </c>
      <c r="EX343">
        <v>1516</v>
      </c>
      <c r="EY343">
        <v>1498</v>
      </c>
      <c r="EZ343">
        <v>1487</v>
      </c>
      <c r="FA343">
        <v>1527</v>
      </c>
      <c r="FB343">
        <v>1462</v>
      </c>
      <c r="FC343">
        <v>1403</v>
      </c>
      <c r="FD343">
        <v>1442</v>
      </c>
      <c r="FE343">
        <v>1392</v>
      </c>
      <c r="FF343">
        <v>1396</v>
      </c>
      <c r="FG343">
        <v>1420</v>
      </c>
      <c r="FH343">
        <v>1329</v>
      </c>
      <c r="FI343">
        <v>1263</v>
      </c>
      <c r="FJ343">
        <v>1145</v>
      </c>
      <c r="FK343">
        <v>1143</v>
      </c>
      <c r="FL343">
        <v>1136</v>
      </c>
      <c r="FM343">
        <v>997</v>
      </c>
      <c r="FN343">
        <v>972</v>
      </c>
      <c r="FO343">
        <v>944</v>
      </c>
      <c r="FP343">
        <v>916</v>
      </c>
      <c r="FQ343">
        <v>875</v>
      </c>
      <c r="FR343">
        <v>906</v>
      </c>
      <c r="FS343">
        <v>827</v>
      </c>
      <c r="FT343">
        <v>782</v>
      </c>
      <c r="FU343">
        <v>797</v>
      </c>
      <c r="FV343">
        <v>769</v>
      </c>
      <c r="FW343">
        <v>768</v>
      </c>
      <c r="FX343">
        <v>812</v>
      </c>
      <c r="FY343">
        <v>960</v>
      </c>
      <c r="FZ343">
        <v>709</v>
      </c>
      <c r="GA343">
        <v>659</v>
      </c>
      <c r="GB343">
        <v>602</v>
      </c>
      <c r="GC343">
        <v>589</v>
      </c>
      <c r="GD343">
        <v>515</v>
      </c>
      <c r="GE343">
        <v>433</v>
      </c>
      <c r="GF343">
        <v>432</v>
      </c>
      <c r="GG343">
        <v>451</v>
      </c>
      <c r="GH343">
        <v>395</v>
      </c>
      <c r="GI343">
        <v>362</v>
      </c>
      <c r="GJ343">
        <v>337</v>
      </c>
      <c r="GK343">
        <v>294</v>
      </c>
      <c r="GL343">
        <v>1174</v>
      </c>
    </row>
    <row r="344" spans="1:194" s="1" customFormat="1" ht="14.4" x14ac:dyDescent="0.3">
      <c r="A344" s="30" t="s">
        <v>46</v>
      </c>
      <c r="B344" s="1" t="s">
        <v>383</v>
      </c>
      <c r="C344" s="29" t="str">
        <f t="shared" si="96"/>
        <v>LA England - Swale</v>
      </c>
      <c r="D344" s="48">
        <f t="shared" si="87"/>
        <v>6216</v>
      </c>
      <c r="E344" s="48">
        <f t="shared" si="88"/>
        <v>5857</v>
      </c>
      <c r="F344" s="49">
        <f t="shared" si="89"/>
        <v>158379</v>
      </c>
      <c r="G344" s="49">
        <f t="shared" si="90"/>
        <v>78295</v>
      </c>
      <c r="H344" s="50">
        <f t="shared" si="91"/>
        <v>80084</v>
      </c>
      <c r="I344" s="50">
        <f t="shared" si="92"/>
        <v>60322</v>
      </c>
      <c r="J344" s="50">
        <f t="shared" si="93"/>
        <v>63028</v>
      </c>
      <c r="K344" s="47">
        <f t="shared" si="94"/>
        <v>17973</v>
      </c>
      <c r="L344" s="48">
        <f t="shared" si="95"/>
        <v>17056</v>
      </c>
      <c r="M344" s="184">
        <v>775</v>
      </c>
      <c r="N344" s="184">
        <v>855</v>
      </c>
      <c r="O344" s="184">
        <v>908</v>
      </c>
      <c r="P344" s="184">
        <v>918</v>
      </c>
      <c r="Q344" s="184">
        <v>955</v>
      </c>
      <c r="R344" s="184">
        <v>1036</v>
      </c>
      <c r="S344" s="184">
        <v>1073</v>
      </c>
      <c r="T344" s="184">
        <v>1015</v>
      </c>
      <c r="U344" s="184">
        <v>1090</v>
      </c>
      <c r="V344" s="184">
        <v>965</v>
      </c>
      <c r="W344" s="184">
        <v>1063</v>
      </c>
      <c r="X344" s="184">
        <v>1104</v>
      </c>
      <c r="Y344" s="184">
        <v>1108</v>
      </c>
      <c r="Z344" s="184">
        <v>1044</v>
      </c>
      <c r="AA344" s="184">
        <v>1021</v>
      </c>
      <c r="AB344" s="184">
        <v>1016</v>
      </c>
      <c r="AC344" s="184">
        <v>1035</v>
      </c>
      <c r="AD344" s="184">
        <v>992</v>
      </c>
      <c r="AE344" s="184">
        <v>972</v>
      </c>
      <c r="AF344" s="184">
        <v>765</v>
      </c>
      <c r="AG344" s="184">
        <v>694</v>
      </c>
      <c r="AH344" s="184">
        <v>705</v>
      </c>
      <c r="AI344" s="184">
        <v>769</v>
      </c>
      <c r="AJ344" s="184">
        <v>773</v>
      </c>
      <c r="AK344" s="184">
        <v>918</v>
      </c>
      <c r="AL344" s="184">
        <v>924</v>
      </c>
      <c r="AM344" s="184">
        <v>877</v>
      </c>
      <c r="AN344" s="184">
        <v>952</v>
      </c>
      <c r="AO344" s="184">
        <v>956</v>
      </c>
      <c r="AP344" s="184">
        <v>987</v>
      </c>
      <c r="AQ344" s="184">
        <v>1006</v>
      </c>
      <c r="AR344" s="184">
        <v>1050</v>
      </c>
      <c r="AS344" s="184">
        <v>1071</v>
      </c>
      <c r="AT344" s="184">
        <v>1063</v>
      </c>
      <c r="AU344" s="184">
        <v>1145</v>
      </c>
      <c r="AV344" s="184">
        <v>1062</v>
      </c>
      <c r="AW344" s="184">
        <v>1030</v>
      </c>
      <c r="AX344" s="184">
        <v>1102</v>
      </c>
      <c r="AY344" s="184">
        <v>1128</v>
      </c>
      <c r="AZ344" s="184">
        <v>1019</v>
      </c>
      <c r="BA344" s="184">
        <v>1014</v>
      </c>
      <c r="BB344" s="184">
        <v>1027</v>
      </c>
      <c r="BC344" s="184">
        <v>1034</v>
      </c>
      <c r="BD344" s="184">
        <v>1040</v>
      </c>
      <c r="BE344" s="184">
        <v>1015</v>
      </c>
      <c r="BF344" s="184">
        <v>1034</v>
      </c>
      <c r="BG344" s="184">
        <v>848</v>
      </c>
      <c r="BH344" s="184">
        <v>859</v>
      </c>
      <c r="BI344" s="184">
        <v>993</v>
      </c>
      <c r="BJ344" s="184">
        <v>886</v>
      </c>
      <c r="BK344" s="184">
        <v>878</v>
      </c>
      <c r="BL344" s="184">
        <v>998</v>
      </c>
      <c r="BM344" s="184">
        <v>1044</v>
      </c>
      <c r="BN344" s="184">
        <v>1032</v>
      </c>
      <c r="BO344" s="184">
        <v>1027</v>
      </c>
      <c r="BP344" s="184">
        <v>1028</v>
      </c>
      <c r="BQ344" s="184">
        <v>1146</v>
      </c>
      <c r="BR344" s="184">
        <v>1025</v>
      </c>
      <c r="BS344" s="184">
        <v>1123</v>
      </c>
      <c r="BT344" s="184">
        <v>1049</v>
      </c>
      <c r="BU344" s="184">
        <v>1132</v>
      </c>
      <c r="BV344" s="184">
        <v>1056</v>
      </c>
      <c r="BW344" s="184">
        <v>974</v>
      </c>
      <c r="BX344" s="184">
        <v>982</v>
      </c>
      <c r="BY344" s="184">
        <v>872</v>
      </c>
      <c r="BZ344" s="184">
        <v>889</v>
      </c>
      <c r="CA344" s="184">
        <v>864</v>
      </c>
      <c r="CB344" s="184">
        <v>861</v>
      </c>
      <c r="CC344" s="184">
        <v>807</v>
      </c>
      <c r="CD344" s="184">
        <v>732</v>
      </c>
      <c r="CE344" s="184">
        <v>747</v>
      </c>
      <c r="CF344" s="184">
        <v>675</v>
      </c>
      <c r="CG344" s="184">
        <v>645</v>
      </c>
      <c r="CH344" s="184">
        <v>712</v>
      </c>
      <c r="CI344" s="184">
        <v>696</v>
      </c>
      <c r="CJ344" s="184">
        <v>670</v>
      </c>
      <c r="CK344" s="184">
        <v>731</v>
      </c>
      <c r="CL344" s="184">
        <v>776</v>
      </c>
      <c r="CM344" s="184">
        <v>573</v>
      </c>
      <c r="CN344" s="184">
        <v>532</v>
      </c>
      <c r="CO344" s="184">
        <v>522</v>
      </c>
      <c r="CP344" s="184">
        <v>430</v>
      </c>
      <c r="CQ344" s="184">
        <v>391</v>
      </c>
      <c r="CR344" s="184">
        <v>308</v>
      </c>
      <c r="CS344" s="184">
        <v>302</v>
      </c>
      <c r="CT344" s="184">
        <v>289</v>
      </c>
      <c r="CU344" s="184">
        <v>232</v>
      </c>
      <c r="CV344" s="184">
        <v>192</v>
      </c>
      <c r="CW344" s="184">
        <v>173</v>
      </c>
      <c r="CX344" s="184">
        <v>146</v>
      </c>
      <c r="CY344" s="184">
        <v>343</v>
      </c>
      <c r="CZ344">
        <v>802</v>
      </c>
      <c r="DA344">
        <v>865</v>
      </c>
      <c r="DB344">
        <v>885</v>
      </c>
      <c r="DC344">
        <v>842</v>
      </c>
      <c r="DD344">
        <v>937</v>
      </c>
      <c r="DE344">
        <v>1026</v>
      </c>
      <c r="DF344">
        <v>935</v>
      </c>
      <c r="DG344">
        <v>981</v>
      </c>
      <c r="DH344">
        <v>979</v>
      </c>
      <c r="DI344">
        <v>992</v>
      </c>
      <c r="DJ344">
        <v>955</v>
      </c>
      <c r="DK344">
        <v>1000</v>
      </c>
      <c r="DL344">
        <v>997</v>
      </c>
      <c r="DM344">
        <v>988</v>
      </c>
      <c r="DN344">
        <v>1062</v>
      </c>
      <c r="DO344">
        <v>965</v>
      </c>
      <c r="DP344">
        <v>944</v>
      </c>
      <c r="DQ344">
        <v>901</v>
      </c>
      <c r="DR344">
        <v>814</v>
      </c>
      <c r="DS344">
        <v>637</v>
      </c>
      <c r="DT344">
        <v>608</v>
      </c>
      <c r="DU344">
        <v>608</v>
      </c>
      <c r="DV344">
        <v>705</v>
      </c>
      <c r="DW344">
        <v>761</v>
      </c>
      <c r="DX344">
        <v>825</v>
      </c>
      <c r="DY344">
        <v>943</v>
      </c>
      <c r="DZ344">
        <v>873</v>
      </c>
      <c r="EA344">
        <v>976</v>
      </c>
      <c r="EB344">
        <v>923</v>
      </c>
      <c r="EC344">
        <v>993</v>
      </c>
      <c r="ED344">
        <v>1017</v>
      </c>
      <c r="EE344">
        <v>1100</v>
      </c>
      <c r="EF344">
        <v>1064</v>
      </c>
      <c r="EG344">
        <v>1131</v>
      </c>
      <c r="EH344">
        <v>1210</v>
      </c>
      <c r="EI344">
        <v>1209</v>
      </c>
      <c r="EJ344">
        <v>1196</v>
      </c>
      <c r="EK344">
        <v>1102</v>
      </c>
      <c r="EL344">
        <v>1095</v>
      </c>
      <c r="EM344">
        <v>1159</v>
      </c>
      <c r="EN344">
        <v>1042</v>
      </c>
      <c r="EO344">
        <v>1053</v>
      </c>
      <c r="EP344">
        <v>1096</v>
      </c>
      <c r="EQ344">
        <v>1078</v>
      </c>
      <c r="ER344">
        <v>1052</v>
      </c>
      <c r="ES344">
        <v>1012</v>
      </c>
      <c r="ET344">
        <v>878</v>
      </c>
      <c r="EU344">
        <v>879</v>
      </c>
      <c r="EV344">
        <v>894</v>
      </c>
      <c r="EW344">
        <v>908</v>
      </c>
      <c r="EX344">
        <v>981</v>
      </c>
      <c r="EY344">
        <v>1020</v>
      </c>
      <c r="EZ344">
        <v>1009</v>
      </c>
      <c r="FA344">
        <v>1041</v>
      </c>
      <c r="FB344">
        <v>1115</v>
      </c>
      <c r="FC344">
        <v>1156</v>
      </c>
      <c r="FD344">
        <v>1101</v>
      </c>
      <c r="FE344">
        <v>1101</v>
      </c>
      <c r="FF344">
        <v>1134</v>
      </c>
      <c r="FG344">
        <v>1151</v>
      </c>
      <c r="FH344">
        <v>1149</v>
      </c>
      <c r="FI344">
        <v>1066</v>
      </c>
      <c r="FJ344">
        <v>1038</v>
      </c>
      <c r="FK344">
        <v>968</v>
      </c>
      <c r="FL344">
        <v>988</v>
      </c>
      <c r="FM344">
        <v>879</v>
      </c>
      <c r="FN344">
        <v>838</v>
      </c>
      <c r="FO344">
        <v>801</v>
      </c>
      <c r="FP344">
        <v>817</v>
      </c>
      <c r="FQ344">
        <v>766</v>
      </c>
      <c r="FR344">
        <v>747</v>
      </c>
      <c r="FS344">
        <v>703</v>
      </c>
      <c r="FT344">
        <v>719</v>
      </c>
      <c r="FU344">
        <v>714</v>
      </c>
      <c r="FV344">
        <v>780</v>
      </c>
      <c r="FW344">
        <v>801</v>
      </c>
      <c r="FX344">
        <v>812</v>
      </c>
      <c r="FY344">
        <v>937</v>
      </c>
      <c r="FZ344">
        <v>633</v>
      </c>
      <c r="GA344">
        <v>639</v>
      </c>
      <c r="GB344">
        <v>594</v>
      </c>
      <c r="GC344">
        <v>526</v>
      </c>
      <c r="GD344">
        <v>423</v>
      </c>
      <c r="GE344">
        <v>406</v>
      </c>
      <c r="GF344">
        <v>394</v>
      </c>
      <c r="GG344">
        <v>355</v>
      </c>
      <c r="GH344">
        <v>324</v>
      </c>
      <c r="GI344">
        <v>267</v>
      </c>
      <c r="GJ344">
        <v>232</v>
      </c>
      <c r="GK344">
        <v>195</v>
      </c>
      <c r="GL344">
        <v>867</v>
      </c>
    </row>
    <row r="345" spans="1:194" s="1" customFormat="1" ht="14.4" x14ac:dyDescent="0.3">
      <c r="A345" s="30" t="s">
        <v>46</v>
      </c>
      <c r="B345" s="1" t="s">
        <v>384</v>
      </c>
      <c r="C345" s="29" t="str">
        <f t="shared" si="96"/>
        <v>LA England - Swindon</v>
      </c>
      <c r="D345" s="48">
        <f t="shared" si="87"/>
        <v>9714</v>
      </c>
      <c r="E345" s="48">
        <f t="shared" si="88"/>
        <v>9142</v>
      </c>
      <c r="F345" s="49">
        <f t="shared" si="89"/>
        <v>243875</v>
      </c>
      <c r="G345" s="49">
        <f t="shared" si="90"/>
        <v>121064</v>
      </c>
      <c r="H345" s="50">
        <f t="shared" si="91"/>
        <v>122811</v>
      </c>
      <c r="I345" s="50">
        <f t="shared" si="92"/>
        <v>93360</v>
      </c>
      <c r="J345" s="50">
        <f t="shared" si="93"/>
        <v>96271</v>
      </c>
      <c r="K345" s="47">
        <f t="shared" si="94"/>
        <v>27704</v>
      </c>
      <c r="L345" s="48">
        <f t="shared" si="95"/>
        <v>26540</v>
      </c>
      <c r="M345" s="184">
        <v>1260</v>
      </c>
      <c r="N345" s="184">
        <v>1288</v>
      </c>
      <c r="O345" s="184">
        <v>1386</v>
      </c>
      <c r="P345" s="184">
        <v>1444</v>
      </c>
      <c r="Q345" s="184">
        <v>1448</v>
      </c>
      <c r="R345" s="184">
        <v>1536</v>
      </c>
      <c r="S345" s="184">
        <v>1533</v>
      </c>
      <c r="T345" s="184">
        <v>1556</v>
      </c>
      <c r="U345" s="184">
        <v>1641</v>
      </c>
      <c r="V345" s="184">
        <v>1664</v>
      </c>
      <c r="W345" s="184">
        <v>1609</v>
      </c>
      <c r="X345" s="184">
        <v>1625</v>
      </c>
      <c r="Y345" s="184">
        <v>1732</v>
      </c>
      <c r="Z345" s="184">
        <v>1661</v>
      </c>
      <c r="AA345" s="184">
        <v>1635</v>
      </c>
      <c r="AB345" s="184">
        <v>1550</v>
      </c>
      <c r="AC345" s="184">
        <v>1594</v>
      </c>
      <c r="AD345" s="184">
        <v>1542</v>
      </c>
      <c r="AE345" s="184">
        <v>1460</v>
      </c>
      <c r="AF345" s="184">
        <v>1171</v>
      </c>
      <c r="AG345" s="184">
        <v>1084</v>
      </c>
      <c r="AH345" s="184">
        <v>1113</v>
      </c>
      <c r="AI345" s="184">
        <v>1226</v>
      </c>
      <c r="AJ345" s="184">
        <v>1267</v>
      </c>
      <c r="AK345" s="184">
        <v>1328</v>
      </c>
      <c r="AL345" s="184">
        <v>1411</v>
      </c>
      <c r="AM345" s="184">
        <v>1461</v>
      </c>
      <c r="AN345" s="184">
        <v>1537</v>
      </c>
      <c r="AO345" s="184">
        <v>1566</v>
      </c>
      <c r="AP345" s="184">
        <v>1570</v>
      </c>
      <c r="AQ345" s="184">
        <v>1619</v>
      </c>
      <c r="AR345" s="184">
        <v>1625</v>
      </c>
      <c r="AS345" s="184">
        <v>1807</v>
      </c>
      <c r="AT345" s="184">
        <v>1851</v>
      </c>
      <c r="AU345" s="184">
        <v>1876</v>
      </c>
      <c r="AV345" s="184">
        <v>1774</v>
      </c>
      <c r="AW345" s="184">
        <v>1823</v>
      </c>
      <c r="AX345" s="184">
        <v>1850</v>
      </c>
      <c r="AY345" s="184">
        <v>1855</v>
      </c>
      <c r="AZ345" s="184">
        <v>1805</v>
      </c>
      <c r="BA345" s="184">
        <v>1772</v>
      </c>
      <c r="BB345" s="184">
        <v>1761</v>
      </c>
      <c r="BC345" s="184">
        <v>1799</v>
      </c>
      <c r="BD345" s="184">
        <v>1751</v>
      </c>
      <c r="BE345" s="184">
        <v>1836</v>
      </c>
      <c r="BF345" s="184">
        <v>1679</v>
      </c>
      <c r="BG345" s="184">
        <v>1620</v>
      </c>
      <c r="BH345" s="184">
        <v>1516</v>
      </c>
      <c r="BI345" s="184">
        <v>1507</v>
      </c>
      <c r="BJ345" s="184">
        <v>1653</v>
      </c>
      <c r="BK345" s="184">
        <v>1601</v>
      </c>
      <c r="BL345" s="184">
        <v>1690</v>
      </c>
      <c r="BM345" s="184">
        <v>1692</v>
      </c>
      <c r="BN345" s="184">
        <v>1693</v>
      </c>
      <c r="BO345" s="184">
        <v>1659</v>
      </c>
      <c r="BP345" s="184">
        <v>1610</v>
      </c>
      <c r="BQ345" s="184">
        <v>1615</v>
      </c>
      <c r="BR345" s="184">
        <v>1603</v>
      </c>
      <c r="BS345" s="184">
        <v>1637</v>
      </c>
      <c r="BT345" s="184">
        <v>1669</v>
      </c>
      <c r="BU345" s="184">
        <v>1605</v>
      </c>
      <c r="BV345" s="184">
        <v>1591</v>
      </c>
      <c r="BW345" s="184">
        <v>1509</v>
      </c>
      <c r="BX345" s="184">
        <v>1397</v>
      </c>
      <c r="BY345" s="184">
        <v>1400</v>
      </c>
      <c r="BZ345" s="184">
        <v>1303</v>
      </c>
      <c r="CA345" s="184">
        <v>1163</v>
      </c>
      <c r="CB345" s="184">
        <v>1098</v>
      </c>
      <c r="CC345" s="184">
        <v>1016</v>
      </c>
      <c r="CD345" s="184">
        <v>1000</v>
      </c>
      <c r="CE345" s="184">
        <v>1018</v>
      </c>
      <c r="CF345" s="184">
        <v>919</v>
      </c>
      <c r="CG345" s="184">
        <v>894</v>
      </c>
      <c r="CH345" s="184">
        <v>853</v>
      </c>
      <c r="CI345" s="184">
        <v>881</v>
      </c>
      <c r="CJ345" s="184">
        <v>785</v>
      </c>
      <c r="CK345" s="184">
        <v>860</v>
      </c>
      <c r="CL345" s="184">
        <v>946</v>
      </c>
      <c r="CM345" s="184">
        <v>685</v>
      </c>
      <c r="CN345" s="184">
        <v>656</v>
      </c>
      <c r="CO345" s="184">
        <v>576</v>
      </c>
      <c r="CP345" s="184">
        <v>514</v>
      </c>
      <c r="CQ345" s="184">
        <v>486</v>
      </c>
      <c r="CR345" s="184">
        <v>374</v>
      </c>
      <c r="CS345" s="184">
        <v>390</v>
      </c>
      <c r="CT345" s="184">
        <v>335</v>
      </c>
      <c r="CU345" s="184">
        <v>309</v>
      </c>
      <c r="CV345" s="184">
        <v>285</v>
      </c>
      <c r="CW345" s="184">
        <v>236</v>
      </c>
      <c r="CX345" s="184">
        <v>195</v>
      </c>
      <c r="CY345" s="184">
        <v>639</v>
      </c>
      <c r="CZ345">
        <v>1186</v>
      </c>
      <c r="DA345">
        <v>1281</v>
      </c>
      <c r="DB345">
        <v>1342</v>
      </c>
      <c r="DC345">
        <v>1415</v>
      </c>
      <c r="DD345">
        <v>1392</v>
      </c>
      <c r="DE345">
        <v>1421</v>
      </c>
      <c r="DF345">
        <v>1557</v>
      </c>
      <c r="DG345">
        <v>1571</v>
      </c>
      <c r="DH345">
        <v>1512</v>
      </c>
      <c r="DI345">
        <v>1522</v>
      </c>
      <c r="DJ345">
        <v>1555</v>
      </c>
      <c r="DK345">
        <v>1644</v>
      </c>
      <c r="DL345">
        <v>1600</v>
      </c>
      <c r="DM345">
        <v>1553</v>
      </c>
      <c r="DN345">
        <v>1522</v>
      </c>
      <c r="DO345">
        <v>1539</v>
      </c>
      <c r="DP345">
        <v>1529</v>
      </c>
      <c r="DQ345">
        <v>1399</v>
      </c>
      <c r="DR345">
        <v>1218</v>
      </c>
      <c r="DS345">
        <v>1088</v>
      </c>
      <c r="DT345">
        <v>912</v>
      </c>
      <c r="DU345">
        <v>928</v>
      </c>
      <c r="DV345">
        <v>1116</v>
      </c>
      <c r="DW345">
        <v>1220</v>
      </c>
      <c r="DX345">
        <v>1277</v>
      </c>
      <c r="DY345">
        <v>1446</v>
      </c>
      <c r="DZ345">
        <v>1505</v>
      </c>
      <c r="EA345">
        <v>1568</v>
      </c>
      <c r="EB345">
        <v>1555</v>
      </c>
      <c r="EC345">
        <v>1732</v>
      </c>
      <c r="ED345">
        <v>1810</v>
      </c>
      <c r="EE345">
        <v>1827</v>
      </c>
      <c r="EF345">
        <v>1787</v>
      </c>
      <c r="EG345">
        <v>1906</v>
      </c>
      <c r="EH345">
        <v>1929</v>
      </c>
      <c r="EI345">
        <v>1897</v>
      </c>
      <c r="EJ345">
        <v>1976</v>
      </c>
      <c r="EK345">
        <v>2014</v>
      </c>
      <c r="EL345">
        <v>1809</v>
      </c>
      <c r="EM345">
        <v>1990</v>
      </c>
      <c r="EN345">
        <v>1904</v>
      </c>
      <c r="EO345">
        <v>1812</v>
      </c>
      <c r="EP345">
        <v>1809</v>
      </c>
      <c r="EQ345">
        <v>1787</v>
      </c>
      <c r="ER345">
        <v>1742</v>
      </c>
      <c r="ES345">
        <v>1623</v>
      </c>
      <c r="ET345">
        <v>1567</v>
      </c>
      <c r="EU345">
        <v>1587</v>
      </c>
      <c r="EV345">
        <v>1544</v>
      </c>
      <c r="EW345">
        <v>1480</v>
      </c>
      <c r="EX345">
        <v>1620</v>
      </c>
      <c r="EY345">
        <v>1670</v>
      </c>
      <c r="EZ345">
        <v>1664</v>
      </c>
      <c r="FA345">
        <v>1666</v>
      </c>
      <c r="FB345">
        <v>1578</v>
      </c>
      <c r="FC345">
        <v>1619</v>
      </c>
      <c r="FD345">
        <v>1621</v>
      </c>
      <c r="FE345">
        <v>1686</v>
      </c>
      <c r="FF345">
        <v>1635</v>
      </c>
      <c r="FG345">
        <v>1582</v>
      </c>
      <c r="FH345">
        <v>1523</v>
      </c>
      <c r="FI345">
        <v>1522</v>
      </c>
      <c r="FJ345">
        <v>1436</v>
      </c>
      <c r="FK345">
        <v>1396</v>
      </c>
      <c r="FL345">
        <v>1336</v>
      </c>
      <c r="FM345">
        <v>1255</v>
      </c>
      <c r="FN345">
        <v>1213</v>
      </c>
      <c r="FO345">
        <v>1142</v>
      </c>
      <c r="FP345">
        <v>1063</v>
      </c>
      <c r="FQ345">
        <v>1085</v>
      </c>
      <c r="FR345">
        <v>1138</v>
      </c>
      <c r="FS345">
        <v>1059</v>
      </c>
      <c r="FT345">
        <v>901</v>
      </c>
      <c r="FU345">
        <v>956</v>
      </c>
      <c r="FV345">
        <v>923</v>
      </c>
      <c r="FW345">
        <v>946</v>
      </c>
      <c r="FX345">
        <v>1018</v>
      </c>
      <c r="FY345">
        <v>1062</v>
      </c>
      <c r="FZ345">
        <v>788</v>
      </c>
      <c r="GA345">
        <v>733</v>
      </c>
      <c r="GB345">
        <v>720</v>
      </c>
      <c r="GC345">
        <v>660</v>
      </c>
      <c r="GD345">
        <v>563</v>
      </c>
      <c r="GE345">
        <v>471</v>
      </c>
      <c r="GF345">
        <v>501</v>
      </c>
      <c r="GG345">
        <v>467</v>
      </c>
      <c r="GH345">
        <v>425</v>
      </c>
      <c r="GI345">
        <v>386</v>
      </c>
      <c r="GJ345">
        <v>323</v>
      </c>
      <c r="GK345">
        <v>318</v>
      </c>
      <c r="GL345">
        <v>1236</v>
      </c>
    </row>
    <row r="346" spans="1:194" s="1" customFormat="1" ht="14.4" x14ac:dyDescent="0.3">
      <c r="A346" s="30" t="s">
        <v>46</v>
      </c>
      <c r="B346" s="1" t="s">
        <v>385</v>
      </c>
      <c r="C346" s="29" t="str">
        <f t="shared" si="96"/>
        <v>LA England - Tameside</v>
      </c>
      <c r="D346" s="48">
        <f t="shared" si="87"/>
        <v>9621</v>
      </c>
      <c r="E346" s="48">
        <f t="shared" si="88"/>
        <v>9152</v>
      </c>
      <c r="F346" s="49">
        <f t="shared" si="89"/>
        <v>239643</v>
      </c>
      <c r="G346" s="49">
        <f t="shared" si="90"/>
        <v>117975</v>
      </c>
      <c r="H346" s="50">
        <f t="shared" si="91"/>
        <v>121668</v>
      </c>
      <c r="I346" s="50">
        <f t="shared" si="92"/>
        <v>90786</v>
      </c>
      <c r="J346" s="50">
        <f t="shared" si="93"/>
        <v>95956</v>
      </c>
      <c r="K346" s="47">
        <f t="shared" si="94"/>
        <v>27189</v>
      </c>
      <c r="L346" s="48">
        <f t="shared" si="95"/>
        <v>25712</v>
      </c>
      <c r="M346" s="184">
        <v>1270</v>
      </c>
      <c r="N346" s="184">
        <v>1295</v>
      </c>
      <c r="O346" s="184">
        <v>1400</v>
      </c>
      <c r="P346" s="184">
        <v>1444</v>
      </c>
      <c r="Q346" s="184">
        <v>1484</v>
      </c>
      <c r="R346" s="184">
        <v>1467</v>
      </c>
      <c r="S346" s="184">
        <v>1486</v>
      </c>
      <c r="T346" s="184">
        <v>1516</v>
      </c>
      <c r="U346" s="184">
        <v>1506</v>
      </c>
      <c r="V346" s="184">
        <v>1533</v>
      </c>
      <c r="W346" s="184">
        <v>1498</v>
      </c>
      <c r="X346" s="184">
        <v>1669</v>
      </c>
      <c r="Y346" s="184">
        <v>1616</v>
      </c>
      <c r="Z346" s="184">
        <v>1630</v>
      </c>
      <c r="AA346" s="184">
        <v>1655</v>
      </c>
      <c r="AB346" s="184">
        <v>1543</v>
      </c>
      <c r="AC346" s="184">
        <v>1615</v>
      </c>
      <c r="AD346" s="184">
        <v>1562</v>
      </c>
      <c r="AE346" s="184">
        <v>1457</v>
      </c>
      <c r="AF346" s="184">
        <v>1284</v>
      </c>
      <c r="AG346" s="184">
        <v>1218</v>
      </c>
      <c r="AH346" s="184">
        <v>1190</v>
      </c>
      <c r="AI346" s="184">
        <v>1294</v>
      </c>
      <c r="AJ346" s="184">
        <v>1254</v>
      </c>
      <c r="AK346" s="184">
        <v>1301</v>
      </c>
      <c r="AL346" s="184">
        <v>1530</v>
      </c>
      <c r="AM346" s="184">
        <v>1455</v>
      </c>
      <c r="AN346" s="184">
        <v>1561</v>
      </c>
      <c r="AO346" s="184">
        <v>1577</v>
      </c>
      <c r="AP346" s="184">
        <v>1546</v>
      </c>
      <c r="AQ346" s="184">
        <v>1560</v>
      </c>
      <c r="AR346" s="184">
        <v>1595</v>
      </c>
      <c r="AS346" s="184">
        <v>1811</v>
      </c>
      <c r="AT346" s="184">
        <v>1697</v>
      </c>
      <c r="AU346" s="184">
        <v>1661</v>
      </c>
      <c r="AV346" s="184">
        <v>1740</v>
      </c>
      <c r="AW346" s="184">
        <v>1679</v>
      </c>
      <c r="AX346" s="184">
        <v>1625</v>
      </c>
      <c r="AY346" s="184">
        <v>1768</v>
      </c>
      <c r="AZ346" s="184">
        <v>1586</v>
      </c>
      <c r="BA346" s="184">
        <v>1565</v>
      </c>
      <c r="BB346" s="184">
        <v>1630</v>
      </c>
      <c r="BC346" s="184">
        <v>1486</v>
      </c>
      <c r="BD346" s="184">
        <v>1516</v>
      </c>
      <c r="BE346" s="184">
        <v>1486</v>
      </c>
      <c r="BF346" s="184">
        <v>1452</v>
      </c>
      <c r="BG346" s="184">
        <v>1344</v>
      </c>
      <c r="BH346" s="184">
        <v>1468</v>
      </c>
      <c r="BI346" s="184">
        <v>1359</v>
      </c>
      <c r="BJ346" s="184">
        <v>1366</v>
      </c>
      <c r="BK346" s="184">
        <v>1401</v>
      </c>
      <c r="BL346" s="184">
        <v>1439</v>
      </c>
      <c r="BM346" s="184">
        <v>1537</v>
      </c>
      <c r="BN346" s="184">
        <v>1636</v>
      </c>
      <c r="BO346" s="184">
        <v>1677</v>
      </c>
      <c r="BP346" s="184">
        <v>1633</v>
      </c>
      <c r="BQ346" s="184">
        <v>1603</v>
      </c>
      <c r="BR346" s="184">
        <v>1660</v>
      </c>
      <c r="BS346" s="184">
        <v>1678</v>
      </c>
      <c r="BT346" s="184">
        <v>1606</v>
      </c>
      <c r="BU346" s="184">
        <v>1593</v>
      </c>
      <c r="BV346" s="184">
        <v>1508</v>
      </c>
      <c r="BW346" s="184">
        <v>1452</v>
      </c>
      <c r="BX346" s="184">
        <v>1481</v>
      </c>
      <c r="BY346" s="184">
        <v>1364</v>
      </c>
      <c r="BZ346" s="184">
        <v>1270</v>
      </c>
      <c r="CA346" s="184">
        <v>1303</v>
      </c>
      <c r="CB346" s="184">
        <v>1213</v>
      </c>
      <c r="CC346" s="184">
        <v>1105</v>
      </c>
      <c r="CD346" s="184">
        <v>982</v>
      </c>
      <c r="CE346" s="184">
        <v>949</v>
      </c>
      <c r="CF346" s="184">
        <v>1001</v>
      </c>
      <c r="CG346" s="184">
        <v>1030</v>
      </c>
      <c r="CH346" s="184">
        <v>908</v>
      </c>
      <c r="CI346" s="184">
        <v>945</v>
      </c>
      <c r="CJ346" s="184">
        <v>969</v>
      </c>
      <c r="CK346" s="184">
        <v>1038</v>
      </c>
      <c r="CL346" s="184">
        <v>1079</v>
      </c>
      <c r="CM346" s="184">
        <v>724</v>
      </c>
      <c r="CN346" s="184">
        <v>696</v>
      </c>
      <c r="CO346" s="184">
        <v>627</v>
      </c>
      <c r="CP346" s="184">
        <v>621</v>
      </c>
      <c r="CQ346" s="184">
        <v>454</v>
      </c>
      <c r="CR346" s="184">
        <v>381</v>
      </c>
      <c r="CS346" s="184">
        <v>396</v>
      </c>
      <c r="CT346" s="184">
        <v>325</v>
      </c>
      <c r="CU346" s="184">
        <v>323</v>
      </c>
      <c r="CV346" s="184">
        <v>259</v>
      </c>
      <c r="CW346" s="184">
        <v>243</v>
      </c>
      <c r="CX346" s="184">
        <v>165</v>
      </c>
      <c r="CY346" s="184">
        <v>451</v>
      </c>
      <c r="CZ346">
        <v>1201</v>
      </c>
      <c r="DA346">
        <v>1249</v>
      </c>
      <c r="DB346">
        <v>1316</v>
      </c>
      <c r="DC346">
        <v>1280</v>
      </c>
      <c r="DD346">
        <v>1351</v>
      </c>
      <c r="DE346">
        <v>1413</v>
      </c>
      <c r="DF346">
        <v>1404</v>
      </c>
      <c r="DG346">
        <v>1387</v>
      </c>
      <c r="DH346">
        <v>1479</v>
      </c>
      <c r="DI346">
        <v>1455</v>
      </c>
      <c r="DJ346">
        <v>1505</v>
      </c>
      <c r="DK346">
        <v>1520</v>
      </c>
      <c r="DL346">
        <v>1543</v>
      </c>
      <c r="DM346">
        <v>1590</v>
      </c>
      <c r="DN346">
        <v>1544</v>
      </c>
      <c r="DO346">
        <v>1551</v>
      </c>
      <c r="DP346">
        <v>1470</v>
      </c>
      <c r="DQ346">
        <v>1454</v>
      </c>
      <c r="DR346">
        <v>1379</v>
      </c>
      <c r="DS346">
        <v>1064</v>
      </c>
      <c r="DT346">
        <v>929</v>
      </c>
      <c r="DU346">
        <v>971</v>
      </c>
      <c r="DV346">
        <v>1186</v>
      </c>
      <c r="DW346">
        <v>1287</v>
      </c>
      <c r="DX346">
        <v>1367</v>
      </c>
      <c r="DY346">
        <v>1489</v>
      </c>
      <c r="DZ346">
        <v>1482</v>
      </c>
      <c r="EA346">
        <v>1654</v>
      </c>
      <c r="EB346">
        <v>1598</v>
      </c>
      <c r="EC346">
        <v>1663</v>
      </c>
      <c r="ED346">
        <v>1770</v>
      </c>
      <c r="EE346">
        <v>1900</v>
      </c>
      <c r="EF346">
        <v>1813</v>
      </c>
      <c r="EG346">
        <v>1975</v>
      </c>
      <c r="EH346">
        <v>1864</v>
      </c>
      <c r="EI346">
        <v>1870</v>
      </c>
      <c r="EJ346">
        <v>1978</v>
      </c>
      <c r="EK346">
        <v>1794</v>
      </c>
      <c r="EL346">
        <v>1827</v>
      </c>
      <c r="EM346">
        <v>1799</v>
      </c>
      <c r="EN346">
        <v>1676</v>
      </c>
      <c r="EO346">
        <v>1642</v>
      </c>
      <c r="EP346">
        <v>1634</v>
      </c>
      <c r="EQ346">
        <v>1582</v>
      </c>
      <c r="ER346">
        <v>1584</v>
      </c>
      <c r="ES346">
        <v>1466</v>
      </c>
      <c r="ET346">
        <v>1373</v>
      </c>
      <c r="EU346">
        <v>1400</v>
      </c>
      <c r="EV346">
        <v>1371</v>
      </c>
      <c r="EW346">
        <v>1448</v>
      </c>
      <c r="EX346">
        <v>1454</v>
      </c>
      <c r="EY346">
        <v>1542</v>
      </c>
      <c r="EZ346">
        <v>1620</v>
      </c>
      <c r="FA346">
        <v>1614</v>
      </c>
      <c r="FB346">
        <v>1521</v>
      </c>
      <c r="FC346">
        <v>1567</v>
      </c>
      <c r="FD346">
        <v>1710</v>
      </c>
      <c r="FE346">
        <v>1687</v>
      </c>
      <c r="FF346">
        <v>1594</v>
      </c>
      <c r="FG346">
        <v>1616</v>
      </c>
      <c r="FH346">
        <v>1556</v>
      </c>
      <c r="FI346">
        <v>1573</v>
      </c>
      <c r="FJ346">
        <v>1562</v>
      </c>
      <c r="FK346">
        <v>1511</v>
      </c>
      <c r="FL346">
        <v>1282</v>
      </c>
      <c r="FM346">
        <v>1353</v>
      </c>
      <c r="FN346">
        <v>1287</v>
      </c>
      <c r="FO346">
        <v>1234</v>
      </c>
      <c r="FP346">
        <v>1163</v>
      </c>
      <c r="FQ346">
        <v>1042</v>
      </c>
      <c r="FR346">
        <v>1081</v>
      </c>
      <c r="FS346">
        <v>1094</v>
      </c>
      <c r="FT346">
        <v>1033</v>
      </c>
      <c r="FU346">
        <v>1100</v>
      </c>
      <c r="FV346">
        <v>1062</v>
      </c>
      <c r="FW346">
        <v>1059</v>
      </c>
      <c r="FX346">
        <v>1083</v>
      </c>
      <c r="FY346">
        <v>1257</v>
      </c>
      <c r="FZ346">
        <v>873</v>
      </c>
      <c r="GA346">
        <v>805</v>
      </c>
      <c r="GB346">
        <v>809</v>
      </c>
      <c r="GC346">
        <v>735</v>
      </c>
      <c r="GD346">
        <v>633</v>
      </c>
      <c r="GE346">
        <v>535</v>
      </c>
      <c r="GF346">
        <v>485</v>
      </c>
      <c r="GG346">
        <v>453</v>
      </c>
      <c r="GH346">
        <v>476</v>
      </c>
      <c r="GI346">
        <v>402</v>
      </c>
      <c r="GJ346">
        <v>326</v>
      </c>
      <c r="GK346">
        <v>301</v>
      </c>
      <c r="GL346">
        <v>1031</v>
      </c>
    </row>
    <row r="347" spans="1:194" s="1" customFormat="1" ht="14.4" x14ac:dyDescent="0.3">
      <c r="A347" s="30" t="s">
        <v>46</v>
      </c>
      <c r="B347" s="1" t="s">
        <v>386</v>
      </c>
      <c r="C347" s="29" t="str">
        <f t="shared" si="96"/>
        <v>LA England - Tamworth</v>
      </c>
      <c r="D347" s="48">
        <f t="shared" si="87"/>
        <v>3092</v>
      </c>
      <c r="E347" s="48">
        <f t="shared" si="88"/>
        <v>2949</v>
      </c>
      <c r="F347" s="49">
        <f t="shared" si="89"/>
        <v>81117</v>
      </c>
      <c r="G347" s="49">
        <f t="shared" si="90"/>
        <v>39901</v>
      </c>
      <c r="H347" s="50">
        <f t="shared" si="91"/>
        <v>41216</v>
      </c>
      <c r="I347" s="50">
        <f t="shared" si="92"/>
        <v>31098</v>
      </c>
      <c r="J347" s="50">
        <f t="shared" si="93"/>
        <v>32867</v>
      </c>
      <c r="K347" s="47">
        <f t="shared" si="94"/>
        <v>8803</v>
      </c>
      <c r="L347" s="48">
        <f t="shared" si="95"/>
        <v>8349</v>
      </c>
      <c r="M347" s="184">
        <v>410</v>
      </c>
      <c r="N347" s="184">
        <v>393</v>
      </c>
      <c r="O347" s="184">
        <v>458</v>
      </c>
      <c r="P347" s="184">
        <v>492</v>
      </c>
      <c r="Q347" s="184">
        <v>503</v>
      </c>
      <c r="R347" s="184">
        <v>460</v>
      </c>
      <c r="S347" s="184">
        <v>476</v>
      </c>
      <c r="T347" s="184">
        <v>524</v>
      </c>
      <c r="U347" s="184">
        <v>540</v>
      </c>
      <c r="V347" s="184">
        <v>455</v>
      </c>
      <c r="W347" s="184">
        <v>457</v>
      </c>
      <c r="X347" s="184">
        <v>543</v>
      </c>
      <c r="Y347" s="184">
        <v>523</v>
      </c>
      <c r="Z347" s="184">
        <v>486</v>
      </c>
      <c r="AA347" s="184">
        <v>563</v>
      </c>
      <c r="AB347" s="184">
        <v>519</v>
      </c>
      <c r="AC347" s="184">
        <v>546</v>
      </c>
      <c r="AD347" s="184">
        <v>455</v>
      </c>
      <c r="AE347" s="184">
        <v>482</v>
      </c>
      <c r="AF347" s="184">
        <v>430</v>
      </c>
      <c r="AG347" s="184">
        <v>409</v>
      </c>
      <c r="AH347" s="184">
        <v>347</v>
      </c>
      <c r="AI347" s="184">
        <v>367</v>
      </c>
      <c r="AJ347" s="184">
        <v>419</v>
      </c>
      <c r="AK347" s="184">
        <v>419</v>
      </c>
      <c r="AL347" s="184">
        <v>475</v>
      </c>
      <c r="AM347" s="184">
        <v>487</v>
      </c>
      <c r="AN347" s="184">
        <v>508</v>
      </c>
      <c r="AO347" s="184">
        <v>510</v>
      </c>
      <c r="AP347" s="184">
        <v>533</v>
      </c>
      <c r="AQ347" s="184">
        <v>564</v>
      </c>
      <c r="AR347" s="184">
        <v>567</v>
      </c>
      <c r="AS347" s="184">
        <v>651</v>
      </c>
      <c r="AT347" s="184">
        <v>658</v>
      </c>
      <c r="AU347" s="184">
        <v>621</v>
      </c>
      <c r="AV347" s="184">
        <v>567</v>
      </c>
      <c r="AW347" s="184">
        <v>609</v>
      </c>
      <c r="AX347" s="184">
        <v>577</v>
      </c>
      <c r="AY347" s="184">
        <v>523</v>
      </c>
      <c r="AZ347" s="184">
        <v>566</v>
      </c>
      <c r="BA347" s="184">
        <v>562</v>
      </c>
      <c r="BB347" s="184">
        <v>527</v>
      </c>
      <c r="BC347" s="184">
        <v>500</v>
      </c>
      <c r="BD347" s="184">
        <v>485</v>
      </c>
      <c r="BE347" s="184">
        <v>519</v>
      </c>
      <c r="BF347" s="184">
        <v>509</v>
      </c>
      <c r="BG347" s="184">
        <v>436</v>
      </c>
      <c r="BH347" s="184">
        <v>416</v>
      </c>
      <c r="BI347" s="184">
        <v>456</v>
      </c>
      <c r="BJ347" s="184">
        <v>420</v>
      </c>
      <c r="BK347" s="184">
        <v>481</v>
      </c>
      <c r="BL347" s="184">
        <v>478</v>
      </c>
      <c r="BM347" s="184">
        <v>542</v>
      </c>
      <c r="BN347" s="184">
        <v>583</v>
      </c>
      <c r="BO347" s="184">
        <v>584</v>
      </c>
      <c r="BP347" s="184">
        <v>591</v>
      </c>
      <c r="BQ347" s="184">
        <v>608</v>
      </c>
      <c r="BR347" s="184">
        <v>541</v>
      </c>
      <c r="BS347" s="184">
        <v>578</v>
      </c>
      <c r="BT347" s="184">
        <v>513</v>
      </c>
      <c r="BU347" s="184">
        <v>477</v>
      </c>
      <c r="BV347" s="184">
        <v>493</v>
      </c>
      <c r="BW347" s="184">
        <v>467</v>
      </c>
      <c r="BX347" s="184">
        <v>454</v>
      </c>
      <c r="BY347" s="184">
        <v>450</v>
      </c>
      <c r="BZ347" s="184">
        <v>386</v>
      </c>
      <c r="CA347" s="184">
        <v>405</v>
      </c>
      <c r="CB347" s="184">
        <v>403</v>
      </c>
      <c r="CC347" s="184">
        <v>422</v>
      </c>
      <c r="CD347" s="184">
        <v>405</v>
      </c>
      <c r="CE347" s="184">
        <v>404</v>
      </c>
      <c r="CF347" s="184">
        <v>389</v>
      </c>
      <c r="CG347" s="184">
        <v>358</v>
      </c>
      <c r="CH347" s="184">
        <v>346</v>
      </c>
      <c r="CI347" s="184">
        <v>346</v>
      </c>
      <c r="CJ347" s="184">
        <v>371</v>
      </c>
      <c r="CK347" s="184">
        <v>388</v>
      </c>
      <c r="CL347" s="184">
        <v>382</v>
      </c>
      <c r="CM347" s="184">
        <v>284</v>
      </c>
      <c r="CN347" s="184">
        <v>265</v>
      </c>
      <c r="CO347" s="184">
        <v>277</v>
      </c>
      <c r="CP347" s="184">
        <v>199</v>
      </c>
      <c r="CQ347" s="184">
        <v>181</v>
      </c>
      <c r="CR347" s="184">
        <v>158</v>
      </c>
      <c r="CS347" s="184">
        <v>129</v>
      </c>
      <c r="CT347" s="184">
        <v>123</v>
      </c>
      <c r="CU347" s="184">
        <v>99</v>
      </c>
      <c r="CV347" s="184">
        <v>116</v>
      </c>
      <c r="CW347" s="184">
        <v>73</v>
      </c>
      <c r="CX347" s="184">
        <v>64</v>
      </c>
      <c r="CY347" s="184">
        <v>166</v>
      </c>
      <c r="CZ347">
        <v>339</v>
      </c>
      <c r="DA347">
        <v>410</v>
      </c>
      <c r="DB347">
        <v>502</v>
      </c>
      <c r="DC347">
        <v>408</v>
      </c>
      <c r="DD347">
        <v>499</v>
      </c>
      <c r="DE347">
        <v>413</v>
      </c>
      <c r="DF347">
        <v>475</v>
      </c>
      <c r="DG347">
        <v>457</v>
      </c>
      <c r="DH347">
        <v>504</v>
      </c>
      <c r="DI347">
        <v>492</v>
      </c>
      <c r="DJ347">
        <v>467</v>
      </c>
      <c r="DK347">
        <v>434</v>
      </c>
      <c r="DL347">
        <v>510</v>
      </c>
      <c r="DM347">
        <v>497</v>
      </c>
      <c r="DN347">
        <v>497</v>
      </c>
      <c r="DO347">
        <v>497</v>
      </c>
      <c r="DP347">
        <v>475</v>
      </c>
      <c r="DQ347">
        <v>473</v>
      </c>
      <c r="DR347">
        <v>401</v>
      </c>
      <c r="DS347">
        <v>293</v>
      </c>
      <c r="DT347">
        <v>332</v>
      </c>
      <c r="DU347">
        <v>294</v>
      </c>
      <c r="DV347">
        <v>367</v>
      </c>
      <c r="DW347">
        <v>411</v>
      </c>
      <c r="DX347">
        <v>467</v>
      </c>
      <c r="DY347">
        <v>465</v>
      </c>
      <c r="DZ347">
        <v>486</v>
      </c>
      <c r="EA347">
        <v>555</v>
      </c>
      <c r="EB347">
        <v>498</v>
      </c>
      <c r="EC347">
        <v>554</v>
      </c>
      <c r="ED347">
        <v>567</v>
      </c>
      <c r="EE347">
        <v>628</v>
      </c>
      <c r="EF347">
        <v>634</v>
      </c>
      <c r="EG347">
        <v>634</v>
      </c>
      <c r="EH347">
        <v>602</v>
      </c>
      <c r="EI347">
        <v>636</v>
      </c>
      <c r="EJ347">
        <v>602</v>
      </c>
      <c r="EK347">
        <v>585</v>
      </c>
      <c r="EL347">
        <v>601</v>
      </c>
      <c r="EM347">
        <v>558</v>
      </c>
      <c r="EN347">
        <v>542</v>
      </c>
      <c r="EO347">
        <v>542</v>
      </c>
      <c r="EP347">
        <v>537</v>
      </c>
      <c r="EQ347">
        <v>553</v>
      </c>
      <c r="ER347">
        <v>504</v>
      </c>
      <c r="ES347">
        <v>508</v>
      </c>
      <c r="ET347">
        <v>433</v>
      </c>
      <c r="EU347">
        <v>437</v>
      </c>
      <c r="EV347">
        <v>463</v>
      </c>
      <c r="EW347">
        <v>497</v>
      </c>
      <c r="EX347">
        <v>508</v>
      </c>
      <c r="EY347">
        <v>575</v>
      </c>
      <c r="EZ347">
        <v>602</v>
      </c>
      <c r="FA347">
        <v>583</v>
      </c>
      <c r="FB347">
        <v>587</v>
      </c>
      <c r="FC347">
        <v>587</v>
      </c>
      <c r="FD347">
        <v>496</v>
      </c>
      <c r="FE347">
        <v>553</v>
      </c>
      <c r="FF347">
        <v>562</v>
      </c>
      <c r="FG347">
        <v>578</v>
      </c>
      <c r="FH347">
        <v>499</v>
      </c>
      <c r="FI347">
        <v>524</v>
      </c>
      <c r="FJ347">
        <v>498</v>
      </c>
      <c r="FK347">
        <v>508</v>
      </c>
      <c r="FL347">
        <v>478</v>
      </c>
      <c r="FM347">
        <v>462</v>
      </c>
      <c r="FN347">
        <v>479</v>
      </c>
      <c r="FO347">
        <v>457</v>
      </c>
      <c r="FP347">
        <v>466</v>
      </c>
      <c r="FQ347">
        <v>414</v>
      </c>
      <c r="FR347">
        <v>467</v>
      </c>
      <c r="FS347">
        <v>413</v>
      </c>
      <c r="FT347">
        <v>392</v>
      </c>
      <c r="FU347">
        <v>426</v>
      </c>
      <c r="FV347">
        <v>413</v>
      </c>
      <c r="FW347">
        <v>403</v>
      </c>
      <c r="FX347">
        <v>406</v>
      </c>
      <c r="FY347">
        <v>448</v>
      </c>
      <c r="FZ347">
        <v>344</v>
      </c>
      <c r="GA347">
        <v>300</v>
      </c>
      <c r="GB347">
        <v>317</v>
      </c>
      <c r="GC347">
        <v>284</v>
      </c>
      <c r="GD347">
        <v>216</v>
      </c>
      <c r="GE347">
        <v>184</v>
      </c>
      <c r="GF347">
        <v>196</v>
      </c>
      <c r="GG347">
        <v>172</v>
      </c>
      <c r="GH347">
        <v>159</v>
      </c>
      <c r="GI347">
        <v>115</v>
      </c>
      <c r="GJ347">
        <v>102</v>
      </c>
      <c r="GK347">
        <v>102</v>
      </c>
      <c r="GL347">
        <v>406</v>
      </c>
    </row>
    <row r="348" spans="1:194" s="1" customFormat="1" ht="14.4" x14ac:dyDescent="0.3">
      <c r="A348" s="30" t="s">
        <v>46</v>
      </c>
      <c r="B348" s="1" t="s">
        <v>387</v>
      </c>
      <c r="C348" s="29" t="str">
        <f t="shared" si="96"/>
        <v>LA England - Tandridge</v>
      </c>
      <c r="D348" s="48">
        <f t="shared" si="87"/>
        <v>3471</v>
      </c>
      <c r="E348" s="48">
        <f t="shared" si="88"/>
        <v>3672</v>
      </c>
      <c r="F348" s="49">
        <f t="shared" si="89"/>
        <v>90586</v>
      </c>
      <c r="G348" s="49">
        <f t="shared" si="90"/>
        <v>43512</v>
      </c>
      <c r="H348" s="50">
        <f t="shared" si="91"/>
        <v>47074</v>
      </c>
      <c r="I348" s="50">
        <f t="shared" si="92"/>
        <v>33622</v>
      </c>
      <c r="J348" s="50">
        <f t="shared" si="93"/>
        <v>37283</v>
      </c>
      <c r="K348" s="47">
        <f t="shared" si="94"/>
        <v>9890</v>
      </c>
      <c r="L348" s="48">
        <f t="shared" si="95"/>
        <v>9791</v>
      </c>
      <c r="M348" s="184">
        <v>428</v>
      </c>
      <c r="N348" s="184">
        <v>462</v>
      </c>
      <c r="O348" s="184">
        <v>526</v>
      </c>
      <c r="P348" s="184">
        <v>550</v>
      </c>
      <c r="Q348" s="184">
        <v>540</v>
      </c>
      <c r="R348" s="184">
        <v>569</v>
      </c>
      <c r="S348" s="184">
        <v>564</v>
      </c>
      <c r="T348" s="184">
        <v>532</v>
      </c>
      <c r="U348" s="184">
        <v>601</v>
      </c>
      <c r="V348" s="184">
        <v>529</v>
      </c>
      <c r="W348" s="184">
        <v>545</v>
      </c>
      <c r="X348" s="184">
        <v>573</v>
      </c>
      <c r="Y348" s="184">
        <v>566</v>
      </c>
      <c r="Z348" s="184">
        <v>585</v>
      </c>
      <c r="AA348" s="184">
        <v>593</v>
      </c>
      <c r="AB348" s="184">
        <v>573</v>
      </c>
      <c r="AC348" s="184">
        <v>589</v>
      </c>
      <c r="AD348" s="184">
        <v>565</v>
      </c>
      <c r="AE348" s="184">
        <v>537</v>
      </c>
      <c r="AF348" s="184">
        <v>374</v>
      </c>
      <c r="AG348" s="184">
        <v>334</v>
      </c>
      <c r="AH348" s="184">
        <v>332</v>
      </c>
      <c r="AI348" s="184">
        <v>367</v>
      </c>
      <c r="AJ348" s="184">
        <v>442</v>
      </c>
      <c r="AK348" s="184">
        <v>469</v>
      </c>
      <c r="AL348" s="184">
        <v>532</v>
      </c>
      <c r="AM348" s="184">
        <v>477</v>
      </c>
      <c r="AN348" s="184">
        <v>424</v>
      </c>
      <c r="AO348" s="184">
        <v>432</v>
      </c>
      <c r="AP348" s="184">
        <v>417</v>
      </c>
      <c r="AQ348" s="184">
        <v>410</v>
      </c>
      <c r="AR348" s="184">
        <v>388</v>
      </c>
      <c r="AS348" s="184">
        <v>422</v>
      </c>
      <c r="AT348" s="184">
        <v>497</v>
      </c>
      <c r="AU348" s="184">
        <v>531</v>
      </c>
      <c r="AV348" s="184">
        <v>512</v>
      </c>
      <c r="AW348" s="184">
        <v>530</v>
      </c>
      <c r="AX348" s="184">
        <v>536</v>
      </c>
      <c r="AY348" s="184">
        <v>515</v>
      </c>
      <c r="AZ348" s="184">
        <v>583</v>
      </c>
      <c r="BA348" s="184">
        <v>555</v>
      </c>
      <c r="BB348" s="184">
        <v>570</v>
      </c>
      <c r="BC348" s="184">
        <v>557</v>
      </c>
      <c r="BD348" s="184">
        <v>595</v>
      </c>
      <c r="BE348" s="184">
        <v>551</v>
      </c>
      <c r="BF348" s="184">
        <v>602</v>
      </c>
      <c r="BG348" s="184">
        <v>589</v>
      </c>
      <c r="BH348" s="184">
        <v>532</v>
      </c>
      <c r="BI348" s="184">
        <v>535</v>
      </c>
      <c r="BJ348" s="184">
        <v>572</v>
      </c>
      <c r="BK348" s="184">
        <v>607</v>
      </c>
      <c r="BL348" s="184">
        <v>632</v>
      </c>
      <c r="BM348" s="184">
        <v>602</v>
      </c>
      <c r="BN348" s="184">
        <v>614</v>
      </c>
      <c r="BO348" s="184">
        <v>650</v>
      </c>
      <c r="BP348" s="184">
        <v>602</v>
      </c>
      <c r="BQ348" s="184">
        <v>623</v>
      </c>
      <c r="BR348" s="184">
        <v>634</v>
      </c>
      <c r="BS348" s="184">
        <v>654</v>
      </c>
      <c r="BT348" s="184">
        <v>613</v>
      </c>
      <c r="BU348" s="184">
        <v>669</v>
      </c>
      <c r="BV348" s="184">
        <v>631</v>
      </c>
      <c r="BW348" s="184">
        <v>604</v>
      </c>
      <c r="BX348" s="184">
        <v>591</v>
      </c>
      <c r="BY348" s="184">
        <v>520</v>
      </c>
      <c r="BZ348" s="184">
        <v>465</v>
      </c>
      <c r="CA348" s="184">
        <v>465</v>
      </c>
      <c r="CB348" s="184">
        <v>455</v>
      </c>
      <c r="CC348" s="184">
        <v>456</v>
      </c>
      <c r="CD348" s="184">
        <v>424</v>
      </c>
      <c r="CE348" s="184">
        <v>395</v>
      </c>
      <c r="CF348" s="184">
        <v>429</v>
      </c>
      <c r="CG348" s="184">
        <v>379</v>
      </c>
      <c r="CH348" s="184">
        <v>374</v>
      </c>
      <c r="CI348" s="184">
        <v>392</v>
      </c>
      <c r="CJ348" s="184">
        <v>394</v>
      </c>
      <c r="CK348" s="184">
        <v>464</v>
      </c>
      <c r="CL348" s="184">
        <v>488</v>
      </c>
      <c r="CM348" s="184">
        <v>387</v>
      </c>
      <c r="CN348" s="184">
        <v>336</v>
      </c>
      <c r="CO348" s="184">
        <v>316</v>
      </c>
      <c r="CP348" s="184">
        <v>287</v>
      </c>
      <c r="CQ348" s="184">
        <v>228</v>
      </c>
      <c r="CR348" s="184">
        <v>193</v>
      </c>
      <c r="CS348" s="184">
        <v>190</v>
      </c>
      <c r="CT348" s="184">
        <v>183</v>
      </c>
      <c r="CU348" s="184">
        <v>179</v>
      </c>
      <c r="CV348" s="184">
        <v>140</v>
      </c>
      <c r="CW348" s="184">
        <v>119</v>
      </c>
      <c r="CX348" s="184">
        <v>90</v>
      </c>
      <c r="CY348" s="184">
        <v>429</v>
      </c>
      <c r="CZ348">
        <v>393</v>
      </c>
      <c r="DA348">
        <v>476</v>
      </c>
      <c r="DB348">
        <v>476</v>
      </c>
      <c r="DC348">
        <v>532</v>
      </c>
      <c r="DD348">
        <v>505</v>
      </c>
      <c r="DE348">
        <v>547</v>
      </c>
      <c r="DF348">
        <v>499</v>
      </c>
      <c r="DG348">
        <v>552</v>
      </c>
      <c r="DH348">
        <v>538</v>
      </c>
      <c r="DI348">
        <v>507</v>
      </c>
      <c r="DJ348">
        <v>538</v>
      </c>
      <c r="DK348">
        <v>556</v>
      </c>
      <c r="DL348">
        <v>553</v>
      </c>
      <c r="DM348">
        <v>571</v>
      </c>
      <c r="DN348">
        <v>563</v>
      </c>
      <c r="DO348">
        <v>613</v>
      </c>
      <c r="DP348">
        <v>688</v>
      </c>
      <c r="DQ348">
        <v>684</v>
      </c>
      <c r="DR348">
        <v>555</v>
      </c>
      <c r="DS348">
        <v>405</v>
      </c>
      <c r="DT348">
        <v>310</v>
      </c>
      <c r="DU348">
        <v>246</v>
      </c>
      <c r="DV348">
        <v>363</v>
      </c>
      <c r="DW348">
        <v>406</v>
      </c>
      <c r="DX348">
        <v>434</v>
      </c>
      <c r="DY348">
        <v>446</v>
      </c>
      <c r="DZ348">
        <v>368</v>
      </c>
      <c r="EA348">
        <v>495</v>
      </c>
      <c r="EB348">
        <v>453</v>
      </c>
      <c r="EC348">
        <v>412</v>
      </c>
      <c r="ED348">
        <v>465</v>
      </c>
      <c r="EE348">
        <v>478</v>
      </c>
      <c r="EF348">
        <v>507</v>
      </c>
      <c r="EG348">
        <v>581</v>
      </c>
      <c r="EH348">
        <v>588</v>
      </c>
      <c r="EI348">
        <v>611</v>
      </c>
      <c r="EJ348">
        <v>654</v>
      </c>
      <c r="EK348">
        <v>639</v>
      </c>
      <c r="EL348">
        <v>645</v>
      </c>
      <c r="EM348">
        <v>696</v>
      </c>
      <c r="EN348">
        <v>627</v>
      </c>
      <c r="EO348">
        <v>662</v>
      </c>
      <c r="EP348">
        <v>588</v>
      </c>
      <c r="EQ348">
        <v>685</v>
      </c>
      <c r="ER348">
        <v>695</v>
      </c>
      <c r="ES348">
        <v>594</v>
      </c>
      <c r="ET348">
        <v>573</v>
      </c>
      <c r="EU348">
        <v>551</v>
      </c>
      <c r="EV348">
        <v>551</v>
      </c>
      <c r="EW348">
        <v>616</v>
      </c>
      <c r="EX348">
        <v>600</v>
      </c>
      <c r="EY348">
        <v>625</v>
      </c>
      <c r="EZ348">
        <v>676</v>
      </c>
      <c r="FA348">
        <v>703</v>
      </c>
      <c r="FB348">
        <v>608</v>
      </c>
      <c r="FC348">
        <v>680</v>
      </c>
      <c r="FD348">
        <v>699</v>
      </c>
      <c r="FE348">
        <v>731</v>
      </c>
      <c r="FF348">
        <v>653</v>
      </c>
      <c r="FG348">
        <v>592</v>
      </c>
      <c r="FH348">
        <v>723</v>
      </c>
      <c r="FI348">
        <v>619</v>
      </c>
      <c r="FJ348">
        <v>630</v>
      </c>
      <c r="FK348">
        <v>583</v>
      </c>
      <c r="FL348">
        <v>543</v>
      </c>
      <c r="FM348">
        <v>577</v>
      </c>
      <c r="FN348">
        <v>526</v>
      </c>
      <c r="FO348">
        <v>507</v>
      </c>
      <c r="FP348">
        <v>485</v>
      </c>
      <c r="FQ348">
        <v>481</v>
      </c>
      <c r="FR348">
        <v>478</v>
      </c>
      <c r="FS348">
        <v>483</v>
      </c>
      <c r="FT348">
        <v>439</v>
      </c>
      <c r="FU348">
        <v>449</v>
      </c>
      <c r="FV348">
        <v>444</v>
      </c>
      <c r="FW348">
        <v>462</v>
      </c>
      <c r="FX348">
        <v>541</v>
      </c>
      <c r="FY348">
        <v>554</v>
      </c>
      <c r="FZ348">
        <v>416</v>
      </c>
      <c r="GA348">
        <v>370</v>
      </c>
      <c r="GB348">
        <v>421</v>
      </c>
      <c r="GC348">
        <v>370</v>
      </c>
      <c r="GD348">
        <v>319</v>
      </c>
      <c r="GE348">
        <v>263</v>
      </c>
      <c r="GF348">
        <v>295</v>
      </c>
      <c r="GG348">
        <v>235</v>
      </c>
      <c r="GH348">
        <v>243</v>
      </c>
      <c r="GI348">
        <v>202</v>
      </c>
      <c r="GJ348">
        <v>202</v>
      </c>
      <c r="GK348">
        <v>168</v>
      </c>
      <c r="GL348">
        <v>789</v>
      </c>
    </row>
    <row r="349" spans="1:194" s="1" customFormat="1" ht="14.4" x14ac:dyDescent="0.3">
      <c r="A349" s="30" t="s">
        <v>46</v>
      </c>
      <c r="B349" s="1" t="s">
        <v>388</v>
      </c>
      <c r="C349" s="29" t="str">
        <f t="shared" si="96"/>
        <v>LA England - Teignbridge</v>
      </c>
      <c r="D349" s="48">
        <f t="shared" si="87"/>
        <v>4600</v>
      </c>
      <c r="E349" s="48">
        <f t="shared" si="88"/>
        <v>4332</v>
      </c>
      <c r="F349" s="49">
        <f t="shared" si="89"/>
        <v>138548</v>
      </c>
      <c r="G349" s="49">
        <f t="shared" si="90"/>
        <v>67368</v>
      </c>
      <c r="H349" s="50">
        <f t="shared" si="91"/>
        <v>71180</v>
      </c>
      <c r="I349" s="50">
        <f t="shared" si="92"/>
        <v>54848</v>
      </c>
      <c r="J349" s="50">
        <f t="shared" si="93"/>
        <v>59451</v>
      </c>
      <c r="K349" s="47">
        <f t="shared" si="94"/>
        <v>12520</v>
      </c>
      <c r="L349" s="48">
        <f t="shared" si="95"/>
        <v>11729</v>
      </c>
      <c r="M349" s="184">
        <v>480</v>
      </c>
      <c r="N349" s="184">
        <v>518</v>
      </c>
      <c r="O349" s="184">
        <v>613</v>
      </c>
      <c r="P349" s="184">
        <v>630</v>
      </c>
      <c r="Q349" s="184">
        <v>645</v>
      </c>
      <c r="R349" s="184">
        <v>672</v>
      </c>
      <c r="S349" s="184">
        <v>711</v>
      </c>
      <c r="T349" s="184">
        <v>694</v>
      </c>
      <c r="U349" s="184">
        <v>711</v>
      </c>
      <c r="V349" s="184">
        <v>724</v>
      </c>
      <c r="W349" s="184">
        <v>729</v>
      </c>
      <c r="X349" s="184">
        <v>793</v>
      </c>
      <c r="Y349" s="184">
        <v>802</v>
      </c>
      <c r="Z349" s="184">
        <v>755</v>
      </c>
      <c r="AA349" s="184">
        <v>831</v>
      </c>
      <c r="AB349" s="184">
        <v>724</v>
      </c>
      <c r="AC349" s="184">
        <v>776</v>
      </c>
      <c r="AD349" s="184">
        <v>712</v>
      </c>
      <c r="AE349" s="184">
        <v>702</v>
      </c>
      <c r="AF349" s="184">
        <v>573</v>
      </c>
      <c r="AG349" s="184">
        <v>473</v>
      </c>
      <c r="AH349" s="184">
        <v>480</v>
      </c>
      <c r="AI349" s="184">
        <v>508</v>
      </c>
      <c r="AJ349" s="184">
        <v>575</v>
      </c>
      <c r="AK349" s="184">
        <v>637</v>
      </c>
      <c r="AL349" s="184">
        <v>712</v>
      </c>
      <c r="AM349" s="184">
        <v>649</v>
      </c>
      <c r="AN349" s="184">
        <v>688</v>
      </c>
      <c r="AO349" s="184">
        <v>653</v>
      </c>
      <c r="AP349" s="184">
        <v>626</v>
      </c>
      <c r="AQ349" s="184">
        <v>734</v>
      </c>
      <c r="AR349" s="184">
        <v>706</v>
      </c>
      <c r="AS349" s="184">
        <v>677</v>
      </c>
      <c r="AT349" s="184">
        <v>733</v>
      </c>
      <c r="AU349" s="184">
        <v>790</v>
      </c>
      <c r="AV349" s="184">
        <v>719</v>
      </c>
      <c r="AW349" s="184">
        <v>824</v>
      </c>
      <c r="AX349" s="184">
        <v>782</v>
      </c>
      <c r="AY349" s="184">
        <v>822</v>
      </c>
      <c r="AZ349" s="184">
        <v>768</v>
      </c>
      <c r="BA349" s="184">
        <v>752</v>
      </c>
      <c r="BB349" s="184">
        <v>772</v>
      </c>
      <c r="BC349" s="184">
        <v>782</v>
      </c>
      <c r="BD349" s="184">
        <v>766</v>
      </c>
      <c r="BE349" s="184">
        <v>836</v>
      </c>
      <c r="BF349" s="184">
        <v>756</v>
      </c>
      <c r="BG349" s="184">
        <v>718</v>
      </c>
      <c r="BH349" s="184">
        <v>636</v>
      </c>
      <c r="BI349" s="184">
        <v>714</v>
      </c>
      <c r="BJ349" s="184">
        <v>762</v>
      </c>
      <c r="BK349" s="184">
        <v>829</v>
      </c>
      <c r="BL349" s="184">
        <v>859</v>
      </c>
      <c r="BM349" s="184">
        <v>867</v>
      </c>
      <c r="BN349" s="184">
        <v>972</v>
      </c>
      <c r="BO349" s="184">
        <v>937</v>
      </c>
      <c r="BP349" s="184">
        <v>997</v>
      </c>
      <c r="BQ349" s="184">
        <v>943</v>
      </c>
      <c r="BR349" s="184">
        <v>1014</v>
      </c>
      <c r="BS349" s="184">
        <v>1045</v>
      </c>
      <c r="BT349" s="184">
        <v>1069</v>
      </c>
      <c r="BU349" s="184">
        <v>1088</v>
      </c>
      <c r="BV349" s="184">
        <v>1045</v>
      </c>
      <c r="BW349" s="184">
        <v>1077</v>
      </c>
      <c r="BX349" s="184">
        <v>1038</v>
      </c>
      <c r="BY349" s="184">
        <v>1013</v>
      </c>
      <c r="BZ349" s="184">
        <v>969</v>
      </c>
      <c r="CA349" s="184">
        <v>973</v>
      </c>
      <c r="CB349" s="184">
        <v>952</v>
      </c>
      <c r="CC349" s="184">
        <v>895</v>
      </c>
      <c r="CD349" s="184">
        <v>903</v>
      </c>
      <c r="CE349" s="184">
        <v>931</v>
      </c>
      <c r="CF349" s="184">
        <v>884</v>
      </c>
      <c r="CG349" s="184">
        <v>820</v>
      </c>
      <c r="CH349" s="184">
        <v>826</v>
      </c>
      <c r="CI349" s="184">
        <v>817</v>
      </c>
      <c r="CJ349" s="184">
        <v>851</v>
      </c>
      <c r="CK349" s="184">
        <v>900</v>
      </c>
      <c r="CL349" s="184">
        <v>977</v>
      </c>
      <c r="CM349" s="184">
        <v>760</v>
      </c>
      <c r="CN349" s="184">
        <v>731</v>
      </c>
      <c r="CO349" s="184">
        <v>698</v>
      </c>
      <c r="CP349" s="184">
        <v>557</v>
      </c>
      <c r="CQ349" s="184">
        <v>497</v>
      </c>
      <c r="CR349" s="184">
        <v>420</v>
      </c>
      <c r="CS349" s="184">
        <v>390</v>
      </c>
      <c r="CT349" s="184">
        <v>330</v>
      </c>
      <c r="CU349" s="184">
        <v>285</v>
      </c>
      <c r="CV349" s="184">
        <v>267</v>
      </c>
      <c r="CW349" s="184">
        <v>231</v>
      </c>
      <c r="CX349" s="184">
        <v>190</v>
      </c>
      <c r="CY349" s="184">
        <v>676</v>
      </c>
      <c r="CZ349">
        <v>480</v>
      </c>
      <c r="DA349">
        <v>505</v>
      </c>
      <c r="DB349">
        <v>530</v>
      </c>
      <c r="DC349">
        <v>542</v>
      </c>
      <c r="DD349">
        <v>591</v>
      </c>
      <c r="DE349">
        <v>641</v>
      </c>
      <c r="DF349">
        <v>646</v>
      </c>
      <c r="DG349">
        <v>634</v>
      </c>
      <c r="DH349">
        <v>692</v>
      </c>
      <c r="DI349">
        <v>718</v>
      </c>
      <c r="DJ349">
        <v>667</v>
      </c>
      <c r="DK349">
        <v>751</v>
      </c>
      <c r="DL349">
        <v>759</v>
      </c>
      <c r="DM349">
        <v>736</v>
      </c>
      <c r="DN349">
        <v>740</v>
      </c>
      <c r="DO349">
        <v>728</v>
      </c>
      <c r="DP349">
        <v>711</v>
      </c>
      <c r="DQ349">
        <v>658</v>
      </c>
      <c r="DR349">
        <v>666</v>
      </c>
      <c r="DS349">
        <v>484</v>
      </c>
      <c r="DT349">
        <v>378</v>
      </c>
      <c r="DU349">
        <v>407</v>
      </c>
      <c r="DV349">
        <v>494</v>
      </c>
      <c r="DW349">
        <v>537</v>
      </c>
      <c r="DX349">
        <v>590</v>
      </c>
      <c r="DY349">
        <v>605</v>
      </c>
      <c r="DZ349">
        <v>645</v>
      </c>
      <c r="EA349">
        <v>635</v>
      </c>
      <c r="EB349">
        <v>659</v>
      </c>
      <c r="EC349">
        <v>663</v>
      </c>
      <c r="ED349">
        <v>712</v>
      </c>
      <c r="EE349">
        <v>715</v>
      </c>
      <c r="EF349">
        <v>784</v>
      </c>
      <c r="EG349">
        <v>760</v>
      </c>
      <c r="EH349">
        <v>806</v>
      </c>
      <c r="EI349">
        <v>801</v>
      </c>
      <c r="EJ349">
        <v>877</v>
      </c>
      <c r="EK349">
        <v>816</v>
      </c>
      <c r="EL349">
        <v>834</v>
      </c>
      <c r="EM349">
        <v>782</v>
      </c>
      <c r="EN349">
        <v>786</v>
      </c>
      <c r="EO349">
        <v>859</v>
      </c>
      <c r="EP349">
        <v>770</v>
      </c>
      <c r="EQ349">
        <v>763</v>
      </c>
      <c r="ER349">
        <v>848</v>
      </c>
      <c r="ES349">
        <v>810</v>
      </c>
      <c r="ET349">
        <v>722</v>
      </c>
      <c r="EU349">
        <v>780</v>
      </c>
      <c r="EV349">
        <v>729</v>
      </c>
      <c r="EW349">
        <v>810</v>
      </c>
      <c r="EX349">
        <v>817</v>
      </c>
      <c r="EY349">
        <v>909</v>
      </c>
      <c r="EZ349">
        <v>1026</v>
      </c>
      <c r="FA349">
        <v>1016</v>
      </c>
      <c r="FB349">
        <v>1015</v>
      </c>
      <c r="FC349">
        <v>1076</v>
      </c>
      <c r="FD349">
        <v>1086</v>
      </c>
      <c r="FE349">
        <v>1118</v>
      </c>
      <c r="FF349">
        <v>1132</v>
      </c>
      <c r="FG349">
        <v>1200</v>
      </c>
      <c r="FH349">
        <v>1179</v>
      </c>
      <c r="FI349">
        <v>1188</v>
      </c>
      <c r="FJ349">
        <v>1160</v>
      </c>
      <c r="FK349">
        <v>1123</v>
      </c>
      <c r="FL349">
        <v>1052</v>
      </c>
      <c r="FM349">
        <v>1047</v>
      </c>
      <c r="FN349">
        <v>998</v>
      </c>
      <c r="FO349">
        <v>1051</v>
      </c>
      <c r="FP349">
        <v>968</v>
      </c>
      <c r="FQ349">
        <v>929</v>
      </c>
      <c r="FR349">
        <v>1005</v>
      </c>
      <c r="FS349">
        <v>1039</v>
      </c>
      <c r="FT349">
        <v>954</v>
      </c>
      <c r="FU349">
        <v>911</v>
      </c>
      <c r="FV349">
        <v>953</v>
      </c>
      <c r="FW349">
        <v>987</v>
      </c>
      <c r="FX349">
        <v>1045</v>
      </c>
      <c r="FY349">
        <v>1099</v>
      </c>
      <c r="FZ349">
        <v>857</v>
      </c>
      <c r="GA349">
        <v>771</v>
      </c>
      <c r="GB349">
        <v>727</v>
      </c>
      <c r="GC349">
        <v>709</v>
      </c>
      <c r="GD349">
        <v>602</v>
      </c>
      <c r="GE349">
        <v>478</v>
      </c>
      <c r="GF349">
        <v>510</v>
      </c>
      <c r="GG349">
        <v>472</v>
      </c>
      <c r="GH349">
        <v>405</v>
      </c>
      <c r="GI349">
        <v>375</v>
      </c>
      <c r="GJ349">
        <v>343</v>
      </c>
      <c r="GK349">
        <v>308</v>
      </c>
      <c r="GL349">
        <v>1284</v>
      </c>
    </row>
    <row r="350" spans="1:194" s="1" customFormat="1" ht="14.4" x14ac:dyDescent="0.3">
      <c r="A350" s="30" t="s">
        <v>46</v>
      </c>
      <c r="B350" s="1" t="s">
        <v>389</v>
      </c>
      <c r="C350" s="29" t="str">
        <f t="shared" si="96"/>
        <v>LA England - Telford and Wrekin</v>
      </c>
      <c r="D350" s="48">
        <f t="shared" si="87"/>
        <v>8063</v>
      </c>
      <c r="E350" s="48">
        <f t="shared" si="88"/>
        <v>7738</v>
      </c>
      <c r="F350" s="49">
        <f t="shared" si="89"/>
        <v>195952</v>
      </c>
      <c r="G350" s="49">
        <f t="shared" si="90"/>
        <v>96010</v>
      </c>
      <c r="H350" s="50">
        <f t="shared" si="91"/>
        <v>99942</v>
      </c>
      <c r="I350" s="50">
        <f t="shared" si="92"/>
        <v>73319</v>
      </c>
      <c r="J350" s="50">
        <f t="shared" si="93"/>
        <v>78385</v>
      </c>
      <c r="K350" s="47">
        <f t="shared" si="94"/>
        <v>22691</v>
      </c>
      <c r="L350" s="48">
        <f t="shared" si="95"/>
        <v>21557</v>
      </c>
      <c r="M350" s="184">
        <v>999</v>
      </c>
      <c r="N350" s="184">
        <v>1077</v>
      </c>
      <c r="O350" s="184">
        <v>1165</v>
      </c>
      <c r="P350" s="184">
        <v>1153</v>
      </c>
      <c r="Q350" s="184">
        <v>1207</v>
      </c>
      <c r="R350" s="184">
        <v>1171</v>
      </c>
      <c r="S350" s="184">
        <v>1252</v>
      </c>
      <c r="T350" s="184">
        <v>1310</v>
      </c>
      <c r="U350" s="184">
        <v>1291</v>
      </c>
      <c r="V350" s="184">
        <v>1270</v>
      </c>
      <c r="W350" s="184">
        <v>1356</v>
      </c>
      <c r="X350" s="184">
        <v>1377</v>
      </c>
      <c r="Y350" s="184">
        <v>1388</v>
      </c>
      <c r="Z350" s="184">
        <v>1334</v>
      </c>
      <c r="AA350" s="184">
        <v>1344</v>
      </c>
      <c r="AB350" s="184">
        <v>1392</v>
      </c>
      <c r="AC350" s="184">
        <v>1319</v>
      </c>
      <c r="AD350" s="184">
        <v>1286</v>
      </c>
      <c r="AE350" s="184">
        <v>1157</v>
      </c>
      <c r="AF350" s="184">
        <v>1172</v>
      </c>
      <c r="AG350" s="184">
        <v>1119</v>
      </c>
      <c r="AH350" s="184">
        <v>953</v>
      </c>
      <c r="AI350" s="184">
        <v>996</v>
      </c>
      <c r="AJ350" s="184">
        <v>1137</v>
      </c>
      <c r="AK350" s="184">
        <v>1146</v>
      </c>
      <c r="AL350" s="184">
        <v>1122</v>
      </c>
      <c r="AM350" s="184">
        <v>1158</v>
      </c>
      <c r="AN350" s="184">
        <v>1137</v>
      </c>
      <c r="AO350" s="184">
        <v>1175</v>
      </c>
      <c r="AP350" s="184">
        <v>1148</v>
      </c>
      <c r="AQ350" s="184">
        <v>1237</v>
      </c>
      <c r="AR350" s="184">
        <v>1245</v>
      </c>
      <c r="AS350" s="184">
        <v>1308</v>
      </c>
      <c r="AT350" s="184">
        <v>1388</v>
      </c>
      <c r="AU350" s="184">
        <v>1346</v>
      </c>
      <c r="AV350" s="184">
        <v>1327</v>
      </c>
      <c r="AW350" s="184">
        <v>1260</v>
      </c>
      <c r="AX350" s="184">
        <v>1327</v>
      </c>
      <c r="AY350" s="184">
        <v>1333</v>
      </c>
      <c r="AZ350" s="184">
        <v>1355</v>
      </c>
      <c r="BA350" s="184">
        <v>1252</v>
      </c>
      <c r="BB350" s="184">
        <v>1287</v>
      </c>
      <c r="BC350" s="184">
        <v>1242</v>
      </c>
      <c r="BD350" s="184">
        <v>1214</v>
      </c>
      <c r="BE350" s="184">
        <v>1159</v>
      </c>
      <c r="BF350" s="184">
        <v>1151</v>
      </c>
      <c r="BG350" s="184">
        <v>1107</v>
      </c>
      <c r="BH350" s="184">
        <v>1046</v>
      </c>
      <c r="BI350" s="184">
        <v>1108</v>
      </c>
      <c r="BJ350" s="184">
        <v>1218</v>
      </c>
      <c r="BK350" s="184">
        <v>1149</v>
      </c>
      <c r="BL350" s="184">
        <v>1269</v>
      </c>
      <c r="BM350" s="184">
        <v>1317</v>
      </c>
      <c r="BN350" s="184">
        <v>1382</v>
      </c>
      <c r="BO350" s="184">
        <v>1298</v>
      </c>
      <c r="BP350" s="184">
        <v>1369</v>
      </c>
      <c r="BQ350" s="184">
        <v>1315</v>
      </c>
      <c r="BR350" s="184">
        <v>1311</v>
      </c>
      <c r="BS350" s="184">
        <v>1328</v>
      </c>
      <c r="BT350" s="184">
        <v>1233</v>
      </c>
      <c r="BU350" s="184">
        <v>1274</v>
      </c>
      <c r="BV350" s="184">
        <v>1194</v>
      </c>
      <c r="BW350" s="184">
        <v>1168</v>
      </c>
      <c r="BX350" s="184">
        <v>1139</v>
      </c>
      <c r="BY350" s="184">
        <v>1002</v>
      </c>
      <c r="BZ350" s="184">
        <v>1068</v>
      </c>
      <c r="CA350" s="184">
        <v>969</v>
      </c>
      <c r="CB350" s="184">
        <v>890</v>
      </c>
      <c r="CC350" s="184">
        <v>868</v>
      </c>
      <c r="CD350" s="184">
        <v>879</v>
      </c>
      <c r="CE350" s="184">
        <v>873</v>
      </c>
      <c r="CF350" s="184">
        <v>858</v>
      </c>
      <c r="CG350" s="184">
        <v>873</v>
      </c>
      <c r="CH350" s="184">
        <v>780</v>
      </c>
      <c r="CI350" s="184">
        <v>814</v>
      </c>
      <c r="CJ350" s="184">
        <v>828</v>
      </c>
      <c r="CK350" s="184">
        <v>778</v>
      </c>
      <c r="CL350" s="184">
        <v>768</v>
      </c>
      <c r="CM350" s="184">
        <v>595</v>
      </c>
      <c r="CN350" s="184">
        <v>603</v>
      </c>
      <c r="CO350" s="184">
        <v>589</v>
      </c>
      <c r="CP350" s="184">
        <v>528</v>
      </c>
      <c r="CQ350" s="184">
        <v>419</v>
      </c>
      <c r="CR350" s="184">
        <v>365</v>
      </c>
      <c r="CS350" s="184">
        <v>336</v>
      </c>
      <c r="CT350" s="184">
        <v>275</v>
      </c>
      <c r="CU350" s="184">
        <v>283</v>
      </c>
      <c r="CV350" s="184">
        <v>247</v>
      </c>
      <c r="CW350" s="184">
        <v>161</v>
      </c>
      <c r="CX350" s="184">
        <v>152</v>
      </c>
      <c r="CY350" s="184">
        <v>442</v>
      </c>
      <c r="CZ350">
        <v>940</v>
      </c>
      <c r="DA350">
        <v>981</v>
      </c>
      <c r="DB350">
        <v>1097</v>
      </c>
      <c r="DC350">
        <v>1103</v>
      </c>
      <c r="DD350">
        <v>1125</v>
      </c>
      <c r="DE350">
        <v>1173</v>
      </c>
      <c r="DF350">
        <v>1173</v>
      </c>
      <c r="DG350">
        <v>1213</v>
      </c>
      <c r="DH350">
        <v>1237</v>
      </c>
      <c r="DI350">
        <v>1220</v>
      </c>
      <c r="DJ350">
        <v>1314</v>
      </c>
      <c r="DK350">
        <v>1243</v>
      </c>
      <c r="DL350">
        <v>1331</v>
      </c>
      <c r="DM350">
        <v>1345</v>
      </c>
      <c r="DN350">
        <v>1369</v>
      </c>
      <c r="DO350">
        <v>1223</v>
      </c>
      <c r="DP350">
        <v>1209</v>
      </c>
      <c r="DQ350">
        <v>1261</v>
      </c>
      <c r="DR350">
        <v>1168</v>
      </c>
      <c r="DS350">
        <v>1088</v>
      </c>
      <c r="DT350">
        <v>1103</v>
      </c>
      <c r="DU350">
        <v>983</v>
      </c>
      <c r="DV350">
        <v>1048</v>
      </c>
      <c r="DW350">
        <v>1053</v>
      </c>
      <c r="DX350">
        <v>1102</v>
      </c>
      <c r="DY350">
        <v>1173</v>
      </c>
      <c r="DZ350">
        <v>1111</v>
      </c>
      <c r="EA350">
        <v>1226</v>
      </c>
      <c r="EB350">
        <v>1232</v>
      </c>
      <c r="EC350">
        <v>1311</v>
      </c>
      <c r="ED350">
        <v>1371</v>
      </c>
      <c r="EE350">
        <v>1387</v>
      </c>
      <c r="EF350">
        <v>1355</v>
      </c>
      <c r="EG350">
        <v>1477</v>
      </c>
      <c r="EH350">
        <v>1361</v>
      </c>
      <c r="EI350">
        <v>1559</v>
      </c>
      <c r="EJ350">
        <v>1556</v>
      </c>
      <c r="EK350">
        <v>1402</v>
      </c>
      <c r="EL350">
        <v>1410</v>
      </c>
      <c r="EM350">
        <v>1370</v>
      </c>
      <c r="EN350">
        <v>1351</v>
      </c>
      <c r="EO350">
        <v>1325</v>
      </c>
      <c r="EP350">
        <v>1253</v>
      </c>
      <c r="EQ350">
        <v>1302</v>
      </c>
      <c r="ER350">
        <v>1287</v>
      </c>
      <c r="ES350">
        <v>1225</v>
      </c>
      <c r="ET350">
        <v>1120</v>
      </c>
      <c r="EU350">
        <v>1089</v>
      </c>
      <c r="EV350">
        <v>1090</v>
      </c>
      <c r="EW350">
        <v>1187</v>
      </c>
      <c r="EX350">
        <v>1154</v>
      </c>
      <c r="EY350">
        <v>1304</v>
      </c>
      <c r="EZ350">
        <v>1372</v>
      </c>
      <c r="FA350">
        <v>1402</v>
      </c>
      <c r="FB350">
        <v>1463</v>
      </c>
      <c r="FC350">
        <v>1379</v>
      </c>
      <c r="FD350">
        <v>1363</v>
      </c>
      <c r="FE350">
        <v>1344</v>
      </c>
      <c r="FF350">
        <v>1349</v>
      </c>
      <c r="FG350">
        <v>1400</v>
      </c>
      <c r="FH350">
        <v>1288</v>
      </c>
      <c r="FI350">
        <v>1228</v>
      </c>
      <c r="FJ350">
        <v>1203</v>
      </c>
      <c r="FK350">
        <v>1138</v>
      </c>
      <c r="FL350">
        <v>1170</v>
      </c>
      <c r="FM350">
        <v>1105</v>
      </c>
      <c r="FN350">
        <v>1032</v>
      </c>
      <c r="FO350">
        <v>921</v>
      </c>
      <c r="FP350">
        <v>912</v>
      </c>
      <c r="FQ350">
        <v>967</v>
      </c>
      <c r="FR350">
        <v>937</v>
      </c>
      <c r="FS350">
        <v>881</v>
      </c>
      <c r="FT350">
        <v>892</v>
      </c>
      <c r="FU350">
        <v>893</v>
      </c>
      <c r="FV350">
        <v>888</v>
      </c>
      <c r="FW350">
        <v>907</v>
      </c>
      <c r="FX350">
        <v>866</v>
      </c>
      <c r="FY350">
        <v>984</v>
      </c>
      <c r="FZ350">
        <v>738</v>
      </c>
      <c r="GA350">
        <v>637</v>
      </c>
      <c r="GB350">
        <v>655</v>
      </c>
      <c r="GC350">
        <v>599</v>
      </c>
      <c r="GD350">
        <v>583</v>
      </c>
      <c r="GE350">
        <v>432</v>
      </c>
      <c r="GF350">
        <v>441</v>
      </c>
      <c r="GG350">
        <v>391</v>
      </c>
      <c r="GH350">
        <v>352</v>
      </c>
      <c r="GI350">
        <v>334</v>
      </c>
      <c r="GJ350">
        <v>267</v>
      </c>
      <c r="GK350">
        <v>240</v>
      </c>
      <c r="GL350">
        <v>899</v>
      </c>
    </row>
    <row r="351" spans="1:194" s="1" customFormat="1" ht="14.4" x14ac:dyDescent="0.3">
      <c r="A351" s="30" t="s">
        <v>46</v>
      </c>
      <c r="B351" s="1" t="s">
        <v>390</v>
      </c>
      <c r="C351" s="29" t="str">
        <f t="shared" si="96"/>
        <v>LA England - Tendring</v>
      </c>
      <c r="D351" s="48">
        <f t="shared" si="87"/>
        <v>4998</v>
      </c>
      <c r="E351" s="48">
        <f t="shared" si="88"/>
        <v>4883</v>
      </c>
      <c r="F351" s="49">
        <f t="shared" si="89"/>
        <v>156759</v>
      </c>
      <c r="G351" s="49">
        <f t="shared" si="90"/>
        <v>75586</v>
      </c>
      <c r="H351" s="50">
        <f t="shared" si="91"/>
        <v>81173</v>
      </c>
      <c r="I351" s="50">
        <f t="shared" si="92"/>
        <v>61321</v>
      </c>
      <c r="J351" s="50">
        <f t="shared" si="93"/>
        <v>67480</v>
      </c>
      <c r="K351" s="47">
        <f t="shared" si="94"/>
        <v>14265</v>
      </c>
      <c r="L351" s="48">
        <f t="shared" si="95"/>
        <v>13693</v>
      </c>
      <c r="M351" s="184">
        <v>655</v>
      </c>
      <c r="N351" s="184">
        <v>701</v>
      </c>
      <c r="O351" s="184">
        <v>690</v>
      </c>
      <c r="P351" s="184">
        <v>776</v>
      </c>
      <c r="Q351" s="184">
        <v>775</v>
      </c>
      <c r="R351" s="184">
        <v>736</v>
      </c>
      <c r="S351" s="184">
        <v>837</v>
      </c>
      <c r="T351" s="184">
        <v>783</v>
      </c>
      <c r="U351" s="184">
        <v>763</v>
      </c>
      <c r="V351" s="184">
        <v>853</v>
      </c>
      <c r="W351" s="184">
        <v>891</v>
      </c>
      <c r="X351" s="184">
        <v>807</v>
      </c>
      <c r="Y351" s="184">
        <v>851</v>
      </c>
      <c r="Z351" s="184">
        <v>890</v>
      </c>
      <c r="AA351" s="184">
        <v>852</v>
      </c>
      <c r="AB351" s="184">
        <v>812</v>
      </c>
      <c r="AC351" s="184">
        <v>814</v>
      </c>
      <c r="AD351" s="184">
        <v>779</v>
      </c>
      <c r="AE351" s="184">
        <v>746</v>
      </c>
      <c r="AF351" s="184">
        <v>638</v>
      </c>
      <c r="AG351" s="184">
        <v>693</v>
      </c>
      <c r="AH351" s="184">
        <v>640</v>
      </c>
      <c r="AI351" s="184">
        <v>645</v>
      </c>
      <c r="AJ351" s="184">
        <v>703</v>
      </c>
      <c r="AK351" s="184">
        <v>753</v>
      </c>
      <c r="AL351" s="184">
        <v>735</v>
      </c>
      <c r="AM351" s="184">
        <v>802</v>
      </c>
      <c r="AN351" s="184">
        <v>799</v>
      </c>
      <c r="AO351" s="184">
        <v>744</v>
      </c>
      <c r="AP351" s="184">
        <v>749</v>
      </c>
      <c r="AQ351" s="184">
        <v>742</v>
      </c>
      <c r="AR351" s="184">
        <v>780</v>
      </c>
      <c r="AS351" s="184">
        <v>783</v>
      </c>
      <c r="AT351" s="184">
        <v>831</v>
      </c>
      <c r="AU351" s="184">
        <v>835</v>
      </c>
      <c r="AV351" s="184">
        <v>795</v>
      </c>
      <c r="AW351" s="184">
        <v>876</v>
      </c>
      <c r="AX351" s="184">
        <v>837</v>
      </c>
      <c r="AY351" s="184">
        <v>810</v>
      </c>
      <c r="AZ351" s="184">
        <v>748</v>
      </c>
      <c r="BA351" s="184">
        <v>699</v>
      </c>
      <c r="BB351" s="184">
        <v>720</v>
      </c>
      <c r="BC351" s="184">
        <v>799</v>
      </c>
      <c r="BD351" s="184">
        <v>793</v>
      </c>
      <c r="BE351" s="184">
        <v>756</v>
      </c>
      <c r="BF351" s="184">
        <v>695</v>
      </c>
      <c r="BG351" s="184">
        <v>702</v>
      </c>
      <c r="BH351" s="184">
        <v>724</v>
      </c>
      <c r="BI351" s="184">
        <v>751</v>
      </c>
      <c r="BJ351" s="184">
        <v>774</v>
      </c>
      <c r="BK351" s="184">
        <v>780</v>
      </c>
      <c r="BL351" s="184">
        <v>854</v>
      </c>
      <c r="BM351" s="184">
        <v>964</v>
      </c>
      <c r="BN351" s="184">
        <v>972</v>
      </c>
      <c r="BO351" s="184">
        <v>967</v>
      </c>
      <c r="BP351" s="184">
        <v>1106</v>
      </c>
      <c r="BQ351" s="184">
        <v>1029</v>
      </c>
      <c r="BR351" s="184">
        <v>1212</v>
      </c>
      <c r="BS351" s="184">
        <v>1167</v>
      </c>
      <c r="BT351" s="184">
        <v>1155</v>
      </c>
      <c r="BU351" s="184">
        <v>1156</v>
      </c>
      <c r="BV351" s="184">
        <v>1064</v>
      </c>
      <c r="BW351" s="184">
        <v>1218</v>
      </c>
      <c r="BX351" s="184">
        <v>1207</v>
      </c>
      <c r="BY351" s="184">
        <v>1147</v>
      </c>
      <c r="BZ351" s="184">
        <v>1113</v>
      </c>
      <c r="CA351" s="184">
        <v>1089</v>
      </c>
      <c r="CB351" s="184">
        <v>1058</v>
      </c>
      <c r="CC351" s="184">
        <v>1040</v>
      </c>
      <c r="CD351" s="184">
        <v>1018</v>
      </c>
      <c r="CE351" s="184">
        <v>985</v>
      </c>
      <c r="CF351" s="184">
        <v>1091</v>
      </c>
      <c r="CG351" s="184">
        <v>955</v>
      </c>
      <c r="CH351" s="184">
        <v>977</v>
      </c>
      <c r="CI351" s="184">
        <v>941</v>
      </c>
      <c r="CJ351" s="184">
        <v>1094</v>
      </c>
      <c r="CK351" s="184">
        <v>1109</v>
      </c>
      <c r="CL351" s="184">
        <v>1369</v>
      </c>
      <c r="CM351" s="184">
        <v>876</v>
      </c>
      <c r="CN351" s="184">
        <v>840</v>
      </c>
      <c r="CO351" s="184">
        <v>852</v>
      </c>
      <c r="CP351" s="184">
        <v>715</v>
      </c>
      <c r="CQ351" s="184">
        <v>559</v>
      </c>
      <c r="CR351" s="184">
        <v>479</v>
      </c>
      <c r="CS351" s="184">
        <v>494</v>
      </c>
      <c r="CT351" s="184">
        <v>479</v>
      </c>
      <c r="CU351" s="184">
        <v>396</v>
      </c>
      <c r="CV351" s="184">
        <v>342</v>
      </c>
      <c r="CW351" s="184">
        <v>301</v>
      </c>
      <c r="CX351" s="184">
        <v>277</v>
      </c>
      <c r="CY351" s="184">
        <v>777</v>
      </c>
      <c r="CZ351">
        <v>566</v>
      </c>
      <c r="DA351">
        <v>695</v>
      </c>
      <c r="DB351">
        <v>724</v>
      </c>
      <c r="DC351">
        <v>666</v>
      </c>
      <c r="DD351">
        <v>714</v>
      </c>
      <c r="DE351">
        <v>753</v>
      </c>
      <c r="DF351">
        <v>745</v>
      </c>
      <c r="DG351">
        <v>785</v>
      </c>
      <c r="DH351">
        <v>782</v>
      </c>
      <c r="DI351">
        <v>744</v>
      </c>
      <c r="DJ351">
        <v>810</v>
      </c>
      <c r="DK351">
        <v>826</v>
      </c>
      <c r="DL351">
        <v>880</v>
      </c>
      <c r="DM351">
        <v>812</v>
      </c>
      <c r="DN351">
        <v>799</v>
      </c>
      <c r="DO351">
        <v>806</v>
      </c>
      <c r="DP351">
        <v>839</v>
      </c>
      <c r="DQ351">
        <v>747</v>
      </c>
      <c r="DR351">
        <v>704</v>
      </c>
      <c r="DS351">
        <v>584</v>
      </c>
      <c r="DT351">
        <v>513</v>
      </c>
      <c r="DU351">
        <v>618</v>
      </c>
      <c r="DV351">
        <v>556</v>
      </c>
      <c r="DW351">
        <v>652</v>
      </c>
      <c r="DX351">
        <v>691</v>
      </c>
      <c r="DY351">
        <v>789</v>
      </c>
      <c r="DZ351">
        <v>799</v>
      </c>
      <c r="EA351">
        <v>778</v>
      </c>
      <c r="EB351">
        <v>780</v>
      </c>
      <c r="EC351">
        <v>766</v>
      </c>
      <c r="ED351">
        <v>857</v>
      </c>
      <c r="EE351">
        <v>839</v>
      </c>
      <c r="EF351">
        <v>949</v>
      </c>
      <c r="EG351">
        <v>887</v>
      </c>
      <c r="EH351">
        <v>922</v>
      </c>
      <c r="EI351">
        <v>928</v>
      </c>
      <c r="EJ351">
        <v>901</v>
      </c>
      <c r="EK351">
        <v>865</v>
      </c>
      <c r="EL351">
        <v>914</v>
      </c>
      <c r="EM351">
        <v>839</v>
      </c>
      <c r="EN351">
        <v>828</v>
      </c>
      <c r="EO351">
        <v>801</v>
      </c>
      <c r="EP351">
        <v>758</v>
      </c>
      <c r="EQ351">
        <v>861</v>
      </c>
      <c r="ER351">
        <v>815</v>
      </c>
      <c r="ES351">
        <v>843</v>
      </c>
      <c r="ET351">
        <v>777</v>
      </c>
      <c r="EU351">
        <v>758</v>
      </c>
      <c r="EV351">
        <v>824</v>
      </c>
      <c r="EW351">
        <v>875</v>
      </c>
      <c r="EX351">
        <v>900</v>
      </c>
      <c r="EY351">
        <v>945</v>
      </c>
      <c r="EZ351">
        <v>985</v>
      </c>
      <c r="FA351">
        <v>1067</v>
      </c>
      <c r="FB351">
        <v>1050</v>
      </c>
      <c r="FC351">
        <v>1102</v>
      </c>
      <c r="FD351">
        <v>1174</v>
      </c>
      <c r="FE351">
        <v>1235</v>
      </c>
      <c r="FF351">
        <v>1212</v>
      </c>
      <c r="FG351">
        <v>1252</v>
      </c>
      <c r="FH351">
        <v>1328</v>
      </c>
      <c r="FI351">
        <v>1249</v>
      </c>
      <c r="FJ351">
        <v>1299</v>
      </c>
      <c r="FK351">
        <v>1223</v>
      </c>
      <c r="FL351">
        <v>1234</v>
      </c>
      <c r="FM351">
        <v>1166</v>
      </c>
      <c r="FN351">
        <v>1208</v>
      </c>
      <c r="FO351">
        <v>1159</v>
      </c>
      <c r="FP351">
        <v>1155</v>
      </c>
      <c r="FQ351">
        <v>1102</v>
      </c>
      <c r="FR351">
        <v>1183</v>
      </c>
      <c r="FS351">
        <v>1119</v>
      </c>
      <c r="FT351">
        <v>1087</v>
      </c>
      <c r="FU351">
        <v>1040</v>
      </c>
      <c r="FV351">
        <v>1190</v>
      </c>
      <c r="FW351">
        <v>1176</v>
      </c>
      <c r="FX351">
        <v>1288</v>
      </c>
      <c r="FY351">
        <v>1400</v>
      </c>
      <c r="FZ351">
        <v>1070</v>
      </c>
      <c r="GA351">
        <v>968</v>
      </c>
      <c r="GB351">
        <v>974</v>
      </c>
      <c r="GC351">
        <v>880</v>
      </c>
      <c r="GD351">
        <v>721</v>
      </c>
      <c r="GE351">
        <v>603</v>
      </c>
      <c r="GF351">
        <v>581</v>
      </c>
      <c r="GG351">
        <v>580</v>
      </c>
      <c r="GH351">
        <v>521</v>
      </c>
      <c r="GI351">
        <v>468</v>
      </c>
      <c r="GJ351">
        <v>424</v>
      </c>
      <c r="GK351">
        <v>378</v>
      </c>
      <c r="GL351">
        <v>1513</v>
      </c>
    </row>
    <row r="352" spans="1:194" s="1" customFormat="1" ht="14.4" x14ac:dyDescent="0.3">
      <c r="A352" s="30" t="s">
        <v>46</v>
      </c>
      <c r="B352" s="1" t="s">
        <v>391</v>
      </c>
      <c r="C352" s="29" t="str">
        <f t="shared" si="96"/>
        <v>LA England - Test Valley</v>
      </c>
      <c r="D352" s="48">
        <f t="shared" si="87"/>
        <v>4807</v>
      </c>
      <c r="E352" s="48">
        <f t="shared" si="88"/>
        <v>4663</v>
      </c>
      <c r="F352" s="49">
        <f t="shared" si="89"/>
        <v>135201</v>
      </c>
      <c r="G352" s="49">
        <f t="shared" si="90"/>
        <v>66095</v>
      </c>
      <c r="H352" s="50">
        <f t="shared" si="91"/>
        <v>69106</v>
      </c>
      <c r="I352" s="50">
        <f t="shared" si="92"/>
        <v>52136</v>
      </c>
      <c r="J352" s="50">
        <f t="shared" si="93"/>
        <v>55509</v>
      </c>
      <c r="K352" s="47">
        <f t="shared" si="94"/>
        <v>13959</v>
      </c>
      <c r="L352" s="48">
        <f t="shared" si="95"/>
        <v>13597</v>
      </c>
      <c r="M352" s="184">
        <v>609</v>
      </c>
      <c r="N352" s="184">
        <v>684</v>
      </c>
      <c r="O352" s="184">
        <v>688</v>
      </c>
      <c r="P352" s="184">
        <v>735</v>
      </c>
      <c r="Q352" s="184">
        <v>726</v>
      </c>
      <c r="R352" s="184">
        <v>761</v>
      </c>
      <c r="S352" s="184">
        <v>784</v>
      </c>
      <c r="T352" s="184">
        <v>842</v>
      </c>
      <c r="U352" s="184">
        <v>847</v>
      </c>
      <c r="V352" s="184">
        <v>824</v>
      </c>
      <c r="W352" s="184">
        <v>783</v>
      </c>
      <c r="X352" s="184">
        <v>869</v>
      </c>
      <c r="Y352" s="184">
        <v>888</v>
      </c>
      <c r="Z352" s="184">
        <v>830</v>
      </c>
      <c r="AA352" s="184">
        <v>751</v>
      </c>
      <c r="AB352" s="184">
        <v>812</v>
      </c>
      <c r="AC352" s="184">
        <v>788</v>
      </c>
      <c r="AD352" s="184">
        <v>738</v>
      </c>
      <c r="AE352" s="184">
        <v>739</v>
      </c>
      <c r="AF352" s="184">
        <v>601</v>
      </c>
      <c r="AG352" s="184">
        <v>479</v>
      </c>
      <c r="AH352" s="184">
        <v>449</v>
      </c>
      <c r="AI352" s="184">
        <v>556</v>
      </c>
      <c r="AJ352" s="184">
        <v>562</v>
      </c>
      <c r="AK352" s="184">
        <v>657</v>
      </c>
      <c r="AL352" s="184">
        <v>648</v>
      </c>
      <c r="AM352" s="184">
        <v>694</v>
      </c>
      <c r="AN352" s="184">
        <v>749</v>
      </c>
      <c r="AO352" s="184">
        <v>737</v>
      </c>
      <c r="AP352" s="184">
        <v>735</v>
      </c>
      <c r="AQ352" s="184">
        <v>734</v>
      </c>
      <c r="AR352" s="184">
        <v>820</v>
      </c>
      <c r="AS352" s="184">
        <v>866</v>
      </c>
      <c r="AT352" s="184">
        <v>897</v>
      </c>
      <c r="AU352" s="184">
        <v>866</v>
      </c>
      <c r="AV352" s="184">
        <v>1014</v>
      </c>
      <c r="AW352" s="184">
        <v>918</v>
      </c>
      <c r="AX352" s="184">
        <v>853</v>
      </c>
      <c r="AY352" s="184">
        <v>853</v>
      </c>
      <c r="AZ352" s="184">
        <v>897</v>
      </c>
      <c r="BA352" s="184">
        <v>813</v>
      </c>
      <c r="BB352" s="184">
        <v>834</v>
      </c>
      <c r="BC352" s="184">
        <v>849</v>
      </c>
      <c r="BD352" s="184">
        <v>871</v>
      </c>
      <c r="BE352" s="184">
        <v>929</v>
      </c>
      <c r="BF352" s="184">
        <v>831</v>
      </c>
      <c r="BG352" s="184">
        <v>840</v>
      </c>
      <c r="BH352" s="184">
        <v>801</v>
      </c>
      <c r="BI352" s="184">
        <v>793</v>
      </c>
      <c r="BJ352" s="184">
        <v>877</v>
      </c>
      <c r="BK352" s="184">
        <v>846</v>
      </c>
      <c r="BL352" s="184">
        <v>927</v>
      </c>
      <c r="BM352" s="184">
        <v>893</v>
      </c>
      <c r="BN352" s="184">
        <v>894</v>
      </c>
      <c r="BO352" s="184">
        <v>933</v>
      </c>
      <c r="BP352" s="184">
        <v>897</v>
      </c>
      <c r="BQ352" s="184">
        <v>931</v>
      </c>
      <c r="BR352" s="184">
        <v>1002</v>
      </c>
      <c r="BS352" s="184">
        <v>993</v>
      </c>
      <c r="BT352" s="184">
        <v>963</v>
      </c>
      <c r="BU352" s="184">
        <v>897</v>
      </c>
      <c r="BV352" s="184">
        <v>913</v>
      </c>
      <c r="BW352" s="184">
        <v>896</v>
      </c>
      <c r="BX352" s="184">
        <v>853</v>
      </c>
      <c r="BY352" s="184">
        <v>808</v>
      </c>
      <c r="BZ352" s="184">
        <v>779</v>
      </c>
      <c r="CA352" s="184">
        <v>763</v>
      </c>
      <c r="CB352" s="184">
        <v>806</v>
      </c>
      <c r="CC352" s="184">
        <v>708</v>
      </c>
      <c r="CD352" s="184">
        <v>702</v>
      </c>
      <c r="CE352" s="184">
        <v>656</v>
      </c>
      <c r="CF352" s="184">
        <v>601</v>
      </c>
      <c r="CG352" s="184">
        <v>573</v>
      </c>
      <c r="CH352" s="184">
        <v>612</v>
      </c>
      <c r="CI352" s="184">
        <v>655</v>
      </c>
      <c r="CJ352" s="184">
        <v>617</v>
      </c>
      <c r="CK352" s="184">
        <v>671</v>
      </c>
      <c r="CL352" s="184">
        <v>735</v>
      </c>
      <c r="CM352" s="184">
        <v>554</v>
      </c>
      <c r="CN352" s="184">
        <v>539</v>
      </c>
      <c r="CO352" s="184">
        <v>562</v>
      </c>
      <c r="CP352" s="184">
        <v>458</v>
      </c>
      <c r="CQ352" s="184">
        <v>408</v>
      </c>
      <c r="CR352" s="184">
        <v>316</v>
      </c>
      <c r="CS352" s="184">
        <v>289</v>
      </c>
      <c r="CT352" s="184">
        <v>321</v>
      </c>
      <c r="CU352" s="184">
        <v>247</v>
      </c>
      <c r="CV352" s="184">
        <v>226</v>
      </c>
      <c r="CW352" s="184">
        <v>214</v>
      </c>
      <c r="CX352" s="184">
        <v>194</v>
      </c>
      <c r="CY352" s="184">
        <v>522</v>
      </c>
      <c r="CZ352">
        <v>604</v>
      </c>
      <c r="DA352">
        <v>659</v>
      </c>
      <c r="DB352">
        <v>714</v>
      </c>
      <c r="DC352">
        <v>701</v>
      </c>
      <c r="DD352">
        <v>796</v>
      </c>
      <c r="DE352">
        <v>742</v>
      </c>
      <c r="DF352">
        <v>731</v>
      </c>
      <c r="DG352">
        <v>753</v>
      </c>
      <c r="DH352">
        <v>833</v>
      </c>
      <c r="DI352">
        <v>796</v>
      </c>
      <c r="DJ352">
        <v>752</v>
      </c>
      <c r="DK352">
        <v>853</v>
      </c>
      <c r="DL352">
        <v>839</v>
      </c>
      <c r="DM352">
        <v>839</v>
      </c>
      <c r="DN352">
        <v>744</v>
      </c>
      <c r="DO352">
        <v>740</v>
      </c>
      <c r="DP352">
        <v>806</v>
      </c>
      <c r="DQ352">
        <v>695</v>
      </c>
      <c r="DR352">
        <v>715</v>
      </c>
      <c r="DS352">
        <v>510</v>
      </c>
      <c r="DT352">
        <v>378</v>
      </c>
      <c r="DU352">
        <v>404</v>
      </c>
      <c r="DV352">
        <v>490</v>
      </c>
      <c r="DW352">
        <v>588</v>
      </c>
      <c r="DX352">
        <v>663</v>
      </c>
      <c r="DY352">
        <v>649</v>
      </c>
      <c r="DZ352">
        <v>719</v>
      </c>
      <c r="EA352">
        <v>664</v>
      </c>
      <c r="EB352">
        <v>761</v>
      </c>
      <c r="EC352">
        <v>801</v>
      </c>
      <c r="ED352">
        <v>789</v>
      </c>
      <c r="EE352">
        <v>898</v>
      </c>
      <c r="EF352">
        <v>930</v>
      </c>
      <c r="EG352">
        <v>942</v>
      </c>
      <c r="EH352">
        <v>964</v>
      </c>
      <c r="EI352">
        <v>960</v>
      </c>
      <c r="EJ352">
        <v>921</v>
      </c>
      <c r="EK352">
        <v>915</v>
      </c>
      <c r="EL352">
        <v>905</v>
      </c>
      <c r="EM352">
        <v>937</v>
      </c>
      <c r="EN352">
        <v>891</v>
      </c>
      <c r="EO352">
        <v>942</v>
      </c>
      <c r="EP352">
        <v>929</v>
      </c>
      <c r="EQ352">
        <v>900</v>
      </c>
      <c r="ER352">
        <v>875</v>
      </c>
      <c r="ES352">
        <v>898</v>
      </c>
      <c r="ET352">
        <v>815</v>
      </c>
      <c r="EU352">
        <v>815</v>
      </c>
      <c r="EV352">
        <v>839</v>
      </c>
      <c r="EW352">
        <v>844</v>
      </c>
      <c r="EX352">
        <v>904</v>
      </c>
      <c r="EY352">
        <v>917</v>
      </c>
      <c r="EZ352">
        <v>953</v>
      </c>
      <c r="FA352">
        <v>1027</v>
      </c>
      <c r="FB352">
        <v>1008</v>
      </c>
      <c r="FC352">
        <v>944</v>
      </c>
      <c r="FD352">
        <v>973</v>
      </c>
      <c r="FE352">
        <v>994</v>
      </c>
      <c r="FF352">
        <v>918</v>
      </c>
      <c r="FG352">
        <v>1029</v>
      </c>
      <c r="FH352">
        <v>980</v>
      </c>
      <c r="FI352">
        <v>983</v>
      </c>
      <c r="FJ352">
        <v>905</v>
      </c>
      <c r="FK352">
        <v>877</v>
      </c>
      <c r="FL352">
        <v>879</v>
      </c>
      <c r="FM352">
        <v>831</v>
      </c>
      <c r="FN352">
        <v>825</v>
      </c>
      <c r="FO352">
        <v>714</v>
      </c>
      <c r="FP352">
        <v>708</v>
      </c>
      <c r="FQ352">
        <v>728</v>
      </c>
      <c r="FR352">
        <v>683</v>
      </c>
      <c r="FS352">
        <v>689</v>
      </c>
      <c r="FT352">
        <v>668</v>
      </c>
      <c r="FU352">
        <v>689</v>
      </c>
      <c r="FV352">
        <v>752</v>
      </c>
      <c r="FW352">
        <v>717</v>
      </c>
      <c r="FX352">
        <v>782</v>
      </c>
      <c r="FY352">
        <v>910</v>
      </c>
      <c r="FZ352">
        <v>686</v>
      </c>
      <c r="GA352">
        <v>629</v>
      </c>
      <c r="GB352">
        <v>599</v>
      </c>
      <c r="GC352">
        <v>584</v>
      </c>
      <c r="GD352">
        <v>471</v>
      </c>
      <c r="GE352">
        <v>376</v>
      </c>
      <c r="GF352">
        <v>375</v>
      </c>
      <c r="GG352">
        <v>339</v>
      </c>
      <c r="GH352">
        <v>377</v>
      </c>
      <c r="GI352">
        <v>321</v>
      </c>
      <c r="GJ352">
        <v>259</v>
      </c>
      <c r="GK352">
        <v>230</v>
      </c>
      <c r="GL352">
        <v>1025</v>
      </c>
    </row>
    <row r="353" spans="1:194" s="1" customFormat="1" ht="14.4" x14ac:dyDescent="0.3">
      <c r="A353" s="30" t="s">
        <v>46</v>
      </c>
      <c r="B353" s="1" t="s">
        <v>392</v>
      </c>
      <c r="C353" s="29" t="str">
        <f t="shared" si="96"/>
        <v>LA England - Tewkesbury</v>
      </c>
      <c r="D353" s="48">
        <f t="shared" si="87"/>
        <v>3718</v>
      </c>
      <c r="E353" s="48">
        <f t="shared" si="88"/>
        <v>3527</v>
      </c>
      <c r="F353" s="49">
        <f t="shared" si="89"/>
        <v>101949</v>
      </c>
      <c r="G353" s="49">
        <f t="shared" si="90"/>
        <v>49298</v>
      </c>
      <c r="H353" s="50">
        <f t="shared" si="91"/>
        <v>52651</v>
      </c>
      <c r="I353" s="50">
        <f t="shared" si="92"/>
        <v>38254</v>
      </c>
      <c r="J353" s="50">
        <f t="shared" si="93"/>
        <v>42198</v>
      </c>
      <c r="K353" s="47">
        <f t="shared" si="94"/>
        <v>11044</v>
      </c>
      <c r="L353" s="48">
        <f t="shared" si="95"/>
        <v>10453</v>
      </c>
      <c r="M353" s="184">
        <v>493</v>
      </c>
      <c r="N353" s="184">
        <v>522</v>
      </c>
      <c r="O353" s="184">
        <v>569</v>
      </c>
      <c r="P353" s="184">
        <v>550</v>
      </c>
      <c r="Q353" s="184">
        <v>596</v>
      </c>
      <c r="R353" s="184">
        <v>620</v>
      </c>
      <c r="S353" s="184">
        <v>633</v>
      </c>
      <c r="T353" s="184">
        <v>639</v>
      </c>
      <c r="U353" s="184">
        <v>668</v>
      </c>
      <c r="V353" s="184">
        <v>676</v>
      </c>
      <c r="W353" s="184">
        <v>688</v>
      </c>
      <c r="X353" s="184">
        <v>672</v>
      </c>
      <c r="Y353" s="184">
        <v>673</v>
      </c>
      <c r="Z353" s="184">
        <v>668</v>
      </c>
      <c r="AA353" s="184">
        <v>615</v>
      </c>
      <c r="AB353" s="184">
        <v>654</v>
      </c>
      <c r="AC353" s="184">
        <v>563</v>
      </c>
      <c r="AD353" s="184">
        <v>545</v>
      </c>
      <c r="AE353" s="184">
        <v>510</v>
      </c>
      <c r="AF353" s="184">
        <v>400</v>
      </c>
      <c r="AG353" s="184">
        <v>353</v>
      </c>
      <c r="AH353" s="184">
        <v>330</v>
      </c>
      <c r="AI353" s="184">
        <v>393</v>
      </c>
      <c r="AJ353" s="184">
        <v>436</v>
      </c>
      <c r="AK353" s="184">
        <v>479</v>
      </c>
      <c r="AL353" s="184">
        <v>560</v>
      </c>
      <c r="AM353" s="184">
        <v>520</v>
      </c>
      <c r="AN353" s="184">
        <v>533</v>
      </c>
      <c r="AO353" s="184">
        <v>490</v>
      </c>
      <c r="AP353" s="184">
        <v>573</v>
      </c>
      <c r="AQ353" s="184">
        <v>622</v>
      </c>
      <c r="AR353" s="184">
        <v>636</v>
      </c>
      <c r="AS353" s="184">
        <v>641</v>
      </c>
      <c r="AT353" s="184">
        <v>686</v>
      </c>
      <c r="AU353" s="184">
        <v>644</v>
      </c>
      <c r="AV353" s="184">
        <v>682</v>
      </c>
      <c r="AW353" s="184">
        <v>717</v>
      </c>
      <c r="AX353" s="184">
        <v>637</v>
      </c>
      <c r="AY353" s="184">
        <v>618</v>
      </c>
      <c r="AZ353" s="184">
        <v>667</v>
      </c>
      <c r="BA353" s="184">
        <v>593</v>
      </c>
      <c r="BB353" s="184">
        <v>674</v>
      </c>
      <c r="BC353" s="184">
        <v>664</v>
      </c>
      <c r="BD353" s="184">
        <v>622</v>
      </c>
      <c r="BE353" s="184">
        <v>669</v>
      </c>
      <c r="BF353" s="184">
        <v>595</v>
      </c>
      <c r="BG353" s="184">
        <v>527</v>
      </c>
      <c r="BH353" s="184">
        <v>549</v>
      </c>
      <c r="BI353" s="184">
        <v>577</v>
      </c>
      <c r="BJ353" s="184">
        <v>554</v>
      </c>
      <c r="BK353" s="184">
        <v>599</v>
      </c>
      <c r="BL353" s="184">
        <v>598</v>
      </c>
      <c r="BM353" s="184">
        <v>634</v>
      </c>
      <c r="BN353" s="184">
        <v>632</v>
      </c>
      <c r="BO353" s="184">
        <v>619</v>
      </c>
      <c r="BP353" s="184">
        <v>704</v>
      </c>
      <c r="BQ353" s="184">
        <v>695</v>
      </c>
      <c r="BR353" s="184">
        <v>683</v>
      </c>
      <c r="BS353" s="184">
        <v>711</v>
      </c>
      <c r="BT353" s="184">
        <v>693</v>
      </c>
      <c r="BU353" s="184">
        <v>720</v>
      </c>
      <c r="BV353" s="184">
        <v>682</v>
      </c>
      <c r="BW353" s="184">
        <v>665</v>
      </c>
      <c r="BX353" s="184">
        <v>581</v>
      </c>
      <c r="BY353" s="184">
        <v>592</v>
      </c>
      <c r="BZ353" s="184">
        <v>569</v>
      </c>
      <c r="CA353" s="184">
        <v>589</v>
      </c>
      <c r="CB353" s="184">
        <v>539</v>
      </c>
      <c r="CC353" s="184">
        <v>554</v>
      </c>
      <c r="CD353" s="184">
        <v>497</v>
      </c>
      <c r="CE353" s="184">
        <v>516</v>
      </c>
      <c r="CF353" s="184">
        <v>483</v>
      </c>
      <c r="CG353" s="184">
        <v>489</v>
      </c>
      <c r="CH353" s="184">
        <v>474</v>
      </c>
      <c r="CI353" s="184">
        <v>492</v>
      </c>
      <c r="CJ353" s="184">
        <v>488</v>
      </c>
      <c r="CK353" s="184">
        <v>517</v>
      </c>
      <c r="CL353" s="184">
        <v>547</v>
      </c>
      <c r="CM353" s="184">
        <v>401</v>
      </c>
      <c r="CN353" s="184">
        <v>420</v>
      </c>
      <c r="CO353" s="184">
        <v>382</v>
      </c>
      <c r="CP353" s="184">
        <v>362</v>
      </c>
      <c r="CQ353" s="184">
        <v>302</v>
      </c>
      <c r="CR353" s="184">
        <v>247</v>
      </c>
      <c r="CS353" s="184">
        <v>239</v>
      </c>
      <c r="CT353" s="184">
        <v>225</v>
      </c>
      <c r="CU353" s="184">
        <v>201</v>
      </c>
      <c r="CV353" s="184">
        <v>171</v>
      </c>
      <c r="CW353" s="184">
        <v>121</v>
      </c>
      <c r="CX353" s="184">
        <v>124</v>
      </c>
      <c r="CY353" s="184">
        <v>346</v>
      </c>
      <c r="CZ353">
        <v>489</v>
      </c>
      <c r="DA353">
        <v>523</v>
      </c>
      <c r="DB353">
        <v>564</v>
      </c>
      <c r="DC353">
        <v>540</v>
      </c>
      <c r="DD353">
        <v>550</v>
      </c>
      <c r="DE353">
        <v>558</v>
      </c>
      <c r="DF353">
        <v>636</v>
      </c>
      <c r="DG353">
        <v>565</v>
      </c>
      <c r="DH353">
        <v>645</v>
      </c>
      <c r="DI353">
        <v>625</v>
      </c>
      <c r="DJ353">
        <v>636</v>
      </c>
      <c r="DK353">
        <v>595</v>
      </c>
      <c r="DL353">
        <v>605</v>
      </c>
      <c r="DM353">
        <v>633</v>
      </c>
      <c r="DN353">
        <v>595</v>
      </c>
      <c r="DO353">
        <v>567</v>
      </c>
      <c r="DP353">
        <v>595</v>
      </c>
      <c r="DQ353">
        <v>532</v>
      </c>
      <c r="DR353">
        <v>479</v>
      </c>
      <c r="DS353">
        <v>349</v>
      </c>
      <c r="DT353">
        <v>288</v>
      </c>
      <c r="DU353">
        <v>321</v>
      </c>
      <c r="DV353">
        <v>381</v>
      </c>
      <c r="DW353">
        <v>475</v>
      </c>
      <c r="DX353">
        <v>542</v>
      </c>
      <c r="DY353">
        <v>536</v>
      </c>
      <c r="DZ353">
        <v>566</v>
      </c>
      <c r="EA353">
        <v>613</v>
      </c>
      <c r="EB353">
        <v>603</v>
      </c>
      <c r="EC353">
        <v>642</v>
      </c>
      <c r="ED353">
        <v>649</v>
      </c>
      <c r="EE353">
        <v>693</v>
      </c>
      <c r="EF353">
        <v>700</v>
      </c>
      <c r="EG353">
        <v>746</v>
      </c>
      <c r="EH353">
        <v>798</v>
      </c>
      <c r="EI353">
        <v>790</v>
      </c>
      <c r="EJ353">
        <v>809</v>
      </c>
      <c r="EK353">
        <v>764</v>
      </c>
      <c r="EL353">
        <v>693</v>
      </c>
      <c r="EM353">
        <v>730</v>
      </c>
      <c r="EN353">
        <v>726</v>
      </c>
      <c r="EO353">
        <v>679</v>
      </c>
      <c r="EP353">
        <v>686</v>
      </c>
      <c r="EQ353">
        <v>685</v>
      </c>
      <c r="ER353">
        <v>698</v>
      </c>
      <c r="ES353">
        <v>685</v>
      </c>
      <c r="ET353">
        <v>597</v>
      </c>
      <c r="EU353">
        <v>588</v>
      </c>
      <c r="EV353">
        <v>602</v>
      </c>
      <c r="EW353">
        <v>570</v>
      </c>
      <c r="EX353">
        <v>652</v>
      </c>
      <c r="EY353">
        <v>619</v>
      </c>
      <c r="EZ353">
        <v>685</v>
      </c>
      <c r="FA353">
        <v>708</v>
      </c>
      <c r="FB353">
        <v>676</v>
      </c>
      <c r="FC353">
        <v>672</v>
      </c>
      <c r="FD353">
        <v>704</v>
      </c>
      <c r="FE353">
        <v>746</v>
      </c>
      <c r="FF353">
        <v>709</v>
      </c>
      <c r="FG353">
        <v>757</v>
      </c>
      <c r="FH353">
        <v>745</v>
      </c>
      <c r="FI353">
        <v>675</v>
      </c>
      <c r="FJ353">
        <v>730</v>
      </c>
      <c r="FK353">
        <v>697</v>
      </c>
      <c r="FL353">
        <v>653</v>
      </c>
      <c r="FM353">
        <v>621</v>
      </c>
      <c r="FN353">
        <v>626</v>
      </c>
      <c r="FO353">
        <v>571</v>
      </c>
      <c r="FP353">
        <v>571</v>
      </c>
      <c r="FQ353">
        <v>551</v>
      </c>
      <c r="FR353">
        <v>557</v>
      </c>
      <c r="FS353">
        <v>594</v>
      </c>
      <c r="FT353">
        <v>544</v>
      </c>
      <c r="FU353">
        <v>533</v>
      </c>
      <c r="FV353">
        <v>555</v>
      </c>
      <c r="FW353">
        <v>561</v>
      </c>
      <c r="FX353">
        <v>535</v>
      </c>
      <c r="FY353">
        <v>654</v>
      </c>
      <c r="FZ353">
        <v>483</v>
      </c>
      <c r="GA353">
        <v>433</v>
      </c>
      <c r="GB353">
        <v>505</v>
      </c>
      <c r="GC353">
        <v>405</v>
      </c>
      <c r="GD353">
        <v>350</v>
      </c>
      <c r="GE353">
        <v>343</v>
      </c>
      <c r="GF353">
        <v>303</v>
      </c>
      <c r="GG353">
        <v>259</v>
      </c>
      <c r="GH353">
        <v>281</v>
      </c>
      <c r="GI353">
        <v>235</v>
      </c>
      <c r="GJ353">
        <v>173</v>
      </c>
      <c r="GK353">
        <v>153</v>
      </c>
      <c r="GL353">
        <v>691</v>
      </c>
    </row>
    <row r="354" spans="1:194" s="1" customFormat="1" ht="14.4" x14ac:dyDescent="0.3">
      <c r="A354" s="30" t="s">
        <v>46</v>
      </c>
      <c r="B354" s="1" t="s">
        <v>393</v>
      </c>
      <c r="C354" s="29" t="str">
        <f t="shared" si="96"/>
        <v>LA England - Thanet</v>
      </c>
      <c r="D354" s="48">
        <f t="shared" si="87"/>
        <v>5350</v>
      </c>
      <c r="E354" s="48">
        <f t="shared" si="88"/>
        <v>4959</v>
      </c>
      <c r="F354" s="49">
        <f t="shared" si="89"/>
        <v>142691</v>
      </c>
      <c r="G354" s="49">
        <f t="shared" si="90"/>
        <v>68671</v>
      </c>
      <c r="H354" s="50">
        <f t="shared" si="91"/>
        <v>74020</v>
      </c>
      <c r="I354" s="50">
        <f t="shared" si="92"/>
        <v>53620</v>
      </c>
      <c r="J354" s="50">
        <f t="shared" si="93"/>
        <v>60195</v>
      </c>
      <c r="K354" s="47">
        <f t="shared" si="94"/>
        <v>15051</v>
      </c>
      <c r="L354" s="48">
        <f t="shared" si="95"/>
        <v>13825</v>
      </c>
      <c r="M354" s="184">
        <v>647</v>
      </c>
      <c r="N354" s="184">
        <v>775</v>
      </c>
      <c r="O354" s="184">
        <v>763</v>
      </c>
      <c r="P354" s="184">
        <v>789</v>
      </c>
      <c r="Q354" s="184">
        <v>839</v>
      </c>
      <c r="R354" s="184">
        <v>843</v>
      </c>
      <c r="S354" s="184">
        <v>822</v>
      </c>
      <c r="T354" s="184">
        <v>801</v>
      </c>
      <c r="U354" s="184">
        <v>893</v>
      </c>
      <c r="V354" s="184">
        <v>848</v>
      </c>
      <c r="W354" s="184">
        <v>796</v>
      </c>
      <c r="X354" s="184">
        <v>885</v>
      </c>
      <c r="Y354" s="184">
        <v>951</v>
      </c>
      <c r="Z354" s="184">
        <v>891</v>
      </c>
      <c r="AA354" s="184">
        <v>854</v>
      </c>
      <c r="AB354" s="184">
        <v>887</v>
      </c>
      <c r="AC354" s="184">
        <v>938</v>
      </c>
      <c r="AD354" s="184">
        <v>829</v>
      </c>
      <c r="AE354" s="184">
        <v>767</v>
      </c>
      <c r="AF354" s="184">
        <v>684</v>
      </c>
      <c r="AG354" s="184">
        <v>632</v>
      </c>
      <c r="AH354" s="184">
        <v>598</v>
      </c>
      <c r="AI354" s="184">
        <v>616</v>
      </c>
      <c r="AJ354" s="184">
        <v>663</v>
      </c>
      <c r="AK354" s="184">
        <v>726</v>
      </c>
      <c r="AL354" s="184">
        <v>702</v>
      </c>
      <c r="AM354" s="184">
        <v>754</v>
      </c>
      <c r="AN354" s="184">
        <v>738</v>
      </c>
      <c r="AO354" s="184">
        <v>695</v>
      </c>
      <c r="AP354" s="184">
        <v>697</v>
      </c>
      <c r="AQ354" s="184">
        <v>753</v>
      </c>
      <c r="AR354" s="184">
        <v>769</v>
      </c>
      <c r="AS354" s="184">
        <v>842</v>
      </c>
      <c r="AT354" s="184">
        <v>813</v>
      </c>
      <c r="AU354" s="184">
        <v>844</v>
      </c>
      <c r="AV354" s="184">
        <v>805</v>
      </c>
      <c r="AW354" s="184">
        <v>822</v>
      </c>
      <c r="AX354" s="184">
        <v>782</v>
      </c>
      <c r="AY354" s="184">
        <v>922</v>
      </c>
      <c r="AZ354" s="184">
        <v>860</v>
      </c>
      <c r="BA354" s="184">
        <v>824</v>
      </c>
      <c r="BB354" s="184">
        <v>800</v>
      </c>
      <c r="BC354" s="184">
        <v>829</v>
      </c>
      <c r="BD354" s="184">
        <v>851</v>
      </c>
      <c r="BE354" s="184">
        <v>850</v>
      </c>
      <c r="BF354" s="184">
        <v>812</v>
      </c>
      <c r="BG354" s="184">
        <v>773</v>
      </c>
      <c r="BH354" s="184">
        <v>792</v>
      </c>
      <c r="BI354" s="184">
        <v>749</v>
      </c>
      <c r="BJ354" s="184">
        <v>759</v>
      </c>
      <c r="BK354" s="184">
        <v>806</v>
      </c>
      <c r="BL354" s="184">
        <v>832</v>
      </c>
      <c r="BM354" s="184">
        <v>875</v>
      </c>
      <c r="BN354" s="184">
        <v>911</v>
      </c>
      <c r="BO354" s="184">
        <v>892</v>
      </c>
      <c r="BP354" s="184">
        <v>910</v>
      </c>
      <c r="BQ354" s="184">
        <v>909</v>
      </c>
      <c r="BR354" s="184">
        <v>929</v>
      </c>
      <c r="BS354" s="184">
        <v>908</v>
      </c>
      <c r="BT354" s="184">
        <v>1006</v>
      </c>
      <c r="BU354" s="184">
        <v>973</v>
      </c>
      <c r="BV354" s="184">
        <v>967</v>
      </c>
      <c r="BW354" s="184">
        <v>977</v>
      </c>
      <c r="BX354" s="184">
        <v>913</v>
      </c>
      <c r="BY354" s="184">
        <v>865</v>
      </c>
      <c r="BZ354" s="184">
        <v>875</v>
      </c>
      <c r="CA354" s="184">
        <v>888</v>
      </c>
      <c r="CB354" s="184">
        <v>815</v>
      </c>
      <c r="CC354" s="184">
        <v>761</v>
      </c>
      <c r="CD354" s="184">
        <v>800</v>
      </c>
      <c r="CE354" s="184">
        <v>806</v>
      </c>
      <c r="CF354" s="184">
        <v>713</v>
      </c>
      <c r="CG354" s="184">
        <v>753</v>
      </c>
      <c r="CH354" s="184">
        <v>765</v>
      </c>
      <c r="CI354" s="184">
        <v>750</v>
      </c>
      <c r="CJ354" s="184">
        <v>765</v>
      </c>
      <c r="CK354" s="184">
        <v>831</v>
      </c>
      <c r="CL354" s="184">
        <v>863</v>
      </c>
      <c r="CM354" s="184">
        <v>643</v>
      </c>
      <c r="CN354" s="184">
        <v>601</v>
      </c>
      <c r="CO354" s="184">
        <v>548</v>
      </c>
      <c r="CP354" s="184">
        <v>482</v>
      </c>
      <c r="CQ354" s="184">
        <v>435</v>
      </c>
      <c r="CR354" s="184">
        <v>348</v>
      </c>
      <c r="CS354" s="184">
        <v>359</v>
      </c>
      <c r="CT354" s="184">
        <v>287</v>
      </c>
      <c r="CU354" s="184">
        <v>262</v>
      </c>
      <c r="CV354" s="184">
        <v>247</v>
      </c>
      <c r="CW354" s="184">
        <v>176</v>
      </c>
      <c r="CX354" s="184">
        <v>150</v>
      </c>
      <c r="CY354" s="184">
        <v>501</v>
      </c>
      <c r="CZ354">
        <v>631</v>
      </c>
      <c r="DA354">
        <v>607</v>
      </c>
      <c r="DB354">
        <v>714</v>
      </c>
      <c r="DC354">
        <v>727</v>
      </c>
      <c r="DD354">
        <v>744</v>
      </c>
      <c r="DE354">
        <v>753</v>
      </c>
      <c r="DF354">
        <v>788</v>
      </c>
      <c r="DG354">
        <v>724</v>
      </c>
      <c r="DH354">
        <v>761</v>
      </c>
      <c r="DI354">
        <v>827</v>
      </c>
      <c r="DJ354">
        <v>801</v>
      </c>
      <c r="DK354">
        <v>789</v>
      </c>
      <c r="DL354">
        <v>798</v>
      </c>
      <c r="DM354">
        <v>825</v>
      </c>
      <c r="DN354">
        <v>830</v>
      </c>
      <c r="DO354">
        <v>855</v>
      </c>
      <c r="DP354">
        <v>835</v>
      </c>
      <c r="DQ354">
        <v>816</v>
      </c>
      <c r="DR354">
        <v>728</v>
      </c>
      <c r="DS354">
        <v>511</v>
      </c>
      <c r="DT354">
        <v>474</v>
      </c>
      <c r="DU354">
        <v>484</v>
      </c>
      <c r="DV354">
        <v>601</v>
      </c>
      <c r="DW354">
        <v>654</v>
      </c>
      <c r="DX354">
        <v>646</v>
      </c>
      <c r="DY354">
        <v>729</v>
      </c>
      <c r="DZ354">
        <v>751</v>
      </c>
      <c r="EA354">
        <v>823</v>
      </c>
      <c r="EB354">
        <v>774</v>
      </c>
      <c r="EC354">
        <v>810</v>
      </c>
      <c r="ED354">
        <v>861</v>
      </c>
      <c r="EE354">
        <v>969</v>
      </c>
      <c r="EF354">
        <v>959</v>
      </c>
      <c r="EG354">
        <v>1011</v>
      </c>
      <c r="EH354">
        <v>960</v>
      </c>
      <c r="EI354">
        <v>956</v>
      </c>
      <c r="EJ354">
        <v>1007</v>
      </c>
      <c r="EK354">
        <v>1013</v>
      </c>
      <c r="EL354">
        <v>989</v>
      </c>
      <c r="EM354">
        <v>993</v>
      </c>
      <c r="EN354">
        <v>908</v>
      </c>
      <c r="EO354">
        <v>928</v>
      </c>
      <c r="EP354">
        <v>856</v>
      </c>
      <c r="EQ354">
        <v>922</v>
      </c>
      <c r="ER354">
        <v>956</v>
      </c>
      <c r="ES354">
        <v>875</v>
      </c>
      <c r="ET354">
        <v>799</v>
      </c>
      <c r="EU354">
        <v>824</v>
      </c>
      <c r="EV354">
        <v>824</v>
      </c>
      <c r="EW354">
        <v>851</v>
      </c>
      <c r="EX354">
        <v>883</v>
      </c>
      <c r="EY354">
        <v>941</v>
      </c>
      <c r="EZ354">
        <v>919</v>
      </c>
      <c r="FA354">
        <v>1030</v>
      </c>
      <c r="FB354">
        <v>973</v>
      </c>
      <c r="FC354">
        <v>1088</v>
      </c>
      <c r="FD354">
        <v>1064</v>
      </c>
      <c r="FE354">
        <v>1072</v>
      </c>
      <c r="FF354">
        <v>1040</v>
      </c>
      <c r="FG354">
        <v>1027</v>
      </c>
      <c r="FH354">
        <v>1087</v>
      </c>
      <c r="FI354">
        <v>1080</v>
      </c>
      <c r="FJ354">
        <v>970</v>
      </c>
      <c r="FK354">
        <v>1010</v>
      </c>
      <c r="FL354">
        <v>947</v>
      </c>
      <c r="FM354">
        <v>922</v>
      </c>
      <c r="FN354">
        <v>908</v>
      </c>
      <c r="FO354">
        <v>897</v>
      </c>
      <c r="FP354">
        <v>870</v>
      </c>
      <c r="FQ354">
        <v>891</v>
      </c>
      <c r="FR354">
        <v>907</v>
      </c>
      <c r="FS354">
        <v>864</v>
      </c>
      <c r="FT354">
        <v>840</v>
      </c>
      <c r="FU354">
        <v>854</v>
      </c>
      <c r="FV354">
        <v>878</v>
      </c>
      <c r="FW354">
        <v>863</v>
      </c>
      <c r="FX354">
        <v>944</v>
      </c>
      <c r="FY354">
        <v>1065</v>
      </c>
      <c r="FZ354">
        <v>765</v>
      </c>
      <c r="GA354">
        <v>698</v>
      </c>
      <c r="GB354">
        <v>694</v>
      </c>
      <c r="GC354">
        <v>616</v>
      </c>
      <c r="GD354">
        <v>531</v>
      </c>
      <c r="GE354">
        <v>453</v>
      </c>
      <c r="GF354">
        <v>426</v>
      </c>
      <c r="GG354">
        <v>418</v>
      </c>
      <c r="GH354">
        <v>388</v>
      </c>
      <c r="GI354">
        <v>335</v>
      </c>
      <c r="GJ354">
        <v>311</v>
      </c>
      <c r="GK354">
        <v>236</v>
      </c>
      <c r="GL354">
        <v>1044</v>
      </c>
    </row>
    <row r="355" spans="1:194" s="1" customFormat="1" ht="14.4" x14ac:dyDescent="0.3">
      <c r="A355" s="30" t="s">
        <v>46</v>
      </c>
      <c r="B355" s="1" t="s">
        <v>394</v>
      </c>
      <c r="C355" s="29" t="str">
        <f t="shared" si="96"/>
        <v>LA England - Three Rivers</v>
      </c>
      <c r="D355" s="48">
        <f t="shared" si="87"/>
        <v>4108</v>
      </c>
      <c r="E355" s="48">
        <f t="shared" si="88"/>
        <v>4003</v>
      </c>
      <c r="F355" s="49">
        <f t="shared" si="89"/>
        <v>95807</v>
      </c>
      <c r="G355" s="49">
        <f t="shared" si="90"/>
        <v>46722</v>
      </c>
      <c r="H355" s="50">
        <f t="shared" si="91"/>
        <v>49085</v>
      </c>
      <c r="I355" s="50">
        <f t="shared" si="92"/>
        <v>35886</v>
      </c>
      <c r="J355" s="50">
        <f t="shared" si="93"/>
        <v>38692</v>
      </c>
      <c r="K355" s="47">
        <f t="shared" si="94"/>
        <v>10836</v>
      </c>
      <c r="L355" s="48">
        <f t="shared" si="95"/>
        <v>10393</v>
      </c>
      <c r="M355" s="184">
        <v>415</v>
      </c>
      <c r="N355" s="184">
        <v>446</v>
      </c>
      <c r="O355" s="184">
        <v>527</v>
      </c>
      <c r="P355" s="184">
        <v>519</v>
      </c>
      <c r="Q355" s="184">
        <v>505</v>
      </c>
      <c r="R355" s="184">
        <v>572</v>
      </c>
      <c r="S355" s="184">
        <v>549</v>
      </c>
      <c r="T355" s="184">
        <v>588</v>
      </c>
      <c r="U355" s="184">
        <v>623</v>
      </c>
      <c r="V355" s="184">
        <v>643</v>
      </c>
      <c r="W355" s="184">
        <v>668</v>
      </c>
      <c r="X355" s="184">
        <v>673</v>
      </c>
      <c r="Y355" s="184">
        <v>645</v>
      </c>
      <c r="Z355" s="184">
        <v>750</v>
      </c>
      <c r="AA355" s="184">
        <v>685</v>
      </c>
      <c r="AB355" s="184">
        <v>716</v>
      </c>
      <c r="AC355" s="184">
        <v>689</v>
      </c>
      <c r="AD355" s="184">
        <v>623</v>
      </c>
      <c r="AE355" s="184">
        <v>607</v>
      </c>
      <c r="AF355" s="184">
        <v>425</v>
      </c>
      <c r="AG355" s="184">
        <v>368</v>
      </c>
      <c r="AH355" s="184">
        <v>363</v>
      </c>
      <c r="AI355" s="184">
        <v>476</v>
      </c>
      <c r="AJ355" s="184">
        <v>554</v>
      </c>
      <c r="AK355" s="184">
        <v>563</v>
      </c>
      <c r="AL355" s="184">
        <v>615</v>
      </c>
      <c r="AM355" s="184">
        <v>579</v>
      </c>
      <c r="AN355" s="184">
        <v>522</v>
      </c>
      <c r="AO355" s="184">
        <v>537</v>
      </c>
      <c r="AP355" s="184">
        <v>465</v>
      </c>
      <c r="AQ355" s="184">
        <v>560</v>
      </c>
      <c r="AR355" s="184">
        <v>435</v>
      </c>
      <c r="AS355" s="184">
        <v>515</v>
      </c>
      <c r="AT355" s="184">
        <v>511</v>
      </c>
      <c r="AU355" s="184">
        <v>594</v>
      </c>
      <c r="AV355" s="184">
        <v>501</v>
      </c>
      <c r="AW355" s="184">
        <v>624</v>
      </c>
      <c r="AX355" s="184">
        <v>580</v>
      </c>
      <c r="AY355" s="184">
        <v>600</v>
      </c>
      <c r="AZ355" s="184">
        <v>599</v>
      </c>
      <c r="BA355" s="184">
        <v>611</v>
      </c>
      <c r="BB355" s="184">
        <v>577</v>
      </c>
      <c r="BC355" s="184">
        <v>697</v>
      </c>
      <c r="BD355" s="184">
        <v>686</v>
      </c>
      <c r="BE355" s="184">
        <v>715</v>
      </c>
      <c r="BF355" s="184">
        <v>723</v>
      </c>
      <c r="BG355" s="184">
        <v>699</v>
      </c>
      <c r="BH355" s="184">
        <v>669</v>
      </c>
      <c r="BI355" s="184">
        <v>684</v>
      </c>
      <c r="BJ355" s="184">
        <v>702</v>
      </c>
      <c r="BK355" s="184">
        <v>665</v>
      </c>
      <c r="BL355" s="184">
        <v>677</v>
      </c>
      <c r="BM355" s="184">
        <v>686</v>
      </c>
      <c r="BN355" s="184">
        <v>703</v>
      </c>
      <c r="BO355" s="184">
        <v>648</v>
      </c>
      <c r="BP355" s="184">
        <v>657</v>
      </c>
      <c r="BQ355" s="184">
        <v>629</v>
      </c>
      <c r="BR355" s="184">
        <v>668</v>
      </c>
      <c r="BS355" s="184">
        <v>630</v>
      </c>
      <c r="BT355" s="184">
        <v>619</v>
      </c>
      <c r="BU355" s="184">
        <v>665</v>
      </c>
      <c r="BV355" s="184">
        <v>614</v>
      </c>
      <c r="BW355" s="184">
        <v>581</v>
      </c>
      <c r="BX355" s="184">
        <v>537</v>
      </c>
      <c r="BY355" s="184">
        <v>498</v>
      </c>
      <c r="BZ355" s="184">
        <v>516</v>
      </c>
      <c r="CA355" s="184">
        <v>482</v>
      </c>
      <c r="CB355" s="184">
        <v>463</v>
      </c>
      <c r="CC355" s="184">
        <v>380</v>
      </c>
      <c r="CD355" s="184">
        <v>438</v>
      </c>
      <c r="CE355" s="184">
        <v>401</v>
      </c>
      <c r="CF355" s="184">
        <v>352</v>
      </c>
      <c r="CG355" s="184">
        <v>408</v>
      </c>
      <c r="CH355" s="184">
        <v>365</v>
      </c>
      <c r="CI355" s="184">
        <v>344</v>
      </c>
      <c r="CJ355" s="184">
        <v>372</v>
      </c>
      <c r="CK355" s="184">
        <v>385</v>
      </c>
      <c r="CL355" s="184">
        <v>413</v>
      </c>
      <c r="CM355" s="184">
        <v>300</v>
      </c>
      <c r="CN355" s="184">
        <v>322</v>
      </c>
      <c r="CO355" s="184">
        <v>292</v>
      </c>
      <c r="CP355" s="184">
        <v>260</v>
      </c>
      <c r="CQ355" s="184">
        <v>224</v>
      </c>
      <c r="CR355" s="184">
        <v>156</v>
      </c>
      <c r="CS355" s="184">
        <v>162</v>
      </c>
      <c r="CT355" s="184">
        <v>157</v>
      </c>
      <c r="CU355" s="184">
        <v>126</v>
      </c>
      <c r="CV355" s="184">
        <v>158</v>
      </c>
      <c r="CW355" s="184">
        <v>125</v>
      </c>
      <c r="CX355" s="184">
        <v>107</v>
      </c>
      <c r="CY355" s="184">
        <v>345</v>
      </c>
      <c r="CZ355">
        <v>415</v>
      </c>
      <c r="DA355">
        <v>412</v>
      </c>
      <c r="DB355">
        <v>472</v>
      </c>
      <c r="DC355">
        <v>495</v>
      </c>
      <c r="DD355">
        <v>516</v>
      </c>
      <c r="DE355">
        <v>524</v>
      </c>
      <c r="DF355">
        <v>523</v>
      </c>
      <c r="DG355">
        <v>553</v>
      </c>
      <c r="DH355">
        <v>632</v>
      </c>
      <c r="DI355">
        <v>606</v>
      </c>
      <c r="DJ355">
        <v>580</v>
      </c>
      <c r="DK355">
        <v>662</v>
      </c>
      <c r="DL355">
        <v>678</v>
      </c>
      <c r="DM355">
        <v>718</v>
      </c>
      <c r="DN355">
        <v>696</v>
      </c>
      <c r="DO355">
        <v>622</v>
      </c>
      <c r="DP355">
        <v>680</v>
      </c>
      <c r="DQ355">
        <v>609</v>
      </c>
      <c r="DR355">
        <v>621</v>
      </c>
      <c r="DS355">
        <v>353</v>
      </c>
      <c r="DT355">
        <v>332</v>
      </c>
      <c r="DU355">
        <v>315</v>
      </c>
      <c r="DV355">
        <v>435</v>
      </c>
      <c r="DW355">
        <v>499</v>
      </c>
      <c r="DX355">
        <v>537</v>
      </c>
      <c r="DY355">
        <v>518</v>
      </c>
      <c r="DZ355">
        <v>483</v>
      </c>
      <c r="EA355">
        <v>477</v>
      </c>
      <c r="EB355">
        <v>438</v>
      </c>
      <c r="EC355">
        <v>446</v>
      </c>
      <c r="ED355">
        <v>458</v>
      </c>
      <c r="EE355">
        <v>557</v>
      </c>
      <c r="EF355">
        <v>613</v>
      </c>
      <c r="EG355">
        <v>623</v>
      </c>
      <c r="EH355">
        <v>562</v>
      </c>
      <c r="EI355">
        <v>677</v>
      </c>
      <c r="EJ355">
        <v>660</v>
      </c>
      <c r="EK355">
        <v>636</v>
      </c>
      <c r="EL355">
        <v>704</v>
      </c>
      <c r="EM355">
        <v>680</v>
      </c>
      <c r="EN355">
        <v>732</v>
      </c>
      <c r="EO355">
        <v>725</v>
      </c>
      <c r="EP355">
        <v>768</v>
      </c>
      <c r="EQ355">
        <v>827</v>
      </c>
      <c r="ER355">
        <v>844</v>
      </c>
      <c r="ES355">
        <v>788</v>
      </c>
      <c r="ET355">
        <v>752</v>
      </c>
      <c r="EU355">
        <v>635</v>
      </c>
      <c r="EV355">
        <v>744</v>
      </c>
      <c r="EW355">
        <v>715</v>
      </c>
      <c r="EX355">
        <v>703</v>
      </c>
      <c r="EY355">
        <v>692</v>
      </c>
      <c r="EZ355">
        <v>713</v>
      </c>
      <c r="FA355">
        <v>675</v>
      </c>
      <c r="FB355">
        <v>674</v>
      </c>
      <c r="FC355">
        <v>676</v>
      </c>
      <c r="FD355">
        <v>702</v>
      </c>
      <c r="FE355">
        <v>673</v>
      </c>
      <c r="FF355">
        <v>680</v>
      </c>
      <c r="FG355">
        <v>683</v>
      </c>
      <c r="FH355">
        <v>630</v>
      </c>
      <c r="FI355">
        <v>643</v>
      </c>
      <c r="FJ355">
        <v>569</v>
      </c>
      <c r="FK355">
        <v>599</v>
      </c>
      <c r="FL355">
        <v>535</v>
      </c>
      <c r="FM355">
        <v>538</v>
      </c>
      <c r="FN355">
        <v>520</v>
      </c>
      <c r="FO355">
        <v>493</v>
      </c>
      <c r="FP355">
        <v>478</v>
      </c>
      <c r="FQ355">
        <v>463</v>
      </c>
      <c r="FR355">
        <v>455</v>
      </c>
      <c r="FS355">
        <v>412</v>
      </c>
      <c r="FT355">
        <v>406</v>
      </c>
      <c r="FU355">
        <v>407</v>
      </c>
      <c r="FV355">
        <v>403</v>
      </c>
      <c r="FW355">
        <v>398</v>
      </c>
      <c r="FX355">
        <v>445</v>
      </c>
      <c r="FY355">
        <v>495</v>
      </c>
      <c r="FZ355">
        <v>357</v>
      </c>
      <c r="GA355">
        <v>371</v>
      </c>
      <c r="GB355">
        <v>334</v>
      </c>
      <c r="GC355">
        <v>319</v>
      </c>
      <c r="GD355">
        <v>271</v>
      </c>
      <c r="GE355">
        <v>218</v>
      </c>
      <c r="GF355">
        <v>250</v>
      </c>
      <c r="GG355">
        <v>206</v>
      </c>
      <c r="GH355">
        <v>227</v>
      </c>
      <c r="GI355">
        <v>216</v>
      </c>
      <c r="GJ355">
        <v>163</v>
      </c>
      <c r="GK355">
        <v>162</v>
      </c>
      <c r="GL355">
        <v>684</v>
      </c>
    </row>
    <row r="356" spans="1:194" s="1" customFormat="1" ht="14.4" x14ac:dyDescent="0.3">
      <c r="A356" s="30" t="s">
        <v>46</v>
      </c>
      <c r="B356" s="1" t="s">
        <v>395</v>
      </c>
      <c r="C356" s="29" t="str">
        <f t="shared" si="96"/>
        <v>LA England - Thurrock</v>
      </c>
      <c r="D356" s="48">
        <f t="shared" si="87"/>
        <v>8041</v>
      </c>
      <c r="E356" s="48">
        <f t="shared" si="88"/>
        <v>7530</v>
      </c>
      <c r="F356" s="49">
        <f t="shared" si="89"/>
        <v>180989</v>
      </c>
      <c r="G356" s="49">
        <f t="shared" si="90"/>
        <v>88376</v>
      </c>
      <c r="H356" s="50">
        <f t="shared" si="91"/>
        <v>92613</v>
      </c>
      <c r="I356" s="50">
        <f t="shared" si="92"/>
        <v>64692</v>
      </c>
      <c r="J356" s="50">
        <f t="shared" si="93"/>
        <v>70026</v>
      </c>
      <c r="K356" s="47">
        <f t="shared" si="94"/>
        <v>23684</v>
      </c>
      <c r="L356" s="48">
        <f t="shared" si="95"/>
        <v>22587</v>
      </c>
      <c r="M356" s="184">
        <v>1089</v>
      </c>
      <c r="N356" s="184">
        <v>1171</v>
      </c>
      <c r="O356" s="184">
        <v>1352</v>
      </c>
      <c r="P356" s="184">
        <v>1311</v>
      </c>
      <c r="Q356" s="184">
        <v>1358</v>
      </c>
      <c r="R356" s="184">
        <v>1324</v>
      </c>
      <c r="S356" s="184">
        <v>1334</v>
      </c>
      <c r="T356" s="184">
        <v>1368</v>
      </c>
      <c r="U356" s="184">
        <v>1415</v>
      </c>
      <c r="V356" s="184">
        <v>1349</v>
      </c>
      <c r="W356" s="184">
        <v>1283</v>
      </c>
      <c r="X356" s="184">
        <v>1289</v>
      </c>
      <c r="Y356" s="184">
        <v>1392</v>
      </c>
      <c r="Z356" s="184">
        <v>1405</v>
      </c>
      <c r="AA356" s="184">
        <v>1265</v>
      </c>
      <c r="AB356" s="184">
        <v>1323</v>
      </c>
      <c r="AC356" s="184">
        <v>1380</v>
      </c>
      <c r="AD356" s="184">
        <v>1276</v>
      </c>
      <c r="AE356" s="184">
        <v>1208</v>
      </c>
      <c r="AF356" s="184">
        <v>953</v>
      </c>
      <c r="AG356" s="184">
        <v>951</v>
      </c>
      <c r="AH356" s="184">
        <v>895</v>
      </c>
      <c r="AI356" s="184">
        <v>984</v>
      </c>
      <c r="AJ356" s="184">
        <v>971</v>
      </c>
      <c r="AK356" s="184">
        <v>1057</v>
      </c>
      <c r="AL356" s="184">
        <v>1091</v>
      </c>
      <c r="AM356" s="184">
        <v>1063</v>
      </c>
      <c r="AN356" s="184">
        <v>1099</v>
      </c>
      <c r="AO356" s="184">
        <v>1099</v>
      </c>
      <c r="AP356" s="184">
        <v>1046</v>
      </c>
      <c r="AQ356" s="184">
        <v>1160</v>
      </c>
      <c r="AR356" s="184">
        <v>1193</v>
      </c>
      <c r="AS356" s="184">
        <v>1202</v>
      </c>
      <c r="AT356" s="184">
        <v>1251</v>
      </c>
      <c r="AU356" s="184">
        <v>1394</v>
      </c>
      <c r="AV356" s="184">
        <v>1410</v>
      </c>
      <c r="AW356" s="184">
        <v>1363</v>
      </c>
      <c r="AX356" s="184">
        <v>1401</v>
      </c>
      <c r="AY356" s="184">
        <v>1471</v>
      </c>
      <c r="AZ356" s="184">
        <v>1355</v>
      </c>
      <c r="BA356" s="184">
        <v>1381</v>
      </c>
      <c r="BB356" s="184">
        <v>1297</v>
      </c>
      <c r="BC356" s="184">
        <v>1326</v>
      </c>
      <c r="BD356" s="184">
        <v>1269</v>
      </c>
      <c r="BE356" s="184">
        <v>1282</v>
      </c>
      <c r="BF356" s="184">
        <v>1191</v>
      </c>
      <c r="BG356" s="184">
        <v>1141</v>
      </c>
      <c r="BH356" s="184">
        <v>1102</v>
      </c>
      <c r="BI356" s="184">
        <v>1181</v>
      </c>
      <c r="BJ356" s="184">
        <v>1090</v>
      </c>
      <c r="BK356" s="184">
        <v>1081</v>
      </c>
      <c r="BL356" s="184">
        <v>1140</v>
      </c>
      <c r="BM356" s="184">
        <v>1083</v>
      </c>
      <c r="BN356" s="184">
        <v>1177</v>
      </c>
      <c r="BO356" s="184">
        <v>1155</v>
      </c>
      <c r="BP356" s="184">
        <v>1179</v>
      </c>
      <c r="BQ356" s="184">
        <v>1059</v>
      </c>
      <c r="BR356" s="184">
        <v>1119</v>
      </c>
      <c r="BS356" s="184">
        <v>1094</v>
      </c>
      <c r="BT356" s="184">
        <v>1036</v>
      </c>
      <c r="BU356" s="184">
        <v>1017</v>
      </c>
      <c r="BV356" s="184">
        <v>954</v>
      </c>
      <c r="BW356" s="184">
        <v>909</v>
      </c>
      <c r="BX356" s="184">
        <v>822</v>
      </c>
      <c r="BY356" s="184">
        <v>822</v>
      </c>
      <c r="BZ356" s="184">
        <v>760</v>
      </c>
      <c r="CA356" s="184">
        <v>742</v>
      </c>
      <c r="CB356" s="184">
        <v>643</v>
      </c>
      <c r="CC356" s="184">
        <v>678</v>
      </c>
      <c r="CD356" s="184">
        <v>568</v>
      </c>
      <c r="CE356" s="184">
        <v>609</v>
      </c>
      <c r="CF356" s="184">
        <v>573</v>
      </c>
      <c r="CG356" s="184">
        <v>518</v>
      </c>
      <c r="CH356" s="184">
        <v>536</v>
      </c>
      <c r="CI356" s="184">
        <v>595</v>
      </c>
      <c r="CJ356" s="184">
        <v>552</v>
      </c>
      <c r="CK356" s="184">
        <v>534</v>
      </c>
      <c r="CL356" s="184">
        <v>602</v>
      </c>
      <c r="CM356" s="184">
        <v>437</v>
      </c>
      <c r="CN356" s="184">
        <v>378</v>
      </c>
      <c r="CO356" s="184">
        <v>382</v>
      </c>
      <c r="CP356" s="184">
        <v>294</v>
      </c>
      <c r="CQ356" s="184">
        <v>262</v>
      </c>
      <c r="CR356" s="184">
        <v>199</v>
      </c>
      <c r="CS356" s="184">
        <v>236</v>
      </c>
      <c r="CT356" s="184">
        <v>211</v>
      </c>
      <c r="CU356" s="184">
        <v>154</v>
      </c>
      <c r="CV356" s="184">
        <v>170</v>
      </c>
      <c r="CW356" s="184">
        <v>115</v>
      </c>
      <c r="CX356" s="184">
        <v>105</v>
      </c>
      <c r="CY356" s="184">
        <v>315</v>
      </c>
      <c r="CZ356">
        <v>1071</v>
      </c>
      <c r="DA356">
        <v>1120</v>
      </c>
      <c r="DB356">
        <v>1235</v>
      </c>
      <c r="DC356">
        <v>1205</v>
      </c>
      <c r="DD356">
        <v>1294</v>
      </c>
      <c r="DE356">
        <v>1276</v>
      </c>
      <c r="DF356">
        <v>1374</v>
      </c>
      <c r="DG356">
        <v>1312</v>
      </c>
      <c r="DH356">
        <v>1302</v>
      </c>
      <c r="DI356">
        <v>1280</v>
      </c>
      <c r="DJ356">
        <v>1259</v>
      </c>
      <c r="DK356">
        <v>1329</v>
      </c>
      <c r="DL356">
        <v>1245</v>
      </c>
      <c r="DM356">
        <v>1267</v>
      </c>
      <c r="DN356">
        <v>1204</v>
      </c>
      <c r="DO356">
        <v>1261</v>
      </c>
      <c r="DP356">
        <v>1330</v>
      </c>
      <c r="DQ356">
        <v>1223</v>
      </c>
      <c r="DR356">
        <v>1096</v>
      </c>
      <c r="DS356">
        <v>848</v>
      </c>
      <c r="DT356">
        <v>840</v>
      </c>
      <c r="DU356">
        <v>851</v>
      </c>
      <c r="DV356">
        <v>948</v>
      </c>
      <c r="DW356">
        <v>1002</v>
      </c>
      <c r="DX356">
        <v>1027</v>
      </c>
      <c r="DY356">
        <v>1075</v>
      </c>
      <c r="DZ356">
        <v>1088</v>
      </c>
      <c r="EA356">
        <v>1189</v>
      </c>
      <c r="EB356">
        <v>1216</v>
      </c>
      <c r="EC356">
        <v>1261</v>
      </c>
      <c r="ED356">
        <v>1389</v>
      </c>
      <c r="EE356">
        <v>1403</v>
      </c>
      <c r="EF356">
        <v>1533</v>
      </c>
      <c r="EG356">
        <v>1578</v>
      </c>
      <c r="EH356">
        <v>1481</v>
      </c>
      <c r="EI356">
        <v>1576</v>
      </c>
      <c r="EJ356">
        <v>1571</v>
      </c>
      <c r="EK356">
        <v>1540</v>
      </c>
      <c r="EL356">
        <v>1581</v>
      </c>
      <c r="EM356">
        <v>1540</v>
      </c>
      <c r="EN356">
        <v>1507</v>
      </c>
      <c r="EO356">
        <v>1406</v>
      </c>
      <c r="EP356">
        <v>1391</v>
      </c>
      <c r="EQ356">
        <v>1437</v>
      </c>
      <c r="ER356">
        <v>1351</v>
      </c>
      <c r="ES356">
        <v>1362</v>
      </c>
      <c r="ET356">
        <v>1195</v>
      </c>
      <c r="EU356">
        <v>1158</v>
      </c>
      <c r="EV356">
        <v>1242</v>
      </c>
      <c r="EW356">
        <v>1216</v>
      </c>
      <c r="EX356">
        <v>1113</v>
      </c>
      <c r="EY356">
        <v>1110</v>
      </c>
      <c r="EZ356">
        <v>1153</v>
      </c>
      <c r="FA356">
        <v>1132</v>
      </c>
      <c r="FB356">
        <v>1087</v>
      </c>
      <c r="FC356">
        <v>1170</v>
      </c>
      <c r="FD356">
        <v>1099</v>
      </c>
      <c r="FE356">
        <v>1111</v>
      </c>
      <c r="FF356">
        <v>1117</v>
      </c>
      <c r="FG356">
        <v>1064</v>
      </c>
      <c r="FH356">
        <v>1035</v>
      </c>
      <c r="FI356">
        <v>935</v>
      </c>
      <c r="FJ356">
        <v>965</v>
      </c>
      <c r="FK356">
        <v>917</v>
      </c>
      <c r="FL356">
        <v>772</v>
      </c>
      <c r="FM356">
        <v>766</v>
      </c>
      <c r="FN356">
        <v>716</v>
      </c>
      <c r="FO356">
        <v>732</v>
      </c>
      <c r="FP356">
        <v>653</v>
      </c>
      <c r="FQ356">
        <v>610</v>
      </c>
      <c r="FR356">
        <v>649</v>
      </c>
      <c r="FS356">
        <v>618</v>
      </c>
      <c r="FT356">
        <v>618</v>
      </c>
      <c r="FU356">
        <v>659</v>
      </c>
      <c r="FV356">
        <v>621</v>
      </c>
      <c r="FW356">
        <v>555</v>
      </c>
      <c r="FX356">
        <v>679</v>
      </c>
      <c r="FY356">
        <v>734</v>
      </c>
      <c r="FZ356">
        <v>533</v>
      </c>
      <c r="GA356">
        <v>482</v>
      </c>
      <c r="GB356">
        <v>415</v>
      </c>
      <c r="GC356">
        <v>399</v>
      </c>
      <c r="GD356">
        <v>389</v>
      </c>
      <c r="GE356">
        <v>326</v>
      </c>
      <c r="GF356">
        <v>288</v>
      </c>
      <c r="GG356">
        <v>272</v>
      </c>
      <c r="GH356">
        <v>250</v>
      </c>
      <c r="GI356">
        <v>263</v>
      </c>
      <c r="GJ356">
        <v>225</v>
      </c>
      <c r="GK356">
        <v>172</v>
      </c>
      <c r="GL356">
        <v>724</v>
      </c>
    </row>
    <row r="357" spans="1:194" s="1" customFormat="1" ht="14.4" x14ac:dyDescent="0.3">
      <c r="A357" s="30" t="s">
        <v>46</v>
      </c>
      <c r="B357" s="1" t="s">
        <v>396</v>
      </c>
      <c r="C357" s="29" t="str">
        <f t="shared" si="96"/>
        <v>LA England - Tonbridge and Malling</v>
      </c>
      <c r="D357" s="48">
        <f t="shared" si="87"/>
        <v>5813</v>
      </c>
      <c r="E357" s="48">
        <f t="shared" si="88"/>
        <v>5248</v>
      </c>
      <c r="F357" s="49">
        <f t="shared" si="89"/>
        <v>136853</v>
      </c>
      <c r="G357" s="49">
        <f t="shared" si="90"/>
        <v>66476</v>
      </c>
      <c r="H357" s="50">
        <f t="shared" si="91"/>
        <v>70377</v>
      </c>
      <c r="I357" s="50">
        <f t="shared" si="92"/>
        <v>50598</v>
      </c>
      <c r="J357" s="50">
        <f t="shared" si="93"/>
        <v>55450</v>
      </c>
      <c r="K357" s="47">
        <f t="shared" si="94"/>
        <v>15878</v>
      </c>
      <c r="L357" s="48">
        <f t="shared" si="95"/>
        <v>14927</v>
      </c>
      <c r="M357" s="184">
        <v>629</v>
      </c>
      <c r="N357" s="184">
        <v>703</v>
      </c>
      <c r="O357" s="184">
        <v>792</v>
      </c>
      <c r="P357" s="184">
        <v>784</v>
      </c>
      <c r="Q357" s="184">
        <v>839</v>
      </c>
      <c r="R357" s="184">
        <v>839</v>
      </c>
      <c r="S357" s="184">
        <v>914</v>
      </c>
      <c r="T357" s="184">
        <v>889</v>
      </c>
      <c r="U357" s="184">
        <v>887</v>
      </c>
      <c r="V357" s="184">
        <v>904</v>
      </c>
      <c r="W357" s="184">
        <v>907</v>
      </c>
      <c r="X357" s="184">
        <v>978</v>
      </c>
      <c r="Y357" s="184">
        <v>940</v>
      </c>
      <c r="Z357" s="184">
        <v>913</v>
      </c>
      <c r="AA357" s="184">
        <v>1080</v>
      </c>
      <c r="AB357" s="184">
        <v>981</v>
      </c>
      <c r="AC357" s="184">
        <v>956</v>
      </c>
      <c r="AD357" s="184">
        <v>943</v>
      </c>
      <c r="AE357" s="184">
        <v>817</v>
      </c>
      <c r="AF357" s="184">
        <v>565</v>
      </c>
      <c r="AG357" s="184">
        <v>528</v>
      </c>
      <c r="AH357" s="184">
        <v>514</v>
      </c>
      <c r="AI357" s="184">
        <v>611</v>
      </c>
      <c r="AJ357" s="184">
        <v>586</v>
      </c>
      <c r="AK357" s="184">
        <v>713</v>
      </c>
      <c r="AL357" s="184">
        <v>657</v>
      </c>
      <c r="AM357" s="184">
        <v>735</v>
      </c>
      <c r="AN357" s="184">
        <v>700</v>
      </c>
      <c r="AO357" s="184">
        <v>663</v>
      </c>
      <c r="AP357" s="184">
        <v>680</v>
      </c>
      <c r="AQ357" s="184">
        <v>792</v>
      </c>
      <c r="AR357" s="184">
        <v>754</v>
      </c>
      <c r="AS357" s="184">
        <v>809</v>
      </c>
      <c r="AT357" s="184">
        <v>859</v>
      </c>
      <c r="AU357" s="184">
        <v>857</v>
      </c>
      <c r="AV357" s="184">
        <v>891</v>
      </c>
      <c r="AW357" s="184">
        <v>923</v>
      </c>
      <c r="AX357" s="184">
        <v>860</v>
      </c>
      <c r="AY357" s="184">
        <v>899</v>
      </c>
      <c r="AZ357" s="184">
        <v>840</v>
      </c>
      <c r="BA357" s="184">
        <v>802</v>
      </c>
      <c r="BB357" s="184">
        <v>849</v>
      </c>
      <c r="BC357" s="184">
        <v>872</v>
      </c>
      <c r="BD357" s="184">
        <v>898</v>
      </c>
      <c r="BE357" s="184">
        <v>869</v>
      </c>
      <c r="BF357" s="184">
        <v>916</v>
      </c>
      <c r="BG357" s="184">
        <v>869</v>
      </c>
      <c r="BH357" s="184">
        <v>855</v>
      </c>
      <c r="BI357" s="184">
        <v>816</v>
      </c>
      <c r="BJ357" s="184">
        <v>928</v>
      </c>
      <c r="BK357" s="184">
        <v>927</v>
      </c>
      <c r="BL357" s="184">
        <v>913</v>
      </c>
      <c r="BM357" s="184">
        <v>984</v>
      </c>
      <c r="BN357" s="184">
        <v>963</v>
      </c>
      <c r="BO357" s="184">
        <v>951</v>
      </c>
      <c r="BP357" s="184">
        <v>944</v>
      </c>
      <c r="BQ357" s="184">
        <v>998</v>
      </c>
      <c r="BR357" s="184">
        <v>947</v>
      </c>
      <c r="BS357" s="184">
        <v>900</v>
      </c>
      <c r="BT357" s="184">
        <v>930</v>
      </c>
      <c r="BU357" s="184">
        <v>898</v>
      </c>
      <c r="BV357" s="184">
        <v>820</v>
      </c>
      <c r="BW357" s="184">
        <v>862</v>
      </c>
      <c r="BX357" s="184">
        <v>829</v>
      </c>
      <c r="BY357" s="184">
        <v>715</v>
      </c>
      <c r="BZ357" s="184">
        <v>743</v>
      </c>
      <c r="CA357" s="184">
        <v>681</v>
      </c>
      <c r="CB357" s="184">
        <v>684</v>
      </c>
      <c r="CC357" s="184">
        <v>578</v>
      </c>
      <c r="CD357" s="184">
        <v>632</v>
      </c>
      <c r="CE357" s="184">
        <v>570</v>
      </c>
      <c r="CF357" s="184">
        <v>606</v>
      </c>
      <c r="CG357" s="184">
        <v>527</v>
      </c>
      <c r="CH357" s="184">
        <v>545</v>
      </c>
      <c r="CI357" s="184">
        <v>577</v>
      </c>
      <c r="CJ357" s="184">
        <v>579</v>
      </c>
      <c r="CK357" s="184">
        <v>618</v>
      </c>
      <c r="CL357" s="184">
        <v>653</v>
      </c>
      <c r="CM357" s="184">
        <v>497</v>
      </c>
      <c r="CN357" s="184">
        <v>418</v>
      </c>
      <c r="CO357" s="184">
        <v>413</v>
      </c>
      <c r="CP357" s="184">
        <v>394</v>
      </c>
      <c r="CQ357" s="184">
        <v>344</v>
      </c>
      <c r="CR357" s="184">
        <v>274</v>
      </c>
      <c r="CS357" s="184">
        <v>252</v>
      </c>
      <c r="CT357" s="184">
        <v>305</v>
      </c>
      <c r="CU357" s="184">
        <v>222</v>
      </c>
      <c r="CV357" s="184">
        <v>226</v>
      </c>
      <c r="CW357" s="184">
        <v>157</v>
      </c>
      <c r="CX357" s="184">
        <v>139</v>
      </c>
      <c r="CY357" s="184">
        <v>456</v>
      </c>
      <c r="CZ357">
        <v>652</v>
      </c>
      <c r="DA357">
        <v>666</v>
      </c>
      <c r="DB357">
        <v>762</v>
      </c>
      <c r="DC357">
        <v>781</v>
      </c>
      <c r="DD357">
        <v>769</v>
      </c>
      <c r="DE357">
        <v>773</v>
      </c>
      <c r="DF357">
        <v>858</v>
      </c>
      <c r="DG357">
        <v>883</v>
      </c>
      <c r="DH357">
        <v>871</v>
      </c>
      <c r="DI357">
        <v>858</v>
      </c>
      <c r="DJ357">
        <v>852</v>
      </c>
      <c r="DK357">
        <v>954</v>
      </c>
      <c r="DL357">
        <v>920</v>
      </c>
      <c r="DM357">
        <v>906</v>
      </c>
      <c r="DN357">
        <v>832</v>
      </c>
      <c r="DO357">
        <v>862</v>
      </c>
      <c r="DP357">
        <v>883</v>
      </c>
      <c r="DQ357">
        <v>845</v>
      </c>
      <c r="DR357">
        <v>738</v>
      </c>
      <c r="DS357">
        <v>486</v>
      </c>
      <c r="DT357">
        <v>386</v>
      </c>
      <c r="DU357">
        <v>406</v>
      </c>
      <c r="DV357">
        <v>561</v>
      </c>
      <c r="DW357">
        <v>636</v>
      </c>
      <c r="DX357">
        <v>682</v>
      </c>
      <c r="DY357">
        <v>715</v>
      </c>
      <c r="DZ357">
        <v>733</v>
      </c>
      <c r="EA357">
        <v>692</v>
      </c>
      <c r="EB357">
        <v>705</v>
      </c>
      <c r="EC357">
        <v>827</v>
      </c>
      <c r="ED357">
        <v>898</v>
      </c>
      <c r="EE357">
        <v>922</v>
      </c>
      <c r="EF357">
        <v>942</v>
      </c>
      <c r="EG357">
        <v>1013</v>
      </c>
      <c r="EH357">
        <v>1005</v>
      </c>
      <c r="EI357">
        <v>982</v>
      </c>
      <c r="EJ357">
        <v>1012</v>
      </c>
      <c r="EK357">
        <v>950</v>
      </c>
      <c r="EL357">
        <v>980</v>
      </c>
      <c r="EM357">
        <v>1007</v>
      </c>
      <c r="EN357">
        <v>1005</v>
      </c>
      <c r="EO357">
        <v>960</v>
      </c>
      <c r="EP357">
        <v>934</v>
      </c>
      <c r="EQ357">
        <v>1071</v>
      </c>
      <c r="ER357">
        <v>994</v>
      </c>
      <c r="ES357">
        <v>954</v>
      </c>
      <c r="ET357">
        <v>906</v>
      </c>
      <c r="EU357">
        <v>887</v>
      </c>
      <c r="EV357">
        <v>937</v>
      </c>
      <c r="EW357">
        <v>915</v>
      </c>
      <c r="EX357">
        <v>914</v>
      </c>
      <c r="EY357">
        <v>1027</v>
      </c>
      <c r="EZ357">
        <v>990</v>
      </c>
      <c r="FA357">
        <v>943</v>
      </c>
      <c r="FB357">
        <v>1010</v>
      </c>
      <c r="FC357">
        <v>969</v>
      </c>
      <c r="FD357">
        <v>975</v>
      </c>
      <c r="FE357">
        <v>1005</v>
      </c>
      <c r="FF357">
        <v>962</v>
      </c>
      <c r="FG357">
        <v>994</v>
      </c>
      <c r="FH357">
        <v>942</v>
      </c>
      <c r="FI357">
        <v>890</v>
      </c>
      <c r="FJ357">
        <v>923</v>
      </c>
      <c r="FK357">
        <v>826</v>
      </c>
      <c r="FL357">
        <v>751</v>
      </c>
      <c r="FM357">
        <v>733</v>
      </c>
      <c r="FN357">
        <v>748</v>
      </c>
      <c r="FO357">
        <v>718</v>
      </c>
      <c r="FP357">
        <v>690</v>
      </c>
      <c r="FQ357">
        <v>670</v>
      </c>
      <c r="FR357">
        <v>613</v>
      </c>
      <c r="FS357">
        <v>604</v>
      </c>
      <c r="FT357">
        <v>649</v>
      </c>
      <c r="FU357">
        <v>580</v>
      </c>
      <c r="FV357">
        <v>644</v>
      </c>
      <c r="FW357">
        <v>635</v>
      </c>
      <c r="FX357">
        <v>729</v>
      </c>
      <c r="FY357">
        <v>807</v>
      </c>
      <c r="FZ357">
        <v>596</v>
      </c>
      <c r="GA357">
        <v>526</v>
      </c>
      <c r="GB357">
        <v>596</v>
      </c>
      <c r="GC357">
        <v>526</v>
      </c>
      <c r="GD357">
        <v>428</v>
      </c>
      <c r="GE357">
        <v>370</v>
      </c>
      <c r="GF357">
        <v>361</v>
      </c>
      <c r="GG357">
        <v>344</v>
      </c>
      <c r="GH357">
        <v>328</v>
      </c>
      <c r="GI357">
        <v>282</v>
      </c>
      <c r="GJ357">
        <v>246</v>
      </c>
      <c r="GK357">
        <v>235</v>
      </c>
      <c r="GL357">
        <v>830</v>
      </c>
    </row>
    <row r="358" spans="1:194" s="1" customFormat="1" ht="14.4" x14ac:dyDescent="0.3">
      <c r="A358" s="30" t="s">
        <v>46</v>
      </c>
      <c r="B358" s="1" t="s">
        <v>397</v>
      </c>
      <c r="C358" s="29" t="str">
        <f t="shared" si="96"/>
        <v>LA England - Torbay</v>
      </c>
      <c r="D358" s="48">
        <f t="shared" ref="D358:D397" si="97">SUM(Y358:AD358)</f>
        <v>4832</v>
      </c>
      <c r="E358" s="48">
        <f t="shared" ref="E358:E397" si="98">SUM(DL358:DQ358)</f>
        <v>4569</v>
      </c>
      <c r="F358" s="49">
        <f t="shared" si="89"/>
        <v>140126</v>
      </c>
      <c r="G358" s="49">
        <f t="shared" si="90"/>
        <v>68207</v>
      </c>
      <c r="H358" s="50">
        <f t="shared" si="91"/>
        <v>71919</v>
      </c>
      <c r="I358" s="50">
        <f t="shared" si="92"/>
        <v>55478</v>
      </c>
      <c r="J358" s="50">
        <f t="shared" si="93"/>
        <v>59837</v>
      </c>
      <c r="K358" s="47">
        <f t="shared" si="94"/>
        <v>12729</v>
      </c>
      <c r="L358" s="48">
        <f t="shared" si="95"/>
        <v>12082</v>
      </c>
      <c r="M358" s="184">
        <v>509</v>
      </c>
      <c r="N358" s="184">
        <v>533</v>
      </c>
      <c r="O358" s="184">
        <v>582</v>
      </c>
      <c r="P358" s="184">
        <v>578</v>
      </c>
      <c r="Q358" s="184">
        <v>641</v>
      </c>
      <c r="R358" s="184">
        <v>660</v>
      </c>
      <c r="S358" s="184">
        <v>651</v>
      </c>
      <c r="T358" s="184">
        <v>686</v>
      </c>
      <c r="U358" s="184">
        <v>742</v>
      </c>
      <c r="V358" s="184">
        <v>709</v>
      </c>
      <c r="W358" s="184">
        <v>791</v>
      </c>
      <c r="X358" s="184">
        <v>815</v>
      </c>
      <c r="Y358" s="184">
        <v>822</v>
      </c>
      <c r="Z358" s="184">
        <v>832</v>
      </c>
      <c r="AA358" s="184">
        <v>765</v>
      </c>
      <c r="AB358" s="184">
        <v>777</v>
      </c>
      <c r="AC358" s="184">
        <v>805</v>
      </c>
      <c r="AD358" s="184">
        <v>831</v>
      </c>
      <c r="AE358" s="184">
        <v>738</v>
      </c>
      <c r="AF358" s="184">
        <v>637</v>
      </c>
      <c r="AG358" s="184">
        <v>523</v>
      </c>
      <c r="AH358" s="184">
        <v>579</v>
      </c>
      <c r="AI358" s="184">
        <v>573</v>
      </c>
      <c r="AJ358" s="184">
        <v>602</v>
      </c>
      <c r="AK358" s="184">
        <v>638</v>
      </c>
      <c r="AL358" s="184">
        <v>742</v>
      </c>
      <c r="AM358" s="184">
        <v>705</v>
      </c>
      <c r="AN358" s="184">
        <v>739</v>
      </c>
      <c r="AO358" s="184">
        <v>647</v>
      </c>
      <c r="AP358" s="184">
        <v>653</v>
      </c>
      <c r="AQ358" s="184">
        <v>670</v>
      </c>
      <c r="AR358" s="184">
        <v>772</v>
      </c>
      <c r="AS358" s="184">
        <v>773</v>
      </c>
      <c r="AT358" s="184">
        <v>769</v>
      </c>
      <c r="AU358" s="184">
        <v>726</v>
      </c>
      <c r="AV358" s="184">
        <v>793</v>
      </c>
      <c r="AW358" s="184">
        <v>757</v>
      </c>
      <c r="AX358" s="184">
        <v>757</v>
      </c>
      <c r="AY358" s="184">
        <v>742</v>
      </c>
      <c r="AZ358" s="184">
        <v>732</v>
      </c>
      <c r="BA358" s="184">
        <v>756</v>
      </c>
      <c r="BB358" s="184">
        <v>746</v>
      </c>
      <c r="BC358" s="184">
        <v>730</v>
      </c>
      <c r="BD358" s="184">
        <v>801</v>
      </c>
      <c r="BE358" s="184">
        <v>758</v>
      </c>
      <c r="BF358" s="184">
        <v>747</v>
      </c>
      <c r="BG358" s="184">
        <v>640</v>
      </c>
      <c r="BH358" s="184">
        <v>694</v>
      </c>
      <c r="BI358" s="184">
        <v>756</v>
      </c>
      <c r="BJ358" s="184">
        <v>769</v>
      </c>
      <c r="BK358" s="184">
        <v>834</v>
      </c>
      <c r="BL358" s="184">
        <v>894</v>
      </c>
      <c r="BM358" s="184">
        <v>887</v>
      </c>
      <c r="BN358" s="184">
        <v>966</v>
      </c>
      <c r="BO358" s="184">
        <v>1014</v>
      </c>
      <c r="BP358" s="184">
        <v>1000</v>
      </c>
      <c r="BQ358" s="184">
        <v>1035</v>
      </c>
      <c r="BR358" s="184">
        <v>1125</v>
      </c>
      <c r="BS358" s="184">
        <v>1032</v>
      </c>
      <c r="BT358" s="184">
        <v>1072</v>
      </c>
      <c r="BU358" s="184">
        <v>1102</v>
      </c>
      <c r="BV358" s="184">
        <v>1108</v>
      </c>
      <c r="BW358" s="184">
        <v>1052</v>
      </c>
      <c r="BX358" s="184">
        <v>997</v>
      </c>
      <c r="BY358" s="184">
        <v>998</v>
      </c>
      <c r="BZ358" s="184">
        <v>923</v>
      </c>
      <c r="CA358" s="184">
        <v>989</v>
      </c>
      <c r="CB358" s="184">
        <v>910</v>
      </c>
      <c r="CC358" s="184">
        <v>853</v>
      </c>
      <c r="CD358" s="184">
        <v>858</v>
      </c>
      <c r="CE358" s="184">
        <v>861</v>
      </c>
      <c r="CF358" s="184">
        <v>904</v>
      </c>
      <c r="CG358" s="184">
        <v>823</v>
      </c>
      <c r="CH358" s="184">
        <v>739</v>
      </c>
      <c r="CI358" s="184">
        <v>819</v>
      </c>
      <c r="CJ358" s="184">
        <v>955</v>
      </c>
      <c r="CK358" s="184">
        <v>866</v>
      </c>
      <c r="CL358" s="184">
        <v>1038</v>
      </c>
      <c r="CM358" s="184">
        <v>780</v>
      </c>
      <c r="CN358" s="184">
        <v>702</v>
      </c>
      <c r="CO358" s="184">
        <v>681</v>
      </c>
      <c r="CP358" s="184">
        <v>575</v>
      </c>
      <c r="CQ358" s="184">
        <v>509</v>
      </c>
      <c r="CR358" s="184">
        <v>408</v>
      </c>
      <c r="CS358" s="184">
        <v>389</v>
      </c>
      <c r="CT358" s="184">
        <v>384</v>
      </c>
      <c r="CU358" s="184">
        <v>318</v>
      </c>
      <c r="CV358" s="184">
        <v>292</v>
      </c>
      <c r="CW358" s="184">
        <v>231</v>
      </c>
      <c r="CX358" s="184">
        <v>203</v>
      </c>
      <c r="CY358" s="184">
        <v>688</v>
      </c>
      <c r="CZ358">
        <v>466</v>
      </c>
      <c r="DA358">
        <v>456</v>
      </c>
      <c r="DB358">
        <v>530</v>
      </c>
      <c r="DC358">
        <v>550</v>
      </c>
      <c r="DD358">
        <v>544</v>
      </c>
      <c r="DE358">
        <v>686</v>
      </c>
      <c r="DF358">
        <v>681</v>
      </c>
      <c r="DG358">
        <v>646</v>
      </c>
      <c r="DH358">
        <v>714</v>
      </c>
      <c r="DI358">
        <v>720</v>
      </c>
      <c r="DJ358">
        <v>770</v>
      </c>
      <c r="DK358">
        <v>750</v>
      </c>
      <c r="DL358">
        <v>755</v>
      </c>
      <c r="DM358">
        <v>780</v>
      </c>
      <c r="DN358">
        <v>802</v>
      </c>
      <c r="DO358">
        <v>743</v>
      </c>
      <c r="DP358">
        <v>749</v>
      </c>
      <c r="DQ358">
        <v>740</v>
      </c>
      <c r="DR358">
        <v>679</v>
      </c>
      <c r="DS358">
        <v>557</v>
      </c>
      <c r="DT358">
        <v>483</v>
      </c>
      <c r="DU358">
        <v>471</v>
      </c>
      <c r="DV358">
        <v>523</v>
      </c>
      <c r="DW358">
        <v>538</v>
      </c>
      <c r="DX358">
        <v>614</v>
      </c>
      <c r="DY358">
        <v>697</v>
      </c>
      <c r="DZ358">
        <v>759</v>
      </c>
      <c r="EA358">
        <v>689</v>
      </c>
      <c r="EB358">
        <v>674</v>
      </c>
      <c r="EC358">
        <v>750</v>
      </c>
      <c r="ED358">
        <v>767</v>
      </c>
      <c r="EE358">
        <v>798</v>
      </c>
      <c r="EF358">
        <v>843</v>
      </c>
      <c r="EG358">
        <v>898</v>
      </c>
      <c r="EH358">
        <v>848</v>
      </c>
      <c r="EI358">
        <v>750</v>
      </c>
      <c r="EJ358">
        <v>821</v>
      </c>
      <c r="EK358">
        <v>828</v>
      </c>
      <c r="EL358">
        <v>814</v>
      </c>
      <c r="EM358">
        <v>859</v>
      </c>
      <c r="EN358">
        <v>749</v>
      </c>
      <c r="EO358">
        <v>775</v>
      </c>
      <c r="EP358">
        <v>787</v>
      </c>
      <c r="EQ358">
        <v>856</v>
      </c>
      <c r="ER358">
        <v>852</v>
      </c>
      <c r="ES358">
        <v>754</v>
      </c>
      <c r="ET358">
        <v>772</v>
      </c>
      <c r="EU358">
        <v>806</v>
      </c>
      <c r="EV358">
        <v>823</v>
      </c>
      <c r="EW358">
        <v>809</v>
      </c>
      <c r="EX358">
        <v>836</v>
      </c>
      <c r="EY358">
        <v>889</v>
      </c>
      <c r="EZ358">
        <v>926</v>
      </c>
      <c r="FA358">
        <v>1053</v>
      </c>
      <c r="FB358">
        <v>1021</v>
      </c>
      <c r="FC358">
        <v>1059</v>
      </c>
      <c r="FD358">
        <v>1072</v>
      </c>
      <c r="FE358">
        <v>1076</v>
      </c>
      <c r="FF358">
        <v>1110</v>
      </c>
      <c r="FG358">
        <v>1202</v>
      </c>
      <c r="FH358">
        <v>1134</v>
      </c>
      <c r="FI358">
        <v>1099</v>
      </c>
      <c r="FJ358">
        <v>1106</v>
      </c>
      <c r="FK358">
        <v>1059</v>
      </c>
      <c r="FL358">
        <v>1016</v>
      </c>
      <c r="FM358">
        <v>1030</v>
      </c>
      <c r="FN358">
        <v>978</v>
      </c>
      <c r="FO358">
        <v>966</v>
      </c>
      <c r="FP358">
        <v>944</v>
      </c>
      <c r="FQ358">
        <v>918</v>
      </c>
      <c r="FR358">
        <v>947</v>
      </c>
      <c r="FS358">
        <v>931</v>
      </c>
      <c r="FT358">
        <v>829</v>
      </c>
      <c r="FU358">
        <v>925</v>
      </c>
      <c r="FV358">
        <v>872</v>
      </c>
      <c r="FW358">
        <v>977</v>
      </c>
      <c r="FX358">
        <v>975</v>
      </c>
      <c r="FY358">
        <v>1095</v>
      </c>
      <c r="FZ358">
        <v>803</v>
      </c>
      <c r="GA358">
        <v>774</v>
      </c>
      <c r="GB358">
        <v>817</v>
      </c>
      <c r="GC358">
        <v>689</v>
      </c>
      <c r="GD358">
        <v>620</v>
      </c>
      <c r="GE358">
        <v>501</v>
      </c>
      <c r="GF358">
        <v>524</v>
      </c>
      <c r="GG358">
        <v>508</v>
      </c>
      <c r="GH358">
        <v>439</v>
      </c>
      <c r="GI358">
        <v>428</v>
      </c>
      <c r="GJ358">
        <v>378</v>
      </c>
      <c r="GK358">
        <v>297</v>
      </c>
      <c r="GL358">
        <v>1371</v>
      </c>
    </row>
    <row r="359" spans="1:194" s="1" customFormat="1" ht="14.4" x14ac:dyDescent="0.3">
      <c r="A359" s="30" t="s">
        <v>46</v>
      </c>
      <c r="B359" s="1" t="s">
        <v>398</v>
      </c>
      <c r="C359" s="29" t="str">
        <f t="shared" si="96"/>
        <v>LA England - Torridge</v>
      </c>
      <c r="D359" s="48">
        <f t="shared" si="97"/>
        <v>2385</v>
      </c>
      <c r="E359" s="48">
        <f t="shared" si="98"/>
        <v>2158</v>
      </c>
      <c r="F359" s="49">
        <f t="shared" ref="F359:F397" si="99">G359+H359</f>
        <v>69841</v>
      </c>
      <c r="G359" s="49">
        <f t="shared" ref="G359:G397" si="100">SUM(M359:CY359)</f>
        <v>34193</v>
      </c>
      <c r="H359" s="50">
        <f t="shared" ref="H359:H397" si="101">SUM(CZ359:GL359)</f>
        <v>35648</v>
      </c>
      <c r="I359" s="50">
        <f t="shared" ref="I359:I397" si="102">SUM(AE359:CY359)</f>
        <v>27942</v>
      </c>
      <c r="J359" s="50">
        <f t="shared" ref="J359:J397" si="103">SUM(DR359:GL359)</f>
        <v>29917</v>
      </c>
      <c r="K359" s="47">
        <f t="shared" ref="K359:K397" si="104">SUM(M359:AD359)</f>
        <v>6251</v>
      </c>
      <c r="L359" s="48">
        <f t="shared" ref="L359:L397" si="105">SUM(CZ359:DQ359)</f>
        <v>5731</v>
      </c>
      <c r="M359" s="184">
        <v>243</v>
      </c>
      <c r="N359" s="184">
        <v>280</v>
      </c>
      <c r="O359" s="184">
        <v>250</v>
      </c>
      <c r="P359" s="184">
        <v>282</v>
      </c>
      <c r="Q359" s="184">
        <v>300</v>
      </c>
      <c r="R359" s="184">
        <v>288</v>
      </c>
      <c r="S359" s="184">
        <v>319</v>
      </c>
      <c r="T359" s="184">
        <v>341</v>
      </c>
      <c r="U359" s="184">
        <v>388</v>
      </c>
      <c r="V359" s="184">
        <v>359</v>
      </c>
      <c r="W359" s="184">
        <v>395</v>
      </c>
      <c r="X359" s="184">
        <v>421</v>
      </c>
      <c r="Y359" s="184">
        <v>441</v>
      </c>
      <c r="Z359" s="184">
        <v>381</v>
      </c>
      <c r="AA359" s="184">
        <v>393</v>
      </c>
      <c r="AB359" s="184">
        <v>419</v>
      </c>
      <c r="AC359" s="184">
        <v>391</v>
      </c>
      <c r="AD359" s="184">
        <v>360</v>
      </c>
      <c r="AE359" s="184">
        <v>362</v>
      </c>
      <c r="AF359" s="184">
        <v>297</v>
      </c>
      <c r="AG359" s="184">
        <v>257</v>
      </c>
      <c r="AH359" s="184">
        <v>249</v>
      </c>
      <c r="AI359" s="184">
        <v>257</v>
      </c>
      <c r="AJ359" s="184">
        <v>281</v>
      </c>
      <c r="AK359" s="184">
        <v>316</v>
      </c>
      <c r="AL359" s="184">
        <v>279</v>
      </c>
      <c r="AM359" s="184">
        <v>306</v>
      </c>
      <c r="AN359" s="184">
        <v>368</v>
      </c>
      <c r="AO359" s="184">
        <v>349</v>
      </c>
      <c r="AP359" s="184">
        <v>312</v>
      </c>
      <c r="AQ359" s="184">
        <v>327</v>
      </c>
      <c r="AR359" s="184">
        <v>306</v>
      </c>
      <c r="AS359" s="184">
        <v>362</v>
      </c>
      <c r="AT359" s="184">
        <v>302</v>
      </c>
      <c r="AU359" s="184">
        <v>365</v>
      </c>
      <c r="AV359" s="184">
        <v>357</v>
      </c>
      <c r="AW359" s="184">
        <v>352</v>
      </c>
      <c r="AX359" s="184">
        <v>321</v>
      </c>
      <c r="AY359" s="184">
        <v>333</v>
      </c>
      <c r="AZ359" s="184">
        <v>322</v>
      </c>
      <c r="BA359" s="184">
        <v>285</v>
      </c>
      <c r="BB359" s="184">
        <v>329</v>
      </c>
      <c r="BC359" s="184">
        <v>357</v>
      </c>
      <c r="BD359" s="184">
        <v>312</v>
      </c>
      <c r="BE359" s="184">
        <v>357</v>
      </c>
      <c r="BF359" s="184">
        <v>348</v>
      </c>
      <c r="BG359" s="184">
        <v>309</v>
      </c>
      <c r="BH359" s="184">
        <v>312</v>
      </c>
      <c r="BI359" s="184">
        <v>390</v>
      </c>
      <c r="BJ359" s="184">
        <v>343</v>
      </c>
      <c r="BK359" s="184">
        <v>376</v>
      </c>
      <c r="BL359" s="184">
        <v>376</v>
      </c>
      <c r="BM359" s="184">
        <v>455</v>
      </c>
      <c r="BN359" s="184">
        <v>527</v>
      </c>
      <c r="BO359" s="184">
        <v>510</v>
      </c>
      <c r="BP359" s="184">
        <v>528</v>
      </c>
      <c r="BQ359" s="184">
        <v>537</v>
      </c>
      <c r="BR359" s="184">
        <v>527</v>
      </c>
      <c r="BS359" s="184">
        <v>602</v>
      </c>
      <c r="BT359" s="184">
        <v>612</v>
      </c>
      <c r="BU359" s="184">
        <v>558</v>
      </c>
      <c r="BV359" s="184">
        <v>588</v>
      </c>
      <c r="BW359" s="184">
        <v>563</v>
      </c>
      <c r="BX359" s="184">
        <v>558</v>
      </c>
      <c r="BY359" s="184">
        <v>565</v>
      </c>
      <c r="BZ359" s="184">
        <v>547</v>
      </c>
      <c r="CA359" s="184">
        <v>533</v>
      </c>
      <c r="CB359" s="184">
        <v>518</v>
      </c>
      <c r="CC359" s="184">
        <v>508</v>
      </c>
      <c r="CD359" s="184">
        <v>511</v>
      </c>
      <c r="CE359" s="184">
        <v>466</v>
      </c>
      <c r="CF359" s="184">
        <v>473</v>
      </c>
      <c r="CG359" s="184">
        <v>491</v>
      </c>
      <c r="CH359" s="184">
        <v>471</v>
      </c>
      <c r="CI359" s="184">
        <v>500</v>
      </c>
      <c r="CJ359" s="184">
        <v>499</v>
      </c>
      <c r="CK359" s="184">
        <v>515</v>
      </c>
      <c r="CL359" s="184">
        <v>529</v>
      </c>
      <c r="CM359" s="184">
        <v>395</v>
      </c>
      <c r="CN359" s="184">
        <v>365</v>
      </c>
      <c r="CO359" s="184">
        <v>361</v>
      </c>
      <c r="CP359" s="184">
        <v>329</v>
      </c>
      <c r="CQ359" s="184">
        <v>268</v>
      </c>
      <c r="CR359" s="184">
        <v>218</v>
      </c>
      <c r="CS359" s="184">
        <v>195</v>
      </c>
      <c r="CT359" s="184">
        <v>169</v>
      </c>
      <c r="CU359" s="184">
        <v>187</v>
      </c>
      <c r="CV359" s="184">
        <v>135</v>
      </c>
      <c r="CW359" s="184">
        <v>119</v>
      </c>
      <c r="CX359" s="184">
        <v>95</v>
      </c>
      <c r="CY359" s="184">
        <v>341</v>
      </c>
      <c r="CZ359">
        <v>227</v>
      </c>
      <c r="DA359">
        <v>252</v>
      </c>
      <c r="DB359">
        <v>255</v>
      </c>
      <c r="DC359">
        <v>287</v>
      </c>
      <c r="DD359">
        <v>300</v>
      </c>
      <c r="DE359">
        <v>310</v>
      </c>
      <c r="DF359">
        <v>282</v>
      </c>
      <c r="DG359">
        <v>322</v>
      </c>
      <c r="DH359">
        <v>311</v>
      </c>
      <c r="DI359">
        <v>317</v>
      </c>
      <c r="DJ359">
        <v>360</v>
      </c>
      <c r="DK359">
        <v>350</v>
      </c>
      <c r="DL359">
        <v>386</v>
      </c>
      <c r="DM359">
        <v>379</v>
      </c>
      <c r="DN359">
        <v>408</v>
      </c>
      <c r="DO359">
        <v>328</v>
      </c>
      <c r="DP359">
        <v>315</v>
      </c>
      <c r="DQ359">
        <v>342</v>
      </c>
      <c r="DR359">
        <v>334</v>
      </c>
      <c r="DS359">
        <v>263</v>
      </c>
      <c r="DT359">
        <v>200</v>
      </c>
      <c r="DU359">
        <v>224</v>
      </c>
      <c r="DV359">
        <v>216</v>
      </c>
      <c r="DW359">
        <v>234</v>
      </c>
      <c r="DX359">
        <v>249</v>
      </c>
      <c r="DY359">
        <v>308</v>
      </c>
      <c r="DZ359">
        <v>277</v>
      </c>
      <c r="EA359">
        <v>309</v>
      </c>
      <c r="EB359">
        <v>289</v>
      </c>
      <c r="EC359">
        <v>283</v>
      </c>
      <c r="ED359">
        <v>349</v>
      </c>
      <c r="EE359">
        <v>331</v>
      </c>
      <c r="EF359">
        <v>347</v>
      </c>
      <c r="EG359">
        <v>378</v>
      </c>
      <c r="EH359">
        <v>394</v>
      </c>
      <c r="EI359">
        <v>364</v>
      </c>
      <c r="EJ359">
        <v>355</v>
      </c>
      <c r="EK359">
        <v>364</v>
      </c>
      <c r="EL359">
        <v>362</v>
      </c>
      <c r="EM359">
        <v>385</v>
      </c>
      <c r="EN359">
        <v>346</v>
      </c>
      <c r="EO359">
        <v>330</v>
      </c>
      <c r="EP359">
        <v>344</v>
      </c>
      <c r="EQ359">
        <v>396</v>
      </c>
      <c r="ER359">
        <v>387</v>
      </c>
      <c r="ES359">
        <v>361</v>
      </c>
      <c r="ET359">
        <v>341</v>
      </c>
      <c r="EU359">
        <v>380</v>
      </c>
      <c r="EV359">
        <v>416</v>
      </c>
      <c r="EW359">
        <v>411</v>
      </c>
      <c r="EX359">
        <v>382</v>
      </c>
      <c r="EY359">
        <v>491</v>
      </c>
      <c r="EZ359">
        <v>476</v>
      </c>
      <c r="FA359">
        <v>618</v>
      </c>
      <c r="FB359">
        <v>582</v>
      </c>
      <c r="FC359">
        <v>518</v>
      </c>
      <c r="FD359">
        <v>527</v>
      </c>
      <c r="FE359">
        <v>616</v>
      </c>
      <c r="FF359">
        <v>584</v>
      </c>
      <c r="FG359">
        <v>584</v>
      </c>
      <c r="FH359">
        <v>644</v>
      </c>
      <c r="FI359">
        <v>628</v>
      </c>
      <c r="FJ359">
        <v>619</v>
      </c>
      <c r="FK359">
        <v>578</v>
      </c>
      <c r="FL359">
        <v>591</v>
      </c>
      <c r="FM359">
        <v>628</v>
      </c>
      <c r="FN359">
        <v>584</v>
      </c>
      <c r="FO359">
        <v>598</v>
      </c>
      <c r="FP359">
        <v>497</v>
      </c>
      <c r="FQ359">
        <v>484</v>
      </c>
      <c r="FR359">
        <v>549</v>
      </c>
      <c r="FS359">
        <v>502</v>
      </c>
      <c r="FT359">
        <v>486</v>
      </c>
      <c r="FU359">
        <v>526</v>
      </c>
      <c r="FV359">
        <v>549</v>
      </c>
      <c r="FW359">
        <v>539</v>
      </c>
      <c r="FX359">
        <v>499</v>
      </c>
      <c r="FY359">
        <v>588</v>
      </c>
      <c r="FZ359">
        <v>420</v>
      </c>
      <c r="GA359">
        <v>429</v>
      </c>
      <c r="GB359">
        <v>413</v>
      </c>
      <c r="GC359">
        <v>312</v>
      </c>
      <c r="GD359">
        <v>316</v>
      </c>
      <c r="GE359">
        <v>270</v>
      </c>
      <c r="GF359">
        <v>225</v>
      </c>
      <c r="GG359">
        <v>230</v>
      </c>
      <c r="GH359">
        <v>182</v>
      </c>
      <c r="GI359">
        <v>182</v>
      </c>
      <c r="GJ359">
        <v>169</v>
      </c>
      <c r="GK359">
        <v>151</v>
      </c>
      <c r="GL359">
        <v>624</v>
      </c>
    </row>
    <row r="360" spans="1:194" s="1" customFormat="1" ht="14.4" x14ac:dyDescent="0.3">
      <c r="A360" s="30" t="s">
        <v>46</v>
      </c>
      <c r="B360" s="1" t="s">
        <v>399</v>
      </c>
      <c r="C360" s="29" t="str">
        <f t="shared" si="96"/>
        <v>LA England - Tower Hamlets</v>
      </c>
      <c r="D360" s="48">
        <f t="shared" si="97"/>
        <v>10617</v>
      </c>
      <c r="E360" s="48">
        <f t="shared" si="98"/>
        <v>10107</v>
      </c>
      <c r="F360" s="49">
        <f t="shared" si="99"/>
        <v>331886</v>
      </c>
      <c r="G360" s="49">
        <f t="shared" si="100"/>
        <v>166169</v>
      </c>
      <c r="H360" s="50">
        <f t="shared" si="101"/>
        <v>165717</v>
      </c>
      <c r="I360" s="50">
        <f t="shared" si="102"/>
        <v>133873</v>
      </c>
      <c r="J360" s="50">
        <f t="shared" si="103"/>
        <v>134940</v>
      </c>
      <c r="K360" s="47">
        <f t="shared" si="104"/>
        <v>32296</v>
      </c>
      <c r="L360" s="48">
        <f t="shared" si="105"/>
        <v>30777</v>
      </c>
      <c r="M360" s="184">
        <v>2206</v>
      </c>
      <c r="N360" s="184">
        <v>1952</v>
      </c>
      <c r="O360" s="184">
        <v>1905</v>
      </c>
      <c r="P360" s="184">
        <v>1813</v>
      </c>
      <c r="Q360" s="184">
        <v>1712</v>
      </c>
      <c r="R360" s="184">
        <v>1719</v>
      </c>
      <c r="S360" s="184">
        <v>1689</v>
      </c>
      <c r="T360" s="184">
        <v>1851</v>
      </c>
      <c r="U360" s="184">
        <v>1861</v>
      </c>
      <c r="V360" s="184">
        <v>1710</v>
      </c>
      <c r="W360" s="184">
        <v>1616</v>
      </c>
      <c r="X360" s="184">
        <v>1645</v>
      </c>
      <c r="Y360" s="184">
        <v>1871</v>
      </c>
      <c r="Z360" s="184">
        <v>1684</v>
      </c>
      <c r="AA360" s="184">
        <v>1816</v>
      </c>
      <c r="AB360" s="184">
        <v>1678</v>
      </c>
      <c r="AC360" s="184">
        <v>1779</v>
      </c>
      <c r="AD360" s="184">
        <v>1789</v>
      </c>
      <c r="AE360" s="184">
        <v>1940</v>
      </c>
      <c r="AF360" s="184">
        <v>2522</v>
      </c>
      <c r="AG360" s="184">
        <v>2864</v>
      </c>
      <c r="AH360" s="184">
        <v>3111</v>
      </c>
      <c r="AI360" s="184">
        <v>3475</v>
      </c>
      <c r="AJ360" s="184">
        <v>3928</v>
      </c>
      <c r="AK360" s="184">
        <v>4269</v>
      </c>
      <c r="AL360" s="184">
        <v>4625</v>
      </c>
      <c r="AM360" s="184">
        <v>4832</v>
      </c>
      <c r="AN360" s="184">
        <v>5287</v>
      </c>
      <c r="AO360" s="184">
        <v>5156</v>
      </c>
      <c r="AP360" s="184">
        <v>5166</v>
      </c>
      <c r="AQ360" s="184">
        <v>4781</v>
      </c>
      <c r="AR360" s="184">
        <v>4086</v>
      </c>
      <c r="AS360" s="184">
        <v>4028</v>
      </c>
      <c r="AT360" s="184">
        <v>4101</v>
      </c>
      <c r="AU360" s="184">
        <v>3789</v>
      </c>
      <c r="AV360" s="184">
        <v>3514</v>
      </c>
      <c r="AW360" s="184">
        <v>3374</v>
      </c>
      <c r="AX360" s="184">
        <v>2989</v>
      </c>
      <c r="AY360" s="184">
        <v>2822</v>
      </c>
      <c r="AZ360" s="184">
        <v>2543</v>
      </c>
      <c r="BA360" s="184">
        <v>2528</v>
      </c>
      <c r="BB360" s="184">
        <v>2352</v>
      </c>
      <c r="BC360" s="184">
        <v>2414</v>
      </c>
      <c r="BD360" s="184">
        <v>2242</v>
      </c>
      <c r="BE360" s="184">
        <v>2260</v>
      </c>
      <c r="BF360" s="184">
        <v>2146</v>
      </c>
      <c r="BG360" s="184">
        <v>1934</v>
      </c>
      <c r="BH360" s="184">
        <v>1979</v>
      </c>
      <c r="BI360" s="184">
        <v>1999</v>
      </c>
      <c r="BJ360" s="184">
        <v>1896</v>
      </c>
      <c r="BK360" s="184">
        <v>1864</v>
      </c>
      <c r="BL360" s="184">
        <v>1774</v>
      </c>
      <c r="BM360" s="184">
        <v>1594</v>
      </c>
      <c r="BN360" s="184">
        <v>1582</v>
      </c>
      <c r="BO360" s="184">
        <v>1537</v>
      </c>
      <c r="BP360" s="184">
        <v>1447</v>
      </c>
      <c r="BQ360" s="184">
        <v>1535</v>
      </c>
      <c r="BR360" s="184">
        <v>1355</v>
      </c>
      <c r="BS360" s="184">
        <v>1196</v>
      </c>
      <c r="BT360" s="184">
        <v>1102</v>
      </c>
      <c r="BU360" s="184">
        <v>1197</v>
      </c>
      <c r="BV360" s="184">
        <v>1048</v>
      </c>
      <c r="BW360" s="184">
        <v>988</v>
      </c>
      <c r="BX360" s="184">
        <v>914</v>
      </c>
      <c r="BY360" s="184">
        <v>909</v>
      </c>
      <c r="BZ360" s="184">
        <v>845</v>
      </c>
      <c r="CA360" s="184">
        <v>821</v>
      </c>
      <c r="CB360" s="184">
        <v>762</v>
      </c>
      <c r="CC360" s="184">
        <v>627</v>
      </c>
      <c r="CD360" s="184">
        <v>569</v>
      </c>
      <c r="CE360" s="184">
        <v>474</v>
      </c>
      <c r="CF360" s="184">
        <v>498</v>
      </c>
      <c r="CG360" s="184">
        <v>448</v>
      </c>
      <c r="CH360" s="184">
        <v>378</v>
      </c>
      <c r="CI360" s="184">
        <v>333</v>
      </c>
      <c r="CJ360" s="184">
        <v>348</v>
      </c>
      <c r="CK360" s="184">
        <v>340</v>
      </c>
      <c r="CL360" s="184">
        <v>340</v>
      </c>
      <c r="CM360" s="184">
        <v>238</v>
      </c>
      <c r="CN360" s="184">
        <v>231</v>
      </c>
      <c r="CO360" s="184">
        <v>187</v>
      </c>
      <c r="CP360" s="184">
        <v>182</v>
      </c>
      <c r="CQ360" s="184">
        <v>160</v>
      </c>
      <c r="CR360" s="184">
        <v>158</v>
      </c>
      <c r="CS360" s="184">
        <v>133</v>
      </c>
      <c r="CT360" s="184">
        <v>127</v>
      </c>
      <c r="CU360" s="184">
        <v>114</v>
      </c>
      <c r="CV360" s="184">
        <v>135</v>
      </c>
      <c r="CW360" s="184">
        <v>68</v>
      </c>
      <c r="CX360" s="184">
        <v>86</v>
      </c>
      <c r="CY360" s="184">
        <v>277</v>
      </c>
      <c r="CZ360">
        <v>2180</v>
      </c>
      <c r="DA360">
        <v>1826</v>
      </c>
      <c r="DB360">
        <v>1964</v>
      </c>
      <c r="DC360">
        <v>1648</v>
      </c>
      <c r="DD360">
        <v>1686</v>
      </c>
      <c r="DE360">
        <v>1479</v>
      </c>
      <c r="DF360">
        <v>1572</v>
      </c>
      <c r="DG360">
        <v>1707</v>
      </c>
      <c r="DH360">
        <v>1635</v>
      </c>
      <c r="DI360">
        <v>1607</v>
      </c>
      <c r="DJ360">
        <v>1665</v>
      </c>
      <c r="DK360">
        <v>1701</v>
      </c>
      <c r="DL360">
        <v>1673</v>
      </c>
      <c r="DM360">
        <v>1634</v>
      </c>
      <c r="DN360">
        <v>1657</v>
      </c>
      <c r="DO360">
        <v>1723</v>
      </c>
      <c r="DP360">
        <v>1697</v>
      </c>
      <c r="DQ360">
        <v>1723</v>
      </c>
      <c r="DR360">
        <v>1960</v>
      </c>
      <c r="DS360">
        <v>2850</v>
      </c>
      <c r="DT360">
        <v>3346</v>
      </c>
      <c r="DU360">
        <v>3478</v>
      </c>
      <c r="DV360">
        <v>3735</v>
      </c>
      <c r="DW360">
        <v>4172</v>
      </c>
      <c r="DX360">
        <v>4735</v>
      </c>
      <c r="DY360">
        <v>5302</v>
      </c>
      <c r="DZ360">
        <v>5339</v>
      </c>
      <c r="EA360">
        <v>5288</v>
      </c>
      <c r="EB360">
        <v>5060</v>
      </c>
      <c r="EC360">
        <v>4716</v>
      </c>
      <c r="ED360">
        <v>4468</v>
      </c>
      <c r="EE360">
        <v>4172</v>
      </c>
      <c r="EF360">
        <v>4183</v>
      </c>
      <c r="EG360">
        <v>3742</v>
      </c>
      <c r="EH360">
        <v>3578</v>
      </c>
      <c r="EI360">
        <v>3403</v>
      </c>
      <c r="EJ360">
        <v>3266</v>
      </c>
      <c r="EK360">
        <v>3035</v>
      </c>
      <c r="EL360">
        <v>2834</v>
      </c>
      <c r="EM360">
        <v>2817</v>
      </c>
      <c r="EN360">
        <v>2700</v>
      </c>
      <c r="EO360">
        <v>2531</v>
      </c>
      <c r="EP360">
        <v>2443</v>
      </c>
      <c r="EQ360">
        <v>2364</v>
      </c>
      <c r="ER360">
        <v>2259</v>
      </c>
      <c r="ES360">
        <v>1952</v>
      </c>
      <c r="ET360">
        <v>1920</v>
      </c>
      <c r="EU360">
        <v>1895</v>
      </c>
      <c r="EV360">
        <v>1666</v>
      </c>
      <c r="EW360">
        <v>1630</v>
      </c>
      <c r="EX360">
        <v>1633</v>
      </c>
      <c r="EY360">
        <v>1433</v>
      </c>
      <c r="EZ360">
        <v>1397</v>
      </c>
      <c r="FA360">
        <v>1265</v>
      </c>
      <c r="FB360">
        <v>1252</v>
      </c>
      <c r="FC360">
        <v>1303</v>
      </c>
      <c r="FD360">
        <v>1210</v>
      </c>
      <c r="FE360">
        <v>1173</v>
      </c>
      <c r="FF360">
        <v>1079</v>
      </c>
      <c r="FG360">
        <v>1035</v>
      </c>
      <c r="FH360">
        <v>1045</v>
      </c>
      <c r="FI360">
        <v>1006</v>
      </c>
      <c r="FJ360">
        <v>924</v>
      </c>
      <c r="FK360">
        <v>801</v>
      </c>
      <c r="FL360">
        <v>865</v>
      </c>
      <c r="FM360">
        <v>750</v>
      </c>
      <c r="FN360">
        <v>709</v>
      </c>
      <c r="FO360">
        <v>724</v>
      </c>
      <c r="FP360">
        <v>687</v>
      </c>
      <c r="FQ360">
        <v>599</v>
      </c>
      <c r="FR360">
        <v>598</v>
      </c>
      <c r="FS360">
        <v>579</v>
      </c>
      <c r="FT360">
        <v>576</v>
      </c>
      <c r="FU360">
        <v>537</v>
      </c>
      <c r="FV360">
        <v>511</v>
      </c>
      <c r="FW360">
        <v>431</v>
      </c>
      <c r="FX360">
        <v>392</v>
      </c>
      <c r="FY360">
        <v>366</v>
      </c>
      <c r="FZ360">
        <v>364</v>
      </c>
      <c r="GA360">
        <v>295</v>
      </c>
      <c r="GB360">
        <v>282</v>
      </c>
      <c r="GC360">
        <v>261</v>
      </c>
      <c r="GD360">
        <v>230</v>
      </c>
      <c r="GE360">
        <v>245</v>
      </c>
      <c r="GF360">
        <v>243</v>
      </c>
      <c r="GG360">
        <v>207</v>
      </c>
      <c r="GH360">
        <v>158</v>
      </c>
      <c r="GI360">
        <v>151</v>
      </c>
      <c r="GJ360">
        <v>153</v>
      </c>
      <c r="GK360">
        <v>103</v>
      </c>
      <c r="GL360">
        <v>529</v>
      </c>
    </row>
    <row r="361" spans="1:194" s="1" customFormat="1" ht="14.4" x14ac:dyDescent="0.3">
      <c r="A361" s="30" t="s">
        <v>46</v>
      </c>
      <c r="B361" s="1" t="s">
        <v>400</v>
      </c>
      <c r="C361" s="29" t="str">
        <f t="shared" ref="C361:C397" si="106">CONCATENATE(A361," - ",B361)</f>
        <v>LA England - Trafford</v>
      </c>
      <c r="D361" s="48">
        <f t="shared" si="97"/>
        <v>10653</v>
      </c>
      <c r="E361" s="48">
        <f t="shared" si="98"/>
        <v>10036</v>
      </c>
      <c r="F361" s="49">
        <f t="shared" si="99"/>
        <v>241025</v>
      </c>
      <c r="G361" s="49">
        <f t="shared" si="100"/>
        <v>117656</v>
      </c>
      <c r="H361" s="50">
        <f t="shared" si="101"/>
        <v>123369</v>
      </c>
      <c r="I361" s="50">
        <f t="shared" si="102"/>
        <v>88544</v>
      </c>
      <c r="J361" s="50">
        <f t="shared" si="103"/>
        <v>95744</v>
      </c>
      <c r="K361" s="47">
        <f t="shared" si="104"/>
        <v>29112</v>
      </c>
      <c r="L361" s="48">
        <f t="shared" si="105"/>
        <v>27625</v>
      </c>
      <c r="M361" s="184">
        <v>1139</v>
      </c>
      <c r="N361" s="184">
        <v>1190</v>
      </c>
      <c r="O361" s="184">
        <v>1279</v>
      </c>
      <c r="P361" s="184">
        <v>1408</v>
      </c>
      <c r="Q361" s="184">
        <v>1447</v>
      </c>
      <c r="R361" s="184">
        <v>1580</v>
      </c>
      <c r="S361" s="184">
        <v>1605</v>
      </c>
      <c r="T361" s="184">
        <v>1645</v>
      </c>
      <c r="U361" s="184">
        <v>1749</v>
      </c>
      <c r="V361" s="184">
        <v>1760</v>
      </c>
      <c r="W361" s="184">
        <v>1839</v>
      </c>
      <c r="X361" s="184">
        <v>1818</v>
      </c>
      <c r="Y361" s="184">
        <v>1885</v>
      </c>
      <c r="Z361" s="184">
        <v>1912</v>
      </c>
      <c r="AA361" s="184">
        <v>1740</v>
      </c>
      <c r="AB361" s="184">
        <v>1770</v>
      </c>
      <c r="AC361" s="184">
        <v>1696</v>
      </c>
      <c r="AD361" s="184">
        <v>1650</v>
      </c>
      <c r="AE361" s="184">
        <v>1503</v>
      </c>
      <c r="AF361" s="184">
        <v>1064</v>
      </c>
      <c r="AG361" s="184">
        <v>967</v>
      </c>
      <c r="AH361" s="184">
        <v>1022</v>
      </c>
      <c r="AI361" s="184">
        <v>1225</v>
      </c>
      <c r="AJ361" s="184">
        <v>1221</v>
      </c>
      <c r="AK361" s="184">
        <v>1377</v>
      </c>
      <c r="AL361" s="184">
        <v>1407</v>
      </c>
      <c r="AM361" s="184">
        <v>1381</v>
      </c>
      <c r="AN361" s="184">
        <v>1427</v>
      </c>
      <c r="AO361" s="184">
        <v>1257</v>
      </c>
      <c r="AP361" s="184">
        <v>1327</v>
      </c>
      <c r="AQ361" s="184">
        <v>1324</v>
      </c>
      <c r="AR361" s="184">
        <v>1370</v>
      </c>
      <c r="AS361" s="184">
        <v>1473</v>
      </c>
      <c r="AT361" s="184">
        <v>1407</v>
      </c>
      <c r="AU361" s="184">
        <v>1419</v>
      </c>
      <c r="AV361" s="184">
        <v>1500</v>
      </c>
      <c r="AW361" s="184">
        <v>1544</v>
      </c>
      <c r="AX361" s="184">
        <v>1492</v>
      </c>
      <c r="AY361" s="184">
        <v>1685</v>
      </c>
      <c r="AZ361" s="184">
        <v>1753</v>
      </c>
      <c r="BA361" s="184">
        <v>1736</v>
      </c>
      <c r="BB361" s="184">
        <v>1759</v>
      </c>
      <c r="BC361" s="184">
        <v>1724</v>
      </c>
      <c r="BD361" s="184">
        <v>1827</v>
      </c>
      <c r="BE361" s="184">
        <v>1782</v>
      </c>
      <c r="BF361" s="184">
        <v>1732</v>
      </c>
      <c r="BG361" s="184">
        <v>1654</v>
      </c>
      <c r="BH361" s="184">
        <v>1585</v>
      </c>
      <c r="BI361" s="184">
        <v>1480</v>
      </c>
      <c r="BJ361" s="184">
        <v>1634</v>
      </c>
      <c r="BK361" s="184">
        <v>1566</v>
      </c>
      <c r="BL361" s="184">
        <v>1532</v>
      </c>
      <c r="BM361" s="184">
        <v>1614</v>
      </c>
      <c r="BN361" s="184">
        <v>1624</v>
      </c>
      <c r="BO361" s="184">
        <v>1605</v>
      </c>
      <c r="BP361" s="184">
        <v>1560</v>
      </c>
      <c r="BQ361" s="184">
        <v>1548</v>
      </c>
      <c r="BR361" s="184">
        <v>1475</v>
      </c>
      <c r="BS361" s="184">
        <v>1484</v>
      </c>
      <c r="BT361" s="184">
        <v>1539</v>
      </c>
      <c r="BU361" s="184">
        <v>1487</v>
      </c>
      <c r="BV361" s="184">
        <v>1444</v>
      </c>
      <c r="BW361" s="184">
        <v>1360</v>
      </c>
      <c r="BX361" s="184">
        <v>1245</v>
      </c>
      <c r="BY361" s="184">
        <v>1262</v>
      </c>
      <c r="BZ361" s="184">
        <v>1196</v>
      </c>
      <c r="CA361" s="184">
        <v>1165</v>
      </c>
      <c r="CB361" s="184">
        <v>1125</v>
      </c>
      <c r="CC361" s="184">
        <v>1086</v>
      </c>
      <c r="CD361" s="184">
        <v>995</v>
      </c>
      <c r="CE361" s="184">
        <v>973</v>
      </c>
      <c r="CF361" s="184">
        <v>894</v>
      </c>
      <c r="CG361" s="184">
        <v>936</v>
      </c>
      <c r="CH361" s="184">
        <v>911</v>
      </c>
      <c r="CI361" s="184">
        <v>869</v>
      </c>
      <c r="CJ361" s="184">
        <v>901</v>
      </c>
      <c r="CK361" s="184">
        <v>960</v>
      </c>
      <c r="CL361" s="184">
        <v>931</v>
      </c>
      <c r="CM361" s="184">
        <v>655</v>
      </c>
      <c r="CN361" s="184">
        <v>650</v>
      </c>
      <c r="CO361" s="184">
        <v>646</v>
      </c>
      <c r="CP361" s="184">
        <v>585</v>
      </c>
      <c r="CQ361" s="184">
        <v>476</v>
      </c>
      <c r="CR361" s="184">
        <v>418</v>
      </c>
      <c r="CS361" s="184">
        <v>385</v>
      </c>
      <c r="CT361" s="184">
        <v>453</v>
      </c>
      <c r="CU361" s="184">
        <v>373</v>
      </c>
      <c r="CV361" s="184">
        <v>323</v>
      </c>
      <c r="CW361" s="184">
        <v>269</v>
      </c>
      <c r="CX361" s="184">
        <v>243</v>
      </c>
      <c r="CY361" s="184">
        <v>723</v>
      </c>
      <c r="CZ361">
        <v>1030</v>
      </c>
      <c r="DA361">
        <v>1123</v>
      </c>
      <c r="DB361">
        <v>1195</v>
      </c>
      <c r="DC361">
        <v>1255</v>
      </c>
      <c r="DD361">
        <v>1362</v>
      </c>
      <c r="DE361">
        <v>1579</v>
      </c>
      <c r="DF361">
        <v>1514</v>
      </c>
      <c r="DG361">
        <v>1665</v>
      </c>
      <c r="DH361">
        <v>1732</v>
      </c>
      <c r="DI361">
        <v>1659</v>
      </c>
      <c r="DJ361">
        <v>1739</v>
      </c>
      <c r="DK361">
        <v>1736</v>
      </c>
      <c r="DL361">
        <v>1765</v>
      </c>
      <c r="DM361">
        <v>1823</v>
      </c>
      <c r="DN361">
        <v>1638</v>
      </c>
      <c r="DO361">
        <v>1649</v>
      </c>
      <c r="DP361">
        <v>1638</v>
      </c>
      <c r="DQ361">
        <v>1523</v>
      </c>
      <c r="DR361">
        <v>1389</v>
      </c>
      <c r="DS361">
        <v>854</v>
      </c>
      <c r="DT361">
        <v>767</v>
      </c>
      <c r="DU361">
        <v>782</v>
      </c>
      <c r="DV361">
        <v>1211</v>
      </c>
      <c r="DW361">
        <v>1255</v>
      </c>
      <c r="DX361">
        <v>1388</v>
      </c>
      <c r="DY361">
        <v>1404</v>
      </c>
      <c r="DZ361">
        <v>1336</v>
      </c>
      <c r="EA361">
        <v>1370</v>
      </c>
      <c r="EB361">
        <v>1364</v>
      </c>
      <c r="EC361">
        <v>1280</v>
      </c>
      <c r="ED361">
        <v>1343</v>
      </c>
      <c r="EE361">
        <v>1369</v>
      </c>
      <c r="EF361">
        <v>1513</v>
      </c>
      <c r="EG361">
        <v>1646</v>
      </c>
      <c r="EH361">
        <v>1663</v>
      </c>
      <c r="EI361">
        <v>1730</v>
      </c>
      <c r="EJ361">
        <v>1716</v>
      </c>
      <c r="EK361">
        <v>1857</v>
      </c>
      <c r="EL361">
        <v>1834</v>
      </c>
      <c r="EM361">
        <v>1936</v>
      </c>
      <c r="EN361">
        <v>1970</v>
      </c>
      <c r="EO361">
        <v>1881</v>
      </c>
      <c r="EP361">
        <v>1942</v>
      </c>
      <c r="EQ361">
        <v>2033</v>
      </c>
      <c r="ER361">
        <v>1926</v>
      </c>
      <c r="ES361">
        <v>1883</v>
      </c>
      <c r="ET361">
        <v>1722</v>
      </c>
      <c r="EU361">
        <v>1642</v>
      </c>
      <c r="EV361">
        <v>1632</v>
      </c>
      <c r="EW361">
        <v>1627</v>
      </c>
      <c r="EX361">
        <v>1574</v>
      </c>
      <c r="EY361">
        <v>1567</v>
      </c>
      <c r="EZ361">
        <v>1711</v>
      </c>
      <c r="FA361">
        <v>1685</v>
      </c>
      <c r="FB361">
        <v>1667</v>
      </c>
      <c r="FC361">
        <v>1514</v>
      </c>
      <c r="FD361">
        <v>1548</v>
      </c>
      <c r="FE361">
        <v>1566</v>
      </c>
      <c r="FF361">
        <v>1596</v>
      </c>
      <c r="FG361">
        <v>1552</v>
      </c>
      <c r="FH361">
        <v>1574</v>
      </c>
      <c r="FI361">
        <v>1499</v>
      </c>
      <c r="FJ361">
        <v>1381</v>
      </c>
      <c r="FK361">
        <v>1386</v>
      </c>
      <c r="FL361">
        <v>1285</v>
      </c>
      <c r="FM361">
        <v>1239</v>
      </c>
      <c r="FN361">
        <v>1225</v>
      </c>
      <c r="FO361">
        <v>1131</v>
      </c>
      <c r="FP361">
        <v>1088</v>
      </c>
      <c r="FQ361">
        <v>1107</v>
      </c>
      <c r="FR361">
        <v>1045</v>
      </c>
      <c r="FS361">
        <v>1041</v>
      </c>
      <c r="FT361">
        <v>1012</v>
      </c>
      <c r="FU361">
        <v>1038</v>
      </c>
      <c r="FV361">
        <v>1074</v>
      </c>
      <c r="FW361">
        <v>982</v>
      </c>
      <c r="FX361">
        <v>1073</v>
      </c>
      <c r="FY361">
        <v>1127</v>
      </c>
      <c r="FZ361">
        <v>871</v>
      </c>
      <c r="GA361">
        <v>876</v>
      </c>
      <c r="GB361">
        <v>886</v>
      </c>
      <c r="GC361">
        <v>801</v>
      </c>
      <c r="GD361">
        <v>643</v>
      </c>
      <c r="GE361">
        <v>613</v>
      </c>
      <c r="GF361">
        <v>637</v>
      </c>
      <c r="GG361">
        <v>600</v>
      </c>
      <c r="GH361">
        <v>529</v>
      </c>
      <c r="GI361">
        <v>486</v>
      </c>
      <c r="GJ361">
        <v>428</v>
      </c>
      <c r="GK361">
        <v>354</v>
      </c>
      <c r="GL361">
        <v>1468</v>
      </c>
    </row>
    <row r="362" spans="1:194" s="1" customFormat="1" ht="14.4" x14ac:dyDescent="0.3">
      <c r="A362" s="30" t="s">
        <v>46</v>
      </c>
      <c r="B362" s="1" t="s">
        <v>401</v>
      </c>
      <c r="C362" s="29" t="str">
        <f t="shared" si="106"/>
        <v>LA England - Tunbridge Wells</v>
      </c>
      <c r="D362" s="48">
        <f t="shared" si="97"/>
        <v>5333</v>
      </c>
      <c r="E362" s="48">
        <f t="shared" si="98"/>
        <v>5312</v>
      </c>
      <c r="F362" s="49">
        <f t="shared" si="99"/>
        <v>119694</v>
      </c>
      <c r="G362" s="49">
        <f t="shared" si="100"/>
        <v>58069</v>
      </c>
      <c r="H362" s="50">
        <f t="shared" si="101"/>
        <v>61625</v>
      </c>
      <c r="I362" s="50">
        <f t="shared" si="102"/>
        <v>44160</v>
      </c>
      <c r="J362" s="50">
        <f t="shared" si="103"/>
        <v>48117</v>
      </c>
      <c r="K362" s="47">
        <f t="shared" si="104"/>
        <v>13909</v>
      </c>
      <c r="L362" s="48">
        <f t="shared" si="105"/>
        <v>13508</v>
      </c>
      <c r="M362" s="184">
        <v>532</v>
      </c>
      <c r="N362" s="184">
        <v>604</v>
      </c>
      <c r="O362" s="184">
        <v>667</v>
      </c>
      <c r="P362" s="184">
        <v>641</v>
      </c>
      <c r="Q362" s="184">
        <v>704</v>
      </c>
      <c r="R362" s="184">
        <v>735</v>
      </c>
      <c r="S362" s="184">
        <v>718</v>
      </c>
      <c r="T362" s="184">
        <v>770</v>
      </c>
      <c r="U362" s="184">
        <v>774</v>
      </c>
      <c r="V362" s="184">
        <v>842</v>
      </c>
      <c r="W362" s="184">
        <v>758</v>
      </c>
      <c r="X362" s="184">
        <v>831</v>
      </c>
      <c r="Y362" s="184">
        <v>891</v>
      </c>
      <c r="Z362" s="184">
        <v>936</v>
      </c>
      <c r="AA362" s="184">
        <v>873</v>
      </c>
      <c r="AB362" s="184">
        <v>887</v>
      </c>
      <c r="AC362" s="184">
        <v>849</v>
      </c>
      <c r="AD362" s="184">
        <v>897</v>
      </c>
      <c r="AE362" s="184">
        <v>723</v>
      </c>
      <c r="AF362" s="184">
        <v>386</v>
      </c>
      <c r="AG362" s="184">
        <v>322</v>
      </c>
      <c r="AH362" s="184">
        <v>356</v>
      </c>
      <c r="AI362" s="184">
        <v>452</v>
      </c>
      <c r="AJ362" s="184">
        <v>501</v>
      </c>
      <c r="AK362" s="184">
        <v>544</v>
      </c>
      <c r="AL362" s="184">
        <v>616</v>
      </c>
      <c r="AM362" s="184">
        <v>660</v>
      </c>
      <c r="AN362" s="184">
        <v>559</v>
      </c>
      <c r="AO362" s="184">
        <v>567</v>
      </c>
      <c r="AP362" s="184">
        <v>619</v>
      </c>
      <c r="AQ362" s="184">
        <v>629</v>
      </c>
      <c r="AR362" s="184">
        <v>669</v>
      </c>
      <c r="AS362" s="184">
        <v>650</v>
      </c>
      <c r="AT362" s="184">
        <v>669</v>
      </c>
      <c r="AU362" s="184">
        <v>648</v>
      </c>
      <c r="AV362" s="184">
        <v>726</v>
      </c>
      <c r="AW362" s="184">
        <v>709</v>
      </c>
      <c r="AX362" s="184">
        <v>761</v>
      </c>
      <c r="AY362" s="184">
        <v>726</v>
      </c>
      <c r="AZ362" s="184">
        <v>809</v>
      </c>
      <c r="BA362" s="184">
        <v>753</v>
      </c>
      <c r="BB362" s="184">
        <v>831</v>
      </c>
      <c r="BC362" s="184">
        <v>755</v>
      </c>
      <c r="BD362" s="184">
        <v>809</v>
      </c>
      <c r="BE362" s="184">
        <v>836</v>
      </c>
      <c r="BF362" s="184">
        <v>862</v>
      </c>
      <c r="BG362" s="184">
        <v>742</v>
      </c>
      <c r="BH362" s="184">
        <v>803</v>
      </c>
      <c r="BI362" s="184">
        <v>765</v>
      </c>
      <c r="BJ362" s="184">
        <v>854</v>
      </c>
      <c r="BK362" s="184">
        <v>805</v>
      </c>
      <c r="BL362" s="184">
        <v>852</v>
      </c>
      <c r="BM362" s="184">
        <v>862</v>
      </c>
      <c r="BN362" s="184">
        <v>819</v>
      </c>
      <c r="BO362" s="184">
        <v>841</v>
      </c>
      <c r="BP362" s="184">
        <v>844</v>
      </c>
      <c r="BQ362" s="184">
        <v>876</v>
      </c>
      <c r="BR362" s="184">
        <v>864</v>
      </c>
      <c r="BS362" s="184">
        <v>845</v>
      </c>
      <c r="BT362" s="184">
        <v>868</v>
      </c>
      <c r="BU362" s="184">
        <v>782</v>
      </c>
      <c r="BV362" s="184">
        <v>747</v>
      </c>
      <c r="BW362" s="184">
        <v>718</v>
      </c>
      <c r="BX362" s="184">
        <v>650</v>
      </c>
      <c r="BY362" s="184">
        <v>663</v>
      </c>
      <c r="BZ362" s="184">
        <v>653</v>
      </c>
      <c r="CA362" s="184">
        <v>604</v>
      </c>
      <c r="CB362" s="184">
        <v>537</v>
      </c>
      <c r="CC362" s="184">
        <v>537</v>
      </c>
      <c r="CD362" s="184">
        <v>526</v>
      </c>
      <c r="CE362" s="184">
        <v>541</v>
      </c>
      <c r="CF362" s="184">
        <v>474</v>
      </c>
      <c r="CG362" s="184">
        <v>463</v>
      </c>
      <c r="CH362" s="184">
        <v>449</v>
      </c>
      <c r="CI362" s="184">
        <v>520</v>
      </c>
      <c r="CJ362" s="184">
        <v>511</v>
      </c>
      <c r="CK362" s="184">
        <v>507</v>
      </c>
      <c r="CL362" s="184">
        <v>582</v>
      </c>
      <c r="CM362" s="184">
        <v>439</v>
      </c>
      <c r="CN362" s="184">
        <v>409</v>
      </c>
      <c r="CO362" s="184">
        <v>412</v>
      </c>
      <c r="CP362" s="184">
        <v>362</v>
      </c>
      <c r="CQ362" s="184">
        <v>294</v>
      </c>
      <c r="CR362" s="184">
        <v>244</v>
      </c>
      <c r="CS362" s="184">
        <v>257</v>
      </c>
      <c r="CT362" s="184">
        <v>269</v>
      </c>
      <c r="CU362" s="184">
        <v>237</v>
      </c>
      <c r="CV362" s="184">
        <v>168</v>
      </c>
      <c r="CW362" s="184">
        <v>161</v>
      </c>
      <c r="CX362" s="184">
        <v>141</v>
      </c>
      <c r="CY362" s="184">
        <v>516</v>
      </c>
      <c r="CZ362">
        <v>576</v>
      </c>
      <c r="DA362">
        <v>578</v>
      </c>
      <c r="DB362">
        <v>595</v>
      </c>
      <c r="DC362">
        <v>610</v>
      </c>
      <c r="DD362">
        <v>687</v>
      </c>
      <c r="DE362">
        <v>673</v>
      </c>
      <c r="DF362">
        <v>703</v>
      </c>
      <c r="DG362">
        <v>712</v>
      </c>
      <c r="DH362">
        <v>781</v>
      </c>
      <c r="DI362">
        <v>742</v>
      </c>
      <c r="DJ362">
        <v>740</v>
      </c>
      <c r="DK362">
        <v>799</v>
      </c>
      <c r="DL362">
        <v>876</v>
      </c>
      <c r="DM362">
        <v>871</v>
      </c>
      <c r="DN362">
        <v>922</v>
      </c>
      <c r="DO362">
        <v>885</v>
      </c>
      <c r="DP362">
        <v>912</v>
      </c>
      <c r="DQ362">
        <v>846</v>
      </c>
      <c r="DR362">
        <v>718</v>
      </c>
      <c r="DS362">
        <v>338</v>
      </c>
      <c r="DT362">
        <v>243</v>
      </c>
      <c r="DU362">
        <v>276</v>
      </c>
      <c r="DV362">
        <v>405</v>
      </c>
      <c r="DW362">
        <v>542</v>
      </c>
      <c r="DX362">
        <v>524</v>
      </c>
      <c r="DY362">
        <v>579</v>
      </c>
      <c r="DZ362">
        <v>605</v>
      </c>
      <c r="EA362">
        <v>616</v>
      </c>
      <c r="EB362">
        <v>621</v>
      </c>
      <c r="EC362">
        <v>609</v>
      </c>
      <c r="ED362">
        <v>738</v>
      </c>
      <c r="EE362">
        <v>644</v>
      </c>
      <c r="EF362">
        <v>693</v>
      </c>
      <c r="EG362">
        <v>754</v>
      </c>
      <c r="EH362">
        <v>807</v>
      </c>
      <c r="EI362">
        <v>782</v>
      </c>
      <c r="EJ362">
        <v>831</v>
      </c>
      <c r="EK362">
        <v>871</v>
      </c>
      <c r="EL362">
        <v>802</v>
      </c>
      <c r="EM362">
        <v>798</v>
      </c>
      <c r="EN362">
        <v>874</v>
      </c>
      <c r="EO362">
        <v>869</v>
      </c>
      <c r="EP362">
        <v>909</v>
      </c>
      <c r="EQ362">
        <v>861</v>
      </c>
      <c r="ER362">
        <v>856</v>
      </c>
      <c r="ES362">
        <v>866</v>
      </c>
      <c r="ET362">
        <v>870</v>
      </c>
      <c r="EU362">
        <v>763</v>
      </c>
      <c r="EV362">
        <v>827</v>
      </c>
      <c r="EW362">
        <v>867</v>
      </c>
      <c r="EX362">
        <v>862</v>
      </c>
      <c r="EY362">
        <v>894</v>
      </c>
      <c r="EZ362">
        <v>958</v>
      </c>
      <c r="FA362">
        <v>933</v>
      </c>
      <c r="FB362">
        <v>868</v>
      </c>
      <c r="FC362">
        <v>918</v>
      </c>
      <c r="FD362">
        <v>866</v>
      </c>
      <c r="FE362">
        <v>934</v>
      </c>
      <c r="FF362">
        <v>811</v>
      </c>
      <c r="FG362">
        <v>925</v>
      </c>
      <c r="FH362">
        <v>798</v>
      </c>
      <c r="FI362">
        <v>750</v>
      </c>
      <c r="FJ362">
        <v>729</v>
      </c>
      <c r="FK362">
        <v>648</v>
      </c>
      <c r="FL362">
        <v>654</v>
      </c>
      <c r="FM362">
        <v>704</v>
      </c>
      <c r="FN362">
        <v>682</v>
      </c>
      <c r="FO362">
        <v>602</v>
      </c>
      <c r="FP362">
        <v>572</v>
      </c>
      <c r="FQ362">
        <v>560</v>
      </c>
      <c r="FR362">
        <v>558</v>
      </c>
      <c r="FS362">
        <v>541</v>
      </c>
      <c r="FT362">
        <v>522</v>
      </c>
      <c r="FU362">
        <v>574</v>
      </c>
      <c r="FV362">
        <v>585</v>
      </c>
      <c r="FW362">
        <v>611</v>
      </c>
      <c r="FX362">
        <v>620</v>
      </c>
      <c r="FY362">
        <v>640</v>
      </c>
      <c r="FZ362">
        <v>497</v>
      </c>
      <c r="GA362">
        <v>530</v>
      </c>
      <c r="GB362">
        <v>504</v>
      </c>
      <c r="GC362">
        <v>417</v>
      </c>
      <c r="GD362">
        <v>387</v>
      </c>
      <c r="GE362">
        <v>347</v>
      </c>
      <c r="GF362">
        <v>373</v>
      </c>
      <c r="GG362">
        <v>316</v>
      </c>
      <c r="GH362">
        <v>293</v>
      </c>
      <c r="GI362">
        <v>264</v>
      </c>
      <c r="GJ362">
        <v>262</v>
      </c>
      <c r="GK362">
        <v>241</v>
      </c>
      <c r="GL362">
        <v>1009</v>
      </c>
    </row>
    <row r="363" spans="1:194" s="1" customFormat="1" ht="14.4" x14ac:dyDescent="0.3">
      <c r="A363" s="30" t="s">
        <v>46</v>
      </c>
      <c r="B363" s="1" t="s">
        <v>402</v>
      </c>
      <c r="C363" s="29" t="str">
        <f t="shared" si="106"/>
        <v>LA England - Uttlesford</v>
      </c>
      <c r="D363" s="48">
        <f t="shared" si="97"/>
        <v>3803</v>
      </c>
      <c r="E363" s="48">
        <f t="shared" si="98"/>
        <v>3594</v>
      </c>
      <c r="F363" s="49">
        <f t="shared" si="99"/>
        <v>95106</v>
      </c>
      <c r="G363" s="49">
        <f t="shared" si="100"/>
        <v>46595</v>
      </c>
      <c r="H363" s="50">
        <f t="shared" si="101"/>
        <v>48511</v>
      </c>
      <c r="I363" s="50">
        <f t="shared" si="102"/>
        <v>35998</v>
      </c>
      <c r="J363" s="50">
        <f t="shared" si="103"/>
        <v>38543</v>
      </c>
      <c r="K363" s="47">
        <f t="shared" si="104"/>
        <v>10597</v>
      </c>
      <c r="L363" s="48">
        <f t="shared" si="105"/>
        <v>9968</v>
      </c>
      <c r="M363" s="184">
        <v>417</v>
      </c>
      <c r="N363" s="184">
        <v>483</v>
      </c>
      <c r="O363" s="184">
        <v>502</v>
      </c>
      <c r="P363" s="184">
        <v>522</v>
      </c>
      <c r="Q363" s="184">
        <v>592</v>
      </c>
      <c r="R363" s="184">
        <v>593</v>
      </c>
      <c r="S363" s="184">
        <v>584</v>
      </c>
      <c r="T363" s="184">
        <v>592</v>
      </c>
      <c r="U363" s="184">
        <v>658</v>
      </c>
      <c r="V363" s="184">
        <v>588</v>
      </c>
      <c r="W363" s="184">
        <v>606</v>
      </c>
      <c r="X363" s="184">
        <v>657</v>
      </c>
      <c r="Y363" s="184">
        <v>636</v>
      </c>
      <c r="Z363" s="184">
        <v>703</v>
      </c>
      <c r="AA363" s="184">
        <v>616</v>
      </c>
      <c r="AB363" s="184">
        <v>606</v>
      </c>
      <c r="AC363" s="184">
        <v>624</v>
      </c>
      <c r="AD363" s="184">
        <v>618</v>
      </c>
      <c r="AE363" s="184">
        <v>601</v>
      </c>
      <c r="AF363" s="184">
        <v>383</v>
      </c>
      <c r="AG363" s="184">
        <v>373</v>
      </c>
      <c r="AH363" s="184">
        <v>351</v>
      </c>
      <c r="AI363" s="184">
        <v>450</v>
      </c>
      <c r="AJ363" s="184">
        <v>432</v>
      </c>
      <c r="AK363" s="184">
        <v>499</v>
      </c>
      <c r="AL363" s="184">
        <v>496</v>
      </c>
      <c r="AM363" s="184">
        <v>452</v>
      </c>
      <c r="AN363" s="184">
        <v>412</v>
      </c>
      <c r="AO363" s="184">
        <v>395</v>
      </c>
      <c r="AP363" s="184">
        <v>450</v>
      </c>
      <c r="AQ363" s="184">
        <v>450</v>
      </c>
      <c r="AR363" s="184">
        <v>460</v>
      </c>
      <c r="AS363" s="184">
        <v>552</v>
      </c>
      <c r="AT363" s="184">
        <v>540</v>
      </c>
      <c r="AU363" s="184">
        <v>493</v>
      </c>
      <c r="AV363" s="184">
        <v>538</v>
      </c>
      <c r="AW363" s="184">
        <v>575</v>
      </c>
      <c r="AX363" s="184">
        <v>547</v>
      </c>
      <c r="AY363" s="184">
        <v>547</v>
      </c>
      <c r="AZ363" s="184">
        <v>613</v>
      </c>
      <c r="BA363" s="184">
        <v>566</v>
      </c>
      <c r="BB363" s="184">
        <v>582</v>
      </c>
      <c r="BC363" s="184">
        <v>627</v>
      </c>
      <c r="BD363" s="184">
        <v>621</v>
      </c>
      <c r="BE363" s="184">
        <v>600</v>
      </c>
      <c r="BF363" s="184">
        <v>652</v>
      </c>
      <c r="BG363" s="184">
        <v>569</v>
      </c>
      <c r="BH363" s="184">
        <v>554</v>
      </c>
      <c r="BI363" s="184">
        <v>567</v>
      </c>
      <c r="BJ363" s="184">
        <v>565</v>
      </c>
      <c r="BK363" s="184">
        <v>616</v>
      </c>
      <c r="BL363" s="184">
        <v>686</v>
      </c>
      <c r="BM363" s="184">
        <v>684</v>
      </c>
      <c r="BN363" s="184">
        <v>720</v>
      </c>
      <c r="BO363" s="184">
        <v>659</v>
      </c>
      <c r="BP363" s="184">
        <v>715</v>
      </c>
      <c r="BQ363" s="184">
        <v>676</v>
      </c>
      <c r="BR363" s="184">
        <v>694</v>
      </c>
      <c r="BS363" s="184">
        <v>662</v>
      </c>
      <c r="BT363" s="184">
        <v>692</v>
      </c>
      <c r="BU363" s="184">
        <v>650</v>
      </c>
      <c r="BV363" s="184">
        <v>714</v>
      </c>
      <c r="BW363" s="184">
        <v>631</v>
      </c>
      <c r="BX363" s="184">
        <v>623</v>
      </c>
      <c r="BY363" s="184">
        <v>591</v>
      </c>
      <c r="BZ363" s="184">
        <v>603</v>
      </c>
      <c r="CA363" s="184">
        <v>547</v>
      </c>
      <c r="CB363" s="184">
        <v>516</v>
      </c>
      <c r="CC363" s="184">
        <v>497</v>
      </c>
      <c r="CD363" s="184">
        <v>479</v>
      </c>
      <c r="CE363" s="184">
        <v>463</v>
      </c>
      <c r="CF363" s="184">
        <v>463</v>
      </c>
      <c r="CG363" s="184">
        <v>451</v>
      </c>
      <c r="CH363" s="184">
        <v>408</v>
      </c>
      <c r="CI363" s="184">
        <v>442</v>
      </c>
      <c r="CJ363" s="184">
        <v>429</v>
      </c>
      <c r="CK363" s="184">
        <v>483</v>
      </c>
      <c r="CL363" s="184">
        <v>528</v>
      </c>
      <c r="CM363" s="184">
        <v>374</v>
      </c>
      <c r="CN363" s="184">
        <v>347</v>
      </c>
      <c r="CO363" s="184">
        <v>352</v>
      </c>
      <c r="CP363" s="184">
        <v>291</v>
      </c>
      <c r="CQ363" s="184">
        <v>290</v>
      </c>
      <c r="CR363" s="184">
        <v>200</v>
      </c>
      <c r="CS363" s="184">
        <v>221</v>
      </c>
      <c r="CT363" s="184">
        <v>187</v>
      </c>
      <c r="CU363" s="184">
        <v>185</v>
      </c>
      <c r="CV363" s="184">
        <v>145</v>
      </c>
      <c r="CW363" s="184">
        <v>80</v>
      </c>
      <c r="CX363" s="184">
        <v>108</v>
      </c>
      <c r="CY363" s="184">
        <v>384</v>
      </c>
      <c r="CZ363">
        <v>429</v>
      </c>
      <c r="DA363">
        <v>460</v>
      </c>
      <c r="DB363">
        <v>447</v>
      </c>
      <c r="DC363">
        <v>478</v>
      </c>
      <c r="DD363">
        <v>536</v>
      </c>
      <c r="DE363">
        <v>512</v>
      </c>
      <c r="DF363">
        <v>581</v>
      </c>
      <c r="DG363">
        <v>541</v>
      </c>
      <c r="DH363">
        <v>603</v>
      </c>
      <c r="DI363">
        <v>627</v>
      </c>
      <c r="DJ363">
        <v>570</v>
      </c>
      <c r="DK363">
        <v>590</v>
      </c>
      <c r="DL363">
        <v>576</v>
      </c>
      <c r="DM363">
        <v>611</v>
      </c>
      <c r="DN363">
        <v>650</v>
      </c>
      <c r="DO363">
        <v>584</v>
      </c>
      <c r="DP363">
        <v>553</v>
      </c>
      <c r="DQ363">
        <v>620</v>
      </c>
      <c r="DR363">
        <v>549</v>
      </c>
      <c r="DS363">
        <v>274</v>
      </c>
      <c r="DT363">
        <v>285</v>
      </c>
      <c r="DU363">
        <v>297</v>
      </c>
      <c r="DV363">
        <v>381</v>
      </c>
      <c r="DW363">
        <v>436</v>
      </c>
      <c r="DX363">
        <v>466</v>
      </c>
      <c r="DY363">
        <v>465</v>
      </c>
      <c r="DZ363">
        <v>456</v>
      </c>
      <c r="EA363">
        <v>417</v>
      </c>
      <c r="EB363">
        <v>428</v>
      </c>
      <c r="EC363">
        <v>435</v>
      </c>
      <c r="ED363">
        <v>432</v>
      </c>
      <c r="EE363">
        <v>488</v>
      </c>
      <c r="EF363">
        <v>562</v>
      </c>
      <c r="EG363">
        <v>564</v>
      </c>
      <c r="EH363">
        <v>606</v>
      </c>
      <c r="EI363">
        <v>633</v>
      </c>
      <c r="EJ363">
        <v>659</v>
      </c>
      <c r="EK363">
        <v>654</v>
      </c>
      <c r="EL363">
        <v>664</v>
      </c>
      <c r="EM363">
        <v>636</v>
      </c>
      <c r="EN363">
        <v>598</v>
      </c>
      <c r="EO363">
        <v>650</v>
      </c>
      <c r="EP363">
        <v>674</v>
      </c>
      <c r="EQ363">
        <v>657</v>
      </c>
      <c r="ER363">
        <v>675</v>
      </c>
      <c r="ES363">
        <v>681</v>
      </c>
      <c r="ET363">
        <v>644</v>
      </c>
      <c r="EU363">
        <v>594</v>
      </c>
      <c r="EV363">
        <v>557</v>
      </c>
      <c r="EW363">
        <v>677</v>
      </c>
      <c r="EX363">
        <v>680</v>
      </c>
      <c r="EY363">
        <v>700</v>
      </c>
      <c r="EZ363">
        <v>729</v>
      </c>
      <c r="FA363">
        <v>702</v>
      </c>
      <c r="FB363">
        <v>764</v>
      </c>
      <c r="FC363">
        <v>701</v>
      </c>
      <c r="FD363">
        <v>720</v>
      </c>
      <c r="FE363">
        <v>721</v>
      </c>
      <c r="FF363">
        <v>715</v>
      </c>
      <c r="FG363">
        <v>698</v>
      </c>
      <c r="FH363">
        <v>754</v>
      </c>
      <c r="FI363">
        <v>680</v>
      </c>
      <c r="FJ363">
        <v>632</v>
      </c>
      <c r="FK363">
        <v>655</v>
      </c>
      <c r="FL363">
        <v>642</v>
      </c>
      <c r="FM363">
        <v>582</v>
      </c>
      <c r="FN363">
        <v>576</v>
      </c>
      <c r="FO363">
        <v>554</v>
      </c>
      <c r="FP363">
        <v>497</v>
      </c>
      <c r="FQ363">
        <v>467</v>
      </c>
      <c r="FR363">
        <v>515</v>
      </c>
      <c r="FS363">
        <v>458</v>
      </c>
      <c r="FT363">
        <v>481</v>
      </c>
      <c r="FU363">
        <v>482</v>
      </c>
      <c r="FV363">
        <v>470</v>
      </c>
      <c r="FW363">
        <v>497</v>
      </c>
      <c r="FX363">
        <v>548</v>
      </c>
      <c r="FY363">
        <v>553</v>
      </c>
      <c r="FZ363">
        <v>412</v>
      </c>
      <c r="GA363">
        <v>372</v>
      </c>
      <c r="GB363">
        <v>414</v>
      </c>
      <c r="GC363">
        <v>338</v>
      </c>
      <c r="GD363">
        <v>283</v>
      </c>
      <c r="GE363">
        <v>284</v>
      </c>
      <c r="GF363">
        <v>289</v>
      </c>
      <c r="GG363">
        <v>250</v>
      </c>
      <c r="GH363">
        <v>225</v>
      </c>
      <c r="GI363">
        <v>198</v>
      </c>
      <c r="GJ363">
        <v>183</v>
      </c>
      <c r="GK363">
        <v>155</v>
      </c>
      <c r="GL363">
        <v>773</v>
      </c>
    </row>
    <row r="364" spans="1:194" s="1" customFormat="1" ht="14.4" x14ac:dyDescent="0.3">
      <c r="A364" s="30" t="s">
        <v>46</v>
      </c>
      <c r="B364" s="1" t="s">
        <v>403</v>
      </c>
      <c r="C364" s="29" t="str">
        <f t="shared" si="106"/>
        <v>LA England - Vale of White Horse</v>
      </c>
      <c r="D364" s="48">
        <f t="shared" si="97"/>
        <v>6362</v>
      </c>
      <c r="E364" s="48">
        <f t="shared" si="98"/>
        <v>5258</v>
      </c>
      <c r="F364" s="49">
        <f t="shared" si="99"/>
        <v>149347</v>
      </c>
      <c r="G364" s="49">
        <f t="shared" si="100"/>
        <v>73944</v>
      </c>
      <c r="H364" s="50">
        <f t="shared" si="101"/>
        <v>75403</v>
      </c>
      <c r="I364" s="50">
        <f t="shared" si="102"/>
        <v>56560</v>
      </c>
      <c r="J364" s="50">
        <f t="shared" si="103"/>
        <v>59760</v>
      </c>
      <c r="K364" s="47">
        <f t="shared" si="104"/>
        <v>17384</v>
      </c>
      <c r="L364" s="48">
        <f t="shared" si="105"/>
        <v>15643</v>
      </c>
      <c r="M364" s="184">
        <v>761</v>
      </c>
      <c r="N364" s="184">
        <v>920</v>
      </c>
      <c r="O364" s="184">
        <v>891</v>
      </c>
      <c r="P364" s="184">
        <v>840</v>
      </c>
      <c r="Q364" s="184">
        <v>930</v>
      </c>
      <c r="R364" s="184">
        <v>943</v>
      </c>
      <c r="S364" s="184">
        <v>886</v>
      </c>
      <c r="T364" s="184">
        <v>972</v>
      </c>
      <c r="U364" s="184">
        <v>964</v>
      </c>
      <c r="V364" s="184">
        <v>959</v>
      </c>
      <c r="W364" s="184">
        <v>994</v>
      </c>
      <c r="X364" s="184">
        <v>962</v>
      </c>
      <c r="Y364" s="184">
        <v>1014</v>
      </c>
      <c r="Z364" s="184">
        <v>1071</v>
      </c>
      <c r="AA364" s="184">
        <v>1114</v>
      </c>
      <c r="AB364" s="184">
        <v>1057</v>
      </c>
      <c r="AC364" s="184">
        <v>1094</v>
      </c>
      <c r="AD364" s="184">
        <v>1012</v>
      </c>
      <c r="AE364" s="184">
        <v>905</v>
      </c>
      <c r="AF364" s="184">
        <v>652</v>
      </c>
      <c r="AG364" s="184">
        <v>503</v>
      </c>
      <c r="AH364" s="184">
        <v>607</v>
      </c>
      <c r="AI364" s="184">
        <v>631</v>
      </c>
      <c r="AJ364" s="184">
        <v>658</v>
      </c>
      <c r="AK364" s="184">
        <v>842</v>
      </c>
      <c r="AL364" s="184">
        <v>826</v>
      </c>
      <c r="AM364" s="184">
        <v>821</v>
      </c>
      <c r="AN364" s="184">
        <v>898</v>
      </c>
      <c r="AO364" s="184">
        <v>871</v>
      </c>
      <c r="AP364" s="184">
        <v>871</v>
      </c>
      <c r="AQ364" s="184">
        <v>935</v>
      </c>
      <c r="AR364" s="184">
        <v>959</v>
      </c>
      <c r="AS364" s="184">
        <v>1064</v>
      </c>
      <c r="AT364" s="184">
        <v>1032</v>
      </c>
      <c r="AU364" s="184">
        <v>1005</v>
      </c>
      <c r="AV364" s="184">
        <v>1080</v>
      </c>
      <c r="AW364" s="184">
        <v>1088</v>
      </c>
      <c r="AX364" s="184">
        <v>982</v>
      </c>
      <c r="AY364" s="184">
        <v>1037</v>
      </c>
      <c r="AZ364" s="184">
        <v>983</v>
      </c>
      <c r="BA364" s="184">
        <v>1011</v>
      </c>
      <c r="BB364" s="184">
        <v>1040</v>
      </c>
      <c r="BC364" s="184">
        <v>1002</v>
      </c>
      <c r="BD364" s="184">
        <v>942</v>
      </c>
      <c r="BE364" s="184">
        <v>987</v>
      </c>
      <c r="BF364" s="184">
        <v>990</v>
      </c>
      <c r="BG364" s="184">
        <v>871</v>
      </c>
      <c r="BH364" s="184">
        <v>852</v>
      </c>
      <c r="BI364" s="184">
        <v>952</v>
      </c>
      <c r="BJ364" s="184">
        <v>935</v>
      </c>
      <c r="BK364" s="184">
        <v>930</v>
      </c>
      <c r="BL364" s="184">
        <v>968</v>
      </c>
      <c r="BM364" s="184">
        <v>885</v>
      </c>
      <c r="BN364" s="184">
        <v>917</v>
      </c>
      <c r="BO364" s="184">
        <v>926</v>
      </c>
      <c r="BP364" s="184">
        <v>944</v>
      </c>
      <c r="BQ364" s="184">
        <v>981</v>
      </c>
      <c r="BR364" s="184">
        <v>957</v>
      </c>
      <c r="BS364" s="184">
        <v>977</v>
      </c>
      <c r="BT364" s="184">
        <v>1003</v>
      </c>
      <c r="BU364" s="184">
        <v>968</v>
      </c>
      <c r="BV364" s="184">
        <v>903</v>
      </c>
      <c r="BW364" s="184">
        <v>911</v>
      </c>
      <c r="BX364" s="184">
        <v>885</v>
      </c>
      <c r="BY364" s="184">
        <v>790</v>
      </c>
      <c r="BZ364" s="184">
        <v>760</v>
      </c>
      <c r="CA364" s="184">
        <v>795</v>
      </c>
      <c r="CB364" s="184">
        <v>756</v>
      </c>
      <c r="CC364" s="184">
        <v>703</v>
      </c>
      <c r="CD364" s="184">
        <v>654</v>
      </c>
      <c r="CE364" s="184">
        <v>654</v>
      </c>
      <c r="CF364" s="184">
        <v>673</v>
      </c>
      <c r="CG364" s="184">
        <v>657</v>
      </c>
      <c r="CH364" s="184">
        <v>651</v>
      </c>
      <c r="CI364" s="184">
        <v>649</v>
      </c>
      <c r="CJ364" s="184">
        <v>678</v>
      </c>
      <c r="CK364" s="184">
        <v>694</v>
      </c>
      <c r="CL364" s="184">
        <v>786</v>
      </c>
      <c r="CM364" s="184">
        <v>491</v>
      </c>
      <c r="CN364" s="184">
        <v>553</v>
      </c>
      <c r="CO364" s="184">
        <v>468</v>
      </c>
      <c r="CP364" s="184">
        <v>423</v>
      </c>
      <c r="CQ364" s="184">
        <v>366</v>
      </c>
      <c r="CR364" s="184">
        <v>322</v>
      </c>
      <c r="CS364" s="184">
        <v>351</v>
      </c>
      <c r="CT364" s="184">
        <v>275</v>
      </c>
      <c r="CU364" s="184">
        <v>252</v>
      </c>
      <c r="CV364" s="184">
        <v>246</v>
      </c>
      <c r="CW364" s="184">
        <v>220</v>
      </c>
      <c r="CX364" s="184">
        <v>167</v>
      </c>
      <c r="CY364" s="184">
        <v>539</v>
      </c>
      <c r="CZ364">
        <v>699</v>
      </c>
      <c r="DA364">
        <v>824</v>
      </c>
      <c r="DB364">
        <v>852</v>
      </c>
      <c r="DC364">
        <v>816</v>
      </c>
      <c r="DD364">
        <v>847</v>
      </c>
      <c r="DE364">
        <v>855</v>
      </c>
      <c r="DF364">
        <v>880</v>
      </c>
      <c r="DG364">
        <v>925</v>
      </c>
      <c r="DH364">
        <v>873</v>
      </c>
      <c r="DI364">
        <v>946</v>
      </c>
      <c r="DJ364">
        <v>920</v>
      </c>
      <c r="DK364">
        <v>948</v>
      </c>
      <c r="DL364">
        <v>918</v>
      </c>
      <c r="DM364">
        <v>885</v>
      </c>
      <c r="DN364">
        <v>864</v>
      </c>
      <c r="DO364">
        <v>873</v>
      </c>
      <c r="DP364">
        <v>910</v>
      </c>
      <c r="DQ364">
        <v>808</v>
      </c>
      <c r="DR364">
        <v>747</v>
      </c>
      <c r="DS364">
        <v>549</v>
      </c>
      <c r="DT364">
        <v>411</v>
      </c>
      <c r="DU364">
        <v>472</v>
      </c>
      <c r="DV364">
        <v>627</v>
      </c>
      <c r="DW364">
        <v>669</v>
      </c>
      <c r="DX364">
        <v>775</v>
      </c>
      <c r="DY364">
        <v>818</v>
      </c>
      <c r="DZ364">
        <v>802</v>
      </c>
      <c r="EA364">
        <v>871</v>
      </c>
      <c r="EB364">
        <v>841</v>
      </c>
      <c r="EC364">
        <v>926</v>
      </c>
      <c r="ED364">
        <v>1035</v>
      </c>
      <c r="EE364">
        <v>915</v>
      </c>
      <c r="EF364">
        <v>1119</v>
      </c>
      <c r="EG364">
        <v>1115</v>
      </c>
      <c r="EH364">
        <v>1104</v>
      </c>
      <c r="EI364">
        <v>1156</v>
      </c>
      <c r="EJ364">
        <v>1093</v>
      </c>
      <c r="EK364">
        <v>1187</v>
      </c>
      <c r="EL364">
        <v>1074</v>
      </c>
      <c r="EM364">
        <v>1036</v>
      </c>
      <c r="EN364">
        <v>1104</v>
      </c>
      <c r="EO364">
        <v>1059</v>
      </c>
      <c r="EP364">
        <v>1046</v>
      </c>
      <c r="EQ364">
        <v>1051</v>
      </c>
      <c r="ER364">
        <v>1029</v>
      </c>
      <c r="ES364">
        <v>1039</v>
      </c>
      <c r="ET364">
        <v>937</v>
      </c>
      <c r="EU364">
        <v>948</v>
      </c>
      <c r="EV364">
        <v>855</v>
      </c>
      <c r="EW364">
        <v>932</v>
      </c>
      <c r="EX364">
        <v>917</v>
      </c>
      <c r="EY364">
        <v>998</v>
      </c>
      <c r="EZ364">
        <v>950</v>
      </c>
      <c r="FA364">
        <v>980</v>
      </c>
      <c r="FB364">
        <v>1003</v>
      </c>
      <c r="FC364">
        <v>1019</v>
      </c>
      <c r="FD364">
        <v>986</v>
      </c>
      <c r="FE364">
        <v>933</v>
      </c>
      <c r="FF364">
        <v>1026</v>
      </c>
      <c r="FG364">
        <v>997</v>
      </c>
      <c r="FH364">
        <v>933</v>
      </c>
      <c r="FI364">
        <v>973</v>
      </c>
      <c r="FJ364">
        <v>911</v>
      </c>
      <c r="FK364">
        <v>918</v>
      </c>
      <c r="FL364">
        <v>876</v>
      </c>
      <c r="FM364">
        <v>902</v>
      </c>
      <c r="FN364">
        <v>831</v>
      </c>
      <c r="FO364">
        <v>762</v>
      </c>
      <c r="FP364">
        <v>715</v>
      </c>
      <c r="FQ364">
        <v>714</v>
      </c>
      <c r="FR364">
        <v>768</v>
      </c>
      <c r="FS364">
        <v>691</v>
      </c>
      <c r="FT364">
        <v>638</v>
      </c>
      <c r="FU364">
        <v>696</v>
      </c>
      <c r="FV364">
        <v>682</v>
      </c>
      <c r="FW364">
        <v>735</v>
      </c>
      <c r="FX364">
        <v>753</v>
      </c>
      <c r="FY364">
        <v>834</v>
      </c>
      <c r="FZ364">
        <v>585</v>
      </c>
      <c r="GA364">
        <v>608</v>
      </c>
      <c r="GB364">
        <v>619</v>
      </c>
      <c r="GC364">
        <v>542</v>
      </c>
      <c r="GD364">
        <v>470</v>
      </c>
      <c r="GE364">
        <v>411</v>
      </c>
      <c r="GF364">
        <v>391</v>
      </c>
      <c r="GG364">
        <v>355</v>
      </c>
      <c r="GH364">
        <v>339</v>
      </c>
      <c r="GI364">
        <v>350</v>
      </c>
      <c r="GJ364">
        <v>279</v>
      </c>
      <c r="GK364">
        <v>260</v>
      </c>
      <c r="GL364">
        <v>1068</v>
      </c>
    </row>
    <row r="365" spans="1:194" s="1" customFormat="1" ht="14.4" x14ac:dyDescent="0.3">
      <c r="A365" s="30" t="s">
        <v>46</v>
      </c>
      <c r="B365" s="1" t="s">
        <v>404</v>
      </c>
      <c r="C365" s="29" t="str">
        <f t="shared" si="106"/>
        <v>LA England - Wakefield</v>
      </c>
      <c r="D365" s="48">
        <f t="shared" si="97"/>
        <v>13654</v>
      </c>
      <c r="E365" s="48">
        <f t="shared" si="98"/>
        <v>12910</v>
      </c>
      <c r="F365" s="49">
        <f t="shared" si="99"/>
        <v>367666</v>
      </c>
      <c r="G365" s="49">
        <f t="shared" si="100"/>
        <v>181364</v>
      </c>
      <c r="H365" s="50">
        <f t="shared" si="101"/>
        <v>186302</v>
      </c>
      <c r="I365" s="50">
        <f t="shared" si="102"/>
        <v>141578</v>
      </c>
      <c r="J365" s="50">
        <f t="shared" si="103"/>
        <v>148607</v>
      </c>
      <c r="K365" s="47">
        <f t="shared" si="104"/>
        <v>39786</v>
      </c>
      <c r="L365" s="48">
        <f t="shared" si="105"/>
        <v>37695</v>
      </c>
      <c r="M365" s="184">
        <v>1882</v>
      </c>
      <c r="N365" s="184">
        <v>1955</v>
      </c>
      <c r="O365" s="184">
        <v>2111</v>
      </c>
      <c r="P365" s="184">
        <v>2154</v>
      </c>
      <c r="Q365" s="184">
        <v>2228</v>
      </c>
      <c r="R365" s="184">
        <v>2222</v>
      </c>
      <c r="S365" s="184">
        <v>2165</v>
      </c>
      <c r="T365" s="184">
        <v>2250</v>
      </c>
      <c r="U365" s="184">
        <v>2331</v>
      </c>
      <c r="V365" s="184">
        <v>2196</v>
      </c>
      <c r="W365" s="184">
        <v>2343</v>
      </c>
      <c r="X365" s="184">
        <v>2295</v>
      </c>
      <c r="Y365" s="184">
        <v>2299</v>
      </c>
      <c r="Z365" s="184">
        <v>2343</v>
      </c>
      <c r="AA365" s="184">
        <v>2324</v>
      </c>
      <c r="AB365" s="184">
        <v>2220</v>
      </c>
      <c r="AC365" s="184">
        <v>2263</v>
      </c>
      <c r="AD365" s="184">
        <v>2205</v>
      </c>
      <c r="AE365" s="184">
        <v>2117</v>
      </c>
      <c r="AF365" s="184">
        <v>1746</v>
      </c>
      <c r="AG365" s="184">
        <v>1700</v>
      </c>
      <c r="AH365" s="184">
        <v>1514</v>
      </c>
      <c r="AI365" s="184">
        <v>1720</v>
      </c>
      <c r="AJ365" s="184">
        <v>1803</v>
      </c>
      <c r="AK365" s="184">
        <v>2064</v>
      </c>
      <c r="AL365" s="184">
        <v>2068</v>
      </c>
      <c r="AM365" s="184">
        <v>2050</v>
      </c>
      <c r="AN365" s="184">
        <v>2394</v>
      </c>
      <c r="AO365" s="184">
        <v>2313</v>
      </c>
      <c r="AP365" s="184">
        <v>2416</v>
      </c>
      <c r="AQ365" s="184">
        <v>2526</v>
      </c>
      <c r="AR365" s="184">
        <v>2671</v>
      </c>
      <c r="AS365" s="184">
        <v>2773</v>
      </c>
      <c r="AT365" s="184">
        <v>2747</v>
      </c>
      <c r="AU365" s="184">
        <v>2612</v>
      </c>
      <c r="AV365" s="184">
        <v>2657</v>
      </c>
      <c r="AW365" s="184">
        <v>2670</v>
      </c>
      <c r="AX365" s="184">
        <v>2652</v>
      </c>
      <c r="AY365" s="184">
        <v>2633</v>
      </c>
      <c r="AZ365" s="184">
        <v>2597</v>
      </c>
      <c r="BA365" s="184">
        <v>2424</v>
      </c>
      <c r="BB365" s="184">
        <v>2427</v>
      </c>
      <c r="BC365" s="184">
        <v>2292</v>
      </c>
      <c r="BD365" s="184">
        <v>2268</v>
      </c>
      <c r="BE365" s="184">
        <v>2325</v>
      </c>
      <c r="BF365" s="184">
        <v>2132</v>
      </c>
      <c r="BG365" s="184">
        <v>1986</v>
      </c>
      <c r="BH365" s="184">
        <v>1982</v>
      </c>
      <c r="BI365" s="184">
        <v>2057</v>
      </c>
      <c r="BJ365" s="184">
        <v>2158</v>
      </c>
      <c r="BK365" s="184">
        <v>2146</v>
      </c>
      <c r="BL365" s="184">
        <v>2323</v>
      </c>
      <c r="BM365" s="184">
        <v>2427</v>
      </c>
      <c r="BN365" s="184">
        <v>2610</v>
      </c>
      <c r="BO365" s="184">
        <v>2686</v>
      </c>
      <c r="BP365" s="184">
        <v>2536</v>
      </c>
      <c r="BQ365" s="184">
        <v>2709</v>
      </c>
      <c r="BR365" s="184">
        <v>2567</v>
      </c>
      <c r="BS365" s="184">
        <v>2570</v>
      </c>
      <c r="BT365" s="184">
        <v>2483</v>
      </c>
      <c r="BU365" s="184">
        <v>2464</v>
      </c>
      <c r="BV365" s="184">
        <v>2402</v>
      </c>
      <c r="BW365" s="184">
        <v>2328</v>
      </c>
      <c r="BX365" s="184">
        <v>2238</v>
      </c>
      <c r="BY365" s="184">
        <v>2105</v>
      </c>
      <c r="BZ365" s="184">
        <v>2105</v>
      </c>
      <c r="CA365" s="184">
        <v>2068</v>
      </c>
      <c r="CB365" s="184">
        <v>1891</v>
      </c>
      <c r="CC365" s="184">
        <v>1787</v>
      </c>
      <c r="CD365" s="184">
        <v>1700</v>
      </c>
      <c r="CE365" s="184">
        <v>1741</v>
      </c>
      <c r="CF365" s="184">
        <v>1654</v>
      </c>
      <c r="CG365" s="184">
        <v>1537</v>
      </c>
      <c r="CH365" s="184">
        <v>1581</v>
      </c>
      <c r="CI365" s="184">
        <v>1578</v>
      </c>
      <c r="CJ365" s="184">
        <v>1628</v>
      </c>
      <c r="CK365" s="184">
        <v>1579</v>
      </c>
      <c r="CL365" s="184">
        <v>1736</v>
      </c>
      <c r="CM365" s="184">
        <v>1283</v>
      </c>
      <c r="CN365" s="184">
        <v>1161</v>
      </c>
      <c r="CO365" s="184">
        <v>1191</v>
      </c>
      <c r="CP365" s="184">
        <v>1025</v>
      </c>
      <c r="CQ365" s="184">
        <v>764</v>
      </c>
      <c r="CR365" s="184">
        <v>686</v>
      </c>
      <c r="CS365" s="184">
        <v>626</v>
      </c>
      <c r="CT365" s="184">
        <v>615</v>
      </c>
      <c r="CU365" s="184">
        <v>549</v>
      </c>
      <c r="CV365" s="184">
        <v>470</v>
      </c>
      <c r="CW365" s="184">
        <v>369</v>
      </c>
      <c r="CX365" s="184">
        <v>303</v>
      </c>
      <c r="CY365" s="184">
        <v>863</v>
      </c>
      <c r="CZ365">
        <v>1823</v>
      </c>
      <c r="DA365">
        <v>1869</v>
      </c>
      <c r="DB365">
        <v>1943</v>
      </c>
      <c r="DC365">
        <v>1986</v>
      </c>
      <c r="DD365">
        <v>2096</v>
      </c>
      <c r="DE365">
        <v>2173</v>
      </c>
      <c r="DF365">
        <v>2090</v>
      </c>
      <c r="DG365">
        <v>2165</v>
      </c>
      <c r="DH365">
        <v>2125</v>
      </c>
      <c r="DI365">
        <v>2197</v>
      </c>
      <c r="DJ365">
        <v>2082</v>
      </c>
      <c r="DK365">
        <v>2236</v>
      </c>
      <c r="DL365">
        <v>2212</v>
      </c>
      <c r="DM365">
        <v>2166</v>
      </c>
      <c r="DN365">
        <v>2193</v>
      </c>
      <c r="DO365">
        <v>2117</v>
      </c>
      <c r="DP365">
        <v>2114</v>
      </c>
      <c r="DQ365">
        <v>2108</v>
      </c>
      <c r="DR365">
        <v>1922</v>
      </c>
      <c r="DS365">
        <v>1433</v>
      </c>
      <c r="DT365">
        <v>1336</v>
      </c>
      <c r="DU365">
        <v>1313</v>
      </c>
      <c r="DV365">
        <v>1600</v>
      </c>
      <c r="DW365">
        <v>1853</v>
      </c>
      <c r="DX365">
        <v>1955</v>
      </c>
      <c r="DY365">
        <v>2202</v>
      </c>
      <c r="DZ365">
        <v>2274</v>
      </c>
      <c r="EA365">
        <v>2398</v>
      </c>
      <c r="EB365">
        <v>2570</v>
      </c>
      <c r="EC365">
        <v>2513</v>
      </c>
      <c r="ED365">
        <v>2653</v>
      </c>
      <c r="EE365">
        <v>2762</v>
      </c>
      <c r="EF365">
        <v>2941</v>
      </c>
      <c r="EG365">
        <v>2858</v>
      </c>
      <c r="EH365">
        <v>2821</v>
      </c>
      <c r="EI365">
        <v>2706</v>
      </c>
      <c r="EJ365">
        <v>2867</v>
      </c>
      <c r="EK365">
        <v>2750</v>
      </c>
      <c r="EL365">
        <v>2662</v>
      </c>
      <c r="EM365">
        <v>2648</v>
      </c>
      <c r="EN365">
        <v>2499</v>
      </c>
      <c r="EO365">
        <v>2439</v>
      </c>
      <c r="EP365">
        <v>2471</v>
      </c>
      <c r="EQ365">
        <v>2338</v>
      </c>
      <c r="ER365">
        <v>2428</v>
      </c>
      <c r="ES365">
        <v>2213</v>
      </c>
      <c r="ET365">
        <v>1995</v>
      </c>
      <c r="EU365">
        <v>1861</v>
      </c>
      <c r="EV365">
        <v>2075</v>
      </c>
      <c r="EW365">
        <v>2180</v>
      </c>
      <c r="EX365">
        <v>2129</v>
      </c>
      <c r="EY365">
        <v>2412</v>
      </c>
      <c r="EZ365">
        <v>2526</v>
      </c>
      <c r="FA365">
        <v>2689</v>
      </c>
      <c r="FB365">
        <v>2655</v>
      </c>
      <c r="FC365">
        <v>2646</v>
      </c>
      <c r="FD365">
        <v>2657</v>
      </c>
      <c r="FE365">
        <v>2679</v>
      </c>
      <c r="FF365">
        <v>2595</v>
      </c>
      <c r="FG365">
        <v>2537</v>
      </c>
      <c r="FH365">
        <v>2502</v>
      </c>
      <c r="FI365">
        <v>2480</v>
      </c>
      <c r="FJ365">
        <v>2358</v>
      </c>
      <c r="FK365">
        <v>2300</v>
      </c>
      <c r="FL365">
        <v>2175</v>
      </c>
      <c r="FM365">
        <v>2182</v>
      </c>
      <c r="FN365">
        <v>2081</v>
      </c>
      <c r="FO365">
        <v>1938</v>
      </c>
      <c r="FP365">
        <v>1991</v>
      </c>
      <c r="FQ365">
        <v>1834</v>
      </c>
      <c r="FR365">
        <v>1842</v>
      </c>
      <c r="FS365">
        <v>1813</v>
      </c>
      <c r="FT365">
        <v>1670</v>
      </c>
      <c r="FU365">
        <v>1698</v>
      </c>
      <c r="FV365">
        <v>1770</v>
      </c>
      <c r="FW365">
        <v>1776</v>
      </c>
      <c r="FX365">
        <v>1842</v>
      </c>
      <c r="FY365">
        <v>1951</v>
      </c>
      <c r="FZ365">
        <v>1453</v>
      </c>
      <c r="GA365">
        <v>1443</v>
      </c>
      <c r="GB365">
        <v>1341</v>
      </c>
      <c r="GC365">
        <v>1193</v>
      </c>
      <c r="GD365">
        <v>971</v>
      </c>
      <c r="GE365">
        <v>928</v>
      </c>
      <c r="GF365">
        <v>857</v>
      </c>
      <c r="GG365">
        <v>822</v>
      </c>
      <c r="GH365">
        <v>747</v>
      </c>
      <c r="GI365">
        <v>657</v>
      </c>
      <c r="GJ365">
        <v>551</v>
      </c>
      <c r="GK365">
        <v>460</v>
      </c>
      <c r="GL365">
        <v>1920</v>
      </c>
    </row>
    <row r="366" spans="1:194" s="1" customFormat="1" ht="14.4" x14ac:dyDescent="0.3">
      <c r="A366" s="30" t="s">
        <v>46</v>
      </c>
      <c r="B366" s="1" t="s">
        <v>405</v>
      </c>
      <c r="C366" s="29" t="str">
        <f t="shared" si="106"/>
        <v>LA England - Walsall</v>
      </c>
      <c r="D366" s="48">
        <f t="shared" si="97"/>
        <v>12675</v>
      </c>
      <c r="E366" s="48">
        <f t="shared" si="98"/>
        <v>11989</v>
      </c>
      <c r="F366" s="49">
        <f t="shared" si="99"/>
        <v>295678</v>
      </c>
      <c r="G366" s="49">
        <f t="shared" si="100"/>
        <v>145418</v>
      </c>
      <c r="H366" s="50">
        <f t="shared" si="101"/>
        <v>150260</v>
      </c>
      <c r="I366" s="50">
        <f t="shared" si="102"/>
        <v>108789</v>
      </c>
      <c r="J366" s="50">
        <f t="shared" si="103"/>
        <v>115090</v>
      </c>
      <c r="K366" s="47">
        <f t="shared" si="104"/>
        <v>36629</v>
      </c>
      <c r="L366" s="48">
        <f t="shared" si="105"/>
        <v>35170</v>
      </c>
      <c r="M366" s="184">
        <v>1809</v>
      </c>
      <c r="N366" s="184">
        <v>1910</v>
      </c>
      <c r="O366" s="184">
        <v>1938</v>
      </c>
      <c r="P366" s="184">
        <v>1891</v>
      </c>
      <c r="Q366" s="184">
        <v>1891</v>
      </c>
      <c r="R366" s="184">
        <v>1973</v>
      </c>
      <c r="S366" s="184">
        <v>2033</v>
      </c>
      <c r="T366" s="184">
        <v>1981</v>
      </c>
      <c r="U366" s="184">
        <v>2111</v>
      </c>
      <c r="V366" s="184">
        <v>2085</v>
      </c>
      <c r="W366" s="184">
        <v>2140</v>
      </c>
      <c r="X366" s="184">
        <v>2192</v>
      </c>
      <c r="Y366" s="184">
        <v>2158</v>
      </c>
      <c r="Z366" s="184">
        <v>2095</v>
      </c>
      <c r="AA366" s="184">
        <v>2078</v>
      </c>
      <c r="AB366" s="184">
        <v>2119</v>
      </c>
      <c r="AC366" s="184">
        <v>2203</v>
      </c>
      <c r="AD366" s="184">
        <v>2022</v>
      </c>
      <c r="AE366" s="184">
        <v>1996</v>
      </c>
      <c r="AF366" s="184">
        <v>1714</v>
      </c>
      <c r="AG366" s="184">
        <v>1735</v>
      </c>
      <c r="AH366" s="184">
        <v>1710</v>
      </c>
      <c r="AI366" s="184">
        <v>1774</v>
      </c>
      <c r="AJ366" s="184">
        <v>1817</v>
      </c>
      <c r="AK366" s="184">
        <v>1830</v>
      </c>
      <c r="AL366" s="184">
        <v>1842</v>
      </c>
      <c r="AM366" s="184">
        <v>1882</v>
      </c>
      <c r="AN366" s="184">
        <v>1804</v>
      </c>
      <c r="AO366" s="184">
        <v>1905</v>
      </c>
      <c r="AP366" s="184">
        <v>1906</v>
      </c>
      <c r="AQ366" s="184">
        <v>1747</v>
      </c>
      <c r="AR366" s="184">
        <v>1955</v>
      </c>
      <c r="AS366" s="184">
        <v>1970</v>
      </c>
      <c r="AT366" s="184">
        <v>1916</v>
      </c>
      <c r="AU366" s="184">
        <v>2060</v>
      </c>
      <c r="AV366" s="184">
        <v>1852</v>
      </c>
      <c r="AW366" s="184">
        <v>2008</v>
      </c>
      <c r="AX366" s="184">
        <v>2050</v>
      </c>
      <c r="AY366" s="184">
        <v>1925</v>
      </c>
      <c r="AZ366" s="184">
        <v>2090</v>
      </c>
      <c r="BA366" s="184">
        <v>1937</v>
      </c>
      <c r="BB366" s="184">
        <v>2001</v>
      </c>
      <c r="BC366" s="184">
        <v>1791</v>
      </c>
      <c r="BD366" s="184">
        <v>1797</v>
      </c>
      <c r="BE366" s="184">
        <v>1954</v>
      </c>
      <c r="BF366" s="184">
        <v>1787</v>
      </c>
      <c r="BG366" s="184">
        <v>1583</v>
      </c>
      <c r="BH366" s="184">
        <v>1529</v>
      </c>
      <c r="BI366" s="184">
        <v>1752</v>
      </c>
      <c r="BJ366" s="184">
        <v>1554</v>
      </c>
      <c r="BK366" s="184">
        <v>1685</v>
      </c>
      <c r="BL366" s="184">
        <v>1759</v>
      </c>
      <c r="BM366" s="184">
        <v>1837</v>
      </c>
      <c r="BN366" s="184">
        <v>1908</v>
      </c>
      <c r="BO366" s="184">
        <v>1933</v>
      </c>
      <c r="BP366" s="184">
        <v>1859</v>
      </c>
      <c r="BQ366" s="184">
        <v>1824</v>
      </c>
      <c r="BR366" s="184">
        <v>1845</v>
      </c>
      <c r="BS366" s="184">
        <v>1798</v>
      </c>
      <c r="BT366" s="184">
        <v>1718</v>
      </c>
      <c r="BU366" s="184">
        <v>1617</v>
      </c>
      <c r="BV366" s="184">
        <v>1696</v>
      </c>
      <c r="BW366" s="184">
        <v>1707</v>
      </c>
      <c r="BX366" s="184">
        <v>1575</v>
      </c>
      <c r="BY366" s="184">
        <v>1517</v>
      </c>
      <c r="BZ366" s="184">
        <v>1443</v>
      </c>
      <c r="CA366" s="184">
        <v>1390</v>
      </c>
      <c r="CB366" s="184">
        <v>1358</v>
      </c>
      <c r="CC366" s="184">
        <v>1251</v>
      </c>
      <c r="CD366" s="184">
        <v>1209</v>
      </c>
      <c r="CE366" s="184">
        <v>1131</v>
      </c>
      <c r="CF366" s="184">
        <v>1180</v>
      </c>
      <c r="CG366" s="184">
        <v>1113</v>
      </c>
      <c r="CH366" s="184">
        <v>1075</v>
      </c>
      <c r="CI366" s="184">
        <v>1063</v>
      </c>
      <c r="CJ366" s="184">
        <v>1032</v>
      </c>
      <c r="CK366" s="184">
        <v>1133</v>
      </c>
      <c r="CL366" s="184">
        <v>1085</v>
      </c>
      <c r="CM366" s="184">
        <v>834</v>
      </c>
      <c r="CN366" s="184">
        <v>880</v>
      </c>
      <c r="CO366" s="184">
        <v>869</v>
      </c>
      <c r="CP366" s="184">
        <v>766</v>
      </c>
      <c r="CQ366" s="184">
        <v>654</v>
      </c>
      <c r="CR366" s="184">
        <v>619</v>
      </c>
      <c r="CS366" s="184">
        <v>561</v>
      </c>
      <c r="CT366" s="184">
        <v>504</v>
      </c>
      <c r="CU366" s="184">
        <v>435</v>
      </c>
      <c r="CV366" s="184">
        <v>384</v>
      </c>
      <c r="CW366" s="184">
        <v>304</v>
      </c>
      <c r="CX366" s="184">
        <v>270</v>
      </c>
      <c r="CY366" s="184">
        <v>795</v>
      </c>
      <c r="CZ366">
        <v>1677</v>
      </c>
      <c r="DA366">
        <v>1738</v>
      </c>
      <c r="DB366">
        <v>1892</v>
      </c>
      <c r="DC366">
        <v>1793</v>
      </c>
      <c r="DD366">
        <v>2058</v>
      </c>
      <c r="DE366">
        <v>1914</v>
      </c>
      <c r="DF366">
        <v>1975</v>
      </c>
      <c r="DG366">
        <v>2079</v>
      </c>
      <c r="DH366">
        <v>2096</v>
      </c>
      <c r="DI366">
        <v>1987</v>
      </c>
      <c r="DJ366">
        <v>1972</v>
      </c>
      <c r="DK366">
        <v>2000</v>
      </c>
      <c r="DL366">
        <v>2086</v>
      </c>
      <c r="DM366">
        <v>2025</v>
      </c>
      <c r="DN366">
        <v>2011</v>
      </c>
      <c r="DO366">
        <v>1975</v>
      </c>
      <c r="DP366">
        <v>1998</v>
      </c>
      <c r="DQ366">
        <v>1894</v>
      </c>
      <c r="DR366">
        <v>1782</v>
      </c>
      <c r="DS366">
        <v>1448</v>
      </c>
      <c r="DT366">
        <v>1392</v>
      </c>
      <c r="DU366">
        <v>1455</v>
      </c>
      <c r="DV366">
        <v>1650</v>
      </c>
      <c r="DW366">
        <v>1655</v>
      </c>
      <c r="DX366">
        <v>1779</v>
      </c>
      <c r="DY366">
        <v>1896</v>
      </c>
      <c r="DZ366">
        <v>1894</v>
      </c>
      <c r="EA366">
        <v>1947</v>
      </c>
      <c r="EB366">
        <v>1949</v>
      </c>
      <c r="EC366">
        <v>1943</v>
      </c>
      <c r="ED366">
        <v>1992</v>
      </c>
      <c r="EE366">
        <v>2094</v>
      </c>
      <c r="EF366">
        <v>2192</v>
      </c>
      <c r="EG366">
        <v>2175</v>
      </c>
      <c r="EH366">
        <v>2111</v>
      </c>
      <c r="EI366">
        <v>2250</v>
      </c>
      <c r="EJ366">
        <v>2244</v>
      </c>
      <c r="EK366">
        <v>2216</v>
      </c>
      <c r="EL366">
        <v>2092</v>
      </c>
      <c r="EM366">
        <v>2173</v>
      </c>
      <c r="EN366">
        <v>2074</v>
      </c>
      <c r="EO366">
        <v>2125</v>
      </c>
      <c r="EP366">
        <v>2046</v>
      </c>
      <c r="EQ366">
        <v>1892</v>
      </c>
      <c r="ER366">
        <v>2029</v>
      </c>
      <c r="ES366">
        <v>1810</v>
      </c>
      <c r="ET366">
        <v>1655</v>
      </c>
      <c r="EU366">
        <v>1733</v>
      </c>
      <c r="EV366">
        <v>1651</v>
      </c>
      <c r="EW366">
        <v>1632</v>
      </c>
      <c r="EX366">
        <v>1664</v>
      </c>
      <c r="EY366">
        <v>1723</v>
      </c>
      <c r="EZ366">
        <v>1859</v>
      </c>
      <c r="FA366">
        <v>1960</v>
      </c>
      <c r="FB366">
        <v>1870</v>
      </c>
      <c r="FC366">
        <v>1913</v>
      </c>
      <c r="FD366">
        <v>1897</v>
      </c>
      <c r="FE366">
        <v>1816</v>
      </c>
      <c r="FF366">
        <v>1816</v>
      </c>
      <c r="FG366">
        <v>1768</v>
      </c>
      <c r="FH366">
        <v>1816</v>
      </c>
      <c r="FI366">
        <v>1765</v>
      </c>
      <c r="FJ366">
        <v>1744</v>
      </c>
      <c r="FK366">
        <v>1656</v>
      </c>
      <c r="FL366">
        <v>1597</v>
      </c>
      <c r="FM366">
        <v>1455</v>
      </c>
      <c r="FN366">
        <v>1491</v>
      </c>
      <c r="FO366">
        <v>1386</v>
      </c>
      <c r="FP366">
        <v>1324</v>
      </c>
      <c r="FQ366">
        <v>1269</v>
      </c>
      <c r="FR366">
        <v>1293</v>
      </c>
      <c r="FS366">
        <v>1126</v>
      </c>
      <c r="FT366">
        <v>1149</v>
      </c>
      <c r="FU366">
        <v>1170</v>
      </c>
      <c r="FV366">
        <v>1160</v>
      </c>
      <c r="FW366">
        <v>1189</v>
      </c>
      <c r="FX366">
        <v>1259</v>
      </c>
      <c r="FY366">
        <v>1254</v>
      </c>
      <c r="FZ366">
        <v>976</v>
      </c>
      <c r="GA366">
        <v>1010</v>
      </c>
      <c r="GB366">
        <v>1004</v>
      </c>
      <c r="GC366">
        <v>933</v>
      </c>
      <c r="GD366">
        <v>807</v>
      </c>
      <c r="GE366">
        <v>744</v>
      </c>
      <c r="GF366">
        <v>702</v>
      </c>
      <c r="GG366">
        <v>674</v>
      </c>
      <c r="GH366">
        <v>687</v>
      </c>
      <c r="GI366">
        <v>598</v>
      </c>
      <c r="GJ366">
        <v>528</v>
      </c>
      <c r="GK366">
        <v>419</v>
      </c>
      <c r="GL366">
        <v>1643</v>
      </c>
    </row>
    <row r="367" spans="1:194" s="1" customFormat="1" ht="14.4" x14ac:dyDescent="0.3">
      <c r="A367" s="30" t="s">
        <v>46</v>
      </c>
      <c r="B367" s="1" t="s">
        <v>406</v>
      </c>
      <c r="C367" s="29" t="str">
        <f t="shared" si="106"/>
        <v>LA England - Waltham Forest</v>
      </c>
      <c r="D367" s="48">
        <f t="shared" si="97"/>
        <v>10172</v>
      </c>
      <c r="E367" s="48">
        <f t="shared" si="98"/>
        <v>9836</v>
      </c>
      <c r="F367" s="49">
        <f t="shared" si="99"/>
        <v>279737</v>
      </c>
      <c r="G367" s="49">
        <f t="shared" si="100"/>
        <v>136568</v>
      </c>
      <c r="H367" s="50">
        <f t="shared" si="101"/>
        <v>143169</v>
      </c>
      <c r="I367" s="50">
        <f t="shared" si="102"/>
        <v>104702</v>
      </c>
      <c r="J367" s="50">
        <f t="shared" si="103"/>
        <v>112371</v>
      </c>
      <c r="K367" s="47">
        <f t="shared" si="104"/>
        <v>31866</v>
      </c>
      <c r="L367" s="48">
        <f t="shared" si="105"/>
        <v>30798</v>
      </c>
      <c r="M367" s="184">
        <v>2014</v>
      </c>
      <c r="N367" s="184">
        <v>1902</v>
      </c>
      <c r="O367" s="184">
        <v>2011</v>
      </c>
      <c r="P367" s="184">
        <v>1818</v>
      </c>
      <c r="Q367" s="184">
        <v>1790</v>
      </c>
      <c r="R367" s="184">
        <v>1952</v>
      </c>
      <c r="S367" s="184">
        <v>1684</v>
      </c>
      <c r="T367" s="184">
        <v>1713</v>
      </c>
      <c r="U367" s="184">
        <v>1760</v>
      </c>
      <c r="V367" s="184">
        <v>1719</v>
      </c>
      <c r="W367" s="184">
        <v>1658</v>
      </c>
      <c r="X367" s="184">
        <v>1673</v>
      </c>
      <c r="Y367" s="184">
        <v>1777</v>
      </c>
      <c r="Z367" s="184">
        <v>1711</v>
      </c>
      <c r="AA367" s="184">
        <v>1615</v>
      </c>
      <c r="AB367" s="184">
        <v>1689</v>
      </c>
      <c r="AC367" s="184">
        <v>1670</v>
      </c>
      <c r="AD367" s="184">
        <v>1710</v>
      </c>
      <c r="AE367" s="184">
        <v>1621</v>
      </c>
      <c r="AF367" s="184">
        <v>1528</v>
      </c>
      <c r="AG367" s="184">
        <v>1490</v>
      </c>
      <c r="AH367" s="184">
        <v>1560</v>
      </c>
      <c r="AI367" s="184">
        <v>1626</v>
      </c>
      <c r="AJ367" s="184">
        <v>1745</v>
      </c>
      <c r="AK367" s="184">
        <v>1947</v>
      </c>
      <c r="AL367" s="184">
        <v>2031</v>
      </c>
      <c r="AM367" s="184">
        <v>2069</v>
      </c>
      <c r="AN367" s="184">
        <v>2244</v>
      </c>
      <c r="AO367" s="184">
        <v>2216</v>
      </c>
      <c r="AP367" s="184">
        <v>2224</v>
      </c>
      <c r="AQ367" s="184">
        <v>2357</v>
      </c>
      <c r="AR367" s="184">
        <v>2414</v>
      </c>
      <c r="AS367" s="184">
        <v>2561</v>
      </c>
      <c r="AT367" s="184">
        <v>2661</v>
      </c>
      <c r="AU367" s="184">
        <v>2683</v>
      </c>
      <c r="AV367" s="184">
        <v>2747</v>
      </c>
      <c r="AW367" s="184">
        <v>2691</v>
      </c>
      <c r="AX367" s="184">
        <v>2649</v>
      </c>
      <c r="AY367" s="184">
        <v>2542</v>
      </c>
      <c r="AZ367" s="184">
        <v>2577</v>
      </c>
      <c r="BA367" s="184">
        <v>2492</v>
      </c>
      <c r="BB367" s="184">
        <v>2273</v>
      </c>
      <c r="BC367" s="184">
        <v>2286</v>
      </c>
      <c r="BD367" s="184">
        <v>2172</v>
      </c>
      <c r="BE367" s="184">
        <v>2100</v>
      </c>
      <c r="BF367" s="184">
        <v>1996</v>
      </c>
      <c r="BG367" s="184">
        <v>2094</v>
      </c>
      <c r="BH367" s="184">
        <v>1800</v>
      </c>
      <c r="BI367" s="184">
        <v>1976</v>
      </c>
      <c r="BJ367" s="184">
        <v>1850</v>
      </c>
      <c r="BK367" s="184">
        <v>1610</v>
      </c>
      <c r="BL367" s="184">
        <v>1589</v>
      </c>
      <c r="BM367" s="184">
        <v>1747</v>
      </c>
      <c r="BN367" s="184">
        <v>1808</v>
      </c>
      <c r="BO367" s="184">
        <v>1608</v>
      </c>
      <c r="BP367" s="184">
        <v>1541</v>
      </c>
      <c r="BQ367" s="184">
        <v>1594</v>
      </c>
      <c r="BR367" s="184">
        <v>1474</v>
      </c>
      <c r="BS367" s="184">
        <v>1498</v>
      </c>
      <c r="BT367" s="184">
        <v>1364</v>
      </c>
      <c r="BU367" s="184">
        <v>1399</v>
      </c>
      <c r="BV367" s="184">
        <v>1296</v>
      </c>
      <c r="BW367" s="184">
        <v>1171</v>
      </c>
      <c r="BX367" s="184">
        <v>1197</v>
      </c>
      <c r="BY367" s="184">
        <v>1186</v>
      </c>
      <c r="BZ367" s="184">
        <v>1041</v>
      </c>
      <c r="CA367" s="184">
        <v>942</v>
      </c>
      <c r="CB367" s="184">
        <v>882</v>
      </c>
      <c r="CC367" s="184">
        <v>830</v>
      </c>
      <c r="CD367" s="184">
        <v>813</v>
      </c>
      <c r="CE367" s="184">
        <v>722</v>
      </c>
      <c r="CF367" s="184">
        <v>679</v>
      </c>
      <c r="CG367" s="184">
        <v>690</v>
      </c>
      <c r="CH367" s="184">
        <v>612</v>
      </c>
      <c r="CI367" s="184">
        <v>576</v>
      </c>
      <c r="CJ367" s="184">
        <v>539</v>
      </c>
      <c r="CK367" s="184">
        <v>566</v>
      </c>
      <c r="CL367" s="184">
        <v>577</v>
      </c>
      <c r="CM367" s="184">
        <v>490</v>
      </c>
      <c r="CN367" s="184">
        <v>371</v>
      </c>
      <c r="CO367" s="184">
        <v>369</v>
      </c>
      <c r="CP367" s="184">
        <v>338</v>
      </c>
      <c r="CQ367" s="184">
        <v>317</v>
      </c>
      <c r="CR367" s="184">
        <v>236</v>
      </c>
      <c r="CS367" s="184">
        <v>295</v>
      </c>
      <c r="CT367" s="184">
        <v>255</v>
      </c>
      <c r="CU367" s="184">
        <v>230</v>
      </c>
      <c r="CV367" s="184">
        <v>251</v>
      </c>
      <c r="CW367" s="184">
        <v>176</v>
      </c>
      <c r="CX367" s="184">
        <v>138</v>
      </c>
      <c r="CY367" s="184">
        <v>463</v>
      </c>
      <c r="CZ367">
        <v>1912</v>
      </c>
      <c r="DA367">
        <v>1860</v>
      </c>
      <c r="DB367">
        <v>1872</v>
      </c>
      <c r="DC367">
        <v>1807</v>
      </c>
      <c r="DD367">
        <v>1796</v>
      </c>
      <c r="DE367">
        <v>1679</v>
      </c>
      <c r="DF367">
        <v>1633</v>
      </c>
      <c r="DG367">
        <v>1773</v>
      </c>
      <c r="DH367">
        <v>1731</v>
      </c>
      <c r="DI367">
        <v>1620</v>
      </c>
      <c r="DJ367">
        <v>1629</v>
      </c>
      <c r="DK367">
        <v>1650</v>
      </c>
      <c r="DL367">
        <v>1664</v>
      </c>
      <c r="DM367">
        <v>1629</v>
      </c>
      <c r="DN367">
        <v>1663</v>
      </c>
      <c r="DO367">
        <v>1673</v>
      </c>
      <c r="DP367">
        <v>1617</v>
      </c>
      <c r="DQ367">
        <v>1590</v>
      </c>
      <c r="DR367">
        <v>1487</v>
      </c>
      <c r="DS367">
        <v>1181</v>
      </c>
      <c r="DT367">
        <v>1179</v>
      </c>
      <c r="DU367">
        <v>1328</v>
      </c>
      <c r="DV367">
        <v>1545</v>
      </c>
      <c r="DW367">
        <v>1568</v>
      </c>
      <c r="DX367">
        <v>1772</v>
      </c>
      <c r="DY367">
        <v>1900</v>
      </c>
      <c r="DZ367">
        <v>2107</v>
      </c>
      <c r="EA367">
        <v>2087</v>
      </c>
      <c r="EB367">
        <v>2248</v>
      </c>
      <c r="EC367">
        <v>2377</v>
      </c>
      <c r="ED367">
        <v>2623</v>
      </c>
      <c r="EE367">
        <v>2676</v>
      </c>
      <c r="EF367">
        <v>2827</v>
      </c>
      <c r="EG367">
        <v>3001</v>
      </c>
      <c r="EH367">
        <v>3026</v>
      </c>
      <c r="EI367">
        <v>2741</v>
      </c>
      <c r="EJ367">
        <v>3022</v>
      </c>
      <c r="EK367">
        <v>2961</v>
      </c>
      <c r="EL367">
        <v>2807</v>
      </c>
      <c r="EM367">
        <v>2658</v>
      </c>
      <c r="EN367">
        <v>2647</v>
      </c>
      <c r="EO367">
        <v>2590</v>
      </c>
      <c r="EP367">
        <v>2464</v>
      </c>
      <c r="EQ367">
        <v>2350</v>
      </c>
      <c r="ER367">
        <v>2349</v>
      </c>
      <c r="ES367">
        <v>2172</v>
      </c>
      <c r="ET367">
        <v>2150</v>
      </c>
      <c r="EU367">
        <v>2009</v>
      </c>
      <c r="EV367">
        <v>1878</v>
      </c>
      <c r="EW367">
        <v>1923</v>
      </c>
      <c r="EX367">
        <v>1854</v>
      </c>
      <c r="EY367">
        <v>1785</v>
      </c>
      <c r="EZ367">
        <v>1719</v>
      </c>
      <c r="FA367">
        <v>1737</v>
      </c>
      <c r="FB367">
        <v>1697</v>
      </c>
      <c r="FC367">
        <v>1758</v>
      </c>
      <c r="FD367">
        <v>1631</v>
      </c>
      <c r="FE367">
        <v>1649</v>
      </c>
      <c r="FF367">
        <v>1704</v>
      </c>
      <c r="FG367">
        <v>1568</v>
      </c>
      <c r="FH367">
        <v>1555</v>
      </c>
      <c r="FI367">
        <v>1493</v>
      </c>
      <c r="FJ367">
        <v>1394</v>
      </c>
      <c r="FK367">
        <v>1236</v>
      </c>
      <c r="FL367">
        <v>1269</v>
      </c>
      <c r="FM367">
        <v>1183</v>
      </c>
      <c r="FN367">
        <v>1024</v>
      </c>
      <c r="FO367">
        <v>981</v>
      </c>
      <c r="FP367">
        <v>950</v>
      </c>
      <c r="FQ367">
        <v>915</v>
      </c>
      <c r="FR367">
        <v>866</v>
      </c>
      <c r="FS367">
        <v>833</v>
      </c>
      <c r="FT367">
        <v>789</v>
      </c>
      <c r="FU367">
        <v>776</v>
      </c>
      <c r="FV367">
        <v>692</v>
      </c>
      <c r="FW367">
        <v>672</v>
      </c>
      <c r="FX367">
        <v>711</v>
      </c>
      <c r="FY367">
        <v>720</v>
      </c>
      <c r="FZ367">
        <v>593</v>
      </c>
      <c r="GA367">
        <v>508</v>
      </c>
      <c r="GB367">
        <v>520</v>
      </c>
      <c r="GC367">
        <v>524</v>
      </c>
      <c r="GD367">
        <v>427</v>
      </c>
      <c r="GE367">
        <v>340</v>
      </c>
      <c r="GF367">
        <v>374</v>
      </c>
      <c r="GG367">
        <v>359</v>
      </c>
      <c r="GH367">
        <v>335</v>
      </c>
      <c r="GI367">
        <v>287</v>
      </c>
      <c r="GJ367">
        <v>239</v>
      </c>
      <c r="GK367">
        <v>196</v>
      </c>
      <c r="GL367">
        <v>855</v>
      </c>
    </row>
    <row r="368" spans="1:194" s="1" customFormat="1" ht="14.4" x14ac:dyDescent="0.3">
      <c r="A368" s="30" t="s">
        <v>46</v>
      </c>
      <c r="B368" s="1" t="s">
        <v>407</v>
      </c>
      <c r="C368" s="29" t="str">
        <f t="shared" si="106"/>
        <v>LA England - Wandsworth</v>
      </c>
      <c r="D368" s="48">
        <f t="shared" si="97"/>
        <v>9293</v>
      </c>
      <c r="E368" s="48">
        <f t="shared" si="98"/>
        <v>8803</v>
      </c>
      <c r="F368" s="49">
        <f t="shared" si="99"/>
        <v>337655</v>
      </c>
      <c r="G368" s="49">
        <f t="shared" si="100"/>
        <v>159468</v>
      </c>
      <c r="H368" s="50">
        <f t="shared" si="101"/>
        <v>178187</v>
      </c>
      <c r="I368" s="50">
        <f t="shared" si="102"/>
        <v>129355</v>
      </c>
      <c r="J368" s="50">
        <f t="shared" si="103"/>
        <v>149570</v>
      </c>
      <c r="K368" s="47">
        <f t="shared" si="104"/>
        <v>30113</v>
      </c>
      <c r="L368" s="48">
        <f t="shared" si="105"/>
        <v>28617</v>
      </c>
      <c r="M368" s="184">
        <v>1982</v>
      </c>
      <c r="N368" s="184">
        <v>1974</v>
      </c>
      <c r="O368" s="184">
        <v>1892</v>
      </c>
      <c r="P368" s="184">
        <v>1781</v>
      </c>
      <c r="Q368" s="184">
        <v>1674</v>
      </c>
      <c r="R368" s="184">
        <v>1693</v>
      </c>
      <c r="S368" s="184">
        <v>1654</v>
      </c>
      <c r="T368" s="184">
        <v>1713</v>
      </c>
      <c r="U368" s="184">
        <v>1606</v>
      </c>
      <c r="V368" s="184">
        <v>1651</v>
      </c>
      <c r="W368" s="184">
        <v>1571</v>
      </c>
      <c r="X368" s="184">
        <v>1629</v>
      </c>
      <c r="Y368" s="184">
        <v>1635</v>
      </c>
      <c r="Z368" s="184">
        <v>1560</v>
      </c>
      <c r="AA368" s="184">
        <v>1564</v>
      </c>
      <c r="AB368" s="184">
        <v>1529</v>
      </c>
      <c r="AC368" s="184">
        <v>1470</v>
      </c>
      <c r="AD368" s="184">
        <v>1535</v>
      </c>
      <c r="AE368" s="184">
        <v>1424</v>
      </c>
      <c r="AF368" s="184">
        <v>1249</v>
      </c>
      <c r="AG368" s="184">
        <v>1341</v>
      </c>
      <c r="AH368" s="184">
        <v>1517</v>
      </c>
      <c r="AI368" s="184">
        <v>1852</v>
      </c>
      <c r="AJ368" s="184">
        <v>2572</v>
      </c>
      <c r="AK368" s="184">
        <v>3029</v>
      </c>
      <c r="AL368" s="184">
        <v>3873</v>
      </c>
      <c r="AM368" s="184">
        <v>4477</v>
      </c>
      <c r="AN368" s="184">
        <v>5205</v>
      </c>
      <c r="AO368" s="184">
        <v>5327</v>
      </c>
      <c r="AP368" s="184">
        <v>5174</v>
      </c>
      <c r="AQ368" s="184">
        <v>4716</v>
      </c>
      <c r="AR368" s="184">
        <v>4416</v>
      </c>
      <c r="AS368" s="184">
        <v>4238</v>
      </c>
      <c r="AT368" s="184">
        <v>3869</v>
      </c>
      <c r="AU368" s="184">
        <v>3106</v>
      </c>
      <c r="AV368" s="184">
        <v>3007</v>
      </c>
      <c r="AW368" s="184">
        <v>2846</v>
      </c>
      <c r="AX368" s="184">
        <v>2555</v>
      </c>
      <c r="AY368" s="184">
        <v>2477</v>
      </c>
      <c r="AZ368" s="184">
        <v>2358</v>
      </c>
      <c r="BA368" s="184">
        <v>2231</v>
      </c>
      <c r="BB368" s="184">
        <v>2086</v>
      </c>
      <c r="BC368" s="184">
        <v>2191</v>
      </c>
      <c r="BD368" s="184">
        <v>2223</v>
      </c>
      <c r="BE368" s="184">
        <v>2114</v>
      </c>
      <c r="BF368" s="184">
        <v>1943</v>
      </c>
      <c r="BG368" s="184">
        <v>1936</v>
      </c>
      <c r="BH368" s="184">
        <v>2056</v>
      </c>
      <c r="BI368" s="184">
        <v>1873</v>
      </c>
      <c r="BJ368" s="184">
        <v>1948</v>
      </c>
      <c r="BK368" s="184">
        <v>1684</v>
      </c>
      <c r="BL368" s="184">
        <v>1843</v>
      </c>
      <c r="BM368" s="184">
        <v>1831</v>
      </c>
      <c r="BN368" s="184">
        <v>1628</v>
      </c>
      <c r="BO368" s="184">
        <v>1747</v>
      </c>
      <c r="BP368" s="184">
        <v>1710</v>
      </c>
      <c r="BQ368" s="184">
        <v>1619</v>
      </c>
      <c r="BR368" s="184">
        <v>1613</v>
      </c>
      <c r="BS368" s="184">
        <v>1656</v>
      </c>
      <c r="BT368" s="184">
        <v>1456</v>
      </c>
      <c r="BU368" s="184">
        <v>1505</v>
      </c>
      <c r="BV368" s="184">
        <v>1370</v>
      </c>
      <c r="BW368" s="184">
        <v>1284</v>
      </c>
      <c r="BX368" s="184">
        <v>1346</v>
      </c>
      <c r="BY368" s="184">
        <v>1191</v>
      </c>
      <c r="BZ368" s="184">
        <v>1082</v>
      </c>
      <c r="CA368" s="184">
        <v>977</v>
      </c>
      <c r="CB368" s="184">
        <v>902</v>
      </c>
      <c r="CC368" s="184">
        <v>868</v>
      </c>
      <c r="CD368" s="184">
        <v>776</v>
      </c>
      <c r="CE368" s="184">
        <v>732</v>
      </c>
      <c r="CF368" s="184">
        <v>765</v>
      </c>
      <c r="CG368" s="184">
        <v>725</v>
      </c>
      <c r="CH368" s="184">
        <v>691</v>
      </c>
      <c r="CI368" s="184">
        <v>650</v>
      </c>
      <c r="CJ368" s="184">
        <v>719</v>
      </c>
      <c r="CK368" s="184">
        <v>596</v>
      </c>
      <c r="CL368" s="184">
        <v>675</v>
      </c>
      <c r="CM368" s="184">
        <v>530</v>
      </c>
      <c r="CN368" s="184">
        <v>478</v>
      </c>
      <c r="CO368" s="184">
        <v>432</v>
      </c>
      <c r="CP368" s="184">
        <v>431</v>
      </c>
      <c r="CQ368" s="184">
        <v>357</v>
      </c>
      <c r="CR368" s="184">
        <v>326</v>
      </c>
      <c r="CS368" s="184">
        <v>320</v>
      </c>
      <c r="CT368" s="184">
        <v>256</v>
      </c>
      <c r="CU368" s="184">
        <v>276</v>
      </c>
      <c r="CV368" s="184">
        <v>231</v>
      </c>
      <c r="CW368" s="184">
        <v>180</v>
      </c>
      <c r="CX368" s="184">
        <v>152</v>
      </c>
      <c r="CY368" s="184">
        <v>516</v>
      </c>
      <c r="CZ368">
        <v>1843</v>
      </c>
      <c r="DA368">
        <v>1765</v>
      </c>
      <c r="DB368">
        <v>1717</v>
      </c>
      <c r="DC368">
        <v>1754</v>
      </c>
      <c r="DD368">
        <v>1657</v>
      </c>
      <c r="DE368">
        <v>1650</v>
      </c>
      <c r="DF368">
        <v>1543</v>
      </c>
      <c r="DG368">
        <v>1551</v>
      </c>
      <c r="DH368">
        <v>1589</v>
      </c>
      <c r="DI368">
        <v>1613</v>
      </c>
      <c r="DJ368">
        <v>1561</v>
      </c>
      <c r="DK368">
        <v>1571</v>
      </c>
      <c r="DL368">
        <v>1553</v>
      </c>
      <c r="DM368">
        <v>1468</v>
      </c>
      <c r="DN368">
        <v>1386</v>
      </c>
      <c r="DO368">
        <v>1445</v>
      </c>
      <c r="DP368">
        <v>1483</v>
      </c>
      <c r="DQ368">
        <v>1468</v>
      </c>
      <c r="DR368">
        <v>1331</v>
      </c>
      <c r="DS368">
        <v>1344</v>
      </c>
      <c r="DT368">
        <v>1637</v>
      </c>
      <c r="DU368">
        <v>1749</v>
      </c>
      <c r="DV368">
        <v>2262</v>
      </c>
      <c r="DW368">
        <v>3435</v>
      </c>
      <c r="DX368">
        <v>4404</v>
      </c>
      <c r="DY368">
        <v>5496</v>
      </c>
      <c r="DZ368">
        <v>5968</v>
      </c>
      <c r="EA368">
        <v>6185</v>
      </c>
      <c r="EB368">
        <v>5981</v>
      </c>
      <c r="EC368">
        <v>5867</v>
      </c>
      <c r="ED368">
        <v>5221</v>
      </c>
      <c r="EE368">
        <v>4542</v>
      </c>
      <c r="EF368">
        <v>4231</v>
      </c>
      <c r="EG368">
        <v>3774</v>
      </c>
      <c r="EH368">
        <v>3514</v>
      </c>
      <c r="EI368">
        <v>3249</v>
      </c>
      <c r="EJ368">
        <v>3045</v>
      </c>
      <c r="EK368">
        <v>2905</v>
      </c>
      <c r="EL368">
        <v>2771</v>
      </c>
      <c r="EM368">
        <v>2670</v>
      </c>
      <c r="EN368">
        <v>2526</v>
      </c>
      <c r="EO368">
        <v>2523</v>
      </c>
      <c r="EP368">
        <v>2447</v>
      </c>
      <c r="EQ368">
        <v>2356</v>
      </c>
      <c r="ER368">
        <v>2477</v>
      </c>
      <c r="ES368">
        <v>2398</v>
      </c>
      <c r="ET368">
        <v>2177</v>
      </c>
      <c r="EU368">
        <v>2043</v>
      </c>
      <c r="EV368">
        <v>2021</v>
      </c>
      <c r="EW368">
        <v>2046</v>
      </c>
      <c r="EX368">
        <v>1990</v>
      </c>
      <c r="EY368">
        <v>1904</v>
      </c>
      <c r="EZ368">
        <v>1982</v>
      </c>
      <c r="FA368">
        <v>1995</v>
      </c>
      <c r="FB368">
        <v>1945</v>
      </c>
      <c r="FC368">
        <v>1910</v>
      </c>
      <c r="FD368">
        <v>1891</v>
      </c>
      <c r="FE368">
        <v>1674</v>
      </c>
      <c r="FF368">
        <v>1852</v>
      </c>
      <c r="FG368">
        <v>1698</v>
      </c>
      <c r="FH368">
        <v>1555</v>
      </c>
      <c r="FI368">
        <v>1538</v>
      </c>
      <c r="FJ368">
        <v>1510</v>
      </c>
      <c r="FK368">
        <v>1318</v>
      </c>
      <c r="FL368">
        <v>1305</v>
      </c>
      <c r="FM368">
        <v>1172</v>
      </c>
      <c r="FN368">
        <v>1098</v>
      </c>
      <c r="FO368">
        <v>1089</v>
      </c>
      <c r="FP368">
        <v>1022</v>
      </c>
      <c r="FQ368">
        <v>897</v>
      </c>
      <c r="FR368">
        <v>943</v>
      </c>
      <c r="FS368">
        <v>930</v>
      </c>
      <c r="FT368">
        <v>872</v>
      </c>
      <c r="FU368">
        <v>882</v>
      </c>
      <c r="FV368">
        <v>818</v>
      </c>
      <c r="FW368">
        <v>796</v>
      </c>
      <c r="FX368">
        <v>826</v>
      </c>
      <c r="FY368">
        <v>831</v>
      </c>
      <c r="FZ368">
        <v>687</v>
      </c>
      <c r="GA368">
        <v>605</v>
      </c>
      <c r="GB368">
        <v>603</v>
      </c>
      <c r="GC368">
        <v>608</v>
      </c>
      <c r="GD368">
        <v>513</v>
      </c>
      <c r="GE368">
        <v>412</v>
      </c>
      <c r="GF368">
        <v>439</v>
      </c>
      <c r="GG368">
        <v>441</v>
      </c>
      <c r="GH368">
        <v>369</v>
      </c>
      <c r="GI368">
        <v>345</v>
      </c>
      <c r="GJ368">
        <v>309</v>
      </c>
      <c r="GK368">
        <v>273</v>
      </c>
      <c r="GL368">
        <v>1128</v>
      </c>
    </row>
    <row r="369" spans="1:194" s="1" customFormat="1" ht="14.4" x14ac:dyDescent="0.3">
      <c r="A369" s="30" t="s">
        <v>46</v>
      </c>
      <c r="B369" s="1" t="s">
        <v>408</v>
      </c>
      <c r="C369" s="29" t="str">
        <f t="shared" si="106"/>
        <v>LA England - Warrington</v>
      </c>
      <c r="D369" s="48">
        <f t="shared" si="97"/>
        <v>8433</v>
      </c>
      <c r="E369" s="48">
        <f t="shared" si="98"/>
        <v>7979</v>
      </c>
      <c r="F369" s="49">
        <f t="shared" si="99"/>
        <v>215391</v>
      </c>
      <c r="G369" s="49">
        <f t="shared" si="100"/>
        <v>106429</v>
      </c>
      <c r="H369" s="50">
        <f t="shared" si="101"/>
        <v>108962</v>
      </c>
      <c r="I369" s="50">
        <f t="shared" si="102"/>
        <v>83470</v>
      </c>
      <c r="J369" s="50">
        <f t="shared" si="103"/>
        <v>87122</v>
      </c>
      <c r="K369" s="47">
        <f t="shared" si="104"/>
        <v>22959</v>
      </c>
      <c r="L369" s="48">
        <f t="shared" si="105"/>
        <v>21840</v>
      </c>
      <c r="M369" s="184">
        <v>889</v>
      </c>
      <c r="N369" s="184">
        <v>997</v>
      </c>
      <c r="O369" s="184">
        <v>1111</v>
      </c>
      <c r="P369" s="184">
        <v>1092</v>
      </c>
      <c r="Q369" s="184">
        <v>1172</v>
      </c>
      <c r="R369" s="184">
        <v>1172</v>
      </c>
      <c r="S369" s="184">
        <v>1258</v>
      </c>
      <c r="T369" s="184">
        <v>1274</v>
      </c>
      <c r="U369" s="184">
        <v>1357</v>
      </c>
      <c r="V369" s="184">
        <v>1355</v>
      </c>
      <c r="W369" s="184">
        <v>1440</v>
      </c>
      <c r="X369" s="184">
        <v>1409</v>
      </c>
      <c r="Y369" s="184">
        <v>1472</v>
      </c>
      <c r="Z369" s="184">
        <v>1345</v>
      </c>
      <c r="AA369" s="184">
        <v>1469</v>
      </c>
      <c r="AB369" s="184">
        <v>1393</v>
      </c>
      <c r="AC369" s="184">
        <v>1403</v>
      </c>
      <c r="AD369" s="184">
        <v>1351</v>
      </c>
      <c r="AE369" s="184">
        <v>1240</v>
      </c>
      <c r="AF369" s="184">
        <v>908</v>
      </c>
      <c r="AG369" s="184">
        <v>886</v>
      </c>
      <c r="AH369" s="184">
        <v>838</v>
      </c>
      <c r="AI369" s="184">
        <v>1035</v>
      </c>
      <c r="AJ369" s="184">
        <v>1130</v>
      </c>
      <c r="AK369" s="184">
        <v>1219</v>
      </c>
      <c r="AL369" s="184">
        <v>1137</v>
      </c>
      <c r="AM369" s="184">
        <v>1145</v>
      </c>
      <c r="AN369" s="184">
        <v>1308</v>
      </c>
      <c r="AO369" s="184">
        <v>1263</v>
      </c>
      <c r="AP369" s="184">
        <v>1224</v>
      </c>
      <c r="AQ369" s="184">
        <v>1287</v>
      </c>
      <c r="AR369" s="184">
        <v>1345</v>
      </c>
      <c r="AS369" s="184">
        <v>1347</v>
      </c>
      <c r="AT369" s="184">
        <v>1444</v>
      </c>
      <c r="AU369" s="184">
        <v>1431</v>
      </c>
      <c r="AV369" s="184">
        <v>1400</v>
      </c>
      <c r="AW369" s="184">
        <v>1487</v>
      </c>
      <c r="AX369" s="184">
        <v>1458</v>
      </c>
      <c r="AY369" s="184">
        <v>1481</v>
      </c>
      <c r="AZ369" s="184">
        <v>1480</v>
      </c>
      <c r="BA369" s="184">
        <v>1458</v>
      </c>
      <c r="BB369" s="184">
        <v>1440</v>
      </c>
      <c r="BC369" s="184">
        <v>1436</v>
      </c>
      <c r="BD369" s="184">
        <v>1453</v>
      </c>
      <c r="BE369" s="184">
        <v>1493</v>
      </c>
      <c r="BF369" s="184">
        <v>1394</v>
      </c>
      <c r="BG369" s="184">
        <v>1346</v>
      </c>
      <c r="BH369" s="184">
        <v>1260</v>
      </c>
      <c r="BI369" s="184">
        <v>1349</v>
      </c>
      <c r="BJ369" s="184">
        <v>1379</v>
      </c>
      <c r="BK369" s="184">
        <v>1412</v>
      </c>
      <c r="BL369" s="184">
        <v>1475</v>
      </c>
      <c r="BM369" s="184">
        <v>1510</v>
      </c>
      <c r="BN369" s="184">
        <v>1548</v>
      </c>
      <c r="BO369" s="184">
        <v>1536</v>
      </c>
      <c r="BP369" s="184">
        <v>1524</v>
      </c>
      <c r="BQ369" s="184">
        <v>1513</v>
      </c>
      <c r="BR369" s="184">
        <v>1611</v>
      </c>
      <c r="BS369" s="184">
        <v>1626</v>
      </c>
      <c r="BT369" s="184">
        <v>1561</v>
      </c>
      <c r="BU369" s="184">
        <v>1534</v>
      </c>
      <c r="BV369" s="184">
        <v>1533</v>
      </c>
      <c r="BW369" s="184">
        <v>1421</v>
      </c>
      <c r="BX369" s="184">
        <v>1355</v>
      </c>
      <c r="BY369" s="184">
        <v>1245</v>
      </c>
      <c r="BZ369" s="184">
        <v>1203</v>
      </c>
      <c r="CA369" s="184">
        <v>1123</v>
      </c>
      <c r="CB369" s="184">
        <v>1154</v>
      </c>
      <c r="CC369" s="184">
        <v>1053</v>
      </c>
      <c r="CD369" s="184">
        <v>1035</v>
      </c>
      <c r="CE369" s="184">
        <v>964</v>
      </c>
      <c r="CF369" s="184">
        <v>1001</v>
      </c>
      <c r="CG369" s="184">
        <v>923</v>
      </c>
      <c r="CH369" s="184">
        <v>922</v>
      </c>
      <c r="CI369" s="184">
        <v>966</v>
      </c>
      <c r="CJ369" s="184">
        <v>947</v>
      </c>
      <c r="CK369" s="184">
        <v>893</v>
      </c>
      <c r="CL369" s="184">
        <v>982</v>
      </c>
      <c r="CM369" s="184">
        <v>770</v>
      </c>
      <c r="CN369" s="184">
        <v>743</v>
      </c>
      <c r="CO369" s="184">
        <v>687</v>
      </c>
      <c r="CP369" s="184">
        <v>650</v>
      </c>
      <c r="CQ369" s="184">
        <v>473</v>
      </c>
      <c r="CR369" s="184">
        <v>441</v>
      </c>
      <c r="CS369" s="184">
        <v>458</v>
      </c>
      <c r="CT369" s="184">
        <v>406</v>
      </c>
      <c r="CU369" s="184">
        <v>393</v>
      </c>
      <c r="CV369" s="184">
        <v>291</v>
      </c>
      <c r="CW369" s="184">
        <v>225</v>
      </c>
      <c r="CX369" s="184">
        <v>201</v>
      </c>
      <c r="CY369" s="184">
        <v>661</v>
      </c>
      <c r="CZ369">
        <v>872</v>
      </c>
      <c r="DA369">
        <v>996</v>
      </c>
      <c r="DB369">
        <v>1034</v>
      </c>
      <c r="DC369">
        <v>1024</v>
      </c>
      <c r="DD369">
        <v>1153</v>
      </c>
      <c r="DE369">
        <v>1240</v>
      </c>
      <c r="DF369">
        <v>1187</v>
      </c>
      <c r="DG369">
        <v>1173</v>
      </c>
      <c r="DH369">
        <v>1282</v>
      </c>
      <c r="DI369">
        <v>1312</v>
      </c>
      <c r="DJ369">
        <v>1314</v>
      </c>
      <c r="DK369">
        <v>1274</v>
      </c>
      <c r="DL369">
        <v>1361</v>
      </c>
      <c r="DM369">
        <v>1422</v>
      </c>
      <c r="DN369">
        <v>1266</v>
      </c>
      <c r="DO369">
        <v>1358</v>
      </c>
      <c r="DP369">
        <v>1334</v>
      </c>
      <c r="DQ369">
        <v>1238</v>
      </c>
      <c r="DR369">
        <v>1118</v>
      </c>
      <c r="DS369">
        <v>783</v>
      </c>
      <c r="DT369">
        <v>694</v>
      </c>
      <c r="DU369">
        <v>672</v>
      </c>
      <c r="DV369">
        <v>903</v>
      </c>
      <c r="DW369">
        <v>1067</v>
      </c>
      <c r="DX369">
        <v>1148</v>
      </c>
      <c r="DY369">
        <v>1219</v>
      </c>
      <c r="DZ369">
        <v>1190</v>
      </c>
      <c r="EA369">
        <v>1269</v>
      </c>
      <c r="EB369">
        <v>1261</v>
      </c>
      <c r="EC369">
        <v>1216</v>
      </c>
      <c r="ED369">
        <v>1252</v>
      </c>
      <c r="EE369">
        <v>1350</v>
      </c>
      <c r="EF369">
        <v>1422</v>
      </c>
      <c r="EG369">
        <v>1506</v>
      </c>
      <c r="EH369">
        <v>1410</v>
      </c>
      <c r="EI369">
        <v>1444</v>
      </c>
      <c r="EJ369">
        <v>1581</v>
      </c>
      <c r="EK369">
        <v>1469</v>
      </c>
      <c r="EL369">
        <v>1530</v>
      </c>
      <c r="EM369">
        <v>1525</v>
      </c>
      <c r="EN369">
        <v>1510</v>
      </c>
      <c r="EO369">
        <v>1472</v>
      </c>
      <c r="EP369">
        <v>1504</v>
      </c>
      <c r="EQ369">
        <v>1484</v>
      </c>
      <c r="ER369">
        <v>1515</v>
      </c>
      <c r="ES369">
        <v>1429</v>
      </c>
      <c r="ET369">
        <v>1315</v>
      </c>
      <c r="EU369">
        <v>1327</v>
      </c>
      <c r="EV369">
        <v>1384</v>
      </c>
      <c r="EW369">
        <v>1357</v>
      </c>
      <c r="EX369">
        <v>1371</v>
      </c>
      <c r="EY369">
        <v>1510</v>
      </c>
      <c r="EZ369">
        <v>1458</v>
      </c>
      <c r="FA369">
        <v>1607</v>
      </c>
      <c r="FB369">
        <v>1612</v>
      </c>
      <c r="FC369">
        <v>1574</v>
      </c>
      <c r="FD369">
        <v>1493</v>
      </c>
      <c r="FE369">
        <v>1620</v>
      </c>
      <c r="FF369">
        <v>1567</v>
      </c>
      <c r="FG369">
        <v>1575</v>
      </c>
      <c r="FH369">
        <v>1527</v>
      </c>
      <c r="FI369">
        <v>1569</v>
      </c>
      <c r="FJ369">
        <v>1523</v>
      </c>
      <c r="FK369">
        <v>1381</v>
      </c>
      <c r="FL369">
        <v>1289</v>
      </c>
      <c r="FM369">
        <v>1326</v>
      </c>
      <c r="FN369">
        <v>1218</v>
      </c>
      <c r="FO369">
        <v>1157</v>
      </c>
      <c r="FP369">
        <v>1066</v>
      </c>
      <c r="FQ369">
        <v>1033</v>
      </c>
      <c r="FR369">
        <v>1083</v>
      </c>
      <c r="FS369">
        <v>1032</v>
      </c>
      <c r="FT369">
        <v>994</v>
      </c>
      <c r="FU369">
        <v>1032</v>
      </c>
      <c r="FV369">
        <v>991</v>
      </c>
      <c r="FW369">
        <v>998</v>
      </c>
      <c r="FX369">
        <v>1151</v>
      </c>
      <c r="FY369">
        <v>1250</v>
      </c>
      <c r="FZ369">
        <v>905</v>
      </c>
      <c r="GA369">
        <v>869</v>
      </c>
      <c r="GB369">
        <v>856</v>
      </c>
      <c r="GC369">
        <v>741</v>
      </c>
      <c r="GD369">
        <v>746</v>
      </c>
      <c r="GE369">
        <v>618</v>
      </c>
      <c r="GF369">
        <v>576</v>
      </c>
      <c r="GG369">
        <v>624</v>
      </c>
      <c r="GH369">
        <v>499</v>
      </c>
      <c r="GI369">
        <v>455</v>
      </c>
      <c r="GJ369">
        <v>396</v>
      </c>
      <c r="GK369">
        <v>284</v>
      </c>
      <c r="GL369">
        <v>1220</v>
      </c>
    </row>
    <row r="370" spans="1:194" s="1" customFormat="1" ht="14.4" x14ac:dyDescent="0.3">
      <c r="A370" s="30" t="s">
        <v>46</v>
      </c>
      <c r="B370" s="1" t="s">
        <v>409</v>
      </c>
      <c r="C370" s="29" t="str">
        <f t="shared" si="106"/>
        <v>LA England - Warwick</v>
      </c>
      <c r="D370" s="48">
        <f t="shared" si="97"/>
        <v>5381</v>
      </c>
      <c r="E370" s="48">
        <f t="shared" si="98"/>
        <v>5114</v>
      </c>
      <c r="F370" s="49">
        <f t="shared" si="99"/>
        <v>154889</v>
      </c>
      <c r="G370" s="49">
        <f t="shared" si="100"/>
        <v>77073</v>
      </c>
      <c r="H370" s="50">
        <f t="shared" si="101"/>
        <v>77816</v>
      </c>
      <c r="I370" s="50">
        <f t="shared" si="102"/>
        <v>61359</v>
      </c>
      <c r="J370" s="50">
        <f t="shared" si="103"/>
        <v>63039</v>
      </c>
      <c r="K370" s="47">
        <f t="shared" si="104"/>
        <v>15714</v>
      </c>
      <c r="L370" s="48">
        <f t="shared" si="105"/>
        <v>14777</v>
      </c>
      <c r="M370" s="184">
        <v>720</v>
      </c>
      <c r="N370" s="184">
        <v>745</v>
      </c>
      <c r="O370" s="184">
        <v>789</v>
      </c>
      <c r="P370" s="184">
        <v>826</v>
      </c>
      <c r="Q370" s="184">
        <v>900</v>
      </c>
      <c r="R370" s="184">
        <v>913</v>
      </c>
      <c r="S370" s="184">
        <v>933</v>
      </c>
      <c r="T370" s="184">
        <v>864</v>
      </c>
      <c r="U370" s="184">
        <v>860</v>
      </c>
      <c r="V370" s="184">
        <v>944</v>
      </c>
      <c r="W370" s="184">
        <v>882</v>
      </c>
      <c r="X370" s="184">
        <v>957</v>
      </c>
      <c r="Y370" s="184">
        <v>992</v>
      </c>
      <c r="Z370" s="184">
        <v>865</v>
      </c>
      <c r="AA370" s="184">
        <v>884</v>
      </c>
      <c r="AB370" s="184">
        <v>912</v>
      </c>
      <c r="AC370" s="184">
        <v>875</v>
      </c>
      <c r="AD370" s="184">
        <v>853</v>
      </c>
      <c r="AE370" s="184">
        <v>921</v>
      </c>
      <c r="AF370" s="184">
        <v>1233</v>
      </c>
      <c r="AG370" s="184">
        <v>1550</v>
      </c>
      <c r="AH370" s="184">
        <v>1360</v>
      </c>
      <c r="AI370" s="184">
        <v>1354</v>
      </c>
      <c r="AJ370" s="184">
        <v>825</v>
      </c>
      <c r="AK370" s="184">
        <v>916</v>
      </c>
      <c r="AL370" s="184">
        <v>860</v>
      </c>
      <c r="AM370" s="184">
        <v>1055</v>
      </c>
      <c r="AN370" s="184">
        <v>981</v>
      </c>
      <c r="AO370" s="184">
        <v>1023</v>
      </c>
      <c r="AP370" s="184">
        <v>952</v>
      </c>
      <c r="AQ370" s="184">
        <v>1089</v>
      </c>
      <c r="AR370" s="184">
        <v>975</v>
      </c>
      <c r="AS370" s="184">
        <v>1092</v>
      </c>
      <c r="AT370" s="184">
        <v>1078</v>
      </c>
      <c r="AU370" s="184">
        <v>1173</v>
      </c>
      <c r="AV370" s="184">
        <v>1108</v>
      </c>
      <c r="AW370" s="184">
        <v>1125</v>
      </c>
      <c r="AX370" s="184">
        <v>1151</v>
      </c>
      <c r="AY370" s="184">
        <v>1094</v>
      </c>
      <c r="AZ370" s="184">
        <v>1081</v>
      </c>
      <c r="BA370" s="184">
        <v>1052</v>
      </c>
      <c r="BB370" s="184">
        <v>1033</v>
      </c>
      <c r="BC370" s="184">
        <v>1038</v>
      </c>
      <c r="BD370" s="184">
        <v>1103</v>
      </c>
      <c r="BE370" s="184">
        <v>962</v>
      </c>
      <c r="BF370" s="184">
        <v>982</v>
      </c>
      <c r="BG370" s="184">
        <v>933</v>
      </c>
      <c r="BH370" s="184">
        <v>896</v>
      </c>
      <c r="BI370" s="184">
        <v>918</v>
      </c>
      <c r="BJ370" s="184">
        <v>978</v>
      </c>
      <c r="BK370" s="184">
        <v>981</v>
      </c>
      <c r="BL370" s="184">
        <v>934</v>
      </c>
      <c r="BM370" s="184">
        <v>976</v>
      </c>
      <c r="BN370" s="184">
        <v>965</v>
      </c>
      <c r="BO370" s="184">
        <v>932</v>
      </c>
      <c r="BP370" s="184">
        <v>973</v>
      </c>
      <c r="BQ370" s="184">
        <v>995</v>
      </c>
      <c r="BR370" s="184">
        <v>961</v>
      </c>
      <c r="BS370" s="184">
        <v>976</v>
      </c>
      <c r="BT370" s="184">
        <v>959</v>
      </c>
      <c r="BU370" s="184">
        <v>939</v>
      </c>
      <c r="BV370" s="184">
        <v>921</v>
      </c>
      <c r="BW370" s="184">
        <v>870</v>
      </c>
      <c r="BX370" s="184">
        <v>840</v>
      </c>
      <c r="BY370" s="184">
        <v>823</v>
      </c>
      <c r="BZ370" s="184">
        <v>773</v>
      </c>
      <c r="CA370" s="184">
        <v>698</v>
      </c>
      <c r="CB370" s="184">
        <v>714</v>
      </c>
      <c r="CC370" s="184">
        <v>684</v>
      </c>
      <c r="CD370" s="184">
        <v>658</v>
      </c>
      <c r="CE370" s="184">
        <v>631</v>
      </c>
      <c r="CF370" s="184">
        <v>636</v>
      </c>
      <c r="CG370" s="184">
        <v>577</v>
      </c>
      <c r="CH370" s="184">
        <v>643</v>
      </c>
      <c r="CI370" s="184">
        <v>671</v>
      </c>
      <c r="CJ370" s="184">
        <v>622</v>
      </c>
      <c r="CK370" s="184">
        <v>634</v>
      </c>
      <c r="CL370" s="184">
        <v>693</v>
      </c>
      <c r="CM370" s="184">
        <v>565</v>
      </c>
      <c r="CN370" s="184">
        <v>556</v>
      </c>
      <c r="CO370" s="184">
        <v>514</v>
      </c>
      <c r="CP370" s="184">
        <v>476</v>
      </c>
      <c r="CQ370" s="184">
        <v>382</v>
      </c>
      <c r="CR370" s="184">
        <v>297</v>
      </c>
      <c r="CS370" s="184">
        <v>291</v>
      </c>
      <c r="CT370" s="184">
        <v>298</v>
      </c>
      <c r="CU370" s="184">
        <v>290</v>
      </c>
      <c r="CV370" s="184">
        <v>241</v>
      </c>
      <c r="CW370" s="184">
        <v>193</v>
      </c>
      <c r="CX370" s="184">
        <v>147</v>
      </c>
      <c r="CY370" s="184">
        <v>539</v>
      </c>
      <c r="CZ370">
        <v>660</v>
      </c>
      <c r="DA370">
        <v>707</v>
      </c>
      <c r="DB370">
        <v>796</v>
      </c>
      <c r="DC370">
        <v>786</v>
      </c>
      <c r="DD370">
        <v>791</v>
      </c>
      <c r="DE370">
        <v>853</v>
      </c>
      <c r="DF370">
        <v>794</v>
      </c>
      <c r="DG370">
        <v>818</v>
      </c>
      <c r="DH370">
        <v>833</v>
      </c>
      <c r="DI370">
        <v>897</v>
      </c>
      <c r="DJ370">
        <v>875</v>
      </c>
      <c r="DK370">
        <v>853</v>
      </c>
      <c r="DL370">
        <v>925</v>
      </c>
      <c r="DM370">
        <v>885</v>
      </c>
      <c r="DN370">
        <v>838</v>
      </c>
      <c r="DO370">
        <v>855</v>
      </c>
      <c r="DP370">
        <v>836</v>
      </c>
      <c r="DQ370">
        <v>775</v>
      </c>
      <c r="DR370">
        <v>872</v>
      </c>
      <c r="DS370">
        <v>1127</v>
      </c>
      <c r="DT370">
        <v>1313</v>
      </c>
      <c r="DU370">
        <v>1354</v>
      </c>
      <c r="DV370">
        <v>1220</v>
      </c>
      <c r="DW370">
        <v>763</v>
      </c>
      <c r="DX370">
        <v>865</v>
      </c>
      <c r="DY370">
        <v>755</v>
      </c>
      <c r="DZ370">
        <v>847</v>
      </c>
      <c r="EA370">
        <v>922</v>
      </c>
      <c r="EB370">
        <v>829</v>
      </c>
      <c r="EC370">
        <v>925</v>
      </c>
      <c r="ED370">
        <v>1023</v>
      </c>
      <c r="EE370">
        <v>927</v>
      </c>
      <c r="EF370">
        <v>1022</v>
      </c>
      <c r="EG370">
        <v>1188</v>
      </c>
      <c r="EH370">
        <v>1133</v>
      </c>
      <c r="EI370">
        <v>1198</v>
      </c>
      <c r="EJ370">
        <v>1197</v>
      </c>
      <c r="EK370">
        <v>1134</v>
      </c>
      <c r="EL370">
        <v>1017</v>
      </c>
      <c r="EM370">
        <v>1057</v>
      </c>
      <c r="EN370">
        <v>1129</v>
      </c>
      <c r="EO370">
        <v>1022</v>
      </c>
      <c r="EP370">
        <v>1031</v>
      </c>
      <c r="EQ370">
        <v>1004</v>
      </c>
      <c r="ER370">
        <v>1026</v>
      </c>
      <c r="ES370">
        <v>1072</v>
      </c>
      <c r="ET370">
        <v>906</v>
      </c>
      <c r="EU370">
        <v>918</v>
      </c>
      <c r="EV370">
        <v>905</v>
      </c>
      <c r="EW370">
        <v>902</v>
      </c>
      <c r="EX370">
        <v>972</v>
      </c>
      <c r="EY370">
        <v>1014</v>
      </c>
      <c r="EZ370">
        <v>965</v>
      </c>
      <c r="FA370">
        <v>1025</v>
      </c>
      <c r="FB370">
        <v>979</v>
      </c>
      <c r="FC370">
        <v>942</v>
      </c>
      <c r="FD370">
        <v>999</v>
      </c>
      <c r="FE370">
        <v>974</v>
      </c>
      <c r="FF370">
        <v>981</v>
      </c>
      <c r="FG370">
        <v>975</v>
      </c>
      <c r="FH370">
        <v>993</v>
      </c>
      <c r="FI370">
        <v>921</v>
      </c>
      <c r="FJ370">
        <v>938</v>
      </c>
      <c r="FK370">
        <v>940</v>
      </c>
      <c r="FL370">
        <v>802</v>
      </c>
      <c r="FM370">
        <v>785</v>
      </c>
      <c r="FN370">
        <v>754</v>
      </c>
      <c r="FO370">
        <v>733</v>
      </c>
      <c r="FP370">
        <v>727</v>
      </c>
      <c r="FQ370">
        <v>724</v>
      </c>
      <c r="FR370">
        <v>702</v>
      </c>
      <c r="FS370">
        <v>709</v>
      </c>
      <c r="FT370">
        <v>736</v>
      </c>
      <c r="FU370">
        <v>708</v>
      </c>
      <c r="FV370">
        <v>699</v>
      </c>
      <c r="FW370">
        <v>786</v>
      </c>
      <c r="FX370">
        <v>721</v>
      </c>
      <c r="FY370">
        <v>768</v>
      </c>
      <c r="FZ370">
        <v>608</v>
      </c>
      <c r="GA370">
        <v>620</v>
      </c>
      <c r="GB370">
        <v>608</v>
      </c>
      <c r="GC370">
        <v>587</v>
      </c>
      <c r="GD370">
        <v>485</v>
      </c>
      <c r="GE370">
        <v>430</v>
      </c>
      <c r="GF370">
        <v>419</v>
      </c>
      <c r="GG370">
        <v>391</v>
      </c>
      <c r="GH370">
        <v>350</v>
      </c>
      <c r="GI370">
        <v>345</v>
      </c>
      <c r="GJ370">
        <v>276</v>
      </c>
      <c r="GK370">
        <v>296</v>
      </c>
      <c r="GL370">
        <v>1049</v>
      </c>
    </row>
    <row r="371" spans="1:194" s="1" customFormat="1" ht="14.4" x14ac:dyDescent="0.3">
      <c r="A371" s="30" t="s">
        <v>46</v>
      </c>
      <c r="B371" s="1" t="s">
        <v>410</v>
      </c>
      <c r="C371" s="29" t="str">
        <f t="shared" si="106"/>
        <v>LA England - Watford</v>
      </c>
      <c r="D371" s="48">
        <f t="shared" si="97"/>
        <v>4207</v>
      </c>
      <c r="E371" s="48">
        <f t="shared" si="98"/>
        <v>4131</v>
      </c>
      <c r="F371" s="49">
        <f t="shared" si="99"/>
        <v>107171</v>
      </c>
      <c r="G371" s="49">
        <f t="shared" si="100"/>
        <v>52812</v>
      </c>
      <c r="H371" s="50">
        <f t="shared" si="101"/>
        <v>54359</v>
      </c>
      <c r="I371" s="50">
        <f t="shared" si="102"/>
        <v>39958</v>
      </c>
      <c r="J371" s="50">
        <f t="shared" si="103"/>
        <v>41916</v>
      </c>
      <c r="K371" s="47">
        <f t="shared" si="104"/>
        <v>12854</v>
      </c>
      <c r="L371" s="48">
        <f t="shared" si="105"/>
        <v>12443</v>
      </c>
      <c r="M371" s="184">
        <v>667</v>
      </c>
      <c r="N371" s="184">
        <v>664</v>
      </c>
      <c r="O371" s="184">
        <v>735</v>
      </c>
      <c r="P371" s="184">
        <v>723</v>
      </c>
      <c r="Q371" s="184">
        <v>723</v>
      </c>
      <c r="R371" s="184">
        <v>758</v>
      </c>
      <c r="S371" s="184">
        <v>748</v>
      </c>
      <c r="T371" s="184">
        <v>732</v>
      </c>
      <c r="U371" s="184">
        <v>720</v>
      </c>
      <c r="V371" s="184">
        <v>701</v>
      </c>
      <c r="W371" s="184">
        <v>755</v>
      </c>
      <c r="X371" s="184">
        <v>721</v>
      </c>
      <c r="Y371" s="184">
        <v>697</v>
      </c>
      <c r="Z371" s="184">
        <v>709</v>
      </c>
      <c r="AA371" s="184">
        <v>719</v>
      </c>
      <c r="AB371" s="184">
        <v>669</v>
      </c>
      <c r="AC371" s="184">
        <v>715</v>
      </c>
      <c r="AD371" s="184">
        <v>698</v>
      </c>
      <c r="AE371" s="184">
        <v>599</v>
      </c>
      <c r="AF371" s="184">
        <v>442</v>
      </c>
      <c r="AG371" s="184">
        <v>407</v>
      </c>
      <c r="AH371" s="184">
        <v>492</v>
      </c>
      <c r="AI371" s="184">
        <v>555</v>
      </c>
      <c r="AJ371" s="184">
        <v>638</v>
      </c>
      <c r="AK371" s="184">
        <v>730</v>
      </c>
      <c r="AL371" s="184">
        <v>757</v>
      </c>
      <c r="AM371" s="184">
        <v>751</v>
      </c>
      <c r="AN371" s="184">
        <v>812</v>
      </c>
      <c r="AO371" s="184">
        <v>765</v>
      </c>
      <c r="AP371" s="184">
        <v>810</v>
      </c>
      <c r="AQ371" s="184">
        <v>825</v>
      </c>
      <c r="AR371" s="184">
        <v>836</v>
      </c>
      <c r="AS371" s="184">
        <v>942</v>
      </c>
      <c r="AT371" s="184">
        <v>966</v>
      </c>
      <c r="AU371" s="184">
        <v>922</v>
      </c>
      <c r="AV371" s="184">
        <v>931</v>
      </c>
      <c r="AW371" s="184">
        <v>900</v>
      </c>
      <c r="AX371" s="184">
        <v>873</v>
      </c>
      <c r="AY371" s="184">
        <v>874</v>
      </c>
      <c r="AZ371" s="184">
        <v>890</v>
      </c>
      <c r="BA371" s="184">
        <v>875</v>
      </c>
      <c r="BB371" s="184">
        <v>826</v>
      </c>
      <c r="BC371" s="184">
        <v>888</v>
      </c>
      <c r="BD371" s="184">
        <v>855</v>
      </c>
      <c r="BE371" s="184">
        <v>815</v>
      </c>
      <c r="BF371" s="184">
        <v>838</v>
      </c>
      <c r="BG371" s="184">
        <v>771</v>
      </c>
      <c r="BH371" s="184">
        <v>725</v>
      </c>
      <c r="BI371" s="184">
        <v>773</v>
      </c>
      <c r="BJ371" s="184">
        <v>717</v>
      </c>
      <c r="BK371" s="184">
        <v>750</v>
      </c>
      <c r="BL371" s="184">
        <v>689</v>
      </c>
      <c r="BM371" s="184">
        <v>633</v>
      </c>
      <c r="BN371" s="184">
        <v>663</v>
      </c>
      <c r="BO371" s="184">
        <v>676</v>
      </c>
      <c r="BP371" s="184">
        <v>625</v>
      </c>
      <c r="BQ371" s="184">
        <v>595</v>
      </c>
      <c r="BR371" s="184">
        <v>585</v>
      </c>
      <c r="BS371" s="184">
        <v>578</v>
      </c>
      <c r="BT371" s="184">
        <v>547</v>
      </c>
      <c r="BU371" s="184">
        <v>562</v>
      </c>
      <c r="BV371" s="184">
        <v>518</v>
      </c>
      <c r="BW371" s="184">
        <v>511</v>
      </c>
      <c r="BX371" s="184">
        <v>508</v>
      </c>
      <c r="BY371" s="184">
        <v>417</v>
      </c>
      <c r="BZ371" s="184">
        <v>476</v>
      </c>
      <c r="CA371" s="184">
        <v>392</v>
      </c>
      <c r="CB371" s="184">
        <v>381</v>
      </c>
      <c r="CC371" s="184">
        <v>353</v>
      </c>
      <c r="CD371" s="184">
        <v>295</v>
      </c>
      <c r="CE371" s="184">
        <v>341</v>
      </c>
      <c r="CF371" s="184">
        <v>315</v>
      </c>
      <c r="CG371" s="184">
        <v>303</v>
      </c>
      <c r="CH371" s="184">
        <v>285</v>
      </c>
      <c r="CI371" s="184">
        <v>245</v>
      </c>
      <c r="CJ371" s="184">
        <v>250</v>
      </c>
      <c r="CK371" s="184">
        <v>284</v>
      </c>
      <c r="CL371" s="184">
        <v>313</v>
      </c>
      <c r="CM371" s="184">
        <v>223</v>
      </c>
      <c r="CN371" s="184">
        <v>246</v>
      </c>
      <c r="CO371" s="184">
        <v>187</v>
      </c>
      <c r="CP371" s="184">
        <v>188</v>
      </c>
      <c r="CQ371" s="184">
        <v>144</v>
      </c>
      <c r="CR371" s="184">
        <v>131</v>
      </c>
      <c r="CS371" s="184">
        <v>152</v>
      </c>
      <c r="CT371" s="184">
        <v>129</v>
      </c>
      <c r="CU371" s="184">
        <v>108</v>
      </c>
      <c r="CV371" s="184">
        <v>127</v>
      </c>
      <c r="CW371" s="184">
        <v>101</v>
      </c>
      <c r="CX371" s="184">
        <v>75</v>
      </c>
      <c r="CY371" s="184">
        <v>257</v>
      </c>
      <c r="CZ371">
        <v>634</v>
      </c>
      <c r="DA371">
        <v>704</v>
      </c>
      <c r="DB371">
        <v>751</v>
      </c>
      <c r="DC371">
        <v>700</v>
      </c>
      <c r="DD371">
        <v>703</v>
      </c>
      <c r="DE371">
        <v>688</v>
      </c>
      <c r="DF371">
        <v>677</v>
      </c>
      <c r="DG371">
        <v>671</v>
      </c>
      <c r="DH371">
        <v>693</v>
      </c>
      <c r="DI371">
        <v>711</v>
      </c>
      <c r="DJ371">
        <v>706</v>
      </c>
      <c r="DK371">
        <v>674</v>
      </c>
      <c r="DL371">
        <v>749</v>
      </c>
      <c r="DM371">
        <v>722</v>
      </c>
      <c r="DN371">
        <v>662</v>
      </c>
      <c r="DO371">
        <v>711</v>
      </c>
      <c r="DP371">
        <v>659</v>
      </c>
      <c r="DQ371">
        <v>628</v>
      </c>
      <c r="DR371">
        <v>550</v>
      </c>
      <c r="DS371">
        <v>362</v>
      </c>
      <c r="DT371">
        <v>363</v>
      </c>
      <c r="DU371">
        <v>351</v>
      </c>
      <c r="DV371">
        <v>560</v>
      </c>
      <c r="DW371">
        <v>646</v>
      </c>
      <c r="DX371">
        <v>672</v>
      </c>
      <c r="DY371">
        <v>667</v>
      </c>
      <c r="DZ371">
        <v>815</v>
      </c>
      <c r="EA371">
        <v>816</v>
      </c>
      <c r="EB371">
        <v>824</v>
      </c>
      <c r="EC371">
        <v>873</v>
      </c>
      <c r="ED371">
        <v>919</v>
      </c>
      <c r="EE371">
        <v>839</v>
      </c>
      <c r="EF371">
        <v>982</v>
      </c>
      <c r="EG371">
        <v>1021</v>
      </c>
      <c r="EH371">
        <v>942</v>
      </c>
      <c r="EI371">
        <v>927</v>
      </c>
      <c r="EJ371">
        <v>991</v>
      </c>
      <c r="EK371">
        <v>944</v>
      </c>
      <c r="EL371">
        <v>1009</v>
      </c>
      <c r="EM371">
        <v>957</v>
      </c>
      <c r="EN371">
        <v>899</v>
      </c>
      <c r="EO371">
        <v>973</v>
      </c>
      <c r="EP371">
        <v>894</v>
      </c>
      <c r="EQ371">
        <v>909</v>
      </c>
      <c r="ER371">
        <v>924</v>
      </c>
      <c r="ES371">
        <v>826</v>
      </c>
      <c r="ET371">
        <v>828</v>
      </c>
      <c r="EU371">
        <v>770</v>
      </c>
      <c r="EV371">
        <v>691</v>
      </c>
      <c r="EW371">
        <v>721</v>
      </c>
      <c r="EX371">
        <v>672</v>
      </c>
      <c r="EY371">
        <v>657</v>
      </c>
      <c r="EZ371">
        <v>683</v>
      </c>
      <c r="FA371">
        <v>705</v>
      </c>
      <c r="FB371">
        <v>672</v>
      </c>
      <c r="FC371">
        <v>665</v>
      </c>
      <c r="FD371">
        <v>649</v>
      </c>
      <c r="FE371">
        <v>580</v>
      </c>
      <c r="FF371">
        <v>584</v>
      </c>
      <c r="FG371">
        <v>554</v>
      </c>
      <c r="FH371">
        <v>529</v>
      </c>
      <c r="FI371">
        <v>497</v>
      </c>
      <c r="FJ371">
        <v>531</v>
      </c>
      <c r="FK371">
        <v>463</v>
      </c>
      <c r="FL371">
        <v>465</v>
      </c>
      <c r="FM371">
        <v>439</v>
      </c>
      <c r="FN371">
        <v>409</v>
      </c>
      <c r="FO371">
        <v>350</v>
      </c>
      <c r="FP371">
        <v>366</v>
      </c>
      <c r="FQ371">
        <v>371</v>
      </c>
      <c r="FR371">
        <v>375</v>
      </c>
      <c r="FS371">
        <v>332</v>
      </c>
      <c r="FT371">
        <v>305</v>
      </c>
      <c r="FU371">
        <v>332</v>
      </c>
      <c r="FV371">
        <v>344</v>
      </c>
      <c r="FW371">
        <v>315</v>
      </c>
      <c r="FX371">
        <v>347</v>
      </c>
      <c r="FY371">
        <v>347</v>
      </c>
      <c r="FZ371">
        <v>273</v>
      </c>
      <c r="GA371">
        <v>267</v>
      </c>
      <c r="GB371">
        <v>261</v>
      </c>
      <c r="GC371">
        <v>271</v>
      </c>
      <c r="GD371">
        <v>218</v>
      </c>
      <c r="GE371">
        <v>171</v>
      </c>
      <c r="GF371">
        <v>174</v>
      </c>
      <c r="GG371">
        <v>174</v>
      </c>
      <c r="GH371">
        <v>156</v>
      </c>
      <c r="GI371">
        <v>166</v>
      </c>
      <c r="GJ371">
        <v>148</v>
      </c>
      <c r="GK371">
        <v>112</v>
      </c>
      <c r="GL371">
        <v>522</v>
      </c>
    </row>
    <row r="372" spans="1:194" s="1" customFormat="1" ht="14.4" x14ac:dyDescent="0.3">
      <c r="A372" s="30" t="s">
        <v>46</v>
      </c>
      <c r="B372" s="1" t="s">
        <v>411</v>
      </c>
      <c r="C372" s="29" t="str">
        <f t="shared" si="106"/>
        <v>LA England - Waverley</v>
      </c>
      <c r="D372" s="48">
        <f t="shared" si="97"/>
        <v>6072</v>
      </c>
      <c r="E372" s="48">
        <f t="shared" si="98"/>
        <v>5846</v>
      </c>
      <c r="F372" s="49">
        <f t="shared" si="99"/>
        <v>134284</v>
      </c>
      <c r="G372" s="49">
        <f t="shared" si="100"/>
        <v>64805</v>
      </c>
      <c r="H372" s="50">
        <f t="shared" si="101"/>
        <v>69479</v>
      </c>
      <c r="I372" s="50">
        <f t="shared" si="102"/>
        <v>49573</v>
      </c>
      <c r="J372" s="50">
        <f t="shared" si="103"/>
        <v>54973</v>
      </c>
      <c r="K372" s="47">
        <f t="shared" si="104"/>
        <v>15232</v>
      </c>
      <c r="L372" s="48">
        <f t="shared" si="105"/>
        <v>14506</v>
      </c>
      <c r="M372" s="184">
        <v>517</v>
      </c>
      <c r="N372" s="184">
        <v>605</v>
      </c>
      <c r="O372" s="184">
        <v>694</v>
      </c>
      <c r="P372" s="184">
        <v>712</v>
      </c>
      <c r="Q372" s="184">
        <v>759</v>
      </c>
      <c r="R372" s="184">
        <v>787</v>
      </c>
      <c r="S372" s="184">
        <v>804</v>
      </c>
      <c r="T372" s="184">
        <v>825</v>
      </c>
      <c r="U372" s="184">
        <v>831</v>
      </c>
      <c r="V372" s="184">
        <v>840</v>
      </c>
      <c r="W372" s="184">
        <v>845</v>
      </c>
      <c r="X372" s="184">
        <v>941</v>
      </c>
      <c r="Y372" s="184">
        <v>987</v>
      </c>
      <c r="Z372" s="184">
        <v>861</v>
      </c>
      <c r="AA372" s="184">
        <v>970</v>
      </c>
      <c r="AB372" s="184">
        <v>1054</v>
      </c>
      <c r="AC372" s="184">
        <v>1072</v>
      </c>
      <c r="AD372" s="184">
        <v>1128</v>
      </c>
      <c r="AE372" s="184">
        <v>847</v>
      </c>
      <c r="AF372" s="184">
        <v>602</v>
      </c>
      <c r="AG372" s="184">
        <v>481</v>
      </c>
      <c r="AH372" s="184">
        <v>452</v>
      </c>
      <c r="AI372" s="184">
        <v>609</v>
      </c>
      <c r="AJ372" s="184">
        <v>559</v>
      </c>
      <c r="AK372" s="184">
        <v>653</v>
      </c>
      <c r="AL372" s="184">
        <v>618</v>
      </c>
      <c r="AM372" s="184">
        <v>651</v>
      </c>
      <c r="AN372" s="184">
        <v>553</v>
      </c>
      <c r="AO372" s="184">
        <v>509</v>
      </c>
      <c r="AP372" s="184">
        <v>519</v>
      </c>
      <c r="AQ372" s="184">
        <v>568</v>
      </c>
      <c r="AR372" s="184">
        <v>626</v>
      </c>
      <c r="AS372" s="184">
        <v>677</v>
      </c>
      <c r="AT372" s="184">
        <v>671</v>
      </c>
      <c r="AU372" s="184">
        <v>669</v>
      </c>
      <c r="AV372" s="184">
        <v>700</v>
      </c>
      <c r="AW372" s="184">
        <v>722</v>
      </c>
      <c r="AX372" s="184">
        <v>766</v>
      </c>
      <c r="AY372" s="184">
        <v>799</v>
      </c>
      <c r="AZ372" s="184">
        <v>842</v>
      </c>
      <c r="BA372" s="184">
        <v>800</v>
      </c>
      <c r="BB372" s="184">
        <v>867</v>
      </c>
      <c r="BC372" s="184">
        <v>855</v>
      </c>
      <c r="BD372" s="184">
        <v>880</v>
      </c>
      <c r="BE372" s="184">
        <v>900</v>
      </c>
      <c r="BF372" s="184">
        <v>836</v>
      </c>
      <c r="BG372" s="184">
        <v>807</v>
      </c>
      <c r="BH372" s="184">
        <v>865</v>
      </c>
      <c r="BI372" s="184">
        <v>904</v>
      </c>
      <c r="BJ372" s="184">
        <v>966</v>
      </c>
      <c r="BK372" s="184">
        <v>942</v>
      </c>
      <c r="BL372" s="184">
        <v>922</v>
      </c>
      <c r="BM372" s="184">
        <v>1002</v>
      </c>
      <c r="BN372" s="184">
        <v>1022</v>
      </c>
      <c r="BO372" s="184">
        <v>987</v>
      </c>
      <c r="BP372" s="184">
        <v>910</v>
      </c>
      <c r="BQ372" s="184">
        <v>936</v>
      </c>
      <c r="BR372" s="184">
        <v>942</v>
      </c>
      <c r="BS372" s="184">
        <v>884</v>
      </c>
      <c r="BT372" s="184">
        <v>903</v>
      </c>
      <c r="BU372" s="184">
        <v>852</v>
      </c>
      <c r="BV372" s="184">
        <v>909</v>
      </c>
      <c r="BW372" s="184">
        <v>778</v>
      </c>
      <c r="BX372" s="184">
        <v>792</v>
      </c>
      <c r="BY372" s="184">
        <v>766</v>
      </c>
      <c r="BZ372" s="184">
        <v>739</v>
      </c>
      <c r="CA372" s="184">
        <v>691</v>
      </c>
      <c r="CB372" s="184">
        <v>667</v>
      </c>
      <c r="CC372" s="184">
        <v>658</v>
      </c>
      <c r="CD372" s="184">
        <v>602</v>
      </c>
      <c r="CE372" s="184">
        <v>623</v>
      </c>
      <c r="CF372" s="184">
        <v>620</v>
      </c>
      <c r="CG372" s="184">
        <v>568</v>
      </c>
      <c r="CH372" s="184">
        <v>582</v>
      </c>
      <c r="CI372" s="184">
        <v>553</v>
      </c>
      <c r="CJ372" s="184">
        <v>651</v>
      </c>
      <c r="CK372" s="184">
        <v>626</v>
      </c>
      <c r="CL372" s="184">
        <v>695</v>
      </c>
      <c r="CM372" s="184">
        <v>551</v>
      </c>
      <c r="CN372" s="184">
        <v>532</v>
      </c>
      <c r="CO372" s="184">
        <v>555</v>
      </c>
      <c r="CP372" s="184">
        <v>472</v>
      </c>
      <c r="CQ372" s="184">
        <v>363</v>
      </c>
      <c r="CR372" s="184">
        <v>297</v>
      </c>
      <c r="CS372" s="184">
        <v>342</v>
      </c>
      <c r="CT372" s="184">
        <v>304</v>
      </c>
      <c r="CU372" s="184">
        <v>283</v>
      </c>
      <c r="CV372" s="184">
        <v>222</v>
      </c>
      <c r="CW372" s="184">
        <v>214</v>
      </c>
      <c r="CX372" s="184">
        <v>202</v>
      </c>
      <c r="CY372" s="184">
        <v>641</v>
      </c>
      <c r="CZ372">
        <v>528</v>
      </c>
      <c r="DA372">
        <v>593</v>
      </c>
      <c r="DB372">
        <v>646</v>
      </c>
      <c r="DC372">
        <v>692</v>
      </c>
      <c r="DD372">
        <v>727</v>
      </c>
      <c r="DE372">
        <v>717</v>
      </c>
      <c r="DF372">
        <v>734</v>
      </c>
      <c r="DG372">
        <v>740</v>
      </c>
      <c r="DH372">
        <v>835</v>
      </c>
      <c r="DI372">
        <v>773</v>
      </c>
      <c r="DJ372">
        <v>821</v>
      </c>
      <c r="DK372">
        <v>854</v>
      </c>
      <c r="DL372">
        <v>899</v>
      </c>
      <c r="DM372">
        <v>900</v>
      </c>
      <c r="DN372">
        <v>1006</v>
      </c>
      <c r="DO372">
        <v>985</v>
      </c>
      <c r="DP372">
        <v>962</v>
      </c>
      <c r="DQ372">
        <v>1094</v>
      </c>
      <c r="DR372">
        <v>891</v>
      </c>
      <c r="DS372">
        <v>719</v>
      </c>
      <c r="DT372">
        <v>464</v>
      </c>
      <c r="DU372">
        <v>425</v>
      </c>
      <c r="DV372">
        <v>508</v>
      </c>
      <c r="DW372">
        <v>562</v>
      </c>
      <c r="DX372">
        <v>605</v>
      </c>
      <c r="DY372">
        <v>592</v>
      </c>
      <c r="DZ372">
        <v>612</v>
      </c>
      <c r="EA372">
        <v>555</v>
      </c>
      <c r="EB372">
        <v>570</v>
      </c>
      <c r="EC372">
        <v>626</v>
      </c>
      <c r="ED372">
        <v>559</v>
      </c>
      <c r="EE372">
        <v>701</v>
      </c>
      <c r="EF372">
        <v>711</v>
      </c>
      <c r="EG372">
        <v>714</v>
      </c>
      <c r="EH372">
        <v>836</v>
      </c>
      <c r="EI372">
        <v>800</v>
      </c>
      <c r="EJ372">
        <v>837</v>
      </c>
      <c r="EK372">
        <v>903</v>
      </c>
      <c r="EL372">
        <v>887</v>
      </c>
      <c r="EM372">
        <v>858</v>
      </c>
      <c r="EN372">
        <v>919</v>
      </c>
      <c r="EO372">
        <v>932</v>
      </c>
      <c r="EP372">
        <v>909</v>
      </c>
      <c r="EQ372">
        <v>962</v>
      </c>
      <c r="ER372">
        <v>997</v>
      </c>
      <c r="ES372">
        <v>946</v>
      </c>
      <c r="ET372">
        <v>877</v>
      </c>
      <c r="EU372">
        <v>952</v>
      </c>
      <c r="EV372">
        <v>940</v>
      </c>
      <c r="EW372">
        <v>978</v>
      </c>
      <c r="EX372">
        <v>994</v>
      </c>
      <c r="EY372">
        <v>1014</v>
      </c>
      <c r="EZ372">
        <v>1116</v>
      </c>
      <c r="FA372">
        <v>1042</v>
      </c>
      <c r="FB372">
        <v>967</v>
      </c>
      <c r="FC372">
        <v>965</v>
      </c>
      <c r="FD372">
        <v>975</v>
      </c>
      <c r="FE372">
        <v>910</v>
      </c>
      <c r="FF372">
        <v>959</v>
      </c>
      <c r="FG372">
        <v>961</v>
      </c>
      <c r="FH372">
        <v>900</v>
      </c>
      <c r="FI372">
        <v>926</v>
      </c>
      <c r="FJ372">
        <v>831</v>
      </c>
      <c r="FK372">
        <v>811</v>
      </c>
      <c r="FL372">
        <v>800</v>
      </c>
      <c r="FM372">
        <v>776</v>
      </c>
      <c r="FN372">
        <v>763</v>
      </c>
      <c r="FO372">
        <v>780</v>
      </c>
      <c r="FP372">
        <v>706</v>
      </c>
      <c r="FQ372">
        <v>662</v>
      </c>
      <c r="FR372">
        <v>658</v>
      </c>
      <c r="FS372">
        <v>646</v>
      </c>
      <c r="FT372">
        <v>706</v>
      </c>
      <c r="FU372">
        <v>636</v>
      </c>
      <c r="FV372">
        <v>737</v>
      </c>
      <c r="FW372">
        <v>731</v>
      </c>
      <c r="FX372">
        <v>761</v>
      </c>
      <c r="FY372">
        <v>785</v>
      </c>
      <c r="FZ372">
        <v>700</v>
      </c>
      <c r="GA372">
        <v>609</v>
      </c>
      <c r="GB372">
        <v>658</v>
      </c>
      <c r="GC372">
        <v>601</v>
      </c>
      <c r="GD372">
        <v>494</v>
      </c>
      <c r="GE372">
        <v>443</v>
      </c>
      <c r="GF372">
        <v>396</v>
      </c>
      <c r="GG372">
        <v>436</v>
      </c>
      <c r="GH372">
        <v>383</v>
      </c>
      <c r="GI372">
        <v>366</v>
      </c>
      <c r="GJ372">
        <v>323</v>
      </c>
      <c r="GK372">
        <v>324</v>
      </c>
      <c r="GL372">
        <v>1375</v>
      </c>
    </row>
    <row r="373" spans="1:194" s="1" customFormat="1" ht="14.4" x14ac:dyDescent="0.3">
      <c r="A373" s="30" t="s">
        <v>46</v>
      </c>
      <c r="B373" s="1" t="s">
        <v>412</v>
      </c>
      <c r="C373" s="29" t="str">
        <f t="shared" si="106"/>
        <v>LA England - Wealden</v>
      </c>
      <c r="D373" s="48">
        <f t="shared" si="97"/>
        <v>5908</v>
      </c>
      <c r="E373" s="48">
        <f t="shared" si="98"/>
        <v>5657</v>
      </c>
      <c r="F373" s="49">
        <f t="shared" si="99"/>
        <v>166908</v>
      </c>
      <c r="G373" s="49">
        <f t="shared" si="100"/>
        <v>80185</v>
      </c>
      <c r="H373" s="50">
        <f t="shared" si="101"/>
        <v>86723</v>
      </c>
      <c r="I373" s="50">
        <f t="shared" si="102"/>
        <v>64047</v>
      </c>
      <c r="J373" s="50">
        <f t="shared" si="103"/>
        <v>71390</v>
      </c>
      <c r="K373" s="47">
        <f t="shared" si="104"/>
        <v>16138</v>
      </c>
      <c r="L373" s="48">
        <f t="shared" si="105"/>
        <v>15333</v>
      </c>
      <c r="M373" s="184">
        <v>697</v>
      </c>
      <c r="N373" s="184">
        <v>666</v>
      </c>
      <c r="O373" s="184">
        <v>781</v>
      </c>
      <c r="P373" s="184">
        <v>850</v>
      </c>
      <c r="Q373" s="184">
        <v>814</v>
      </c>
      <c r="R373" s="184">
        <v>863</v>
      </c>
      <c r="S373" s="184">
        <v>845</v>
      </c>
      <c r="T373" s="184">
        <v>869</v>
      </c>
      <c r="U373" s="184">
        <v>955</v>
      </c>
      <c r="V373" s="184">
        <v>978</v>
      </c>
      <c r="W373" s="184">
        <v>952</v>
      </c>
      <c r="X373" s="184">
        <v>960</v>
      </c>
      <c r="Y373" s="184">
        <v>953</v>
      </c>
      <c r="Z373" s="184">
        <v>992</v>
      </c>
      <c r="AA373" s="184">
        <v>970</v>
      </c>
      <c r="AB373" s="184">
        <v>1013</v>
      </c>
      <c r="AC373" s="184">
        <v>1024</v>
      </c>
      <c r="AD373" s="184">
        <v>956</v>
      </c>
      <c r="AE373" s="184">
        <v>908</v>
      </c>
      <c r="AF373" s="184">
        <v>666</v>
      </c>
      <c r="AG373" s="184">
        <v>564</v>
      </c>
      <c r="AH373" s="184">
        <v>590</v>
      </c>
      <c r="AI373" s="184">
        <v>622</v>
      </c>
      <c r="AJ373" s="184">
        <v>771</v>
      </c>
      <c r="AK373" s="184">
        <v>712</v>
      </c>
      <c r="AL373" s="184">
        <v>814</v>
      </c>
      <c r="AM373" s="184">
        <v>761</v>
      </c>
      <c r="AN373" s="184">
        <v>682</v>
      </c>
      <c r="AO373" s="184">
        <v>714</v>
      </c>
      <c r="AP373" s="184">
        <v>734</v>
      </c>
      <c r="AQ373" s="184">
        <v>760</v>
      </c>
      <c r="AR373" s="184">
        <v>816</v>
      </c>
      <c r="AS373" s="184">
        <v>829</v>
      </c>
      <c r="AT373" s="184">
        <v>857</v>
      </c>
      <c r="AU373" s="184">
        <v>839</v>
      </c>
      <c r="AV373" s="184">
        <v>841</v>
      </c>
      <c r="AW373" s="184">
        <v>866</v>
      </c>
      <c r="AX373" s="184">
        <v>883</v>
      </c>
      <c r="AY373" s="184">
        <v>888</v>
      </c>
      <c r="AZ373" s="184">
        <v>839</v>
      </c>
      <c r="BA373" s="184">
        <v>791</v>
      </c>
      <c r="BB373" s="184">
        <v>882</v>
      </c>
      <c r="BC373" s="184">
        <v>892</v>
      </c>
      <c r="BD373" s="184">
        <v>889</v>
      </c>
      <c r="BE373" s="184">
        <v>943</v>
      </c>
      <c r="BF373" s="184">
        <v>925</v>
      </c>
      <c r="BG373" s="184">
        <v>768</v>
      </c>
      <c r="BH373" s="184">
        <v>777</v>
      </c>
      <c r="BI373" s="184">
        <v>762</v>
      </c>
      <c r="BJ373" s="184">
        <v>959</v>
      </c>
      <c r="BK373" s="184">
        <v>965</v>
      </c>
      <c r="BL373" s="184">
        <v>1106</v>
      </c>
      <c r="BM373" s="184">
        <v>1141</v>
      </c>
      <c r="BN373" s="184">
        <v>1145</v>
      </c>
      <c r="BO373" s="184">
        <v>1161</v>
      </c>
      <c r="BP373" s="184">
        <v>1200</v>
      </c>
      <c r="BQ373" s="184">
        <v>1206</v>
      </c>
      <c r="BR373" s="184">
        <v>1240</v>
      </c>
      <c r="BS373" s="184">
        <v>1266</v>
      </c>
      <c r="BT373" s="184">
        <v>1242</v>
      </c>
      <c r="BU373" s="184">
        <v>1275</v>
      </c>
      <c r="BV373" s="184">
        <v>1254</v>
      </c>
      <c r="BW373" s="184">
        <v>1194</v>
      </c>
      <c r="BX373" s="184">
        <v>1197</v>
      </c>
      <c r="BY373" s="184">
        <v>1177</v>
      </c>
      <c r="BZ373" s="184">
        <v>1144</v>
      </c>
      <c r="CA373" s="184">
        <v>1149</v>
      </c>
      <c r="CB373" s="184">
        <v>1058</v>
      </c>
      <c r="CC373" s="184">
        <v>1076</v>
      </c>
      <c r="CD373" s="184">
        <v>943</v>
      </c>
      <c r="CE373" s="184">
        <v>1013</v>
      </c>
      <c r="CF373" s="184">
        <v>993</v>
      </c>
      <c r="CG373" s="184">
        <v>933</v>
      </c>
      <c r="CH373" s="184">
        <v>939</v>
      </c>
      <c r="CI373" s="184">
        <v>927</v>
      </c>
      <c r="CJ373" s="184">
        <v>980</v>
      </c>
      <c r="CK373" s="184">
        <v>1065</v>
      </c>
      <c r="CL373" s="184">
        <v>1165</v>
      </c>
      <c r="CM373" s="184">
        <v>872</v>
      </c>
      <c r="CN373" s="184">
        <v>813</v>
      </c>
      <c r="CO373" s="184">
        <v>815</v>
      </c>
      <c r="CP373" s="184">
        <v>742</v>
      </c>
      <c r="CQ373" s="184">
        <v>630</v>
      </c>
      <c r="CR373" s="184">
        <v>466</v>
      </c>
      <c r="CS373" s="184">
        <v>466</v>
      </c>
      <c r="CT373" s="184">
        <v>446</v>
      </c>
      <c r="CU373" s="184">
        <v>398</v>
      </c>
      <c r="CV373" s="184">
        <v>325</v>
      </c>
      <c r="CW373" s="184">
        <v>298</v>
      </c>
      <c r="CX373" s="184">
        <v>231</v>
      </c>
      <c r="CY373" s="184">
        <v>847</v>
      </c>
      <c r="CZ373">
        <v>649</v>
      </c>
      <c r="DA373">
        <v>666</v>
      </c>
      <c r="DB373">
        <v>740</v>
      </c>
      <c r="DC373">
        <v>757</v>
      </c>
      <c r="DD373">
        <v>783</v>
      </c>
      <c r="DE373">
        <v>841</v>
      </c>
      <c r="DF373">
        <v>784</v>
      </c>
      <c r="DG373">
        <v>899</v>
      </c>
      <c r="DH373">
        <v>914</v>
      </c>
      <c r="DI373">
        <v>845</v>
      </c>
      <c r="DJ373">
        <v>928</v>
      </c>
      <c r="DK373">
        <v>870</v>
      </c>
      <c r="DL373">
        <v>910</v>
      </c>
      <c r="DM373">
        <v>939</v>
      </c>
      <c r="DN373">
        <v>997</v>
      </c>
      <c r="DO373">
        <v>925</v>
      </c>
      <c r="DP373">
        <v>988</v>
      </c>
      <c r="DQ373">
        <v>898</v>
      </c>
      <c r="DR373">
        <v>916</v>
      </c>
      <c r="DS373">
        <v>666</v>
      </c>
      <c r="DT373">
        <v>472</v>
      </c>
      <c r="DU373">
        <v>553</v>
      </c>
      <c r="DV373">
        <v>561</v>
      </c>
      <c r="DW373">
        <v>659</v>
      </c>
      <c r="DX373">
        <v>719</v>
      </c>
      <c r="DY373">
        <v>759</v>
      </c>
      <c r="DZ373">
        <v>772</v>
      </c>
      <c r="EA373">
        <v>766</v>
      </c>
      <c r="EB373">
        <v>758</v>
      </c>
      <c r="EC373">
        <v>859</v>
      </c>
      <c r="ED373">
        <v>847</v>
      </c>
      <c r="EE373">
        <v>842</v>
      </c>
      <c r="EF373">
        <v>928</v>
      </c>
      <c r="EG373">
        <v>963</v>
      </c>
      <c r="EH373">
        <v>933</v>
      </c>
      <c r="EI373">
        <v>1027</v>
      </c>
      <c r="EJ373">
        <v>998</v>
      </c>
      <c r="EK373">
        <v>979</v>
      </c>
      <c r="EL373">
        <v>944</v>
      </c>
      <c r="EM373">
        <v>964</v>
      </c>
      <c r="EN373">
        <v>919</v>
      </c>
      <c r="EO373">
        <v>963</v>
      </c>
      <c r="EP373">
        <v>948</v>
      </c>
      <c r="EQ373">
        <v>953</v>
      </c>
      <c r="ER373">
        <v>975</v>
      </c>
      <c r="ES373">
        <v>951</v>
      </c>
      <c r="ET373">
        <v>939</v>
      </c>
      <c r="EU373">
        <v>936</v>
      </c>
      <c r="EV373">
        <v>962</v>
      </c>
      <c r="EW373">
        <v>1018</v>
      </c>
      <c r="EX373">
        <v>1153</v>
      </c>
      <c r="EY373">
        <v>1095</v>
      </c>
      <c r="EZ373">
        <v>1188</v>
      </c>
      <c r="FA373">
        <v>1240</v>
      </c>
      <c r="FB373">
        <v>1237</v>
      </c>
      <c r="FC373">
        <v>1257</v>
      </c>
      <c r="FD373">
        <v>1328</v>
      </c>
      <c r="FE373">
        <v>1407</v>
      </c>
      <c r="FF373">
        <v>1362</v>
      </c>
      <c r="FG373">
        <v>1419</v>
      </c>
      <c r="FH373">
        <v>1413</v>
      </c>
      <c r="FI373">
        <v>1365</v>
      </c>
      <c r="FJ373">
        <v>1323</v>
      </c>
      <c r="FK373">
        <v>1275</v>
      </c>
      <c r="FL373">
        <v>1269</v>
      </c>
      <c r="FM373">
        <v>1232</v>
      </c>
      <c r="FN373">
        <v>1204</v>
      </c>
      <c r="FO373">
        <v>1150</v>
      </c>
      <c r="FP373">
        <v>1075</v>
      </c>
      <c r="FQ373">
        <v>1120</v>
      </c>
      <c r="FR373">
        <v>1104</v>
      </c>
      <c r="FS373">
        <v>1146</v>
      </c>
      <c r="FT373">
        <v>1054</v>
      </c>
      <c r="FU373">
        <v>1058</v>
      </c>
      <c r="FV373">
        <v>1106</v>
      </c>
      <c r="FW373">
        <v>1151</v>
      </c>
      <c r="FX373">
        <v>1261</v>
      </c>
      <c r="FY373">
        <v>1434</v>
      </c>
      <c r="FZ373">
        <v>1016</v>
      </c>
      <c r="GA373">
        <v>931</v>
      </c>
      <c r="GB373">
        <v>960</v>
      </c>
      <c r="GC373">
        <v>875</v>
      </c>
      <c r="GD373">
        <v>721</v>
      </c>
      <c r="GE373">
        <v>553</v>
      </c>
      <c r="GF373">
        <v>593</v>
      </c>
      <c r="GG373">
        <v>567</v>
      </c>
      <c r="GH373">
        <v>524</v>
      </c>
      <c r="GI373">
        <v>481</v>
      </c>
      <c r="GJ373">
        <v>417</v>
      </c>
      <c r="GK373">
        <v>365</v>
      </c>
      <c r="GL373">
        <v>1512</v>
      </c>
    </row>
    <row r="374" spans="1:194" s="1" customFormat="1" ht="14.4" x14ac:dyDescent="0.3">
      <c r="A374" s="30" t="s">
        <v>46</v>
      </c>
      <c r="B374" s="1" t="s">
        <v>413</v>
      </c>
      <c r="C374" s="29" t="str">
        <f t="shared" si="106"/>
        <v>LA England - Welwyn Hatfield</v>
      </c>
      <c r="D374" s="48">
        <f t="shared" si="97"/>
        <v>4566</v>
      </c>
      <c r="E374" s="48">
        <f t="shared" si="98"/>
        <v>4450</v>
      </c>
      <c r="F374" s="49">
        <f t="shared" si="99"/>
        <v>122819</v>
      </c>
      <c r="G374" s="49">
        <f t="shared" si="100"/>
        <v>60717</v>
      </c>
      <c r="H374" s="50">
        <f t="shared" si="101"/>
        <v>62102</v>
      </c>
      <c r="I374" s="50">
        <f t="shared" si="102"/>
        <v>47430</v>
      </c>
      <c r="J374" s="50">
        <f t="shared" si="103"/>
        <v>49488</v>
      </c>
      <c r="K374" s="47">
        <f t="shared" si="104"/>
        <v>13287</v>
      </c>
      <c r="L374" s="48">
        <f t="shared" si="105"/>
        <v>12614</v>
      </c>
      <c r="M374" s="184">
        <v>618</v>
      </c>
      <c r="N374" s="184">
        <v>614</v>
      </c>
      <c r="O374" s="184">
        <v>715</v>
      </c>
      <c r="P374" s="184">
        <v>757</v>
      </c>
      <c r="Q374" s="184">
        <v>727</v>
      </c>
      <c r="R374" s="184">
        <v>753</v>
      </c>
      <c r="S374" s="184">
        <v>740</v>
      </c>
      <c r="T374" s="184">
        <v>792</v>
      </c>
      <c r="U374" s="184">
        <v>728</v>
      </c>
      <c r="V374" s="184">
        <v>777</v>
      </c>
      <c r="W374" s="184">
        <v>733</v>
      </c>
      <c r="X374" s="184">
        <v>767</v>
      </c>
      <c r="Y374" s="184">
        <v>830</v>
      </c>
      <c r="Z374" s="184">
        <v>744</v>
      </c>
      <c r="AA374" s="184">
        <v>730</v>
      </c>
      <c r="AB374" s="184">
        <v>730</v>
      </c>
      <c r="AC374" s="184">
        <v>797</v>
      </c>
      <c r="AD374" s="184">
        <v>735</v>
      </c>
      <c r="AE374" s="184">
        <v>857</v>
      </c>
      <c r="AF374" s="184">
        <v>854</v>
      </c>
      <c r="AG374" s="184">
        <v>917</v>
      </c>
      <c r="AH374" s="184">
        <v>1007</v>
      </c>
      <c r="AI374" s="184">
        <v>1054</v>
      </c>
      <c r="AJ374" s="184">
        <v>993</v>
      </c>
      <c r="AK374" s="184">
        <v>960</v>
      </c>
      <c r="AL374" s="184">
        <v>980</v>
      </c>
      <c r="AM374" s="184">
        <v>1003</v>
      </c>
      <c r="AN374" s="184">
        <v>895</v>
      </c>
      <c r="AO374" s="184">
        <v>846</v>
      </c>
      <c r="AP374" s="184">
        <v>768</v>
      </c>
      <c r="AQ374" s="184">
        <v>863</v>
      </c>
      <c r="AR374" s="184">
        <v>773</v>
      </c>
      <c r="AS374" s="184">
        <v>809</v>
      </c>
      <c r="AT374" s="184">
        <v>841</v>
      </c>
      <c r="AU374" s="184">
        <v>833</v>
      </c>
      <c r="AV374" s="184">
        <v>846</v>
      </c>
      <c r="AW374" s="184">
        <v>874</v>
      </c>
      <c r="AX374" s="184">
        <v>853</v>
      </c>
      <c r="AY374" s="184">
        <v>819</v>
      </c>
      <c r="AZ374" s="184">
        <v>856</v>
      </c>
      <c r="BA374" s="184">
        <v>807</v>
      </c>
      <c r="BB374" s="184">
        <v>867</v>
      </c>
      <c r="BC374" s="184">
        <v>860</v>
      </c>
      <c r="BD374" s="184">
        <v>807</v>
      </c>
      <c r="BE374" s="184">
        <v>853</v>
      </c>
      <c r="BF374" s="184">
        <v>866</v>
      </c>
      <c r="BG374" s="184">
        <v>759</v>
      </c>
      <c r="BH374" s="184">
        <v>793</v>
      </c>
      <c r="BI374" s="184">
        <v>784</v>
      </c>
      <c r="BJ374" s="184">
        <v>715</v>
      </c>
      <c r="BK374" s="184">
        <v>726</v>
      </c>
      <c r="BL374" s="184">
        <v>729</v>
      </c>
      <c r="BM374" s="184">
        <v>706</v>
      </c>
      <c r="BN374" s="184">
        <v>767</v>
      </c>
      <c r="BO374" s="184">
        <v>782</v>
      </c>
      <c r="BP374" s="184">
        <v>759</v>
      </c>
      <c r="BQ374" s="184">
        <v>718</v>
      </c>
      <c r="BR374" s="184">
        <v>760</v>
      </c>
      <c r="BS374" s="184">
        <v>732</v>
      </c>
      <c r="BT374" s="184">
        <v>702</v>
      </c>
      <c r="BU374" s="184">
        <v>703</v>
      </c>
      <c r="BV374" s="184">
        <v>719</v>
      </c>
      <c r="BW374" s="184">
        <v>635</v>
      </c>
      <c r="BX374" s="184">
        <v>656</v>
      </c>
      <c r="BY374" s="184">
        <v>664</v>
      </c>
      <c r="BZ374" s="184">
        <v>587</v>
      </c>
      <c r="CA374" s="184">
        <v>626</v>
      </c>
      <c r="CB374" s="184">
        <v>525</v>
      </c>
      <c r="CC374" s="184">
        <v>510</v>
      </c>
      <c r="CD374" s="184">
        <v>443</v>
      </c>
      <c r="CE374" s="184">
        <v>467</v>
      </c>
      <c r="CF374" s="184">
        <v>418</v>
      </c>
      <c r="CG374" s="184">
        <v>411</v>
      </c>
      <c r="CH374" s="184">
        <v>433</v>
      </c>
      <c r="CI374" s="184">
        <v>399</v>
      </c>
      <c r="CJ374" s="184">
        <v>362</v>
      </c>
      <c r="CK374" s="184">
        <v>421</v>
      </c>
      <c r="CL374" s="184">
        <v>445</v>
      </c>
      <c r="CM374" s="184">
        <v>325</v>
      </c>
      <c r="CN374" s="184">
        <v>317</v>
      </c>
      <c r="CO374" s="184">
        <v>288</v>
      </c>
      <c r="CP374" s="184">
        <v>256</v>
      </c>
      <c r="CQ374" s="184">
        <v>214</v>
      </c>
      <c r="CR374" s="184">
        <v>212</v>
      </c>
      <c r="CS374" s="184">
        <v>195</v>
      </c>
      <c r="CT374" s="184">
        <v>205</v>
      </c>
      <c r="CU374" s="184">
        <v>178</v>
      </c>
      <c r="CV374" s="184">
        <v>154</v>
      </c>
      <c r="CW374" s="184">
        <v>135</v>
      </c>
      <c r="CX374" s="184">
        <v>122</v>
      </c>
      <c r="CY374" s="184">
        <v>412</v>
      </c>
      <c r="CZ374">
        <v>571</v>
      </c>
      <c r="DA374">
        <v>605</v>
      </c>
      <c r="DB374">
        <v>633</v>
      </c>
      <c r="DC374">
        <v>631</v>
      </c>
      <c r="DD374">
        <v>652</v>
      </c>
      <c r="DE374">
        <v>696</v>
      </c>
      <c r="DF374">
        <v>693</v>
      </c>
      <c r="DG374">
        <v>697</v>
      </c>
      <c r="DH374">
        <v>761</v>
      </c>
      <c r="DI374">
        <v>734</v>
      </c>
      <c r="DJ374">
        <v>733</v>
      </c>
      <c r="DK374">
        <v>758</v>
      </c>
      <c r="DL374">
        <v>770</v>
      </c>
      <c r="DM374">
        <v>745</v>
      </c>
      <c r="DN374">
        <v>766</v>
      </c>
      <c r="DO374">
        <v>722</v>
      </c>
      <c r="DP374">
        <v>742</v>
      </c>
      <c r="DQ374">
        <v>705</v>
      </c>
      <c r="DR374">
        <v>746</v>
      </c>
      <c r="DS374">
        <v>788</v>
      </c>
      <c r="DT374">
        <v>996</v>
      </c>
      <c r="DU374">
        <v>1003</v>
      </c>
      <c r="DV374">
        <v>953</v>
      </c>
      <c r="DW374">
        <v>853</v>
      </c>
      <c r="DX374">
        <v>679</v>
      </c>
      <c r="DY374">
        <v>783</v>
      </c>
      <c r="DZ374">
        <v>759</v>
      </c>
      <c r="EA374">
        <v>802</v>
      </c>
      <c r="EB374">
        <v>771</v>
      </c>
      <c r="EC374">
        <v>826</v>
      </c>
      <c r="ED374">
        <v>790</v>
      </c>
      <c r="EE374">
        <v>931</v>
      </c>
      <c r="EF374">
        <v>928</v>
      </c>
      <c r="EG374">
        <v>838</v>
      </c>
      <c r="EH374">
        <v>933</v>
      </c>
      <c r="EI374">
        <v>995</v>
      </c>
      <c r="EJ374">
        <v>953</v>
      </c>
      <c r="EK374">
        <v>947</v>
      </c>
      <c r="EL374">
        <v>936</v>
      </c>
      <c r="EM374">
        <v>914</v>
      </c>
      <c r="EN374">
        <v>939</v>
      </c>
      <c r="EO374">
        <v>968</v>
      </c>
      <c r="EP374">
        <v>953</v>
      </c>
      <c r="EQ374">
        <v>926</v>
      </c>
      <c r="ER374">
        <v>899</v>
      </c>
      <c r="ES374">
        <v>791</v>
      </c>
      <c r="ET374">
        <v>759</v>
      </c>
      <c r="EU374">
        <v>768</v>
      </c>
      <c r="EV374">
        <v>757</v>
      </c>
      <c r="EW374">
        <v>771</v>
      </c>
      <c r="EX374">
        <v>693</v>
      </c>
      <c r="EY374">
        <v>772</v>
      </c>
      <c r="EZ374">
        <v>771</v>
      </c>
      <c r="FA374">
        <v>768</v>
      </c>
      <c r="FB374">
        <v>739</v>
      </c>
      <c r="FC374">
        <v>711</v>
      </c>
      <c r="FD374">
        <v>717</v>
      </c>
      <c r="FE374">
        <v>723</v>
      </c>
      <c r="FF374">
        <v>787</v>
      </c>
      <c r="FG374">
        <v>842</v>
      </c>
      <c r="FH374">
        <v>715</v>
      </c>
      <c r="FI374">
        <v>786</v>
      </c>
      <c r="FJ374">
        <v>672</v>
      </c>
      <c r="FK374">
        <v>668</v>
      </c>
      <c r="FL374">
        <v>634</v>
      </c>
      <c r="FM374">
        <v>625</v>
      </c>
      <c r="FN374">
        <v>570</v>
      </c>
      <c r="FO374">
        <v>547</v>
      </c>
      <c r="FP374">
        <v>545</v>
      </c>
      <c r="FQ374">
        <v>529</v>
      </c>
      <c r="FR374">
        <v>467</v>
      </c>
      <c r="FS374">
        <v>443</v>
      </c>
      <c r="FT374">
        <v>441</v>
      </c>
      <c r="FU374">
        <v>434</v>
      </c>
      <c r="FV374">
        <v>425</v>
      </c>
      <c r="FW374">
        <v>462</v>
      </c>
      <c r="FX374">
        <v>441</v>
      </c>
      <c r="FY374">
        <v>555</v>
      </c>
      <c r="FZ374">
        <v>408</v>
      </c>
      <c r="GA374">
        <v>373</v>
      </c>
      <c r="GB374">
        <v>382</v>
      </c>
      <c r="GC374">
        <v>377</v>
      </c>
      <c r="GD374">
        <v>285</v>
      </c>
      <c r="GE374">
        <v>270</v>
      </c>
      <c r="GF374">
        <v>316</v>
      </c>
      <c r="GG374">
        <v>257</v>
      </c>
      <c r="GH374">
        <v>231</v>
      </c>
      <c r="GI374">
        <v>243</v>
      </c>
      <c r="GJ374">
        <v>194</v>
      </c>
      <c r="GK374">
        <v>184</v>
      </c>
      <c r="GL374">
        <v>831</v>
      </c>
    </row>
    <row r="375" spans="1:194" s="1" customFormat="1" ht="14.4" x14ac:dyDescent="0.3">
      <c r="A375" s="30" t="s">
        <v>46</v>
      </c>
      <c r="B375" s="1" t="s">
        <v>414</v>
      </c>
      <c r="C375" s="29" t="str">
        <f t="shared" si="106"/>
        <v>LA England - West Berkshire</v>
      </c>
      <c r="D375" s="48">
        <f t="shared" si="97"/>
        <v>6875</v>
      </c>
      <c r="E375" s="48">
        <f t="shared" si="98"/>
        <v>6900</v>
      </c>
      <c r="F375" s="49">
        <f t="shared" si="99"/>
        <v>165112</v>
      </c>
      <c r="G375" s="49">
        <f t="shared" si="100"/>
        <v>81301</v>
      </c>
      <c r="H375" s="50">
        <f t="shared" si="101"/>
        <v>83811</v>
      </c>
      <c r="I375" s="50">
        <f t="shared" si="102"/>
        <v>63243</v>
      </c>
      <c r="J375" s="50">
        <f t="shared" si="103"/>
        <v>66374</v>
      </c>
      <c r="K375" s="47">
        <f t="shared" si="104"/>
        <v>18058</v>
      </c>
      <c r="L375" s="48">
        <f t="shared" si="105"/>
        <v>17437</v>
      </c>
      <c r="M375" s="184">
        <v>744</v>
      </c>
      <c r="N375" s="184">
        <v>806</v>
      </c>
      <c r="O375" s="184">
        <v>849</v>
      </c>
      <c r="P375" s="184">
        <v>866</v>
      </c>
      <c r="Q375" s="184">
        <v>949</v>
      </c>
      <c r="R375" s="184">
        <v>867</v>
      </c>
      <c r="S375" s="184">
        <v>950</v>
      </c>
      <c r="T375" s="184">
        <v>971</v>
      </c>
      <c r="U375" s="184">
        <v>1031</v>
      </c>
      <c r="V375" s="184">
        <v>1003</v>
      </c>
      <c r="W375" s="184">
        <v>1047</v>
      </c>
      <c r="X375" s="184">
        <v>1100</v>
      </c>
      <c r="Y375" s="184">
        <v>1139</v>
      </c>
      <c r="Z375" s="184">
        <v>1080</v>
      </c>
      <c r="AA375" s="184">
        <v>1166</v>
      </c>
      <c r="AB375" s="184">
        <v>1176</v>
      </c>
      <c r="AC375" s="184">
        <v>1220</v>
      </c>
      <c r="AD375" s="184">
        <v>1094</v>
      </c>
      <c r="AE375" s="184">
        <v>1049</v>
      </c>
      <c r="AF375" s="184">
        <v>683</v>
      </c>
      <c r="AG375" s="184">
        <v>624</v>
      </c>
      <c r="AH375" s="184">
        <v>704</v>
      </c>
      <c r="AI375" s="184">
        <v>680</v>
      </c>
      <c r="AJ375" s="184">
        <v>795</v>
      </c>
      <c r="AK375" s="184">
        <v>893</v>
      </c>
      <c r="AL375" s="184">
        <v>820</v>
      </c>
      <c r="AM375" s="184">
        <v>889</v>
      </c>
      <c r="AN375" s="184">
        <v>828</v>
      </c>
      <c r="AO375" s="184">
        <v>865</v>
      </c>
      <c r="AP375" s="184">
        <v>905</v>
      </c>
      <c r="AQ375" s="184">
        <v>905</v>
      </c>
      <c r="AR375" s="184">
        <v>918</v>
      </c>
      <c r="AS375" s="184">
        <v>971</v>
      </c>
      <c r="AT375" s="184">
        <v>1051</v>
      </c>
      <c r="AU375" s="184">
        <v>1026</v>
      </c>
      <c r="AV375" s="184">
        <v>1000</v>
      </c>
      <c r="AW375" s="184">
        <v>1091</v>
      </c>
      <c r="AX375" s="184">
        <v>1007</v>
      </c>
      <c r="AY375" s="184">
        <v>1053</v>
      </c>
      <c r="AZ375" s="184">
        <v>1067</v>
      </c>
      <c r="BA375" s="184">
        <v>1016</v>
      </c>
      <c r="BB375" s="184">
        <v>994</v>
      </c>
      <c r="BC375" s="184">
        <v>982</v>
      </c>
      <c r="BD375" s="184">
        <v>1060</v>
      </c>
      <c r="BE375" s="184">
        <v>1057</v>
      </c>
      <c r="BF375" s="184">
        <v>1107</v>
      </c>
      <c r="BG375" s="184">
        <v>1028</v>
      </c>
      <c r="BH375" s="184">
        <v>1052</v>
      </c>
      <c r="BI375" s="184">
        <v>1029</v>
      </c>
      <c r="BJ375" s="184">
        <v>1125</v>
      </c>
      <c r="BK375" s="184">
        <v>1060</v>
      </c>
      <c r="BL375" s="184">
        <v>1146</v>
      </c>
      <c r="BM375" s="184">
        <v>1215</v>
      </c>
      <c r="BN375" s="184">
        <v>1234</v>
      </c>
      <c r="BO375" s="184">
        <v>1237</v>
      </c>
      <c r="BP375" s="184">
        <v>1283</v>
      </c>
      <c r="BQ375" s="184">
        <v>1221</v>
      </c>
      <c r="BR375" s="184">
        <v>1219</v>
      </c>
      <c r="BS375" s="184">
        <v>1216</v>
      </c>
      <c r="BT375" s="184">
        <v>1115</v>
      </c>
      <c r="BU375" s="184">
        <v>1139</v>
      </c>
      <c r="BV375" s="184">
        <v>1145</v>
      </c>
      <c r="BW375" s="184">
        <v>1086</v>
      </c>
      <c r="BX375" s="184">
        <v>1023</v>
      </c>
      <c r="BY375" s="184">
        <v>1011</v>
      </c>
      <c r="BZ375" s="184">
        <v>1006</v>
      </c>
      <c r="CA375" s="184">
        <v>922</v>
      </c>
      <c r="CB375" s="184">
        <v>874</v>
      </c>
      <c r="CC375" s="184">
        <v>847</v>
      </c>
      <c r="CD375" s="184">
        <v>795</v>
      </c>
      <c r="CE375" s="184">
        <v>788</v>
      </c>
      <c r="CF375" s="184">
        <v>784</v>
      </c>
      <c r="CG375" s="184">
        <v>733</v>
      </c>
      <c r="CH375" s="184">
        <v>719</v>
      </c>
      <c r="CI375" s="184">
        <v>692</v>
      </c>
      <c r="CJ375" s="184">
        <v>745</v>
      </c>
      <c r="CK375" s="184">
        <v>813</v>
      </c>
      <c r="CL375" s="184">
        <v>846</v>
      </c>
      <c r="CM375" s="184">
        <v>643</v>
      </c>
      <c r="CN375" s="184">
        <v>607</v>
      </c>
      <c r="CO375" s="184">
        <v>535</v>
      </c>
      <c r="CP375" s="184">
        <v>459</v>
      </c>
      <c r="CQ375" s="184">
        <v>399</v>
      </c>
      <c r="CR375" s="184">
        <v>317</v>
      </c>
      <c r="CS375" s="184">
        <v>366</v>
      </c>
      <c r="CT375" s="184">
        <v>284</v>
      </c>
      <c r="CU375" s="184">
        <v>301</v>
      </c>
      <c r="CV375" s="184">
        <v>247</v>
      </c>
      <c r="CW375" s="184">
        <v>191</v>
      </c>
      <c r="CX375" s="184">
        <v>175</v>
      </c>
      <c r="CY375" s="184">
        <v>531</v>
      </c>
      <c r="CZ375">
        <v>671</v>
      </c>
      <c r="DA375">
        <v>765</v>
      </c>
      <c r="DB375">
        <v>782</v>
      </c>
      <c r="DC375">
        <v>800</v>
      </c>
      <c r="DD375">
        <v>833</v>
      </c>
      <c r="DE375">
        <v>877</v>
      </c>
      <c r="DF375">
        <v>917</v>
      </c>
      <c r="DG375">
        <v>973</v>
      </c>
      <c r="DH375">
        <v>955</v>
      </c>
      <c r="DI375">
        <v>949</v>
      </c>
      <c r="DJ375">
        <v>1022</v>
      </c>
      <c r="DK375">
        <v>993</v>
      </c>
      <c r="DL375">
        <v>1087</v>
      </c>
      <c r="DM375">
        <v>1174</v>
      </c>
      <c r="DN375">
        <v>1170</v>
      </c>
      <c r="DO375">
        <v>1137</v>
      </c>
      <c r="DP375">
        <v>1180</v>
      </c>
      <c r="DQ375">
        <v>1152</v>
      </c>
      <c r="DR375">
        <v>959</v>
      </c>
      <c r="DS375">
        <v>469</v>
      </c>
      <c r="DT375">
        <v>459</v>
      </c>
      <c r="DU375">
        <v>559</v>
      </c>
      <c r="DV375">
        <v>676</v>
      </c>
      <c r="DW375">
        <v>741</v>
      </c>
      <c r="DX375">
        <v>866</v>
      </c>
      <c r="DY375">
        <v>844</v>
      </c>
      <c r="DZ375">
        <v>814</v>
      </c>
      <c r="EA375">
        <v>883</v>
      </c>
      <c r="EB375">
        <v>823</v>
      </c>
      <c r="EC375">
        <v>929</v>
      </c>
      <c r="ED375">
        <v>954</v>
      </c>
      <c r="EE375">
        <v>998</v>
      </c>
      <c r="EF375">
        <v>1033</v>
      </c>
      <c r="EG375">
        <v>1007</v>
      </c>
      <c r="EH375">
        <v>1096</v>
      </c>
      <c r="EI375">
        <v>1126</v>
      </c>
      <c r="EJ375">
        <v>1119</v>
      </c>
      <c r="EK375">
        <v>1116</v>
      </c>
      <c r="EL375">
        <v>1112</v>
      </c>
      <c r="EM375">
        <v>1114</v>
      </c>
      <c r="EN375">
        <v>1207</v>
      </c>
      <c r="EO375">
        <v>1056</v>
      </c>
      <c r="EP375">
        <v>1111</v>
      </c>
      <c r="EQ375">
        <v>1121</v>
      </c>
      <c r="ER375">
        <v>1100</v>
      </c>
      <c r="ES375">
        <v>1151</v>
      </c>
      <c r="ET375">
        <v>1062</v>
      </c>
      <c r="EU375">
        <v>1052</v>
      </c>
      <c r="EV375">
        <v>1090</v>
      </c>
      <c r="EW375">
        <v>1141</v>
      </c>
      <c r="EX375">
        <v>1217</v>
      </c>
      <c r="EY375">
        <v>1174</v>
      </c>
      <c r="EZ375">
        <v>1233</v>
      </c>
      <c r="FA375">
        <v>1307</v>
      </c>
      <c r="FB375">
        <v>1161</v>
      </c>
      <c r="FC375">
        <v>1297</v>
      </c>
      <c r="FD375">
        <v>1225</v>
      </c>
      <c r="FE375">
        <v>1216</v>
      </c>
      <c r="FF375">
        <v>1141</v>
      </c>
      <c r="FG375">
        <v>1218</v>
      </c>
      <c r="FH375">
        <v>1146</v>
      </c>
      <c r="FI375">
        <v>1160</v>
      </c>
      <c r="FJ375">
        <v>1112</v>
      </c>
      <c r="FK375">
        <v>1072</v>
      </c>
      <c r="FL375">
        <v>965</v>
      </c>
      <c r="FM375">
        <v>976</v>
      </c>
      <c r="FN375">
        <v>1010</v>
      </c>
      <c r="FO375">
        <v>909</v>
      </c>
      <c r="FP375">
        <v>914</v>
      </c>
      <c r="FQ375">
        <v>860</v>
      </c>
      <c r="FR375">
        <v>801</v>
      </c>
      <c r="FS375">
        <v>808</v>
      </c>
      <c r="FT375">
        <v>838</v>
      </c>
      <c r="FU375">
        <v>825</v>
      </c>
      <c r="FV375">
        <v>810</v>
      </c>
      <c r="FW375">
        <v>834</v>
      </c>
      <c r="FX375">
        <v>863</v>
      </c>
      <c r="FY375">
        <v>941</v>
      </c>
      <c r="FZ375">
        <v>695</v>
      </c>
      <c r="GA375">
        <v>711</v>
      </c>
      <c r="GB375">
        <v>645</v>
      </c>
      <c r="GC375">
        <v>610</v>
      </c>
      <c r="GD375">
        <v>511</v>
      </c>
      <c r="GE375">
        <v>438</v>
      </c>
      <c r="GF375">
        <v>408</v>
      </c>
      <c r="GG375">
        <v>395</v>
      </c>
      <c r="GH375">
        <v>343</v>
      </c>
      <c r="GI375">
        <v>286</v>
      </c>
      <c r="GJ375">
        <v>268</v>
      </c>
      <c r="GK375">
        <v>270</v>
      </c>
      <c r="GL375">
        <v>973</v>
      </c>
    </row>
    <row r="376" spans="1:194" s="1" customFormat="1" ht="14.4" x14ac:dyDescent="0.3">
      <c r="A376" s="30" t="s">
        <v>46</v>
      </c>
      <c r="B376" s="1" t="s">
        <v>415</v>
      </c>
      <c r="C376" s="29" t="str">
        <f t="shared" si="106"/>
        <v>LA England - West Devon</v>
      </c>
      <c r="D376" s="48">
        <f t="shared" si="97"/>
        <v>1950</v>
      </c>
      <c r="E376" s="48">
        <f t="shared" si="98"/>
        <v>1954</v>
      </c>
      <c r="F376" s="49">
        <f t="shared" si="99"/>
        <v>58923</v>
      </c>
      <c r="G376" s="49">
        <f t="shared" si="100"/>
        <v>28486</v>
      </c>
      <c r="H376" s="50">
        <f t="shared" si="101"/>
        <v>30437</v>
      </c>
      <c r="I376" s="50">
        <f t="shared" si="102"/>
        <v>23435</v>
      </c>
      <c r="J376" s="50">
        <f t="shared" si="103"/>
        <v>25546</v>
      </c>
      <c r="K376" s="47">
        <f t="shared" si="104"/>
        <v>5051</v>
      </c>
      <c r="L376" s="48">
        <f t="shared" si="105"/>
        <v>4891</v>
      </c>
      <c r="M376" s="184">
        <v>206</v>
      </c>
      <c r="N376" s="184">
        <v>206</v>
      </c>
      <c r="O376" s="184">
        <v>249</v>
      </c>
      <c r="P376" s="184">
        <v>223</v>
      </c>
      <c r="Q376" s="184">
        <v>269</v>
      </c>
      <c r="R376" s="184">
        <v>227</v>
      </c>
      <c r="S376" s="184">
        <v>249</v>
      </c>
      <c r="T376" s="184">
        <v>267</v>
      </c>
      <c r="U376" s="184">
        <v>300</v>
      </c>
      <c r="V376" s="184">
        <v>281</v>
      </c>
      <c r="W376" s="184">
        <v>296</v>
      </c>
      <c r="X376" s="184">
        <v>328</v>
      </c>
      <c r="Y376" s="184">
        <v>299</v>
      </c>
      <c r="Z376" s="184">
        <v>295</v>
      </c>
      <c r="AA376" s="184">
        <v>314</v>
      </c>
      <c r="AB376" s="184">
        <v>308</v>
      </c>
      <c r="AC376" s="184">
        <v>371</v>
      </c>
      <c r="AD376" s="184">
        <v>363</v>
      </c>
      <c r="AE376" s="184">
        <v>355</v>
      </c>
      <c r="AF376" s="184">
        <v>250</v>
      </c>
      <c r="AG376" s="184">
        <v>259</v>
      </c>
      <c r="AH376" s="184">
        <v>204</v>
      </c>
      <c r="AI376" s="184">
        <v>218</v>
      </c>
      <c r="AJ376" s="184">
        <v>217</v>
      </c>
      <c r="AK376" s="184">
        <v>252</v>
      </c>
      <c r="AL376" s="184">
        <v>264</v>
      </c>
      <c r="AM376" s="184">
        <v>253</v>
      </c>
      <c r="AN376" s="184">
        <v>232</v>
      </c>
      <c r="AO376" s="184">
        <v>266</v>
      </c>
      <c r="AP376" s="184">
        <v>222</v>
      </c>
      <c r="AQ376" s="184">
        <v>241</v>
      </c>
      <c r="AR376" s="184">
        <v>231</v>
      </c>
      <c r="AS376" s="184">
        <v>280</v>
      </c>
      <c r="AT376" s="184">
        <v>289</v>
      </c>
      <c r="AU376" s="184">
        <v>277</v>
      </c>
      <c r="AV376" s="184">
        <v>314</v>
      </c>
      <c r="AW376" s="184">
        <v>251</v>
      </c>
      <c r="AX376" s="184">
        <v>233</v>
      </c>
      <c r="AY376" s="184">
        <v>298</v>
      </c>
      <c r="AZ376" s="184">
        <v>291</v>
      </c>
      <c r="BA376" s="184">
        <v>286</v>
      </c>
      <c r="BB376" s="184">
        <v>305</v>
      </c>
      <c r="BC376" s="184">
        <v>310</v>
      </c>
      <c r="BD376" s="184">
        <v>292</v>
      </c>
      <c r="BE376" s="184">
        <v>343</v>
      </c>
      <c r="BF376" s="184">
        <v>305</v>
      </c>
      <c r="BG376" s="184">
        <v>248</v>
      </c>
      <c r="BH376" s="184">
        <v>268</v>
      </c>
      <c r="BI376" s="184">
        <v>258</v>
      </c>
      <c r="BJ376" s="184">
        <v>309</v>
      </c>
      <c r="BK376" s="184">
        <v>378</v>
      </c>
      <c r="BL376" s="184">
        <v>368</v>
      </c>
      <c r="BM376" s="184">
        <v>390</v>
      </c>
      <c r="BN376" s="184">
        <v>388</v>
      </c>
      <c r="BO376" s="184">
        <v>382</v>
      </c>
      <c r="BP376" s="184">
        <v>443</v>
      </c>
      <c r="BQ376" s="184">
        <v>420</v>
      </c>
      <c r="BR376" s="184">
        <v>479</v>
      </c>
      <c r="BS376" s="184">
        <v>466</v>
      </c>
      <c r="BT376" s="184">
        <v>494</v>
      </c>
      <c r="BU376" s="184">
        <v>544</v>
      </c>
      <c r="BV376" s="184">
        <v>450</v>
      </c>
      <c r="BW376" s="184">
        <v>513</v>
      </c>
      <c r="BX376" s="184">
        <v>476</v>
      </c>
      <c r="BY376" s="184">
        <v>480</v>
      </c>
      <c r="BZ376" s="184">
        <v>454</v>
      </c>
      <c r="CA376" s="184">
        <v>448</v>
      </c>
      <c r="CB376" s="184">
        <v>464</v>
      </c>
      <c r="CC376" s="184">
        <v>405</v>
      </c>
      <c r="CD376" s="184">
        <v>419</v>
      </c>
      <c r="CE376" s="184">
        <v>417</v>
      </c>
      <c r="CF376" s="184">
        <v>380</v>
      </c>
      <c r="CG376" s="184">
        <v>378</v>
      </c>
      <c r="CH376" s="184">
        <v>399</v>
      </c>
      <c r="CI376" s="184">
        <v>407</v>
      </c>
      <c r="CJ376" s="184">
        <v>368</v>
      </c>
      <c r="CK376" s="184">
        <v>393</v>
      </c>
      <c r="CL376" s="184">
        <v>453</v>
      </c>
      <c r="CM376" s="184">
        <v>333</v>
      </c>
      <c r="CN376" s="184">
        <v>332</v>
      </c>
      <c r="CO376" s="184">
        <v>332</v>
      </c>
      <c r="CP376" s="184">
        <v>265</v>
      </c>
      <c r="CQ376" s="184">
        <v>209</v>
      </c>
      <c r="CR376" s="184">
        <v>182</v>
      </c>
      <c r="CS376" s="184">
        <v>177</v>
      </c>
      <c r="CT376" s="184">
        <v>162</v>
      </c>
      <c r="CU376" s="184">
        <v>140</v>
      </c>
      <c r="CV376" s="184">
        <v>126</v>
      </c>
      <c r="CW376" s="184">
        <v>106</v>
      </c>
      <c r="CX376" s="184">
        <v>100</v>
      </c>
      <c r="CY376" s="184">
        <v>294</v>
      </c>
      <c r="CZ376">
        <v>190</v>
      </c>
      <c r="DA376">
        <v>181</v>
      </c>
      <c r="DB376">
        <v>206</v>
      </c>
      <c r="DC376">
        <v>231</v>
      </c>
      <c r="DD376">
        <v>242</v>
      </c>
      <c r="DE376">
        <v>242</v>
      </c>
      <c r="DF376">
        <v>248</v>
      </c>
      <c r="DG376">
        <v>259</v>
      </c>
      <c r="DH376">
        <v>271</v>
      </c>
      <c r="DI376">
        <v>272</v>
      </c>
      <c r="DJ376">
        <v>301</v>
      </c>
      <c r="DK376">
        <v>294</v>
      </c>
      <c r="DL376">
        <v>320</v>
      </c>
      <c r="DM376">
        <v>288</v>
      </c>
      <c r="DN376">
        <v>322</v>
      </c>
      <c r="DO376">
        <v>317</v>
      </c>
      <c r="DP376">
        <v>362</v>
      </c>
      <c r="DQ376">
        <v>345</v>
      </c>
      <c r="DR376">
        <v>313</v>
      </c>
      <c r="DS376">
        <v>222</v>
      </c>
      <c r="DT376">
        <v>163</v>
      </c>
      <c r="DU376">
        <v>194</v>
      </c>
      <c r="DV376">
        <v>230</v>
      </c>
      <c r="DW376">
        <v>220</v>
      </c>
      <c r="DX376">
        <v>185</v>
      </c>
      <c r="DY376">
        <v>230</v>
      </c>
      <c r="DZ376">
        <v>200</v>
      </c>
      <c r="EA376">
        <v>261</v>
      </c>
      <c r="EB376">
        <v>226</v>
      </c>
      <c r="EC376">
        <v>238</v>
      </c>
      <c r="ED376">
        <v>295</v>
      </c>
      <c r="EE376">
        <v>282</v>
      </c>
      <c r="EF376">
        <v>273</v>
      </c>
      <c r="EG376">
        <v>280</v>
      </c>
      <c r="EH376">
        <v>311</v>
      </c>
      <c r="EI376">
        <v>314</v>
      </c>
      <c r="EJ376">
        <v>311</v>
      </c>
      <c r="EK376">
        <v>320</v>
      </c>
      <c r="EL376">
        <v>302</v>
      </c>
      <c r="EM376">
        <v>294</v>
      </c>
      <c r="EN376">
        <v>306</v>
      </c>
      <c r="EO376">
        <v>317</v>
      </c>
      <c r="EP376">
        <v>301</v>
      </c>
      <c r="EQ376">
        <v>351</v>
      </c>
      <c r="ER376">
        <v>320</v>
      </c>
      <c r="ES376">
        <v>304</v>
      </c>
      <c r="ET376">
        <v>297</v>
      </c>
      <c r="EU376">
        <v>289</v>
      </c>
      <c r="EV376">
        <v>357</v>
      </c>
      <c r="EW376">
        <v>319</v>
      </c>
      <c r="EX376">
        <v>343</v>
      </c>
      <c r="EY376">
        <v>432</v>
      </c>
      <c r="EZ376">
        <v>441</v>
      </c>
      <c r="FA376">
        <v>434</v>
      </c>
      <c r="FB376">
        <v>416</v>
      </c>
      <c r="FC376">
        <v>520</v>
      </c>
      <c r="FD376">
        <v>484</v>
      </c>
      <c r="FE376">
        <v>494</v>
      </c>
      <c r="FF376">
        <v>530</v>
      </c>
      <c r="FG376">
        <v>543</v>
      </c>
      <c r="FH376">
        <v>576</v>
      </c>
      <c r="FI376">
        <v>549</v>
      </c>
      <c r="FJ376">
        <v>566</v>
      </c>
      <c r="FK376">
        <v>543</v>
      </c>
      <c r="FL376">
        <v>506</v>
      </c>
      <c r="FM376">
        <v>508</v>
      </c>
      <c r="FN376">
        <v>472</v>
      </c>
      <c r="FO376">
        <v>445</v>
      </c>
      <c r="FP376">
        <v>446</v>
      </c>
      <c r="FQ376">
        <v>433</v>
      </c>
      <c r="FR376">
        <v>438</v>
      </c>
      <c r="FS376">
        <v>406</v>
      </c>
      <c r="FT376">
        <v>420</v>
      </c>
      <c r="FU376">
        <v>432</v>
      </c>
      <c r="FV376">
        <v>437</v>
      </c>
      <c r="FW376">
        <v>427</v>
      </c>
      <c r="FX376">
        <v>473</v>
      </c>
      <c r="FY376">
        <v>523</v>
      </c>
      <c r="FZ376">
        <v>357</v>
      </c>
      <c r="GA376">
        <v>354</v>
      </c>
      <c r="GB376">
        <v>337</v>
      </c>
      <c r="GC376">
        <v>309</v>
      </c>
      <c r="GD376">
        <v>260</v>
      </c>
      <c r="GE376">
        <v>235</v>
      </c>
      <c r="GF376">
        <v>227</v>
      </c>
      <c r="GG376">
        <v>199</v>
      </c>
      <c r="GH376">
        <v>188</v>
      </c>
      <c r="GI376">
        <v>183</v>
      </c>
      <c r="GJ376">
        <v>154</v>
      </c>
      <c r="GK376">
        <v>133</v>
      </c>
      <c r="GL376">
        <v>548</v>
      </c>
    </row>
    <row r="377" spans="1:194" s="1" customFormat="1" ht="14.4" x14ac:dyDescent="0.3">
      <c r="A377" s="30" t="s">
        <v>46</v>
      </c>
      <c r="B377" s="1" t="s">
        <v>416</v>
      </c>
      <c r="C377" s="29" t="str">
        <f t="shared" si="106"/>
        <v>LA England - West Lancashire</v>
      </c>
      <c r="D377" s="48">
        <f t="shared" si="97"/>
        <v>4250</v>
      </c>
      <c r="E377" s="48">
        <f t="shared" si="98"/>
        <v>4003</v>
      </c>
      <c r="F377" s="49">
        <f t="shared" si="99"/>
        <v>121995</v>
      </c>
      <c r="G377" s="49">
        <f t="shared" si="100"/>
        <v>58742</v>
      </c>
      <c r="H377" s="50">
        <f t="shared" si="101"/>
        <v>63253</v>
      </c>
      <c r="I377" s="50">
        <f t="shared" si="102"/>
        <v>47154</v>
      </c>
      <c r="J377" s="50">
        <f t="shared" si="103"/>
        <v>52222</v>
      </c>
      <c r="K377" s="47">
        <f t="shared" si="104"/>
        <v>11588</v>
      </c>
      <c r="L377" s="48">
        <f t="shared" si="105"/>
        <v>11031</v>
      </c>
      <c r="M377" s="184">
        <v>506</v>
      </c>
      <c r="N377" s="184">
        <v>535</v>
      </c>
      <c r="O377" s="184">
        <v>607</v>
      </c>
      <c r="P377" s="184">
        <v>565</v>
      </c>
      <c r="Q377" s="184">
        <v>600</v>
      </c>
      <c r="R377" s="184">
        <v>643</v>
      </c>
      <c r="S377" s="184">
        <v>631</v>
      </c>
      <c r="T377" s="184">
        <v>654</v>
      </c>
      <c r="U377" s="184">
        <v>656</v>
      </c>
      <c r="V377" s="184">
        <v>637</v>
      </c>
      <c r="W377" s="184">
        <v>623</v>
      </c>
      <c r="X377" s="184">
        <v>681</v>
      </c>
      <c r="Y377" s="184">
        <v>655</v>
      </c>
      <c r="Z377" s="184">
        <v>764</v>
      </c>
      <c r="AA377" s="184">
        <v>707</v>
      </c>
      <c r="AB377" s="184">
        <v>720</v>
      </c>
      <c r="AC377" s="184">
        <v>741</v>
      </c>
      <c r="AD377" s="184">
        <v>663</v>
      </c>
      <c r="AE377" s="184">
        <v>752</v>
      </c>
      <c r="AF377" s="184">
        <v>986</v>
      </c>
      <c r="AG377" s="184">
        <v>946</v>
      </c>
      <c r="AH377" s="184">
        <v>975</v>
      </c>
      <c r="AI377" s="184">
        <v>863</v>
      </c>
      <c r="AJ377" s="184">
        <v>762</v>
      </c>
      <c r="AK377" s="184">
        <v>608</v>
      </c>
      <c r="AL377" s="184">
        <v>603</v>
      </c>
      <c r="AM377" s="184">
        <v>530</v>
      </c>
      <c r="AN377" s="184">
        <v>598</v>
      </c>
      <c r="AO377" s="184">
        <v>562</v>
      </c>
      <c r="AP377" s="184">
        <v>651</v>
      </c>
      <c r="AQ377" s="184">
        <v>636</v>
      </c>
      <c r="AR377" s="184">
        <v>632</v>
      </c>
      <c r="AS377" s="184">
        <v>620</v>
      </c>
      <c r="AT377" s="184">
        <v>761</v>
      </c>
      <c r="AU377" s="184">
        <v>684</v>
      </c>
      <c r="AV377" s="184">
        <v>738</v>
      </c>
      <c r="AW377" s="184">
        <v>718</v>
      </c>
      <c r="AX377" s="184">
        <v>747</v>
      </c>
      <c r="AY377" s="184">
        <v>676</v>
      </c>
      <c r="AZ377" s="184">
        <v>613</v>
      </c>
      <c r="BA377" s="184">
        <v>639</v>
      </c>
      <c r="BB377" s="184">
        <v>659</v>
      </c>
      <c r="BC377" s="184">
        <v>602</v>
      </c>
      <c r="BD377" s="184">
        <v>670</v>
      </c>
      <c r="BE377" s="184">
        <v>685</v>
      </c>
      <c r="BF377" s="184">
        <v>597</v>
      </c>
      <c r="BG377" s="184">
        <v>624</v>
      </c>
      <c r="BH377" s="184">
        <v>603</v>
      </c>
      <c r="BI377" s="184">
        <v>622</v>
      </c>
      <c r="BJ377" s="184">
        <v>639</v>
      </c>
      <c r="BK377" s="184">
        <v>731</v>
      </c>
      <c r="BL377" s="184">
        <v>737</v>
      </c>
      <c r="BM377" s="184">
        <v>808</v>
      </c>
      <c r="BN377" s="184">
        <v>842</v>
      </c>
      <c r="BO377" s="184">
        <v>847</v>
      </c>
      <c r="BP377" s="184">
        <v>850</v>
      </c>
      <c r="BQ377" s="184">
        <v>864</v>
      </c>
      <c r="BR377" s="184">
        <v>842</v>
      </c>
      <c r="BS377" s="184">
        <v>925</v>
      </c>
      <c r="BT377" s="184">
        <v>938</v>
      </c>
      <c r="BU377" s="184">
        <v>921</v>
      </c>
      <c r="BV377" s="184">
        <v>875</v>
      </c>
      <c r="BW377" s="184">
        <v>838</v>
      </c>
      <c r="BX377" s="184">
        <v>803</v>
      </c>
      <c r="BY377" s="184">
        <v>793</v>
      </c>
      <c r="BZ377" s="184">
        <v>735</v>
      </c>
      <c r="CA377" s="184">
        <v>764</v>
      </c>
      <c r="CB377" s="184">
        <v>707</v>
      </c>
      <c r="CC377" s="184">
        <v>656</v>
      </c>
      <c r="CD377" s="184">
        <v>602</v>
      </c>
      <c r="CE377" s="184">
        <v>634</v>
      </c>
      <c r="CF377" s="184">
        <v>643</v>
      </c>
      <c r="CG377" s="184">
        <v>594</v>
      </c>
      <c r="CH377" s="184">
        <v>608</v>
      </c>
      <c r="CI377" s="184">
        <v>622</v>
      </c>
      <c r="CJ377" s="184">
        <v>643</v>
      </c>
      <c r="CK377" s="184">
        <v>635</v>
      </c>
      <c r="CL377" s="184">
        <v>612</v>
      </c>
      <c r="CM377" s="184">
        <v>488</v>
      </c>
      <c r="CN377" s="184">
        <v>435</v>
      </c>
      <c r="CO377" s="184">
        <v>455</v>
      </c>
      <c r="CP377" s="184">
        <v>416</v>
      </c>
      <c r="CQ377" s="184">
        <v>340</v>
      </c>
      <c r="CR377" s="184">
        <v>327</v>
      </c>
      <c r="CS377" s="184">
        <v>268</v>
      </c>
      <c r="CT377" s="184">
        <v>230</v>
      </c>
      <c r="CU377" s="184">
        <v>218</v>
      </c>
      <c r="CV377" s="184">
        <v>219</v>
      </c>
      <c r="CW377" s="184">
        <v>161</v>
      </c>
      <c r="CX377" s="184">
        <v>132</v>
      </c>
      <c r="CY377" s="184">
        <v>395</v>
      </c>
      <c r="CZ377">
        <v>507</v>
      </c>
      <c r="DA377">
        <v>502</v>
      </c>
      <c r="DB377">
        <v>642</v>
      </c>
      <c r="DC377">
        <v>536</v>
      </c>
      <c r="DD377">
        <v>567</v>
      </c>
      <c r="DE377">
        <v>616</v>
      </c>
      <c r="DF377">
        <v>575</v>
      </c>
      <c r="DG377">
        <v>574</v>
      </c>
      <c r="DH377">
        <v>594</v>
      </c>
      <c r="DI377">
        <v>607</v>
      </c>
      <c r="DJ377">
        <v>602</v>
      </c>
      <c r="DK377">
        <v>706</v>
      </c>
      <c r="DL377">
        <v>709</v>
      </c>
      <c r="DM377">
        <v>649</v>
      </c>
      <c r="DN377">
        <v>663</v>
      </c>
      <c r="DO377">
        <v>648</v>
      </c>
      <c r="DP377">
        <v>680</v>
      </c>
      <c r="DQ377">
        <v>654</v>
      </c>
      <c r="DR377">
        <v>753</v>
      </c>
      <c r="DS377">
        <v>1480</v>
      </c>
      <c r="DT377">
        <v>1360</v>
      </c>
      <c r="DU377">
        <v>1274</v>
      </c>
      <c r="DV377">
        <v>1129</v>
      </c>
      <c r="DW377">
        <v>813</v>
      </c>
      <c r="DX377">
        <v>484</v>
      </c>
      <c r="DY377">
        <v>540</v>
      </c>
      <c r="DZ377">
        <v>594</v>
      </c>
      <c r="EA377">
        <v>575</v>
      </c>
      <c r="EB377">
        <v>602</v>
      </c>
      <c r="EC377">
        <v>586</v>
      </c>
      <c r="ED377">
        <v>674</v>
      </c>
      <c r="EE377">
        <v>657</v>
      </c>
      <c r="EF377">
        <v>718</v>
      </c>
      <c r="EG377">
        <v>725</v>
      </c>
      <c r="EH377">
        <v>752</v>
      </c>
      <c r="EI377">
        <v>711</v>
      </c>
      <c r="EJ377">
        <v>734</v>
      </c>
      <c r="EK377">
        <v>685</v>
      </c>
      <c r="EL377">
        <v>708</v>
      </c>
      <c r="EM377">
        <v>759</v>
      </c>
      <c r="EN377">
        <v>719</v>
      </c>
      <c r="EO377">
        <v>701</v>
      </c>
      <c r="EP377">
        <v>671</v>
      </c>
      <c r="EQ377">
        <v>621</v>
      </c>
      <c r="ER377">
        <v>724</v>
      </c>
      <c r="ES377">
        <v>699</v>
      </c>
      <c r="ET377">
        <v>638</v>
      </c>
      <c r="EU377">
        <v>608</v>
      </c>
      <c r="EV377">
        <v>652</v>
      </c>
      <c r="EW377">
        <v>674</v>
      </c>
      <c r="EX377">
        <v>722</v>
      </c>
      <c r="EY377">
        <v>830</v>
      </c>
      <c r="EZ377">
        <v>874</v>
      </c>
      <c r="FA377">
        <v>918</v>
      </c>
      <c r="FB377">
        <v>894</v>
      </c>
      <c r="FC377">
        <v>940</v>
      </c>
      <c r="FD377">
        <v>918</v>
      </c>
      <c r="FE377">
        <v>879</v>
      </c>
      <c r="FF377">
        <v>963</v>
      </c>
      <c r="FG377">
        <v>941</v>
      </c>
      <c r="FH377">
        <v>907</v>
      </c>
      <c r="FI377">
        <v>883</v>
      </c>
      <c r="FJ377">
        <v>929</v>
      </c>
      <c r="FK377">
        <v>852</v>
      </c>
      <c r="FL377">
        <v>845</v>
      </c>
      <c r="FM377">
        <v>773</v>
      </c>
      <c r="FN377">
        <v>807</v>
      </c>
      <c r="FO377">
        <v>740</v>
      </c>
      <c r="FP377">
        <v>732</v>
      </c>
      <c r="FQ377">
        <v>718</v>
      </c>
      <c r="FR377">
        <v>669</v>
      </c>
      <c r="FS377">
        <v>676</v>
      </c>
      <c r="FT377">
        <v>664</v>
      </c>
      <c r="FU377">
        <v>663</v>
      </c>
      <c r="FV377">
        <v>637</v>
      </c>
      <c r="FW377">
        <v>681</v>
      </c>
      <c r="FX377">
        <v>743</v>
      </c>
      <c r="FY377">
        <v>781</v>
      </c>
      <c r="FZ377">
        <v>590</v>
      </c>
      <c r="GA377">
        <v>534</v>
      </c>
      <c r="GB377">
        <v>520</v>
      </c>
      <c r="GC377">
        <v>500</v>
      </c>
      <c r="GD377">
        <v>483</v>
      </c>
      <c r="GE377">
        <v>377</v>
      </c>
      <c r="GF377">
        <v>362</v>
      </c>
      <c r="GG377">
        <v>376</v>
      </c>
      <c r="GH377">
        <v>322</v>
      </c>
      <c r="GI377">
        <v>287</v>
      </c>
      <c r="GJ377">
        <v>246</v>
      </c>
      <c r="GK377">
        <v>192</v>
      </c>
      <c r="GL377">
        <v>834</v>
      </c>
    </row>
    <row r="378" spans="1:194" s="1" customFormat="1" ht="14.4" x14ac:dyDescent="0.3">
      <c r="A378" s="30" t="s">
        <v>46</v>
      </c>
      <c r="B378" s="1" t="s">
        <v>417</v>
      </c>
      <c r="C378" s="29" t="str">
        <f t="shared" si="106"/>
        <v>LA England - West Lindsey</v>
      </c>
      <c r="D378" s="48">
        <f t="shared" si="97"/>
        <v>3503</v>
      </c>
      <c r="E378" s="48">
        <f t="shared" si="98"/>
        <v>3320</v>
      </c>
      <c r="F378" s="49">
        <f t="shared" si="99"/>
        <v>99208</v>
      </c>
      <c r="G378" s="49">
        <f t="shared" si="100"/>
        <v>48608</v>
      </c>
      <c r="H378" s="50">
        <f t="shared" si="101"/>
        <v>50600</v>
      </c>
      <c r="I378" s="50">
        <f t="shared" si="102"/>
        <v>39041</v>
      </c>
      <c r="J378" s="50">
        <f t="shared" si="103"/>
        <v>41587</v>
      </c>
      <c r="K378" s="47">
        <f t="shared" si="104"/>
        <v>9567</v>
      </c>
      <c r="L378" s="48">
        <f t="shared" si="105"/>
        <v>9013</v>
      </c>
      <c r="M378" s="184">
        <v>370</v>
      </c>
      <c r="N378" s="184">
        <v>399</v>
      </c>
      <c r="O378" s="184">
        <v>407</v>
      </c>
      <c r="P378" s="184">
        <v>489</v>
      </c>
      <c r="Q378" s="184">
        <v>488</v>
      </c>
      <c r="R378" s="184">
        <v>519</v>
      </c>
      <c r="S378" s="184">
        <v>547</v>
      </c>
      <c r="T378" s="184">
        <v>555</v>
      </c>
      <c r="U378" s="184">
        <v>524</v>
      </c>
      <c r="V378" s="184">
        <v>584</v>
      </c>
      <c r="W378" s="184">
        <v>596</v>
      </c>
      <c r="X378" s="184">
        <v>586</v>
      </c>
      <c r="Y378" s="184">
        <v>603</v>
      </c>
      <c r="Z378" s="184">
        <v>611</v>
      </c>
      <c r="AA378" s="184">
        <v>589</v>
      </c>
      <c r="AB378" s="184">
        <v>565</v>
      </c>
      <c r="AC378" s="184">
        <v>604</v>
      </c>
      <c r="AD378" s="184">
        <v>531</v>
      </c>
      <c r="AE378" s="184">
        <v>562</v>
      </c>
      <c r="AF378" s="184">
        <v>364</v>
      </c>
      <c r="AG378" s="184">
        <v>389</v>
      </c>
      <c r="AH378" s="184">
        <v>342</v>
      </c>
      <c r="AI378" s="184">
        <v>386</v>
      </c>
      <c r="AJ378" s="184">
        <v>496</v>
      </c>
      <c r="AK378" s="184">
        <v>476</v>
      </c>
      <c r="AL378" s="184">
        <v>514</v>
      </c>
      <c r="AM378" s="184">
        <v>471</v>
      </c>
      <c r="AN378" s="184">
        <v>496</v>
      </c>
      <c r="AO378" s="184">
        <v>479</v>
      </c>
      <c r="AP378" s="184">
        <v>488</v>
      </c>
      <c r="AQ378" s="184">
        <v>484</v>
      </c>
      <c r="AR378" s="184">
        <v>500</v>
      </c>
      <c r="AS378" s="184">
        <v>508</v>
      </c>
      <c r="AT378" s="184">
        <v>596</v>
      </c>
      <c r="AU378" s="184">
        <v>536</v>
      </c>
      <c r="AV378" s="184">
        <v>521</v>
      </c>
      <c r="AW378" s="184">
        <v>563</v>
      </c>
      <c r="AX378" s="184">
        <v>523</v>
      </c>
      <c r="AY378" s="184">
        <v>507</v>
      </c>
      <c r="AZ378" s="184">
        <v>604</v>
      </c>
      <c r="BA378" s="184">
        <v>520</v>
      </c>
      <c r="BB378" s="184">
        <v>514</v>
      </c>
      <c r="BC378" s="184">
        <v>523</v>
      </c>
      <c r="BD378" s="184">
        <v>549</v>
      </c>
      <c r="BE378" s="184">
        <v>538</v>
      </c>
      <c r="BF378" s="184">
        <v>546</v>
      </c>
      <c r="BG378" s="184">
        <v>498</v>
      </c>
      <c r="BH378" s="184">
        <v>501</v>
      </c>
      <c r="BI378" s="184">
        <v>530</v>
      </c>
      <c r="BJ378" s="184">
        <v>523</v>
      </c>
      <c r="BK378" s="184">
        <v>584</v>
      </c>
      <c r="BL378" s="184">
        <v>608</v>
      </c>
      <c r="BM378" s="184">
        <v>659</v>
      </c>
      <c r="BN378" s="184">
        <v>693</v>
      </c>
      <c r="BO378" s="184">
        <v>713</v>
      </c>
      <c r="BP378" s="184">
        <v>745</v>
      </c>
      <c r="BQ378" s="184">
        <v>742</v>
      </c>
      <c r="BR378" s="184">
        <v>810</v>
      </c>
      <c r="BS378" s="184">
        <v>797</v>
      </c>
      <c r="BT378" s="184">
        <v>745</v>
      </c>
      <c r="BU378" s="184">
        <v>719</v>
      </c>
      <c r="BV378" s="184">
        <v>778</v>
      </c>
      <c r="BW378" s="184">
        <v>757</v>
      </c>
      <c r="BX378" s="184">
        <v>750</v>
      </c>
      <c r="BY378" s="184">
        <v>759</v>
      </c>
      <c r="BZ378" s="184">
        <v>662</v>
      </c>
      <c r="CA378" s="184">
        <v>665</v>
      </c>
      <c r="CB378" s="184">
        <v>675</v>
      </c>
      <c r="CC378" s="184">
        <v>642</v>
      </c>
      <c r="CD378" s="184">
        <v>626</v>
      </c>
      <c r="CE378" s="184">
        <v>595</v>
      </c>
      <c r="CF378" s="184">
        <v>611</v>
      </c>
      <c r="CG378" s="184">
        <v>606</v>
      </c>
      <c r="CH378" s="184">
        <v>550</v>
      </c>
      <c r="CI378" s="184">
        <v>607</v>
      </c>
      <c r="CJ378" s="184">
        <v>603</v>
      </c>
      <c r="CK378" s="184">
        <v>639</v>
      </c>
      <c r="CL378" s="184">
        <v>656</v>
      </c>
      <c r="CM378" s="184">
        <v>475</v>
      </c>
      <c r="CN378" s="184">
        <v>488</v>
      </c>
      <c r="CO378" s="184">
        <v>512</v>
      </c>
      <c r="CP378" s="184">
        <v>416</v>
      </c>
      <c r="CQ378" s="184">
        <v>340</v>
      </c>
      <c r="CR378" s="184">
        <v>307</v>
      </c>
      <c r="CS378" s="184">
        <v>247</v>
      </c>
      <c r="CT378" s="184">
        <v>236</v>
      </c>
      <c r="CU378" s="184">
        <v>172</v>
      </c>
      <c r="CV378" s="184">
        <v>189</v>
      </c>
      <c r="CW378" s="184">
        <v>142</v>
      </c>
      <c r="CX378" s="184">
        <v>158</v>
      </c>
      <c r="CY378" s="184">
        <v>316</v>
      </c>
      <c r="CZ378">
        <v>338</v>
      </c>
      <c r="DA378">
        <v>362</v>
      </c>
      <c r="DB378">
        <v>418</v>
      </c>
      <c r="DC378">
        <v>399</v>
      </c>
      <c r="DD378">
        <v>453</v>
      </c>
      <c r="DE378">
        <v>444</v>
      </c>
      <c r="DF378">
        <v>515</v>
      </c>
      <c r="DG378">
        <v>500</v>
      </c>
      <c r="DH378">
        <v>553</v>
      </c>
      <c r="DI378">
        <v>547</v>
      </c>
      <c r="DJ378">
        <v>585</v>
      </c>
      <c r="DK378">
        <v>579</v>
      </c>
      <c r="DL378">
        <v>562</v>
      </c>
      <c r="DM378">
        <v>594</v>
      </c>
      <c r="DN378">
        <v>538</v>
      </c>
      <c r="DO378">
        <v>510</v>
      </c>
      <c r="DP378">
        <v>559</v>
      </c>
      <c r="DQ378">
        <v>557</v>
      </c>
      <c r="DR378">
        <v>466</v>
      </c>
      <c r="DS378">
        <v>344</v>
      </c>
      <c r="DT378">
        <v>291</v>
      </c>
      <c r="DU378">
        <v>291</v>
      </c>
      <c r="DV378">
        <v>380</v>
      </c>
      <c r="DW378">
        <v>433</v>
      </c>
      <c r="DX378">
        <v>437</v>
      </c>
      <c r="DY378">
        <v>434</v>
      </c>
      <c r="DZ378">
        <v>491</v>
      </c>
      <c r="EA378">
        <v>524</v>
      </c>
      <c r="EB378">
        <v>581</v>
      </c>
      <c r="EC378">
        <v>546</v>
      </c>
      <c r="ED378">
        <v>494</v>
      </c>
      <c r="EE378">
        <v>626</v>
      </c>
      <c r="EF378">
        <v>620</v>
      </c>
      <c r="EG378">
        <v>545</v>
      </c>
      <c r="EH378">
        <v>579</v>
      </c>
      <c r="EI378">
        <v>597</v>
      </c>
      <c r="EJ378">
        <v>629</v>
      </c>
      <c r="EK378">
        <v>592</v>
      </c>
      <c r="EL378">
        <v>607</v>
      </c>
      <c r="EM378">
        <v>573</v>
      </c>
      <c r="EN378">
        <v>544</v>
      </c>
      <c r="EO378">
        <v>640</v>
      </c>
      <c r="EP378">
        <v>601</v>
      </c>
      <c r="EQ378">
        <v>554</v>
      </c>
      <c r="ER378">
        <v>606</v>
      </c>
      <c r="ES378">
        <v>594</v>
      </c>
      <c r="ET378">
        <v>520</v>
      </c>
      <c r="EU378">
        <v>538</v>
      </c>
      <c r="EV378">
        <v>544</v>
      </c>
      <c r="EW378">
        <v>585</v>
      </c>
      <c r="EX378">
        <v>607</v>
      </c>
      <c r="EY378">
        <v>618</v>
      </c>
      <c r="EZ378">
        <v>665</v>
      </c>
      <c r="FA378">
        <v>728</v>
      </c>
      <c r="FB378">
        <v>729</v>
      </c>
      <c r="FC378">
        <v>806</v>
      </c>
      <c r="FD378">
        <v>754</v>
      </c>
      <c r="FE378">
        <v>844</v>
      </c>
      <c r="FF378">
        <v>824</v>
      </c>
      <c r="FG378">
        <v>831</v>
      </c>
      <c r="FH378">
        <v>848</v>
      </c>
      <c r="FI378">
        <v>828</v>
      </c>
      <c r="FJ378">
        <v>786</v>
      </c>
      <c r="FK378">
        <v>791</v>
      </c>
      <c r="FL378">
        <v>738</v>
      </c>
      <c r="FM378">
        <v>731</v>
      </c>
      <c r="FN378">
        <v>739</v>
      </c>
      <c r="FO378">
        <v>693</v>
      </c>
      <c r="FP378">
        <v>700</v>
      </c>
      <c r="FQ378">
        <v>663</v>
      </c>
      <c r="FR378">
        <v>651</v>
      </c>
      <c r="FS378">
        <v>616</v>
      </c>
      <c r="FT378">
        <v>594</v>
      </c>
      <c r="FU378">
        <v>564</v>
      </c>
      <c r="FV378">
        <v>634</v>
      </c>
      <c r="FW378">
        <v>643</v>
      </c>
      <c r="FX378">
        <v>683</v>
      </c>
      <c r="FY378">
        <v>712</v>
      </c>
      <c r="FZ378">
        <v>538</v>
      </c>
      <c r="GA378">
        <v>488</v>
      </c>
      <c r="GB378">
        <v>520</v>
      </c>
      <c r="GC378">
        <v>442</v>
      </c>
      <c r="GD378">
        <v>387</v>
      </c>
      <c r="GE378">
        <v>330</v>
      </c>
      <c r="GF378">
        <v>291</v>
      </c>
      <c r="GG378">
        <v>257</v>
      </c>
      <c r="GH378">
        <v>227</v>
      </c>
      <c r="GI378">
        <v>258</v>
      </c>
      <c r="GJ378">
        <v>193</v>
      </c>
      <c r="GK378">
        <v>202</v>
      </c>
      <c r="GL378">
        <v>628</v>
      </c>
    </row>
    <row r="379" spans="1:194" s="1" customFormat="1" ht="14.4" x14ac:dyDescent="0.3">
      <c r="A379" s="30" t="s">
        <v>46</v>
      </c>
      <c r="B379" s="1" t="s">
        <v>418</v>
      </c>
      <c r="C379" s="29" t="str">
        <f t="shared" si="106"/>
        <v>LA England - West Northamptonshire</v>
      </c>
      <c r="D379" s="48">
        <f t="shared" si="97"/>
        <v>17307</v>
      </c>
      <c r="E379" s="48">
        <f t="shared" si="98"/>
        <v>16376</v>
      </c>
      <c r="F379" s="49">
        <f t="shared" si="99"/>
        <v>439811</v>
      </c>
      <c r="G379" s="49">
        <f t="shared" si="100"/>
        <v>217103</v>
      </c>
      <c r="H379" s="50">
        <f t="shared" si="101"/>
        <v>222708</v>
      </c>
      <c r="I379" s="50">
        <f t="shared" si="102"/>
        <v>168085</v>
      </c>
      <c r="J379" s="50">
        <f t="shared" si="103"/>
        <v>175431</v>
      </c>
      <c r="K379" s="47">
        <f t="shared" si="104"/>
        <v>49018</v>
      </c>
      <c r="L379" s="48">
        <f t="shared" si="105"/>
        <v>47277</v>
      </c>
      <c r="M379" s="184">
        <v>2306</v>
      </c>
      <c r="N379" s="184">
        <v>2383</v>
      </c>
      <c r="O379" s="184">
        <v>2503</v>
      </c>
      <c r="P379" s="184">
        <v>2521</v>
      </c>
      <c r="Q379" s="184">
        <v>2690</v>
      </c>
      <c r="R379" s="184">
        <v>2650</v>
      </c>
      <c r="S379" s="184">
        <v>2704</v>
      </c>
      <c r="T379" s="184">
        <v>2702</v>
      </c>
      <c r="U379" s="184">
        <v>2849</v>
      </c>
      <c r="V379" s="184">
        <v>2801</v>
      </c>
      <c r="W379" s="184">
        <v>2759</v>
      </c>
      <c r="X379" s="184">
        <v>2843</v>
      </c>
      <c r="Y379" s="184">
        <v>2964</v>
      </c>
      <c r="Z379" s="184">
        <v>3001</v>
      </c>
      <c r="AA379" s="184">
        <v>2872</v>
      </c>
      <c r="AB379" s="184">
        <v>2844</v>
      </c>
      <c r="AC379" s="184">
        <v>2864</v>
      </c>
      <c r="AD379" s="184">
        <v>2762</v>
      </c>
      <c r="AE379" s="184">
        <v>2564</v>
      </c>
      <c r="AF379" s="184">
        <v>2397</v>
      </c>
      <c r="AG379" s="184">
        <v>2172</v>
      </c>
      <c r="AH379" s="184">
        <v>2198</v>
      </c>
      <c r="AI379" s="184">
        <v>2346</v>
      </c>
      <c r="AJ379" s="184">
        <v>2640</v>
      </c>
      <c r="AK379" s="184">
        <v>2563</v>
      </c>
      <c r="AL379" s="184">
        <v>2643</v>
      </c>
      <c r="AM379" s="184">
        <v>2704</v>
      </c>
      <c r="AN379" s="184">
        <v>2640</v>
      </c>
      <c r="AO379" s="184">
        <v>2640</v>
      </c>
      <c r="AP379" s="184">
        <v>2797</v>
      </c>
      <c r="AQ379" s="184">
        <v>2949</v>
      </c>
      <c r="AR379" s="184">
        <v>2894</v>
      </c>
      <c r="AS379" s="184">
        <v>3064</v>
      </c>
      <c r="AT379" s="184">
        <v>3189</v>
      </c>
      <c r="AU379" s="184">
        <v>3236</v>
      </c>
      <c r="AV379" s="184">
        <v>3117</v>
      </c>
      <c r="AW379" s="184">
        <v>3235</v>
      </c>
      <c r="AX379" s="184">
        <v>3161</v>
      </c>
      <c r="AY379" s="184">
        <v>3070</v>
      </c>
      <c r="AZ379" s="184">
        <v>3061</v>
      </c>
      <c r="BA379" s="184">
        <v>3020</v>
      </c>
      <c r="BB379" s="184">
        <v>3055</v>
      </c>
      <c r="BC379" s="184">
        <v>2998</v>
      </c>
      <c r="BD379" s="184">
        <v>3135</v>
      </c>
      <c r="BE379" s="184">
        <v>3043</v>
      </c>
      <c r="BF379" s="184">
        <v>2922</v>
      </c>
      <c r="BG379" s="184">
        <v>2702</v>
      </c>
      <c r="BH379" s="184">
        <v>2657</v>
      </c>
      <c r="BI379" s="184">
        <v>2645</v>
      </c>
      <c r="BJ379" s="184">
        <v>2734</v>
      </c>
      <c r="BK379" s="184">
        <v>2878</v>
      </c>
      <c r="BL379" s="184">
        <v>2860</v>
      </c>
      <c r="BM379" s="184">
        <v>2944</v>
      </c>
      <c r="BN379" s="184">
        <v>3081</v>
      </c>
      <c r="BO379" s="184">
        <v>2876</v>
      </c>
      <c r="BP379" s="184">
        <v>3030</v>
      </c>
      <c r="BQ379" s="184">
        <v>2966</v>
      </c>
      <c r="BR379" s="184">
        <v>2906</v>
      </c>
      <c r="BS379" s="184">
        <v>2899</v>
      </c>
      <c r="BT379" s="184">
        <v>2910</v>
      </c>
      <c r="BU379" s="184">
        <v>2823</v>
      </c>
      <c r="BV379" s="184">
        <v>2724</v>
      </c>
      <c r="BW379" s="184">
        <v>2608</v>
      </c>
      <c r="BX379" s="184">
        <v>2379</v>
      </c>
      <c r="BY379" s="184">
        <v>2293</v>
      </c>
      <c r="BZ379" s="184">
        <v>2258</v>
      </c>
      <c r="CA379" s="184">
        <v>2083</v>
      </c>
      <c r="CB379" s="184">
        <v>2044</v>
      </c>
      <c r="CC379" s="184">
        <v>1924</v>
      </c>
      <c r="CD379" s="184">
        <v>1792</v>
      </c>
      <c r="CE379" s="184">
        <v>1855</v>
      </c>
      <c r="CF379" s="184">
        <v>1704</v>
      </c>
      <c r="CG379" s="184">
        <v>1718</v>
      </c>
      <c r="CH379" s="184">
        <v>1630</v>
      </c>
      <c r="CI379" s="184">
        <v>1699</v>
      </c>
      <c r="CJ379" s="184">
        <v>1679</v>
      </c>
      <c r="CK379" s="184">
        <v>1906</v>
      </c>
      <c r="CL379" s="184">
        <v>1962</v>
      </c>
      <c r="CM379" s="184">
        <v>1428</v>
      </c>
      <c r="CN379" s="184">
        <v>1294</v>
      </c>
      <c r="CO379" s="184">
        <v>1311</v>
      </c>
      <c r="CP379" s="184">
        <v>1080</v>
      </c>
      <c r="CQ379" s="184">
        <v>992</v>
      </c>
      <c r="CR379" s="184">
        <v>778</v>
      </c>
      <c r="CS379" s="184">
        <v>717</v>
      </c>
      <c r="CT379" s="184">
        <v>740</v>
      </c>
      <c r="CU379" s="184">
        <v>599</v>
      </c>
      <c r="CV379" s="184">
        <v>518</v>
      </c>
      <c r="CW379" s="184">
        <v>431</v>
      </c>
      <c r="CX379" s="184">
        <v>367</v>
      </c>
      <c r="CY379" s="184">
        <v>1208</v>
      </c>
      <c r="CZ379">
        <v>2140</v>
      </c>
      <c r="DA379">
        <v>2275</v>
      </c>
      <c r="DB379">
        <v>2460</v>
      </c>
      <c r="DC379">
        <v>2470</v>
      </c>
      <c r="DD379">
        <v>2614</v>
      </c>
      <c r="DE379">
        <v>2564</v>
      </c>
      <c r="DF379">
        <v>2660</v>
      </c>
      <c r="DG379">
        <v>2680</v>
      </c>
      <c r="DH379">
        <v>2747</v>
      </c>
      <c r="DI379">
        <v>2780</v>
      </c>
      <c r="DJ379">
        <v>2759</v>
      </c>
      <c r="DK379">
        <v>2752</v>
      </c>
      <c r="DL379">
        <v>2814</v>
      </c>
      <c r="DM379">
        <v>2641</v>
      </c>
      <c r="DN379">
        <v>2773</v>
      </c>
      <c r="DO379">
        <v>2768</v>
      </c>
      <c r="DP379">
        <v>2757</v>
      </c>
      <c r="DQ379">
        <v>2623</v>
      </c>
      <c r="DR379">
        <v>2566</v>
      </c>
      <c r="DS379">
        <v>2318</v>
      </c>
      <c r="DT379">
        <v>2137</v>
      </c>
      <c r="DU379">
        <v>2100</v>
      </c>
      <c r="DV379">
        <v>2316</v>
      </c>
      <c r="DW379">
        <v>2467</v>
      </c>
      <c r="DX379">
        <v>2295</v>
      </c>
      <c r="DY379">
        <v>2400</v>
      </c>
      <c r="DZ379">
        <v>2498</v>
      </c>
      <c r="EA379">
        <v>2672</v>
      </c>
      <c r="EB379">
        <v>2867</v>
      </c>
      <c r="EC379">
        <v>2815</v>
      </c>
      <c r="ED379">
        <v>3068</v>
      </c>
      <c r="EE379">
        <v>3080</v>
      </c>
      <c r="EF379">
        <v>3157</v>
      </c>
      <c r="EG379">
        <v>3252</v>
      </c>
      <c r="EH379">
        <v>3383</v>
      </c>
      <c r="EI379">
        <v>3421</v>
      </c>
      <c r="EJ379">
        <v>3446</v>
      </c>
      <c r="EK379">
        <v>3303</v>
      </c>
      <c r="EL379">
        <v>3305</v>
      </c>
      <c r="EM379">
        <v>3171</v>
      </c>
      <c r="EN379">
        <v>3136</v>
      </c>
      <c r="EO379">
        <v>3192</v>
      </c>
      <c r="EP379">
        <v>3104</v>
      </c>
      <c r="EQ379">
        <v>3203</v>
      </c>
      <c r="ER379">
        <v>3139</v>
      </c>
      <c r="ES379">
        <v>2949</v>
      </c>
      <c r="ET379">
        <v>2734</v>
      </c>
      <c r="EU379">
        <v>2518</v>
      </c>
      <c r="EV379">
        <v>2730</v>
      </c>
      <c r="EW379">
        <v>2854</v>
      </c>
      <c r="EX379">
        <v>2804</v>
      </c>
      <c r="EY379">
        <v>2849</v>
      </c>
      <c r="EZ379">
        <v>3033</v>
      </c>
      <c r="FA379">
        <v>3106</v>
      </c>
      <c r="FB379">
        <v>2777</v>
      </c>
      <c r="FC379">
        <v>3042</v>
      </c>
      <c r="FD379">
        <v>2937</v>
      </c>
      <c r="FE379">
        <v>2993</v>
      </c>
      <c r="FF379">
        <v>2872</v>
      </c>
      <c r="FG379">
        <v>2879</v>
      </c>
      <c r="FH379">
        <v>2889</v>
      </c>
      <c r="FI379">
        <v>2718</v>
      </c>
      <c r="FJ379">
        <v>2751</v>
      </c>
      <c r="FK379">
        <v>2551</v>
      </c>
      <c r="FL379">
        <v>2375</v>
      </c>
      <c r="FM379">
        <v>2389</v>
      </c>
      <c r="FN379">
        <v>2264</v>
      </c>
      <c r="FO379">
        <v>2062</v>
      </c>
      <c r="FP379">
        <v>2077</v>
      </c>
      <c r="FQ379">
        <v>1902</v>
      </c>
      <c r="FR379">
        <v>1920</v>
      </c>
      <c r="FS379">
        <v>1965</v>
      </c>
      <c r="FT379">
        <v>1907</v>
      </c>
      <c r="FU379">
        <v>1887</v>
      </c>
      <c r="FV379">
        <v>1929</v>
      </c>
      <c r="FW379">
        <v>1960</v>
      </c>
      <c r="FX379">
        <v>2105</v>
      </c>
      <c r="FY379">
        <v>2213</v>
      </c>
      <c r="FZ379">
        <v>1571</v>
      </c>
      <c r="GA379">
        <v>1524</v>
      </c>
      <c r="GB379">
        <v>1542</v>
      </c>
      <c r="GC379">
        <v>1262</v>
      </c>
      <c r="GD379">
        <v>1077</v>
      </c>
      <c r="GE379">
        <v>934</v>
      </c>
      <c r="GF379">
        <v>928</v>
      </c>
      <c r="GG379">
        <v>883</v>
      </c>
      <c r="GH379">
        <v>795</v>
      </c>
      <c r="GI379">
        <v>745</v>
      </c>
      <c r="GJ379">
        <v>596</v>
      </c>
      <c r="GK379">
        <v>497</v>
      </c>
      <c r="GL379">
        <v>2325</v>
      </c>
    </row>
    <row r="380" spans="1:194" s="1" customFormat="1" ht="14.4" x14ac:dyDescent="0.3">
      <c r="A380" s="30" t="s">
        <v>46</v>
      </c>
      <c r="B380" s="1" t="s">
        <v>419</v>
      </c>
      <c r="C380" s="29" t="str">
        <f t="shared" si="106"/>
        <v>LA England - West Oxfordshire</v>
      </c>
      <c r="D380" s="48">
        <f t="shared" si="97"/>
        <v>4466</v>
      </c>
      <c r="E380" s="48">
        <f t="shared" si="98"/>
        <v>4300</v>
      </c>
      <c r="F380" s="49">
        <f t="shared" si="99"/>
        <v>120941</v>
      </c>
      <c r="G380" s="49">
        <f t="shared" si="100"/>
        <v>59171</v>
      </c>
      <c r="H380" s="50">
        <f t="shared" si="101"/>
        <v>61770</v>
      </c>
      <c r="I380" s="50">
        <f t="shared" si="102"/>
        <v>46805</v>
      </c>
      <c r="J380" s="50">
        <f t="shared" si="103"/>
        <v>49860</v>
      </c>
      <c r="K380" s="47">
        <f t="shared" si="104"/>
        <v>12366</v>
      </c>
      <c r="L380" s="48">
        <f t="shared" si="105"/>
        <v>11910</v>
      </c>
      <c r="M380" s="184">
        <v>518</v>
      </c>
      <c r="N380" s="184">
        <v>622</v>
      </c>
      <c r="O380" s="184">
        <v>605</v>
      </c>
      <c r="P380" s="184">
        <v>599</v>
      </c>
      <c r="Q380" s="184">
        <v>674</v>
      </c>
      <c r="R380" s="184">
        <v>722</v>
      </c>
      <c r="S380" s="184">
        <v>653</v>
      </c>
      <c r="T380" s="184">
        <v>619</v>
      </c>
      <c r="U380" s="184">
        <v>703</v>
      </c>
      <c r="V380" s="184">
        <v>654</v>
      </c>
      <c r="W380" s="184">
        <v>742</v>
      </c>
      <c r="X380" s="184">
        <v>789</v>
      </c>
      <c r="Y380" s="184">
        <v>812</v>
      </c>
      <c r="Z380" s="184">
        <v>765</v>
      </c>
      <c r="AA380" s="184">
        <v>735</v>
      </c>
      <c r="AB380" s="184">
        <v>738</v>
      </c>
      <c r="AC380" s="184">
        <v>688</v>
      </c>
      <c r="AD380" s="184">
        <v>728</v>
      </c>
      <c r="AE380" s="184">
        <v>648</v>
      </c>
      <c r="AF380" s="184">
        <v>494</v>
      </c>
      <c r="AG380" s="184">
        <v>493</v>
      </c>
      <c r="AH380" s="184">
        <v>522</v>
      </c>
      <c r="AI380" s="184">
        <v>592</v>
      </c>
      <c r="AJ380" s="184">
        <v>637</v>
      </c>
      <c r="AK380" s="184">
        <v>754</v>
      </c>
      <c r="AL380" s="184">
        <v>700</v>
      </c>
      <c r="AM380" s="184">
        <v>738</v>
      </c>
      <c r="AN380" s="184">
        <v>792</v>
      </c>
      <c r="AO380" s="184">
        <v>729</v>
      </c>
      <c r="AP380" s="184">
        <v>695</v>
      </c>
      <c r="AQ380" s="184">
        <v>710</v>
      </c>
      <c r="AR380" s="184">
        <v>781</v>
      </c>
      <c r="AS380" s="184">
        <v>859</v>
      </c>
      <c r="AT380" s="184">
        <v>745</v>
      </c>
      <c r="AU380" s="184">
        <v>769</v>
      </c>
      <c r="AV380" s="184">
        <v>791</v>
      </c>
      <c r="AW380" s="184">
        <v>751</v>
      </c>
      <c r="AX380" s="184">
        <v>791</v>
      </c>
      <c r="AY380" s="184">
        <v>713</v>
      </c>
      <c r="AZ380" s="184">
        <v>761</v>
      </c>
      <c r="BA380" s="184">
        <v>712</v>
      </c>
      <c r="BB380" s="184">
        <v>759</v>
      </c>
      <c r="BC380" s="184">
        <v>767</v>
      </c>
      <c r="BD380" s="184">
        <v>741</v>
      </c>
      <c r="BE380" s="184">
        <v>735</v>
      </c>
      <c r="BF380" s="184">
        <v>700</v>
      </c>
      <c r="BG380" s="184">
        <v>677</v>
      </c>
      <c r="BH380" s="184">
        <v>664</v>
      </c>
      <c r="BI380" s="184">
        <v>658</v>
      </c>
      <c r="BJ380" s="184">
        <v>667</v>
      </c>
      <c r="BK380" s="184">
        <v>743</v>
      </c>
      <c r="BL380" s="184">
        <v>749</v>
      </c>
      <c r="BM380" s="184">
        <v>779</v>
      </c>
      <c r="BN380" s="184">
        <v>803</v>
      </c>
      <c r="BO380" s="184">
        <v>839</v>
      </c>
      <c r="BP380" s="184">
        <v>774</v>
      </c>
      <c r="BQ380" s="184">
        <v>835</v>
      </c>
      <c r="BR380" s="184">
        <v>801</v>
      </c>
      <c r="BS380" s="184">
        <v>830</v>
      </c>
      <c r="BT380" s="184">
        <v>819</v>
      </c>
      <c r="BU380" s="184">
        <v>811</v>
      </c>
      <c r="BV380" s="184">
        <v>858</v>
      </c>
      <c r="BW380" s="184">
        <v>796</v>
      </c>
      <c r="BX380" s="184">
        <v>772</v>
      </c>
      <c r="BY380" s="184">
        <v>735</v>
      </c>
      <c r="BZ380" s="184">
        <v>678</v>
      </c>
      <c r="CA380" s="184">
        <v>723</v>
      </c>
      <c r="CB380" s="184">
        <v>669</v>
      </c>
      <c r="CC380" s="184">
        <v>576</v>
      </c>
      <c r="CD380" s="184">
        <v>648</v>
      </c>
      <c r="CE380" s="184">
        <v>591</v>
      </c>
      <c r="CF380" s="184">
        <v>582</v>
      </c>
      <c r="CG380" s="184">
        <v>520</v>
      </c>
      <c r="CH380" s="184">
        <v>577</v>
      </c>
      <c r="CI380" s="184">
        <v>566</v>
      </c>
      <c r="CJ380" s="184">
        <v>569</v>
      </c>
      <c r="CK380" s="184">
        <v>645</v>
      </c>
      <c r="CL380" s="184">
        <v>628</v>
      </c>
      <c r="CM380" s="184">
        <v>481</v>
      </c>
      <c r="CN380" s="184">
        <v>475</v>
      </c>
      <c r="CO380" s="184">
        <v>448</v>
      </c>
      <c r="CP380" s="184">
        <v>423</v>
      </c>
      <c r="CQ380" s="184">
        <v>349</v>
      </c>
      <c r="CR380" s="184">
        <v>271</v>
      </c>
      <c r="CS380" s="184">
        <v>282</v>
      </c>
      <c r="CT380" s="184">
        <v>277</v>
      </c>
      <c r="CU380" s="184">
        <v>220</v>
      </c>
      <c r="CV380" s="184">
        <v>220</v>
      </c>
      <c r="CW380" s="184">
        <v>197</v>
      </c>
      <c r="CX380" s="184">
        <v>151</v>
      </c>
      <c r="CY380" s="184">
        <v>550</v>
      </c>
      <c r="CZ380">
        <v>589</v>
      </c>
      <c r="DA380">
        <v>631</v>
      </c>
      <c r="DB380">
        <v>642</v>
      </c>
      <c r="DC380">
        <v>622</v>
      </c>
      <c r="DD380">
        <v>612</v>
      </c>
      <c r="DE380">
        <v>628</v>
      </c>
      <c r="DF380">
        <v>589</v>
      </c>
      <c r="DG380">
        <v>679</v>
      </c>
      <c r="DH380">
        <v>625</v>
      </c>
      <c r="DI380">
        <v>688</v>
      </c>
      <c r="DJ380">
        <v>596</v>
      </c>
      <c r="DK380">
        <v>709</v>
      </c>
      <c r="DL380">
        <v>776</v>
      </c>
      <c r="DM380">
        <v>732</v>
      </c>
      <c r="DN380">
        <v>698</v>
      </c>
      <c r="DO380">
        <v>713</v>
      </c>
      <c r="DP380">
        <v>685</v>
      </c>
      <c r="DQ380">
        <v>696</v>
      </c>
      <c r="DR380">
        <v>586</v>
      </c>
      <c r="DS380">
        <v>462</v>
      </c>
      <c r="DT380">
        <v>311</v>
      </c>
      <c r="DU380">
        <v>391</v>
      </c>
      <c r="DV380">
        <v>463</v>
      </c>
      <c r="DW380">
        <v>597</v>
      </c>
      <c r="DX380">
        <v>594</v>
      </c>
      <c r="DY380">
        <v>654</v>
      </c>
      <c r="DZ380">
        <v>701</v>
      </c>
      <c r="EA380">
        <v>680</v>
      </c>
      <c r="EB380">
        <v>683</v>
      </c>
      <c r="EC380">
        <v>713</v>
      </c>
      <c r="ED380">
        <v>787</v>
      </c>
      <c r="EE380">
        <v>757</v>
      </c>
      <c r="EF380">
        <v>800</v>
      </c>
      <c r="EG380">
        <v>854</v>
      </c>
      <c r="EH380">
        <v>787</v>
      </c>
      <c r="EI380">
        <v>807</v>
      </c>
      <c r="EJ380">
        <v>863</v>
      </c>
      <c r="EK380">
        <v>804</v>
      </c>
      <c r="EL380">
        <v>771</v>
      </c>
      <c r="EM380">
        <v>806</v>
      </c>
      <c r="EN380">
        <v>816</v>
      </c>
      <c r="EO380">
        <v>801</v>
      </c>
      <c r="EP380">
        <v>718</v>
      </c>
      <c r="EQ380">
        <v>792</v>
      </c>
      <c r="ER380">
        <v>808</v>
      </c>
      <c r="ES380">
        <v>790</v>
      </c>
      <c r="ET380">
        <v>729</v>
      </c>
      <c r="EU380">
        <v>735</v>
      </c>
      <c r="EV380">
        <v>696</v>
      </c>
      <c r="EW380">
        <v>750</v>
      </c>
      <c r="EX380">
        <v>733</v>
      </c>
      <c r="EY380">
        <v>793</v>
      </c>
      <c r="EZ380">
        <v>910</v>
      </c>
      <c r="FA380">
        <v>902</v>
      </c>
      <c r="FB380">
        <v>808</v>
      </c>
      <c r="FC380">
        <v>814</v>
      </c>
      <c r="FD380">
        <v>859</v>
      </c>
      <c r="FE380">
        <v>881</v>
      </c>
      <c r="FF380">
        <v>907</v>
      </c>
      <c r="FG380">
        <v>855</v>
      </c>
      <c r="FH380">
        <v>911</v>
      </c>
      <c r="FI380">
        <v>876</v>
      </c>
      <c r="FJ380">
        <v>850</v>
      </c>
      <c r="FK380">
        <v>820</v>
      </c>
      <c r="FL380">
        <v>776</v>
      </c>
      <c r="FM380">
        <v>753</v>
      </c>
      <c r="FN380">
        <v>727</v>
      </c>
      <c r="FO380">
        <v>661</v>
      </c>
      <c r="FP380">
        <v>685</v>
      </c>
      <c r="FQ380">
        <v>657</v>
      </c>
      <c r="FR380">
        <v>659</v>
      </c>
      <c r="FS380">
        <v>676</v>
      </c>
      <c r="FT380">
        <v>591</v>
      </c>
      <c r="FU380">
        <v>655</v>
      </c>
      <c r="FV380">
        <v>649</v>
      </c>
      <c r="FW380">
        <v>654</v>
      </c>
      <c r="FX380">
        <v>709</v>
      </c>
      <c r="FY380">
        <v>723</v>
      </c>
      <c r="FZ380">
        <v>592</v>
      </c>
      <c r="GA380">
        <v>592</v>
      </c>
      <c r="GB380">
        <v>581</v>
      </c>
      <c r="GC380">
        <v>476</v>
      </c>
      <c r="GD380">
        <v>394</v>
      </c>
      <c r="GE380">
        <v>361</v>
      </c>
      <c r="GF380">
        <v>368</v>
      </c>
      <c r="GG380">
        <v>378</v>
      </c>
      <c r="GH380">
        <v>322</v>
      </c>
      <c r="GI380">
        <v>266</v>
      </c>
      <c r="GJ380">
        <v>256</v>
      </c>
      <c r="GK380">
        <v>236</v>
      </c>
      <c r="GL380">
        <v>1038</v>
      </c>
    </row>
    <row r="381" spans="1:194" s="1" customFormat="1" ht="14.4" x14ac:dyDescent="0.3">
      <c r="A381" s="30" t="s">
        <v>46</v>
      </c>
      <c r="B381" s="1" t="s">
        <v>420</v>
      </c>
      <c r="C381" s="29" t="str">
        <f t="shared" si="106"/>
        <v>LA England - West Suffolk</v>
      </c>
      <c r="D381" s="48">
        <f t="shared" si="97"/>
        <v>6520</v>
      </c>
      <c r="E381" s="48">
        <f t="shared" si="98"/>
        <v>6187</v>
      </c>
      <c r="F381" s="49">
        <f t="shared" si="99"/>
        <v>188485</v>
      </c>
      <c r="G381" s="49">
        <f t="shared" si="100"/>
        <v>93875</v>
      </c>
      <c r="H381" s="50">
        <f t="shared" si="101"/>
        <v>94610</v>
      </c>
      <c r="I381" s="50">
        <f t="shared" si="102"/>
        <v>74194</v>
      </c>
      <c r="J381" s="50">
        <f t="shared" si="103"/>
        <v>76005</v>
      </c>
      <c r="K381" s="47">
        <f t="shared" si="104"/>
        <v>19681</v>
      </c>
      <c r="L381" s="48">
        <f t="shared" si="105"/>
        <v>18605</v>
      </c>
      <c r="M381" s="184">
        <v>897</v>
      </c>
      <c r="N381" s="184">
        <v>1150</v>
      </c>
      <c r="O381" s="184">
        <v>1104</v>
      </c>
      <c r="P381" s="184">
        <v>1127</v>
      </c>
      <c r="Q381" s="184">
        <v>1140</v>
      </c>
      <c r="R381" s="184">
        <v>1172</v>
      </c>
      <c r="S381" s="184">
        <v>1109</v>
      </c>
      <c r="T381" s="184">
        <v>1131</v>
      </c>
      <c r="U381" s="184">
        <v>1086</v>
      </c>
      <c r="V381" s="184">
        <v>1086</v>
      </c>
      <c r="W381" s="184">
        <v>1046</v>
      </c>
      <c r="X381" s="184">
        <v>1113</v>
      </c>
      <c r="Y381" s="184">
        <v>1210</v>
      </c>
      <c r="Z381" s="184">
        <v>1150</v>
      </c>
      <c r="AA381" s="184">
        <v>1125</v>
      </c>
      <c r="AB381" s="184">
        <v>1065</v>
      </c>
      <c r="AC381" s="184">
        <v>998</v>
      </c>
      <c r="AD381" s="184">
        <v>972</v>
      </c>
      <c r="AE381" s="184">
        <v>958</v>
      </c>
      <c r="AF381" s="184">
        <v>784</v>
      </c>
      <c r="AG381" s="184">
        <v>867</v>
      </c>
      <c r="AH381" s="184">
        <v>1024</v>
      </c>
      <c r="AI381" s="184">
        <v>1041</v>
      </c>
      <c r="AJ381" s="184">
        <v>1200</v>
      </c>
      <c r="AK381" s="184">
        <v>1457</v>
      </c>
      <c r="AL381" s="184">
        <v>1392</v>
      </c>
      <c r="AM381" s="184">
        <v>1365</v>
      </c>
      <c r="AN381" s="184">
        <v>1327</v>
      </c>
      <c r="AO381" s="184">
        <v>1237</v>
      </c>
      <c r="AP381" s="184">
        <v>1297</v>
      </c>
      <c r="AQ381" s="184">
        <v>1442</v>
      </c>
      <c r="AR381" s="184">
        <v>1252</v>
      </c>
      <c r="AS381" s="184">
        <v>1386</v>
      </c>
      <c r="AT381" s="184">
        <v>1517</v>
      </c>
      <c r="AU381" s="184">
        <v>1320</v>
      </c>
      <c r="AV381" s="184">
        <v>1317</v>
      </c>
      <c r="AW381" s="184">
        <v>1248</v>
      </c>
      <c r="AX381" s="184">
        <v>1366</v>
      </c>
      <c r="AY381" s="184">
        <v>1214</v>
      </c>
      <c r="AZ381" s="184">
        <v>1151</v>
      </c>
      <c r="BA381" s="184">
        <v>1235</v>
      </c>
      <c r="BB381" s="184">
        <v>1180</v>
      </c>
      <c r="BC381" s="184">
        <v>1179</v>
      </c>
      <c r="BD381" s="184">
        <v>1203</v>
      </c>
      <c r="BE381" s="184">
        <v>1108</v>
      </c>
      <c r="BF381" s="184">
        <v>1137</v>
      </c>
      <c r="BG381" s="184">
        <v>951</v>
      </c>
      <c r="BH381" s="184">
        <v>1006</v>
      </c>
      <c r="BI381" s="184">
        <v>986</v>
      </c>
      <c r="BJ381" s="184">
        <v>1022</v>
      </c>
      <c r="BK381" s="184">
        <v>1030</v>
      </c>
      <c r="BL381" s="184">
        <v>1168</v>
      </c>
      <c r="BM381" s="184">
        <v>1164</v>
      </c>
      <c r="BN381" s="184">
        <v>1278</v>
      </c>
      <c r="BO381" s="184">
        <v>1200</v>
      </c>
      <c r="BP381" s="184">
        <v>1318</v>
      </c>
      <c r="BQ381" s="184">
        <v>1142</v>
      </c>
      <c r="BR381" s="184">
        <v>1238</v>
      </c>
      <c r="BS381" s="184">
        <v>1263</v>
      </c>
      <c r="BT381" s="184">
        <v>1210</v>
      </c>
      <c r="BU381" s="184">
        <v>1243</v>
      </c>
      <c r="BV381" s="184">
        <v>1182</v>
      </c>
      <c r="BW381" s="184">
        <v>1189</v>
      </c>
      <c r="BX381" s="184">
        <v>1109</v>
      </c>
      <c r="BY381" s="184">
        <v>1104</v>
      </c>
      <c r="BZ381" s="184">
        <v>991</v>
      </c>
      <c r="CA381" s="184">
        <v>1053</v>
      </c>
      <c r="CB381" s="184">
        <v>926</v>
      </c>
      <c r="CC381" s="184">
        <v>833</v>
      </c>
      <c r="CD381" s="184">
        <v>795</v>
      </c>
      <c r="CE381" s="184">
        <v>897</v>
      </c>
      <c r="CF381" s="184">
        <v>877</v>
      </c>
      <c r="CG381" s="184">
        <v>815</v>
      </c>
      <c r="CH381" s="184">
        <v>872</v>
      </c>
      <c r="CI381" s="184">
        <v>901</v>
      </c>
      <c r="CJ381" s="184">
        <v>850</v>
      </c>
      <c r="CK381" s="184">
        <v>916</v>
      </c>
      <c r="CL381" s="184">
        <v>1016</v>
      </c>
      <c r="CM381" s="184">
        <v>770</v>
      </c>
      <c r="CN381" s="184">
        <v>698</v>
      </c>
      <c r="CO381" s="184">
        <v>677</v>
      </c>
      <c r="CP381" s="184">
        <v>604</v>
      </c>
      <c r="CQ381" s="184">
        <v>527</v>
      </c>
      <c r="CR381" s="184">
        <v>416</v>
      </c>
      <c r="CS381" s="184">
        <v>428</v>
      </c>
      <c r="CT381" s="184">
        <v>446</v>
      </c>
      <c r="CU381" s="184">
        <v>402</v>
      </c>
      <c r="CV381" s="184">
        <v>302</v>
      </c>
      <c r="CW381" s="184">
        <v>266</v>
      </c>
      <c r="CX381" s="184">
        <v>217</v>
      </c>
      <c r="CY381" s="184">
        <v>692</v>
      </c>
      <c r="CZ381">
        <v>863</v>
      </c>
      <c r="DA381">
        <v>1024</v>
      </c>
      <c r="DB381">
        <v>1064</v>
      </c>
      <c r="DC381">
        <v>962</v>
      </c>
      <c r="DD381">
        <v>984</v>
      </c>
      <c r="DE381">
        <v>1075</v>
      </c>
      <c r="DF381">
        <v>1048</v>
      </c>
      <c r="DG381">
        <v>1097</v>
      </c>
      <c r="DH381">
        <v>1046</v>
      </c>
      <c r="DI381">
        <v>1094</v>
      </c>
      <c r="DJ381">
        <v>1073</v>
      </c>
      <c r="DK381">
        <v>1088</v>
      </c>
      <c r="DL381">
        <v>1081</v>
      </c>
      <c r="DM381">
        <v>1091</v>
      </c>
      <c r="DN381">
        <v>966</v>
      </c>
      <c r="DO381">
        <v>1099</v>
      </c>
      <c r="DP381">
        <v>1007</v>
      </c>
      <c r="DQ381">
        <v>943</v>
      </c>
      <c r="DR381">
        <v>898</v>
      </c>
      <c r="DS381">
        <v>720</v>
      </c>
      <c r="DT381">
        <v>647</v>
      </c>
      <c r="DU381">
        <v>729</v>
      </c>
      <c r="DV381">
        <v>894</v>
      </c>
      <c r="DW381">
        <v>1019</v>
      </c>
      <c r="DX381">
        <v>1055</v>
      </c>
      <c r="DY381">
        <v>1133</v>
      </c>
      <c r="DZ381">
        <v>1133</v>
      </c>
      <c r="EA381">
        <v>1254</v>
      </c>
      <c r="EB381">
        <v>1250</v>
      </c>
      <c r="EC381">
        <v>1348</v>
      </c>
      <c r="ED381">
        <v>1332</v>
      </c>
      <c r="EE381">
        <v>1390</v>
      </c>
      <c r="EF381">
        <v>1355</v>
      </c>
      <c r="EG381">
        <v>1353</v>
      </c>
      <c r="EH381">
        <v>1393</v>
      </c>
      <c r="EI381">
        <v>1326</v>
      </c>
      <c r="EJ381">
        <v>1430</v>
      </c>
      <c r="EK381">
        <v>1318</v>
      </c>
      <c r="EL381">
        <v>1265</v>
      </c>
      <c r="EM381">
        <v>1284</v>
      </c>
      <c r="EN381">
        <v>1189</v>
      </c>
      <c r="EO381">
        <v>1117</v>
      </c>
      <c r="EP381">
        <v>1154</v>
      </c>
      <c r="EQ381">
        <v>1132</v>
      </c>
      <c r="ER381">
        <v>1107</v>
      </c>
      <c r="ES381">
        <v>1091</v>
      </c>
      <c r="ET381">
        <v>1021</v>
      </c>
      <c r="EU381">
        <v>1000</v>
      </c>
      <c r="EV381">
        <v>998</v>
      </c>
      <c r="EW381">
        <v>1090</v>
      </c>
      <c r="EX381">
        <v>1105</v>
      </c>
      <c r="EY381">
        <v>1205</v>
      </c>
      <c r="EZ381">
        <v>1166</v>
      </c>
      <c r="FA381">
        <v>1224</v>
      </c>
      <c r="FB381">
        <v>1209</v>
      </c>
      <c r="FC381">
        <v>1292</v>
      </c>
      <c r="FD381">
        <v>1285</v>
      </c>
      <c r="FE381">
        <v>1290</v>
      </c>
      <c r="FF381">
        <v>1287</v>
      </c>
      <c r="FG381">
        <v>1252</v>
      </c>
      <c r="FH381">
        <v>1337</v>
      </c>
      <c r="FI381">
        <v>1223</v>
      </c>
      <c r="FJ381">
        <v>1157</v>
      </c>
      <c r="FK381">
        <v>1125</v>
      </c>
      <c r="FL381">
        <v>1072</v>
      </c>
      <c r="FM381">
        <v>1071</v>
      </c>
      <c r="FN381">
        <v>990</v>
      </c>
      <c r="FO381">
        <v>954</v>
      </c>
      <c r="FP381">
        <v>962</v>
      </c>
      <c r="FQ381">
        <v>911</v>
      </c>
      <c r="FR381">
        <v>988</v>
      </c>
      <c r="FS381">
        <v>951</v>
      </c>
      <c r="FT381">
        <v>864</v>
      </c>
      <c r="FU381">
        <v>875</v>
      </c>
      <c r="FV381">
        <v>945</v>
      </c>
      <c r="FW381">
        <v>1000</v>
      </c>
      <c r="FX381">
        <v>1096</v>
      </c>
      <c r="FY381">
        <v>1202</v>
      </c>
      <c r="FZ381">
        <v>900</v>
      </c>
      <c r="GA381">
        <v>826</v>
      </c>
      <c r="GB381">
        <v>841</v>
      </c>
      <c r="GC381">
        <v>752</v>
      </c>
      <c r="GD381">
        <v>672</v>
      </c>
      <c r="GE381">
        <v>556</v>
      </c>
      <c r="GF381">
        <v>534</v>
      </c>
      <c r="GG381">
        <v>529</v>
      </c>
      <c r="GH381">
        <v>504</v>
      </c>
      <c r="GI381">
        <v>436</v>
      </c>
      <c r="GJ381">
        <v>418</v>
      </c>
      <c r="GK381">
        <v>302</v>
      </c>
      <c r="GL381">
        <v>1272</v>
      </c>
    </row>
    <row r="382" spans="1:194" s="1" customFormat="1" ht="14.4" x14ac:dyDescent="0.3">
      <c r="A382" s="30" t="s">
        <v>46</v>
      </c>
      <c r="B382" s="1" t="s">
        <v>421</v>
      </c>
      <c r="C382" s="29" t="str">
        <f t="shared" si="106"/>
        <v>LA England - Westminster</v>
      </c>
      <c r="D382" s="48">
        <f t="shared" si="97"/>
        <v>5233</v>
      </c>
      <c r="E382" s="48">
        <f t="shared" si="98"/>
        <v>4920</v>
      </c>
      <c r="F382" s="49">
        <f t="shared" si="99"/>
        <v>209996</v>
      </c>
      <c r="G382" s="49">
        <f t="shared" si="100"/>
        <v>101100</v>
      </c>
      <c r="H382" s="50">
        <f t="shared" si="101"/>
        <v>108896</v>
      </c>
      <c r="I382" s="50">
        <f t="shared" si="102"/>
        <v>85718</v>
      </c>
      <c r="J382" s="50">
        <f t="shared" si="103"/>
        <v>94444</v>
      </c>
      <c r="K382" s="47">
        <f t="shared" si="104"/>
        <v>15382</v>
      </c>
      <c r="L382" s="48">
        <f t="shared" si="105"/>
        <v>14452</v>
      </c>
      <c r="M382" s="184">
        <v>970</v>
      </c>
      <c r="N382" s="184">
        <v>987</v>
      </c>
      <c r="O382" s="184">
        <v>1014</v>
      </c>
      <c r="P382" s="184">
        <v>840</v>
      </c>
      <c r="Q382" s="184">
        <v>859</v>
      </c>
      <c r="R382" s="184">
        <v>797</v>
      </c>
      <c r="S382" s="184">
        <v>790</v>
      </c>
      <c r="T382" s="184">
        <v>792</v>
      </c>
      <c r="U382" s="184">
        <v>815</v>
      </c>
      <c r="V382" s="184">
        <v>744</v>
      </c>
      <c r="W382" s="184">
        <v>753</v>
      </c>
      <c r="X382" s="184">
        <v>788</v>
      </c>
      <c r="Y382" s="184">
        <v>820</v>
      </c>
      <c r="Z382" s="184">
        <v>855</v>
      </c>
      <c r="AA382" s="184">
        <v>809</v>
      </c>
      <c r="AB382" s="184">
        <v>850</v>
      </c>
      <c r="AC382" s="184">
        <v>956</v>
      </c>
      <c r="AD382" s="184">
        <v>943</v>
      </c>
      <c r="AE382" s="184">
        <v>1158</v>
      </c>
      <c r="AF382" s="184">
        <v>1684</v>
      </c>
      <c r="AG382" s="184">
        <v>1748</v>
      </c>
      <c r="AH382" s="184">
        <v>1755</v>
      </c>
      <c r="AI382" s="184">
        <v>1627</v>
      </c>
      <c r="AJ382" s="184">
        <v>1668</v>
      </c>
      <c r="AK382" s="184">
        <v>2074</v>
      </c>
      <c r="AL382" s="184">
        <v>2347</v>
      </c>
      <c r="AM382" s="184">
        <v>2366</v>
      </c>
      <c r="AN382" s="184">
        <v>2433</v>
      </c>
      <c r="AO382" s="184">
        <v>2506</v>
      </c>
      <c r="AP382" s="184">
        <v>2462</v>
      </c>
      <c r="AQ382" s="184">
        <v>2289</v>
      </c>
      <c r="AR382" s="184">
        <v>2305</v>
      </c>
      <c r="AS382" s="184">
        <v>2140</v>
      </c>
      <c r="AT382" s="184">
        <v>2016</v>
      </c>
      <c r="AU382" s="184">
        <v>1967</v>
      </c>
      <c r="AV382" s="184">
        <v>1854</v>
      </c>
      <c r="AW382" s="184">
        <v>1646</v>
      </c>
      <c r="AX382" s="184">
        <v>1599</v>
      </c>
      <c r="AY382" s="184">
        <v>1472</v>
      </c>
      <c r="AZ382" s="184">
        <v>1459</v>
      </c>
      <c r="BA382" s="184">
        <v>1323</v>
      </c>
      <c r="BB382" s="184">
        <v>1239</v>
      </c>
      <c r="BC382" s="184">
        <v>1358</v>
      </c>
      <c r="BD382" s="184">
        <v>1314</v>
      </c>
      <c r="BE382" s="184">
        <v>1346</v>
      </c>
      <c r="BF382" s="184">
        <v>1259</v>
      </c>
      <c r="BG382" s="184">
        <v>1264</v>
      </c>
      <c r="BH382" s="184">
        <v>1304</v>
      </c>
      <c r="BI382" s="184">
        <v>1159</v>
      </c>
      <c r="BJ382" s="184">
        <v>1187</v>
      </c>
      <c r="BK382" s="184">
        <v>1255</v>
      </c>
      <c r="BL382" s="184">
        <v>1314</v>
      </c>
      <c r="BM382" s="184">
        <v>1312</v>
      </c>
      <c r="BN382" s="184">
        <v>1287</v>
      </c>
      <c r="BO382" s="184">
        <v>1315</v>
      </c>
      <c r="BP382" s="184">
        <v>1295</v>
      </c>
      <c r="BQ382" s="184">
        <v>1301</v>
      </c>
      <c r="BR382" s="184">
        <v>1342</v>
      </c>
      <c r="BS382" s="184">
        <v>1266</v>
      </c>
      <c r="BT382" s="184">
        <v>1261</v>
      </c>
      <c r="BU382" s="184">
        <v>1194</v>
      </c>
      <c r="BV382" s="184">
        <v>1123</v>
      </c>
      <c r="BW382" s="184">
        <v>1129</v>
      </c>
      <c r="BX382" s="184">
        <v>966</v>
      </c>
      <c r="BY382" s="184">
        <v>965</v>
      </c>
      <c r="BZ382" s="184">
        <v>851</v>
      </c>
      <c r="CA382" s="184">
        <v>848</v>
      </c>
      <c r="CB382" s="184">
        <v>789</v>
      </c>
      <c r="CC382" s="184">
        <v>792</v>
      </c>
      <c r="CD382" s="184">
        <v>687</v>
      </c>
      <c r="CE382" s="184">
        <v>623</v>
      </c>
      <c r="CF382" s="184">
        <v>619</v>
      </c>
      <c r="CG382" s="184">
        <v>587</v>
      </c>
      <c r="CH382" s="184">
        <v>539</v>
      </c>
      <c r="CI382" s="184">
        <v>533</v>
      </c>
      <c r="CJ382" s="184">
        <v>509</v>
      </c>
      <c r="CK382" s="184">
        <v>542</v>
      </c>
      <c r="CL382" s="184">
        <v>497</v>
      </c>
      <c r="CM382" s="184">
        <v>400</v>
      </c>
      <c r="CN382" s="184">
        <v>430</v>
      </c>
      <c r="CO382" s="184">
        <v>376</v>
      </c>
      <c r="CP382" s="184">
        <v>375</v>
      </c>
      <c r="CQ382" s="184">
        <v>293</v>
      </c>
      <c r="CR382" s="184">
        <v>226</v>
      </c>
      <c r="CS382" s="184">
        <v>231</v>
      </c>
      <c r="CT382" s="184">
        <v>231</v>
      </c>
      <c r="CU382" s="184">
        <v>213</v>
      </c>
      <c r="CV382" s="184">
        <v>130</v>
      </c>
      <c r="CW382" s="184">
        <v>154</v>
      </c>
      <c r="CX382" s="184">
        <v>120</v>
      </c>
      <c r="CY382" s="184">
        <v>470</v>
      </c>
      <c r="CZ382">
        <v>913</v>
      </c>
      <c r="DA382">
        <v>959</v>
      </c>
      <c r="DB382">
        <v>936</v>
      </c>
      <c r="DC382">
        <v>871</v>
      </c>
      <c r="DD382">
        <v>768</v>
      </c>
      <c r="DE382">
        <v>729</v>
      </c>
      <c r="DF382">
        <v>647</v>
      </c>
      <c r="DG382">
        <v>748</v>
      </c>
      <c r="DH382">
        <v>759</v>
      </c>
      <c r="DI382">
        <v>774</v>
      </c>
      <c r="DJ382">
        <v>693</v>
      </c>
      <c r="DK382">
        <v>735</v>
      </c>
      <c r="DL382">
        <v>797</v>
      </c>
      <c r="DM382">
        <v>789</v>
      </c>
      <c r="DN382">
        <v>813</v>
      </c>
      <c r="DO382">
        <v>806</v>
      </c>
      <c r="DP382">
        <v>771</v>
      </c>
      <c r="DQ382">
        <v>944</v>
      </c>
      <c r="DR382">
        <v>1182</v>
      </c>
      <c r="DS382">
        <v>1759</v>
      </c>
      <c r="DT382">
        <v>1883</v>
      </c>
      <c r="DU382">
        <v>2004</v>
      </c>
      <c r="DV382">
        <v>1868</v>
      </c>
      <c r="DW382">
        <v>2516</v>
      </c>
      <c r="DX382">
        <v>2756</v>
      </c>
      <c r="DY382">
        <v>2737</v>
      </c>
      <c r="DZ382">
        <v>2718</v>
      </c>
      <c r="EA382">
        <v>2923</v>
      </c>
      <c r="EB382">
        <v>2722</v>
      </c>
      <c r="EC382">
        <v>2490</v>
      </c>
      <c r="ED382">
        <v>2465</v>
      </c>
      <c r="EE382">
        <v>2349</v>
      </c>
      <c r="EF382">
        <v>2107</v>
      </c>
      <c r="EG382">
        <v>1967</v>
      </c>
      <c r="EH382">
        <v>1835</v>
      </c>
      <c r="EI382">
        <v>1826</v>
      </c>
      <c r="EJ382">
        <v>1740</v>
      </c>
      <c r="EK382">
        <v>1663</v>
      </c>
      <c r="EL382">
        <v>1548</v>
      </c>
      <c r="EM382">
        <v>1493</v>
      </c>
      <c r="EN382">
        <v>1410</v>
      </c>
      <c r="EO382">
        <v>1377</v>
      </c>
      <c r="EP382">
        <v>1416</v>
      </c>
      <c r="EQ382">
        <v>1271</v>
      </c>
      <c r="ER382">
        <v>1368</v>
      </c>
      <c r="ES382">
        <v>1179</v>
      </c>
      <c r="ET382">
        <v>1307</v>
      </c>
      <c r="EU382">
        <v>1361</v>
      </c>
      <c r="EV382">
        <v>1367</v>
      </c>
      <c r="EW382">
        <v>1332</v>
      </c>
      <c r="EX382">
        <v>1412</v>
      </c>
      <c r="EY382">
        <v>1405</v>
      </c>
      <c r="EZ382">
        <v>1414</v>
      </c>
      <c r="FA382">
        <v>1354</v>
      </c>
      <c r="FB382">
        <v>1344</v>
      </c>
      <c r="FC382">
        <v>1549</v>
      </c>
      <c r="FD382">
        <v>1620</v>
      </c>
      <c r="FE382">
        <v>1553</v>
      </c>
      <c r="FF382">
        <v>1387</v>
      </c>
      <c r="FG382">
        <v>1343</v>
      </c>
      <c r="FH382">
        <v>1160</v>
      </c>
      <c r="FI382">
        <v>1218</v>
      </c>
      <c r="FJ382">
        <v>1128</v>
      </c>
      <c r="FK382">
        <v>1145</v>
      </c>
      <c r="FL382">
        <v>1010</v>
      </c>
      <c r="FM382">
        <v>941</v>
      </c>
      <c r="FN382">
        <v>898</v>
      </c>
      <c r="FO382">
        <v>800</v>
      </c>
      <c r="FP382">
        <v>751</v>
      </c>
      <c r="FQ382">
        <v>714</v>
      </c>
      <c r="FR382">
        <v>728</v>
      </c>
      <c r="FS382">
        <v>669</v>
      </c>
      <c r="FT382">
        <v>731</v>
      </c>
      <c r="FU382">
        <v>690</v>
      </c>
      <c r="FV382">
        <v>572</v>
      </c>
      <c r="FW382">
        <v>650</v>
      </c>
      <c r="FX382">
        <v>621</v>
      </c>
      <c r="FY382">
        <v>574</v>
      </c>
      <c r="FZ382">
        <v>539</v>
      </c>
      <c r="GA382">
        <v>497</v>
      </c>
      <c r="GB382">
        <v>443</v>
      </c>
      <c r="GC382">
        <v>428</v>
      </c>
      <c r="GD382">
        <v>405</v>
      </c>
      <c r="GE382">
        <v>374</v>
      </c>
      <c r="GF382">
        <v>329</v>
      </c>
      <c r="GG382">
        <v>327</v>
      </c>
      <c r="GH382">
        <v>337</v>
      </c>
      <c r="GI382">
        <v>279</v>
      </c>
      <c r="GJ382">
        <v>240</v>
      </c>
      <c r="GK382">
        <v>181</v>
      </c>
      <c r="GL382">
        <v>745</v>
      </c>
    </row>
    <row r="383" spans="1:194" s="1" customFormat="1" ht="14.4" x14ac:dyDescent="0.3">
      <c r="A383" s="30" t="s">
        <v>46</v>
      </c>
      <c r="B383" s="1" t="s">
        <v>422</v>
      </c>
      <c r="C383" s="29" t="str">
        <f t="shared" si="106"/>
        <v>LA England - Westmorland and Furness</v>
      </c>
      <c r="D383" s="48">
        <f t="shared" si="97"/>
        <v>7603</v>
      </c>
      <c r="E383" s="48">
        <f t="shared" si="98"/>
        <v>7109</v>
      </c>
      <c r="F383" s="49">
        <f t="shared" si="99"/>
        <v>230185</v>
      </c>
      <c r="G383" s="49">
        <f t="shared" si="100"/>
        <v>113378</v>
      </c>
      <c r="H383" s="50">
        <f t="shared" si="101"/>
        <v>116807</v>
      </c>
      <c r="I383" s="50">
        <f t="shared" si="102"/>
        <v>93222</v>
      </c>
      <c r="J383" s="50">
        <f t="shared" si="103"/>
        <v>97810</v>
      </c>
      <c r="K383" s="47">
        <f t="shared" si="104"/>
        <v>20156</v>
      </c>
      <c r="L383" s="48">
        <f t="shared" si="105"/>
        <v>18997</v>
      </c>
      <c r="M383" s="184">
        <v>855</v>
      </c>
      <c r="N383" s="184">
        <v>867</v>
      </c>
      <c r="O383" s="184">
        <v>971</v>
      </c>
      <c r="P383" s="184">
        <v>936</v>
      </c>
      <c r="Q383" s="184">
        <v>975</v>
      </c>
      <c r="R383" s="184">
        <v>1059</v>
      </c>
      <c r="S383" s="184">
        <v>1048</v>
      </c>
      <c r="T383" s="184">
        <v>1110</v>
      </c>
      <c r="U383" s="184">
        <v>1176</v>
      </c>
      <c r="V383" s="184">
        <v>1127</v>
      </c>
      <c r="W383" s="184">
        <v>1212</v>
      </c>
      <c r="X383" s="184">
        <v>1217</v>
      </c>
      <c r="Y383" s="184">
        <v>1132</v>
      </c>
      <c r="Z383" s="184">
        <v>1211</v>
      </c>
      <c r="AA383" s="184">
        <v>1261</v>
      </c>
      <c r="AB383" s="184">
        <v>1369</v>
      </c>
      <c r="AC383" s="184">
        <v>1320</v>
      </c>
      <c r="AD383" s="184">
        <v>1310</v>
      </c>
      <c r="AE383" s="184">
        <v>1219</v>
      </c>
      <c r="AF383" s="184">
        <v>1057</v>
      </c>
      <c r="AG383" s="184">
        <v>1049</v>
      </c>
      <c r="AH383" s="184">
        <v>941</v>
      </c>
      <c r="AI383" s="184">
        <v>1082</v>
      </c>
      <c r="AJ383" s="184">
        <v>1099</v>
      </c>
      <c r="AK383" s="184">
        <v>1154</v>
      </c>
      <c r="AL383" s="184">
        <v>1211</v>
      </c>
      <c r="AM383" s="184">
        <v>1227</v>
      </c>
      <c r="AN383" s="184">
        <v>1158</v>
      </c>
      <c r="AO383" s="184">
        <v>1180</v>
      </c>
      <c r="AP383" s="184">
        <v>1226</v>
      </c>
      <c r="AQ383" s="184">
        <v>1290</v>
      </c>
      <c r="AR383" s="184">
        <v>1225</v>
      </c>
      <c r="AS383" s="184">
        <v>1323</v>
      </c>
      <c r="AT383" s="184">
        <v>1319</v>
      </c>
      <c r="AU383" s="184">
        <v>1309</v>
      </c>
      <c r="AV383" s="184">
        <v>1331</v>
      </c>
      <c r="AW383" s="184">
        <v>1298</v>
      </c>
      <c r="AX383" s="184">
        <v>1317</v>
      </c>
      <c r="AY383" s="184">
        <v>1204</v>
      </c>
      <c r="AZ383" s="184">
        <v>1251</v>
      </c>
      <c r="BA383" s="184">
        <v>1279</v>
      </c>
      <c r="BB383" s="184">
        <v>1272</v>
      </c>
      <c r="BC383" s="184">
        <v>1228</v>
      </c>
      <c r="BD383" s="184">
        <v>1250</v>
      </c>
      <c r="BE383" s="184">
        <v>1242</v>
      </c>
      <c r="BF383" s="184">
        <v>1236</v>
      </c>
      <c r="BG383" s="184">
        <v>1095</v>
      </c>
      <c r="BH383" s="184">
        <v>1169</v>
      </c>
      <c r="BI383" s="184">
        <v>1206</v>
      </c>
      <c r="BJ383" s="184">
        <v>1328</v>
      </c>
      <c r="BK383" s="184">
        <v>1359</v>
      </c>
      <c r="BL383" s="184">
        <v>1392</v>
      </c>
      <c r="BM383" s="184">
        <v>1512</v>
      </c>
      <c r="BN383" s="184">
        <v>1627</v>
      </c>
      <c r="BO383" s="184">
        <v>1625</v>
      </c>
      <c r="BP383" s="184">
        <v>1749</v>
      </c>
      <c r="BQ383" s="184">
        <v>1731</v>
      </c>
      <c r="BR383" s="184">
        <v>1802</v>
      </c>
      <c r="BS383" s="184">
        <v>1803</v>
      </c>
      <c r="BT383" s="184">
        <v>1904</v>
      </c>
      <c r="BU383" s="184">
        <v>1946</v>
      </c>
      <c r="BV383" s="184">
        <v>1839</v>
      </c>
      <c r="BW383" s="184">
        <v>1852</v>
      </c>
      <c r="BX383" s="184">
        <v>1825</v>
      </c>
      <c r="BY383" s="184">
        <v>1769</v>
      </c>
      <c r="BZ383" s="184">
        <v>1688</v>
      </c>
      <c r="CA383" s="184">
        <v>1676</v>
      </c>
      <c r="CB383" s="184">
        <v>1522</v>
      </c>
      <c r="CC383" s="184">
        <v>1463</v>
      </c>
      <c r="CD383" s="184">
        <v>1469</v>
      </c>
      <c r="CE383" s="184">
        <v>1458</v>
      </c>
      <c r="CF383" s="184">
        <v>1399</v>
      </c>
      <c r="CG383" s="184">
        <v>1362</v>
      </c>
      <c r="CH383" s="184">
        <v>1320</v>
      </c>
      <c r="CI383" s="184">
        <v>1360</v>
      </c>
      <c r="CJ383" s="184">
        <v>1411</v>
      </c>
      <c r="CK383" s="184">
        <v>1494</v>
      </c>
      <c r="CL383" s="184">
        <v>1624</v>
      </c>
      <c r="CM383" s="184">
        <v>1193</v>
      </c>
      <c r="CN383" s="184">
        <v>1067</v>
      </c>
      <c r="CO383" s="184">
        <v>997</v>
      </c>
      <c r="CP383" s="184">
        <v>922</v>
      </c>
      <c r="CQ383" s="184">
        <v>764</v>
      </c>
      <c r="CR383" s="184">
        <v>687</v>
      </c>
      <c r="CS383" s="184">
        <v>661</v>
      </c>
      <c r="CT383" s="184">
        <v>624</v>
      </c>
      <c r="CU383" s="184">
        <v>525</v>
      </c>
      <c r="CV383" s="184">
        <v>432</v>
      </c>
      <c r="CW383" s="184">
        <v>384</v>
      </c>
      <c r="CX383" s="184">
        <v>290</v>
      </c>
      <c r="CY383" s="184">
        <v>920</v>
      </c>
      <c r="CZ383">
        <v>774</v>
      </c>
      <c r="DA383">
        <v>842</v>
      </c>
      <c r="DB383">
        <v>905</v>
      </c>
      <c r="DC383">
        <v>907</v>
      </c>
      <c r="DD383">
        <v>942</v>
      </c>
      <c r="DE383">
        <v>1047</v>
      </c>
      <c r="DF383">
        <v>1003</v>
      </c>
      <c r="DG383">
        <v>1114</v>
      </c>
      <c r="DH383">
        <v>1105</v>
      </c>
      <c r="DI383">
        <v>1034</v>
      </c>
      <c r="DJ383">
        <v>1072</v>
      </c>
      <c r="DK383">
        <v>1143</v>
      </c>
      <c r="DL383">
        <v>1148</v>
      </c>
      <c r="DM383">
        <v>1165</v>
      </c>
      <c r="DN383">
        <v>1153</v>
      </c>
      <c r="DO383">
        <v>1193</v>
      </c>
      <c r="DP383">
        <v>1243</v>
      </c>
      <c r="DQ383">
        <v>1207</v>
      </c>
      <c r="DR383">
        <v>1140</v>
      </c>
      <c r="DS383">
        <v>912</v>
      </c>
      <c r="DT383">
        <v>785</v>
      </c>
      <c r="DU383">
        <v>810</v>
      </c>
      <c r="DV383">
        <v>915</v>
      </c>
      <c r="DW383">
        <v>1056</v>
      </c>
      <c r="DX383">
        <v>1102</v>
      </c>
      <c r="DY383">
        <v>1148</v>
      </c>
      <c r="DZ383">
        <v>1103</v>
      </c>
      <c r="EA383">
        <v>1146</v>
      </c>
      <c r="EB383">
        <v>1192</v>
      </c>
      <c r="EC383">
        <v>1218</v>
      </c>
      <c r="ED383">
        <v>1235</v>
      </c>
      <c r="EE383">
        <v>1314</v>
      </c>
      <c r="EF383">
        <v>1317</v>
      </c>
      <c r="EG383">
        <v>1381</v>
      </c>
      <c r="EH383">
        <v>1343</v>
      </c>
      <c r="EI383">
        <v>1369</v>
      </c>
      <c r="EJ383">
        <v>1356</v>
      </c>
      <c r="EK383">
        <v>1286</v>
      </c>
      <c r="EL383">
        <v>1325</v>
      </c>
      <c r="EM383">
        <v>1355</v>
      </c>
      <c r="EN383">
        <v>1183</v>
      </c>
      <c r="EO383">
        <v>1283</v>
      </c>
      <c r="EP383">
        <v>1303</v>
      </c>
      <c r="EQ383">
        <v>1328</v>
      </c>
      <c r="ER383">
        <v>1270</v>
      </c>
      <c r="ES383">
        <v>1239</v>
      </c>
      <c r="ET383">
        <v>1226</v>
      </c>
      <c r="EU383">
        <v>1187</v>
      </c>
      <c r="EV383">
        <v>1300</v>
      </c>
      <c r="EW383">
        <v>1304</v>
      </c>
      <c r="EX383">
        <v>1442</v>
      </c>
      <c r="EY383">
        <v>1401</v>
      </c>
      <c r="EZ383">
        <v>1667</v>
      </c>
      <c r="FA383">
        <v>1750</v>
      </c>
      <c r="FB383">
        <v>1790</v>
      </c>
      <c r="FC383">
        <v>1868</v>
      </c>
      <c r="FD383">
        <v>1800</v>
      </c>
      <c r="FE383">
        <v>1935</v>
      </c>
      <c r="FF383">
        <v>1888</v>
      </c>
      <c r="FG383">
        <v>1981</v>
      </c>
      <c r="FH383">
        <v>2015</v>
      </c>
      <c r="FI383">
        <v>1954</v>
      </c>
      <c r="FJ383">
        <v>1872</v>
      </c>
      <c r="FK383">
        <v>1782</v>
      </c>
      <c r="FL383">
        <v>1801</v>
      </c>
      <c r="FM383">
        <v>1827</v>
      </c>
      <c r="FN383">
        <v>1630</v>
      </c>
      <c r="FO383">
        <v>1567</v>
      </c>
      <c r="FP383">
        <v>1522</v>
      </c>
      <c r="FQ383">
        <v>1463</v>
      </c>
      <c r="FR383">
        <v>1499</v>
      </c>
      <c r="FS383">
        <v>1464</v>
      </c>
      <c r="FT383">
        <v>1421</v>
      </c>
      <c r="FU383">
        <v>1489</v>
      </c>
      <c r="FV383">
        <v>1534</v>
      </c>
      <c r="FW383">
        <v>1476</v>
      </c>
      <c r="FX383">
        <v>1612</v>
      </c>
      <c r="FY383">
        <v>1647</v>
      </c>
      <c r="FZ383">
        <v>1283</v>
      </c>
      <c r="GA383">
        <v>1179</v>
      </c>
      <c r="GB383">
        <v>1215</v>
      </c>
      <c r="GC383">
        <v>1067</v>
      </c>
      <c r="GD383">
        <v>883</v>
      </c>
      <c r="GE383">
        <v>846</v>
      </c>
      <c r="GF383">
        <v>775</v>
      </c>
      <c r="GG383">
        <v>798</v>
      </c>
      <c r="GH383">
        <v>734</v>
      </c>
      <c r="GI383">
        <v>617</v>
      </c>
      <c r="GJ383">
        <v>549</v>
      </c>
      <c r="GK383">
        <v>434</v>
      </c>
      <c r="GL383">
        <v>1902</v>
      </c>
    </row>
    <row r="384" spans="1:194" s="1" customFormat="1" ht="14.4" x14ac:dyDescent="0.3">
      <c r="A384" s="30" t="s">
        <v>46</v>
      </c>
      <c r="B384" s="1" t="s">
        <v>423</v>
      </c>
      <c r="C384" s="29" t="str">
        <f t="shared" si="106"/>
        <v>LA England - Wigan</v>
      </c>
      <c r="D384" s="48">
        <f t="shared" si="97"/>
        <v>12916</v>
      </c>
      <c r="E384" s="48">
        <f t="shared" si="98"/>
        <v>12058</v>
      </c>
      <c r="F384" s="49">
        <f t="shared" si="99"/>
        <v>344922</v>
      </c>
      <c r="G384" s="49">
        <f t="shared" si="100"/>
        <v>171014</v>
      </c>
      <c r="H384" s="50">
        <f t="shared" si="101"/>
        <v>173908</v>
      </c>
      <c r="I384" s="50">
        <f t="shared" si="102"/>
        <v>134075</v>
      </c>
      <c r="J384" s="50">
        <f t="shared" si="103"/>
        <v>139150</v>
      </c>
      <c r="K384" s="47">
        <f t="shared" si="104"/>
        <v>36939</v>
      </c>
      <c r="L384" s="48">
        <f t="shared" si="105"/>
        <v>34758</v>
      </c>
      <c r="M384" s="184">
        <v>1723</v>
      </c>
      <c r="N384" s="184">
        <v>1774</v>
      </c>
      <c r="O384" s="184">
        <v>2008</v>
      </c>
      <c r="P384" s="184">
        <v>1949</v>
      </c>
      <c r="Q384" s="184">
        <v>1929</v>
      </c>
      <c r="R384" s="184">
        <v>2025</v>
      </c>
      <c r="S384" s="184">
        <v>2029</v>
      </c>
      <c r="T384" s="184">
        <v>2102</v>
      </c>
      <c r="U384" s="184">
        <v>2171</v>
      </c>
      <c r="V384" s="184">
        <v>2130</v>
      </c>
      <c r="W384" s="184">
        <v>2089</v>
      </c>
      <c r="X384" s="184">
        <v>2094</v>
      </c>
      <c r="Y384" s="184">
        <v>2189</v>
      </c>
      <c r="Z384" s="184">
        <v>2206</v>
      </c>
      <c r="AA384" s="184">
        <v>2212</v>
      </c>
      <c r="AB384" s="184">
        <v>2087</v>
      </c>
      <c r="AC384" s="184">
        <v>2263</v>
      </c>
      <c r="AD384" s="184">
        <v>1959</v>
      </c>
      <c r="AE384" s="184">
        <v>2079</v>
      </c>
      <c r="AF384" s="184">
        <v>1766</v>
      </c>
      <c r="AG384" s="184">
        <v>1739</v>
      </c>
      <c r="AH384" s="184">
        <v>1676</v>
      </c>
      <c r="AI384" s="184">
        <v>1637</v>
      </c>
      <c r="AJ384" s="184">
        <v>1882</v>
      </c>
      <c r="AK384" s="184">
        <v>1956</v>
      </c>
      <c r="AL384" s="184">
        <v>2063</v>
      </c>
      <c r="AM384" s="184">
        <v>2079</v>
      </c>
      <c r="AN384" s="184">
        <v>2056</v>
      </c>
      <c r="AO384" s="184">
        <v>2054</v>
      </c>
      <c r="AP384" s="184">
        <v>2202</v>
      </c>
      <c r="AQ384" s="184">
        <v>2246</v>
      </c>
      <c r="AR384" s="184">
        <v>2291</v>
      </c>
      <c r="AS384" s="184">
        <v>2418</v>
      </c>
      <c r="AT384" s="184">
        <v>2530</v>
      </c>
      <c r="AU384" s="184">
        <v>2498</v>
      </c>
      <c r="AV384" s="184">
        <v>2449</v>
      </c>
      <c r="AW384" s="184">
        <v>2389</v>
      </c>
      <c r="AX384" s="184">
        <v>2436</v>
      </c>
      <c r="AY384" s="184">
        <v>2446</v>
      </c>
      <c r="AZ384" s="184">
        <v>2418</v>
      </c>
      <c r="BA384" s="184">
        <v>2300</v>
      </c>
      <c r="BB384" s="184">
        <v>2273</v>
      </c>
      <c r="BC384" s="184">
        <v>2261</v>
      </c>
      <c r="BD384" s="184">
        <v>2197</v>
      </c>
      <c r="BE384" s="184">
        <v>2231</v>
      </c>
      <c r="BF384" s="184">
        <v>2073</v>
      </c>
      <c r="BG384" s="184">
        <v>1874</v>
      </c>
      <c r="BH384" s="184">
        <v>1923</v>
      </c>
      <c r="BI384" s="184">
        <v>1910</v>
      </c>
      <c r="BJ384" s="184">
        <v>2081</v>
      </c>
      <c r="BK384" s="184">
        <v>2055</v>
      </c>
      <c r="BL384" s="184">
        <v>2125</v>
      </c>
      <c r="BM384" s="184">
        <v>2454</v>
      </c>
      <c r="BN384" s="184">
        <v>2559</v>
      </c>
      <c r="BO384" s="184">
        <v>2399</v>
      </c>
      <c r="BP384" s="184">
        <v>2471</v>
      </c>
      <c r="BQ384" s="184">
        <v>2502</v>
      </c>
      <c r="BR384" s="184">
        <v>2487</v>
      </c>
      <c r="BS384" s="184">
        <v>2424</v>
      </c>
      <c r="BT384" s="184">
        <v>2393</v>
      </c>
      <c r="BU384" s="184">
        <v>2391</v>
      </c>
      <c r="BV384" s="184">
        <v>2154</v>
      </c>
      <c r="BW384" s="184">
        <v>2153</v>
      </c>
      <c r="BX384" s="184">
        <v>2152</v>
      </c>
      <c r="BY384" s="184">
        <v>1885</v>
      </c>
      <c r="BZ384" s="184">
        <v>1923</v>
      </c>
      <c r="CA384" s="184">
        <v>1879</v>
      </c>
      <c r="CB384" s="184">
        <v>1683</v>
      </c>
      <c r="CC384" s="184">
        <v>1622</v>
      </c>
      <c r="CD384" s="184">
        <v>1563</v>
      </c>
      <c r="CE384" s="184">
        <v>1577</v>
      </c>
      <c r="CF384" s="184">
        <v>1537</v>
      </c>
      <c r="CG384" s="184">
        <v>1445</v>
      </c>
      <c r="CH384" s="184">
        <v>1542</v>
      </c>
      <c r="CI384" s="184">
        <v>1529</v>
      </c>
      <c r="CJ384" s="184">
        <v>1605</v>
      </c>
      <c r="CK384" s="184">
        <v>1606</v>
      </c>
      <c r="CL384" s="184">
        <v>1722</v>
      </c>
      <c r="CM384" s="184">
        <v>1267</v>
      </c>
      <c r="CN384" s="184">
        <v>1189</v>
      </c>
      <c r="CO384" s="184">
        <v>1132</v>
      </c>
      <c r="CP384" s="184">
        <v>1064</v>
      </c>
      <c r="CQ384" s="184">
        <v>904</v>
      </c>
      <c r="CR384" s="184">
        <v>756</v>
      </c>
      <c r="CS384" s="184">
        <v>679</v>
      </c>
      <c r="CT384" s="184">
        <v>638</v>
      </c>
      <c r="CU384" s="184">
        <v>468</v>
      </c>
      <c r="CV384" s="184">
        <v>408</v>
      </c>
      <c r="CW384" s="184">
        <v>333</v>
      </c>
      <c r="CX384" s="184">
        <v>261</v>
      </c>
      <c r="CY384" s="184">
        <v>706</v>
      </c>
      <c r="CZ384">
        <v>1610</v>
      </c>
      <c r="DA384">
        <v>1790</v>
      </c>
      <c r="DB384">
        <v>1874</v>
      </c>
      <c r="DC384">
        <v>1816</v>
      </c>
      <c r="DD384">
        <v>1853</v>
      </c>
      <c r="DE384">
        <v>1879</v>
      </c>
      <c r="DF384">
        <v>1963</v>
      </c>
      <c r="DG384">
        <v>1929</v>
      </c>
      <c r="DH384">
        <v>1927</v>
      </c>
      <c r="DI384">
        <v>2006</v>
      </c>
      <c r="DJ384">
        <v>2007</v>
      </c>
      <c r="DK384">
        <v>2046</v>
      </c>
      <c r="DL384">
        <v>2071</v>
      </c>
      <c r="DM384">
        <v>2115</v>
      </c>
      <c r="DN384">
        <v>1998</v>
      </c>
      <c r="DO384">
        <v>2038</v>
      </c>
      <c r="DP384">
        <v>1965</v>
      </c>
      <c r="DQ384">
        <v>1871</v>
      </c>
      <c r="DR384">
        <v>1823</v>
      </c>
      <c r="DS384">
        <v>1412</v>
      </c>
      <c r="DT384">
        <v>1312</v>
      </c>
      <c r="DU384">
        <v>1323</v>
      </c>
      <c r="DV384">
        <v>1605</v>
      </c>
      <c r="DW384">
        <v>1814</v>
      </c>
      <c r="DX384">
        <v>1836</v>
      </c>
      <c r="DY384">
        <v>2063</v>
      </c>
      <c r="DZ384">
        <v>2072</v>
      </c>
      <c r="EA384">
        <v>2224</v>
      </c>
      <c r="EB384">
        <v>2279</v>
      </c>
      <c r="EC384">
        <v>2406</v>
      </c>
      <c r="ED384">
        <v>2475</v>
      </c>
      <c r="EE384">
        <v>2595</v>
      </c>
      <c r="EF384">
        <v>2681</v>
      </c>
      <c r="EG384">
        <v>2566</v>
      </c>
      <c r="EH384">
        <v>2591</v>
      </c>
      <c r="EI384">
        <v>2633</v>
      </c>
      <c r="EJ384">
        <v>2547</v>
      </c>
      <c r="EK384">
        <v>2479</v>
      </c>
      <c r="EL384">
        <v>2439</v>
      </c>
      <c r="EM384">
        <v>2348</v>
      </c>
      <c r="EN384">
        <v>2421</v>
      </c>
      <c r="EO384">
        <v>2275</v>
      </c>
      <c r="EP384">
        <v>2223</v>
      </c>
      <c r="EQ384">
        <v>2270</v>
      </c>
      <c r="ER384">
        <v>2184</v>
      </c>
      <c r="ES384">
        <v>2118</v>
      </c>
      <c r="ET384">
        <v>1932</v>
      </c>
      <c r="EU384">
        <v>1909</v>
      </c>
      <c r="EV384">
        <v>1937</v>
      </c>
      <c r="EW384">
        <v>2025</v>
      </c>
      <c r="EX384">
        <v>2083</v>
      </c>
      <c r="EY384">
        <v>2173</v>
      </c>
      <c r="EZ384">
        <v>2367</v>
      </c>
      <c r="FA384">
        <v>2530</v>
      </c>
      <c r="FB384">
        <v>2519</v>
      </c>
      <c r="FC384">
        <v>2550</v>
      </c>
      <c r="FD384">
        <v>2471</v>
      </c>
      <c r="FE384">
        <v>2401</v>
      </c>
      <c r="FF384">
        <v>2386</v>
      </c>
      <c r="FG384">
        <v>2385</v>
      </c>
      <c r="FH384">
        <v>2381</v>
      </c>
      <c r="FI384">
        <v>2216</v>
      </c>
      <c r="FJ384">
        <v>2275</v>
      </c>
      <c r="FK384">
        <v>2071</v>
      </c>
      <c r="FL384">
        <v>2076</v>
      </c>
      <c r="FM384">
        <v>2005</v>
      </c>
      <c r="FN384">
        <v>1874</v>
      </c>
      <c r="FO384">
        <v>1822</v>
      </c>
      <c r="FP384">
        <v>1720</v>
      </c>
      <c r="FQ384">
        <v>1680</v>
      </c>
      <c r="FR384">
        <v>1701</v>
      </c>
      <c r="FS384">
        <v>1690</v>
      </c>
      <c r="FT384">
        <v>1596</v>
      </c>
      <c r="FU384">
        <v>1583</v>
      </c>
      <c r="FV384">
        <v>1715</v>
      </c>
      <c r="FW384">
        <v>1739</v>
      </c>
      <c r="FX384">
        <v>1844</v>
      </c>
      <c r="FY384">
        <v>2011</v>
      </c>
      <c r="FZ384">
        <v>1386</v>
      </c>
      <c r="GA384">
        <v>1398</v>
      </c>
      <c r="GB384">
        <v>1284</v>
      </c>
      <c r="GC384">
        <v>1244</v>
      </c>
      <c r="GD384">
        <v>1045</v>
      </c>
      <c r="GE384">
        <v>831</v>
      </c>
      <c r="GF384">
        <v>859</v>
      </c>
      <c r="GG384">
        <v>757</v>
      </c>
      <c r="GH384">
        <v>691</v>
      </c>
      <c r="GI384">
        <v>589</v>
      </c>
      <c r="GJ384">
        <v>487</v>
      </c>
      <c r="GK384">
        <v>433</v>
      </c>
      <c r="GL384">
        <v>1465</v>
      </c>
    </row>
    <row r="385" spans="1:194" s="1" customFormat="1" ht="14.4" x14ac:dyDescent="0.3">
      <c r="A385" s="30" t="s">
        <v>46</v>
      </c>
      <c r="B385" s="1" t="s">
        <v>424</v>
      </c>
      <c r="C385" s="29" t="str">
        <f t="shared" si="106"/>
        <v>LA England - Wiltshire</v>
      </c>
      <c r="D385" s="48">
        <f t="shared" si="97"/>
        <v>19489</v>
      </c>
      <c r="E385" s="48">
        <f t="shared" si="98"/>
        <v>18994</v>
      </c>
      <c r="F385" s="49">
        <f t="shared" si="99"/>
        <v>523700</v>
      </c>
      <c r="G385" s="49">
        <f t="shared" si="100"/>
        <v>258013</v>
      </c>
      <c r="H385" s="50">
        <f t="shared" si="101"/>
        <v>265687</v>
      </c>
      <c r="I385" s="50">
        <f t="shared" si="102"/>
        <v>204828</v>
      </c>
      <c r="J385" s="50">
        <f t="shared" si="103"/>
        <v>214671</v>
      </c>
      <c r="K385" s="47">
        <f t="shared" si="104"/>
        <v>53185</v>
      </c>
      <c r="L385" s="48">
        <f t="shared" si="105"/>
        <v>51016</v>
      </c>
      <c r="M385" s="184">
        <v>2258</v>
      </c>
      <c r="N385" s="184">
        <v>2313</v>
      </c>
      <c r="O385" s="184">
        <v>2587</v>
      </c>
      <c r="P385" s="184">
        <v>2550</v>
      </c>
      <c r="Q385" s="184">
        <v>2734</v>
      </c>
      <c r="R385" s="184">
        <v>2885</v>
      </c>
      <c r="S385" s="184">
        <v>2871</v>
      </c>
      <c r="T385" s="184">
        <v>2926</v>
      </c>
      <c r="U385" s="184">
        <v>3165</v>
      </c>
      <c r="V385" s="184">
        <v>3111</v>
      </c>
      <c r="W385" s="184">
        <v>3143</v>
      </c>
      <c r="X385" s="184">
        <v>3153</v>
      </c>
      <c r="Y385" s="184">
        <v>3386</v>
      </c>
      <c r="Z385" s="184">
        <v>3318</v>
      </c>
      <c r="AA385" s="184">
        <v>3339</v>
      </c>
      <c r="AB385" s="184">
        <v>3257</v>
      </c>
      <c r="AC385" s="184">
        <v>3108</v>
      </c>
      <c r="AD385" s="184">
        <v>3081</v>
      </c>
      <c r="AE385" s="184">
        <v>3096</v>
      </c>
      <c r="AF385" s="184">
        <v>2548</v>
      </c>
      <c r="AG385" s="184">
        <v>2475</v>
      </c>
      <c r="AH385" s="184">
        <v>2499</v>
      </c>
      <c r="AI385" s="184">
        <v>2614</v>
      </c>
      <c r="AJ385" s="184">
        <v>2842</v>
      </c>
      <c r="AK385" s="184">
        <v>2910</v>
      </c>
      <c r="AL385" s="184">
        <v>3129</v>
      </c>
      <c r="AM385" s="184">
        <v>2954</v>
      </c>
      <c r="AN385" s="184">
        <v>2968</v>
      </c>
      <c r="AO385" s="184">
        <v>3108</v>
      </c>
      <c r="AP385" s="184">
        <v>2925</v>
      </c>
      <c r="AQ385" s="184">
        <v>3102</v>
      </c>
      <c r="AR385" s="184">
        <v>3021</v>
      </c>
      <c r="AS385" s="184">
        <v>3096</v>
      </c>
      <c r="AT385" s="184">
        <v>3007</v>
      </c>
      <c r="AU385" s="184">
        <v>3134</v>
      </c>
      <c r="AV385" s="184">
        <v>3167</v>
      </c>
      <c r="AW385" s="184">
        <v>3321</v>
      </c>
      <c r="AX385" s="184">
        <v>3299</v>
      </c>
      <c r="AY385" s="184">
        <v>3253</v>
      </c>
      <c r="AZ385" s="184">
        <v>3166</v>
      </c>
      <c r="BA385" s="184">
        <v>3199</v>
      </c>
      <c r="BB385" s="184">
        <v>3135</v>
      </c>
      <c r="BC385" s="184">
        <v>3014</v>
      </c>
      <c r="BD385" s="184">
        <v>3022</v>
      </c>
      <c r="BE385" s="184">
        <v>3091</v>
      </c>
      <c r="BF385" s="184">
        <v>3138</v>
      </c>
      <c r="BG385" s="184">
        <v>2746</v>
      </c>
      <c r="BH385" s="184">
        <v>2701</v>
      </c>
      <c r="BI385" s="184">
        <v>2895</v>
      </c>
      <c r="BJ385" s="184">
        <v>3079</v>
      </c>
      <c r="BK385" s="184">
        <v>3133</v>
      </c>
      <c r="BL385" s="184">
        <v>3392</v>
      </c>
      <c r="BM385" s="184">
        <v>3645</v>
      </c>
      <c r="BN385" s="184">
        <v>3622</v>
      </c>
      <c r="BO385" s="184">
        <v>3607</v>
      </c>
      <c r="BP385" s="184">
        <v>3543</v>
      </c>
      <c r="BQ385" s="184">
        <v>3639</v>
      </c>
      <c r="BR385" s="184">
        <v>3758</v>
      </c>
      <c r="BS385" s="184">
        <v>3748</v>
      </c>
      <c r="BT385" s="184">
        <v>3851</v>
      </c>
      <c r="BU385" s="184">
        <v>3711</v>
      </c>
      <c r="BV385" s="184">
        <v>3653</v>
      </c>
      <c r="BW385" s="184">
        <v>3620</v>
      </c>
      <c r="BX385" s="184">
        <v>3526</v>
      </c>
      <c r="BY385" s="184">
        <v>3413</v>
      </c>
      <c r="BZ385" s="184">
        <v>3228</v>
      </c>
      <c r="CA385" s="184">
        <v>3112</v>
      </c>
      <c r="CB385" s="184">
        <v>2950</v>
      </c>
      <c r="CC385" s="184">
        <v>2801</v>
      </c>
      <c r="CD385" s="184">
        <v>2721</v>
      </c>
      <c r="CE385" s="184">
        <v>2798</v>
      </c>
      <c r="CF385" s="184">
        <v>2679</v>
      </c>
      <c r="CG385" s="184">
        <v>2608</v>
      </c>
      <c r="CH385" s="184">
        <v>2552</v>
      </c>
      <c r="CI385" s="184">
        <v>2527</v>
      </c>
      <c r="CJ385" s="184">
        <v>2650</v>
      </c>
      <c r="CK385" s="184">
        <v>2828</v>
      </c>
      <c r="CL385" s="184">
        <v>3002</v>
      </c>
      <c r="CM385" s="184">
        <v>2221</v>
      </c>
      <c r="CN385" s="184">
        <v>2165</v>
      </c>
      <c r="CO385" s="184">
        <v>1996</v>
      </c>
      <c r="CP385" s="184">
        <v>1814</v>
      </c>
      <c r="CQ385" s="184">
        <v>1559</v>
      </c>
      <c r="CR385" s="184">
        <v>1244</v>
      </c>
      <c r="CS385" s="184">
        <v>1248</v>
      </c>
      <c r="CT385" s="184">
        <v>1148</v>
      </c>
      <c r="CU385" s="184">
        <v>1001</v>
      </c>
      <c r="CV385" s="184">
        <v>894</v>
      </c>
      <c r="CW385" s="184">
        <v>788</v>
      </c>
      <c r="CX385" s="184">
        <v>641</v>
      </c>
      <c r="CY385" s="184">
        <v>2138</v>
      </c>
      <c r="CZ385">
        <v>2128</v>
      </c>
      <c r="DA385">
        <v>2293</v>
      </c>
      <c r="DB385">
        <v>2374</v>
      </c>
      <c r="DC385">
        <v>2476</v>
      </c>
      <c r="DD385">
        <v>2632</v>
      </c>
      <c r="DE385">
        <v>2664</v>
      </c>
      <c r="DF385">
        <v>2752</v>
      </c>
      <c r="DG385">
        <v>2790</v>
      </c>
      <c r="DH385">
        <v>3002</v>
      </c>
      <c r="DI385">
        <v>2909</v>
      </c>
      <c r="DJ385">
        <v>2936</v>
      </c>
      <c r="DK385">
        <v>3066</v>
      </c>
      <c r="DL385">
        <v>3043</v>
      </c>
      <c r="DM385">
        <v>3239</v>
      </c>
      <c r="DN385">
        <v>3254</v>
      </c>
      <c r="DO385">
        <v>3154</v>
      </c>
      <c r="DP385">
        <v>3197</v>
      </c>
      <c r="DQ385">
        <v>3107</v>
      </c>
      <c r="DR385">
        <v>2767</v>
      </c>
      <c r="DS385">
        <v>1977</v>
      </c>
      <c r="DT385">
        <v>1696</v>
      </c>
      <c r="DU385">
        <v>1516</v>
      </c>
      <c r="DV385">
        <v>1755</v>
      </c>
      <c r="DW385">
        <v>2298</v>
      </c>
      <c r="DX385">
        <v>2529</v>
      </c>
      <c r="DY385">
        <v>2534</v>
      </c>
      <c r="DZ385">
        <v>2744</v>
      </c>
      <c r="EA385">
        <v>2892</v>
      </c>
      <c r="EB385">
        <v>2673</v>
      </c>
      <c r="EC385">
        <v>2861</v>
      </c>
      <c r="ED385">
        <v>3024</v>
      </c>
      <c r="EE385">
        <v>3092</v>
      </c>
      <c r="EF385">
        <v>3224</v>
      </c>
      <c r="EG385">
        <v>3451</v>
      </c>
      <c r="EH385">
        <v>3379</v>
      </c>
      <c r="EI385">
        <v>3415</v>
      </c>
      <c r="EJ385">
        <v>3363</v>
      </c>
      <c r="EK385">
        <v>3445</v>
      </c>
      <c r="EL385">
        <v>3399</v>
      </c>
      <c r="EM385">
        <v>3298</v>
      </c>
      <c r="EN385">
        <v>3306</v>
      </c>
      <c r="EO385">
        <v>3140</v>
      </c>
      <c r="EP385">
        <v>3385</v>
      </c>
      <c r="EQ385">
        <v>3339</v>
      </c>
      <c r="ER385">
        <v>3239</v>
      </c>
      <c r="ES385">
        <v>3047</v>
      </c>
      <c r="ET385">
        <v>2934</v>
      </c>
      <c r="EU385">
        <v>2945</v>
      </c>
      <c r="EV385">
        <v>3157</v>
      </c>
      <c r="EW385">
        <v>3234</v>
      </c>
      <c r="EX385">
        <v>3408</v>
      </c>
      <c r="EY385">
        <v>3655</v>
      </c>
      <c r="EZ385">
        <v>3877</v>
      </c>
      <c r="FA385">
        <v>3721</v>
      </c>
      <c r="FB385">
        <v>3731</v>
      </c>
      <c r="FC385">
        <v>3940</v>
      </c>
      <c r="FD385">
        <v>3815</v>
      </c>
      <c r="FE385">
        <v>3974</v>
      </c>
      <c r="FF385">
        <v>4017</v>
      </c>
      <c r="FG385">
        <v>3967</v>
      </c>
      <c r="FH385">
        <v>3971</v>
      </c>
      <c r="FI385">
        <v>3831</v>
      </c>
      <c r="FJ385">
        <v>3712</v>
      </c>
      <c r="FK385">
        <v>3772</v>
      </c>
      <c r="FL385">
        <v>3384</v>
      </c>
      <c r="FM385">
        <v>3492</v>
      </c>
      <c r="FN385">
        <v>3334</v>
      </c>
      <c r="FO385">
        <v>3113</v>
      </c>
      <c r="FP385">
        <v>3031</v>
      </c>
      <c r="FQ385">
        <v>2982</v>
      </c>
      <c r="FR385">
        <v>2958</v>
      </c>
      <c r="FS385">
        <v>3026</v>
      </c>
      <c r="FT385">
        <v>2865</v>
      </c>
      <c r="FU385">
        <v>2806</v>
      </c>
      <c r="FV385">
        <v>2902</v>
      </c>
      <c r="FW385">
        <v>2996</v>
      </c>
      <c r="FX385">
        <v>3217</v>
      </c>
      <c r="FY385">
        <v>3219</v>
      </c>
      <c r="FZ385">
        <v>2535</v>
      </c>
      <c r="GA385">
        <v>2506</v>
      </c>
      <c r="GB385">
        <v>2437</v>
      </c>
      <c r="GC385">
        <v>2093</v>
      </c>
      <c r="GD385">
        <v>1941</v>
      </c>
      <c r="GE385">
        <v>1606</v>
      </c>
      <c r="GF385">
        <v>1596</v>
      </c>
      <c r="GG385">
        <v>1526</v>
      </c>
      <c r="GH385">
        <v>1400</v>
      </c>
      <c r="GI385">
        <v>1192</v>
      </c>
      <c r="GJ385">
        <v>1070</v>
      </c>
      <c r="GK385">
        <v>986</v>
      </c>
      <c r="GL385">
        <v>4009</v>
      </c>
    </row>
    <row r="386" spans="1:194" s="1" customFormat="1" ht="14.4" x14ac:dyDescent="0.3">
      <c r="A386" s="30" t="s">
        <v>46</v>
      </c>
      <c r="B386" s="1" t="s">
        <v>425</v>
      </c>
      <c r="C386" s="29" t="str">
        <f t="shared" si="106"/>
        <v>LA England - Winchester</v>
      </c>
      <c r="D386" s="48">
        <f t="shared" si="97"/>
        <v>5607</v>
      </c>
      <c r="E386" s="48">
        <f t="shared" si="98"/>
        <v>4973</v>
      </c>
      <c r="F386" s="49">
        <f t="shared" si="99"/>
        <v>135632</v>
      </c>
      <c r="G386" s="49">
        <f t="shared" si="100"/>
        <v>65755</v>
      </c>
      <c r="H386" s="50">
        <f t="shared" si="101"/>
        <v>69877</v>
      </c>
      <c r="I386" s="50">
        <f t="shared" si="102"/>
        <v>51153</v>
      </c>
      <c r="J386" s="50">
        <f t="shared" si="103"/>
        <v>56468</v>
      </c>
      <c r="K386" s="47">
        <f t="shared" si="104"/>
        <v>14602</v>
      </c>
      <c r="L386" s="48">
        <f t="shared" si="105"/>
        <v>13409</v>
      </c>
      <c r="M386" s="184">
        <v>589</v>
      </c>
      <c r="N386" s="184">
        <v>623</v>
      </c>
      <c r="O386" s="184">
        <v>676</v>
      </c>
      <c r="P386" s="184">
        <v>705</v>
      </c>
      <c r="Q386" s="184">
        <v>774</v>
      </c>
      <c r="R386" s="184">
        <v>723</v>
      </c>
      <c r="S386" s="184">
        <v>725</v>
      </c>
      <c r="T386" s="184">
        <v>789</v>
      </c>
      <c r="U386" s="184">
        <v>864</v>
      </c>
      <c r="V386" s="184">
        <v>796</v>
      </c>
      <c r="W386" s="184">
        <v>877</v>
      </c>
      <c r="X386" s="184">
        <v>854</v>
      </c>
      <c r="Y386" s="184">
        <v>909</v>
      </c>
      <c r="Z386" s="184">
        <v>931</v>
      </c>
      <c r="AA386" s="184">
        <v>957</v>
      </c>
      <c r="AB386" s="184">
        <v>908</v>
      </c>
      <c r="AC386" s="184">
        <v>946</v>
      </c>
      <c r="AD386" s="184">
        <v>956</v>
      </c>
      <c r="AE386" s="184">
        <v>1002</v>
      </c>
      <c r="AF386" s="184">
        <v>868</v>
      </c>
      <c r="AG386" s="184">
        <v>855</v>
      </c>
      <c r="AH386" s="184">
        <v>884</v>
      </c>
      <c r="AI386" s="184">
        <v>948</v>
      </c>
      <c r="AJ386" s="184">
        <v>716</v>
      </c>
      <c r="AK386" s="184">
        <v>737</v>
      </c>
      <c r="AL386" s="184">
        <v>647</v>
      </c>
      <c r="AM386" s="184">
        <v>693</v>
      </c>
      <c r="AN386" s="184">
        <v>608</v>
      </c>
      <c r="AO386" s="184">
        <v>740</v>
      </c>
      <c r="AP386" s="184">
        <v>705</v>
      </c>
      <c r="AQ386" s="184">
        <v>819</v>
      </c>
      <c r="AR386" s="184">
        <v>626</v>
      </c>
      <c r="AS386" s="184">
        <v>779</v>
      </c>
      <c r="AT386" s="184">
        <v>771</v>
      </c>
      <c r="AU386" s="184">
        <v>788</v>
      </c>
      <c r="AV386" s="184">
        <v>729</v>
      </c>
      <c r="AW386" s="184">
        <v>814</v>
      </c>
      <c r="AX386" s="184">
        <v>806</v>
      </c>
      <c r="AY386" s="184">
        <v>818</v>
      </c>
      <c r="AZ386" s="184">
        <v>805</v>
      </c>
      <c r="BA386" s="184">
        <v>769</v>
      </c>
      <c r="BB386" s="184">
        <v>825</v>
      </c>
      <c r="BC386" s="184">
        <v>780</v>
      </c>
      <c r="BD386" s="184">
        <v>780</v>
      </c>
      <c r="BE386" s="184">
        <v>814</v>
      </c>
      <c r="BF386" s="184">
        <v>800</v>
      </c>
      <c r="BG386" s="184">
        <v>766</v>
      </c>
      <c r="BH386" s="184">
        <v>845</v>
      </c>
      <c r="BI386" s="184">
        <v>809</v>
      </c>
      <c r="BJ386" s="184">
        <v>826</v>
      </c>
      <c r="BK386" s="184">
        <v>811</v>
      </c>
      <c r="BL386" s="184">
        <v>895</v>
      </c>
      <c r="BM386" s="184">
        <v>923</v>
      </c>
      <c r="BN386" s="184">
        <v>903</v>
      </c>
      <c r="BO386" s="184">
        <v>841</v>
      </c>
      <c r="BP386" s="184">
        <v>857</v>
      </c>
      <c r="BQ386" s="184">
        <v>905</v>
      </c>
      <c r="BR386" s="184">
        <v>904</v>
      </c>
      <c r="BS386" s="184">
        <v>845</v>
      </c>
      <c r="BT386" s="184">
        <v>930</v>
      </c>
      <c r="BU386" s="184">
        <v>831</v>
      </c>
      <c r="BV386" s="184">
        <v>887</v>
      </c>
      <c r="BW386" s="184">
        <v>812</v>
      </c>
      <c r="BX386" s="184">
        <v>825</v>
      </c>
      <c r="BY386" s="184">
        <v>788</v>
      </c>
      <c r="BZ386" s="184">
        <v>758</v>
      </c>
      <c r="CA386" s="184">
        <v>742</v>
      </c>
      <c r="CB386" s="184">
        <v>732</v>
      </c>
      <c r="CC386" s="184">
        <v>643</v>
      </c>
      <c r="CD386" s="184">
        <v>650</v>
      </c>
      <c r="CE386" s="184">
        <v>620</v>
      </c>
      <c r="CF386" s="184">
        <v>572</v>
      </c>
      <c r="CG386" s="184">
        <v>614</v>
      </c>
      <c r="CH386" s="184">
        <v>572</v>
      </c>
      <c r="CI386" s="184">
        <v>592</v>
      </c>
      <c r="CJ386" s="184">
        <v>596</v>
      </c>
      <c r="CK386" s="184">
        <v>602</v>
      </c>
      <c r="CL386" s="184">
        <v>716</v>
      </c>
      <c r="CM386" s="184">
        <v>547</v>
      </c>
      <c r="CN386" s="184">
        <v>531</v>
      </c>
      <c r="CO386" s="184">
        <v>462</v>
      </c>
      <c r="CP386" s="184">
        <v>414</v>
      </c>
      <c r="CQ386" s="184">
        <v>364</v>
      </c>
      <c r="CR386" s="184">
        <v>307</v>
      </c>
      <c r="CS386" s="184">
        <v>307</v>
      </c>
      <c r="CT386" s="184">
        <v>296</v>
      </c>
      <c r="CU386" s="184">
        <v>236</v>
      </c>
      <c r="CV386" s="184">
        <v>219</v>
      </c>
      <c r="CW386" s="184">
        <v>215</v>
      </c>
      <c r="CX386" s="184">
        <v>157</v>
      </c>
      <c r="CY386" s="184">
        <v>560</v>
      </c>
      <c r="CZ386">
        <v>601</v>
      </c>
      <c r="DA386">
        <v>559</v>
      </c>
      <c r="DB386">
        <v>631</v>
      </c>
      <c r="DC386">
        <v>670</v>
      </c>
      <c r="DD386">
        <v>664</v>
      </c>
      <c r="DE386">
        <v>711</v>
      </c>
      <c r="DF386">
        <v>702</v>
      </c>
      <c r="DG386">
        <v>736</v>
      </c>
      <c r="DH386">
        <v>776</v>
      </c>
      <c r="DI386">
        <v>788</v>
      </c>
      <c r="DJ386">
        <v>782</v>
      </c>
      <c r="DK386">
        <v>816</v>
      </c>
      <c r="DL386">
        <v>863</v>
      </c>
      <c r="DM386">
        <v>786</v>
      </c>
      <c r="DN386">
        <v>847</v>
      </c>
      <c r="DO386">
        <v>817</v>
      </c>
      <c r="DP386">
        <v>791</v>
      </c>
      <c r="DQ386">
        <v>869</v>
      </c>
      <c r="DR386">
        <v>898</v>
      </c>
      <c r="DS386">
        <v>1234</v>
      </c>
      <c r="DT386">
        <v>1161</v>
      </c>
      <c r="DU386">
        <v>1150</v>
      </c>
      <c r="DV386">
        <v>891</v>
      </c>
      <c r="DW386">
        <v>799</v>
      </c>
      <c r="DX386">
        <v>725</v>
      </c>
      <c r="DY386">
        <v>771</v>
      </c>
      <c r="DZ386">
        <v>655</v>
      </c>
      <c r="EA386">
        <v>708</v>
      </c>
      <c r="EB386">
        <v>626</v>
      </c>
      <c r="EC386">
        <v>743</v>
      </c>
      <c r="ED386">
        <v>717</v>
      </c>
      <c r="EE386">
        <v>775</v>
      </c>
      <c r="EF386">
        <v>735</v>
      </c>
      <c r="EG386">
        <v>811</v>
      </c>
      <c r="EH386">
        <v>808</v>
      </c>
      <c r="EI386">
        <v>863</v>
      </c>
      <c r="EJ386">
        <v>878</v>
      </c>
      <c r="EK386">
        <v>907</v>
      </c>
      <c r="EL386">
        <v>874</v>
      </c>
      <c r="EM386">
        <v>818</v>
      </c>
      <c r="EN386">
        <v>869</v>
      </c>
      <c r="EO386">
        <v>825</v>
      </c>
      <c r="EP386">
        <v>850</v>
      </c>
      <c r="EQ386">
        <v>896</v>
      </c>
      <c r="ER386">
        <v>899</v>
      </c>
      <c r="ES386">
        <v>918</v>
      </c>
      <c r="ET386">
        <v>913</v>
      </c>
      <c r="EU386">
        <v>840</v>
      </c>
      <c r="EV386">
        <v>816</v>
      </c>
      <c r="EW386">
        <v>897</v>
      </c>
      <c r="EX386">
        <v>850</v>
      </c>
      <c r="EY386">
        <v>922</v>
      </c>
      <c r="EZ386">
        <v>933</v>
      </c>
      <c r="FA386">
        <v>990</v>
      </c>
      <c r="FB386">
        <v>913</v>
      </c>
      <c r="FC386">
        <v>894</v>
      </c>
      <c r="FD386">
        <v>905</v>
      </c>
      <c r="FE386">
        <v>989</v>
      </c>
      <c r="FF386">
        <v>973</v>
      </c>
      <c r="FG386">
        <v>926</v>
      </c>
      <c r="FH386">
        <v>955</v>
      </c>
      <c r="FI386">
        <v>926</v>
      </c>
      <c r="FJ386">
        <v>868</v>
      </c>
      <c r="FK386">
        <v>844</v>
      </c>
      <c r="FL386">
        <v>822</v>
      </c>
      <c r="FM386">
        <v>748</v>
      </c>
      <c r="FN386">
        <v>786</v>
      </c>
      <c r="FO386">
        <v>760</v>
      </c>
      <c r="FP386">
        <v>715</v>
      </c>
      <c r="FQ386">
        <v>657</v>
      </c>
      <c r="FR386">
        <v>633</v>
      </c>
      <c r="FS386">
        <v>700</v>
      </c>
      <c r="FT386">
        <v>664</v>
      </c>
      <c r="FU386">
        <v>685</v>
      </c>
      <c r="FV386">
        <v>678</v>
      </c>
      <c r="FW386">
        <v>702</v>
      </c>
      <c r="FX386">
        <v>743</v>
      </c>
      <c r="FY386">
        <v>746</v>
      </c>
      <c r="FZ386">
        <v>621</v>
      </c>
      <c r="GA386">
        <v>601</v>
      </c>
      <c r="GB386">
        <v>566</v>
      </c>
      <c r="GC386">
        <v>519</v>
      </c>
      <c r="GD386">
        <v>451</v>
      </c>
      <c r="GE386">
        <v>363</v>
      </c>
      <c r="GF386">
        <v>421</v>
      </c>
      <c r="GG386">
        <v>391</v>
      </c>
      <c r="GH386">
        <v>358</v>
      </c>
      <c r="GI386">
        <v>302</v>
      </c>
      <c r="GJ386">
        <v>266</v>
      </c>
      <c r="GK386">
        <v>245</v>
      </c>
      <c r="GL386">
        <v>1167</v>
      </c>
    </row>
    <row r="387" spans="1:194" s="1" customFormat="1" ht="14.4" x14ac:dyDescent="0.3">
      <c r="A387" s="30" t="s">
        <v>46</v>
      </c>
      <c r="B387" s="1" t="s">
        <v>426</v>
      </c>
      <c r="C387" s="29" t="str">
        <f t="shared" si="106"/>
        <v>LA England - Windsor and Maidenhead</v>
      </c>
      <c r="D387" s="48">
        <f t="shared" si="97"/>
        <v>7515</v>
      </c>
      <c r="E387" s="48">
        <f t="shared" si="98"/>
        <v>6285</v>
      </c>
      <c r="F387" s="49">
        <f t="shared" si="99"/>
        <v>158943</v>
      </c>
      <c r="G387" s="49">
        <f t="shared" si="100"/>
        <v>78528</v>
      </c>
      <c r="H387" s="50">
        <f t="shared" si="101"/>
        <v>80415</v>
      </c>
      <c r="I387" s="50">
        <f t="shared" si="102"/>
        <v>60383</v>
      </c>
      <c r="J387" s="50">
        <f t="shared" si="103"/>
        <v>63820</v>
      </c>
      <c r="K387" s="47">
        <f t="shared" si="104"/>
        <v>18145</v>
      </c>
      <c r="L387" s="48">
        <f t="shared" si="105"/>
        <v>16595</v>
      </c>
      <c r="M387" s="184">
        <v>684</v>
      </c>
      <c r="N387" s="184">
        <v>715</v>
      </c>
      <c r="O387" s="184">
        <v>790</v>
      </c>
      <c r="P387" s="184">
        <v>846</v>
      </c>
      <c r="Q387" s="184">
        <v>891</v>
      </c>
      <c r="R387" s="184">
        <v>946</v>
      </c>
      <c r="S387" s="184">
        <v>889</v>
      </c>
      <c r="T387" s="184">
        <v>908</v>
      </c>
      <c r="U387" s="184">
        <v>947</v>
      </c>
      <c r="V387" s="184">
        <v>971</v>
      </c>
      <c r="W387" s="184">
        <v>999</v>
      </c>
      <c r="X387" s="184">
        <v>1044</v>
      </c>
      <c r="Y387" s="184">
        <v>1130</v>
      </c>
      <c r="Z387" s="184">
        <v>1134</v>
      </c>
      <c r="AA387" s="184">
        <v>1337</v>
      </c>
      <c r="AB387" s="184">
        <v>1333</v>
      </c>
      <c r="AC387" s="184">
        <v>1297</v>
      </c>
      <c r="AD387" s="184">
        <v>1284</v>
      </c>
      <c r="AE387" s="184">
        <v>1107</v>
      </c>
      <c r="AF387" s="184">
        <v>716</v>
      </c>
      <c r="AG387" s="184">
        <v>619</v>
      </c>
      <c r="AH387" s="184">
        <v>607</v>
      </c>
      <c r="AI387" s="184">
        <v>741</v>
      </c>
      <c r="AJ387" s="184">
        <v>848</v>
      </c>
      <c r="AK387" s="184">
        <v>957</v>
      </c>
      <c r="AL387" s="184">
        <v>918</v>
      </c>
      <c r="AM387" s="184">
        <v>951</v>
      </c>
      <c r="AN387" s="184">
        <v>934</v>
      </c>
      <c r="AO387" s="184">
        <v>910</v>
      </c>
      <c r="AP387" s="184">
        <v>858</v>
      </c>
      <c r="AQ387" s="184">
        <v>856</v>
      </c>
      <c r="AR387" s="184">
        <v>929</v>
      </c>
      <c r="AS387" s="184">
        <v>912</v>
      </c>
      <c r="AT387" s="184">
        <v>939</v>
      </c>
      <c r="AU387" s="184">
        <v>975</v>
      </c>
      <c r="AV387" s="184">
        <v>987</v>
      </c>
      <c r="AW387" s="184">
        <v>978</v>
      </c>
      <c r="AX387" s="184">
        <v>994</v>
      </c>
      <c r="AY387" s="184">
        <v>951</v>
      </c>
      <c r="AZ387" s="184">
        <v>999</v>
      </c>
      <c r="BA387" s="184">
        <v>1007</v>
      </c>
      <c r="BB387" s="184">
        <v>1095</v>
      </c>
      <c r="BC387" s="184">
        <v>1097</v>
      </c>
      <c r="BD387" s="184">
        <v>1182</v>
      </c>
      <c r="BE387" s="184">
        <v>1145</v>
      </c>
      <c r="BF387" s="184">
        <v>1140</v>
      </c>
      <c r="BG387" s="184">
        <v>1131</v>
      </c>
      <c r="BH387" s="184">
        <v>1046</v>
      </c>
      <c r="BI387" s="184">
        <v>1107</v>
      </c>
      <c r="BJ387" s="184">
        <v>1092</v>
      </c>
      <c r="BK387" s="184">
        <v>1126</v>
      </c>
      <c r="BL387" s="184">
        <v>1171</v>
      </c>
      <c r="BM387" s="184">
        <v>1114</v>
      </c>
      <c r="BN387" s="184">
        <v>1205</v>
      </c>
      <c r="BO387" s="184">
        <v>1115</v>
      </c>
      <c r="BP387" s="184">
        <v>1068</v>
      </c>
      <c r="BQ387" s="184">
        <v>1112</v>
      </c>
      <c r="BR387" s="184">
        <v>1140</v>
      </c>
      <c r="BS387" s="184">
        <v>1048</v>
      </c>
      <c r="BT387" s="184">
        <v>1072</v>
      </c>
      <c r="BU387" s="184">
        <v>970</v>
      </c>
      <c r="BV387" s="184">
        <v>1028</v>
      </c>
      <c r="BW387" s="184">
        <v>1051</v>
      </c>
      <c r="BX387" s="184">
        <v>944</v>
      </c>
      <c r="BY387" s="184">
        <v>860</v>
      </c>
      <c r="BZ387" s="184">
        <v>821</v>
      </c>
      <c r="CA387" s="184">
        <v>779</v>
      </c>
      <c r="CB387" s="184">
        <v>776</v>
      </c>
      <c r="CC387" s="184">
        <v>671</v>
      </c>
      <c r="CD387" s="184">
        <v>686</v>
      </c>
      <c r="CE387" s="184">
        <v>627</v>
      </c>
      <c r="CF387" s="184">
        <v>608</v>
      </c>
      <c r="CG387" s="184">
        <v>634</v>
      </c>
      <c r="CH387" s="184">
        <v>612</v>
      </c>
      <c r="CI387" s="184">
        <v>608</v>
      </c>
      <c r="CJ387" s="184">
        <v>631</v>
      </c>
      <c r="CK387" s="184">
        <v>658</v>
      </c>
      <c r="CL387" s="184">
        <v>727</v>
      </c>
      <c r="CM387" s="184">
        <v>531</v>
      </c>
      <c r="CN387" s="184">
        <v>515</v>
      </c>
      <c r="CO387" s="184">
        <v>505</v>
      </c>
      <c r="CP387" s="184">
        <v>435</v>
      </c>
      <c r="CQ387" s="184">
        <v>342</v>
      </c>
      <c r="CR387" s="184">
        <v>296</v>
      </c>
      <c r="CS387" s="184">
        <v>317</v>
      </c>
      <c r="CT387" s="184">
        <v>309</v>
      </c>
      <c r="CU387" s="184">
        <v>284</v>
      </c>
      <c r="CV387" s="184">
        <v>255</v>
      </c>
      <c r="CW387" s="184">
        <v>185</v>
      </c>
      <c r="CX387" s="184">
        <v>193</v>
      </c>
      <c r="CY387" s="184">
        <v>626</v>
      </c>
      <c r="CZ387">
        <v>694</v>
      </c>
      <c r="DA387">
        <v>736</v>
      </c>
      <c r="DB387">
        <v>793</v>
      </c>
      <c r="DC387">
        <v>829</v>
      </c>
      <c r="DD387">
        <v>810</v>
      </c>
      <c r="DE387">
        <v>866</v>
      </c>
      <c r="DF387">
        <v>899</v>
      </c>
      <c r="DG387">
        <v>931</v>
      </c>
      <c r="DH387">
        <v>903</v>
      </c>
      <c r="DI387">
        <v>964</v>
      </c>
      <c r="DJ387">
        <v>930</v>
      </c>
      <c r="DK387">
        <v>955</v>
      </c>
      <c r="DL387">
        <v>1095</v>
      </c>
      <c r="DM387">
        <v>1037</v>
      </c>
      <c r="DN387">
        <v>1078</v>
      </c>
      <c r="DO387">
        <v>1036</v>
      </c>
      <c r="DP387">
        <v>1047</v>
      </c>
      <c r="DQ387">
        <v>992</v>
      </c>
      <c r="DR387">
        <v>879</v>
      </c>
      <c r="DS387">
        <v>526</v>
      </c>
      <c r="DT387">
        <v>450</v>
      </c>
      <c r="DU387">
        <v>451</v>
      </c>
      <c r="DV387">
        <v>666</v>
      </c>
      <c r="DW387">
        <v>783</v>
      </c>
      <c r="DX387">
        <v>745</v>
      </c>
      <c r="DY387">
        <v>833</v>
      </c>
      <c r="DZ387">
        <v>879</v>
      </c>
      <c r="EA387">
        <v>818</v>
      </c>
      <c r="EB387">
        <v>867</v>
      </c>
      <c r="EC387">
        <v>818</v>
      </c>
      <c r="ED387">
        <v>899</v>
      </c>
      <c r="EE387">
        <v>895</v>
      </c>
      <c r="EF387">
        <v>927</v>
      </c>
      <c r="EG387">
        <v>1067</v>
      </c>
      <c r="EH387">
        <v>1076</v>
      </c>
      <c r="EI387">
        <v>1050</v>
      </c>
      <c r="EJ387">
        <v>1091</v>
      </c>
      <c r="EK387">
        <v>1109</v>
      </c>
      <c r="EL387">
        <v>1128</v>
      </c>
      <c r="EM387">
        <v>1099</v>
      </c>
      <c r="EN387">
        <v>1124</v>
      </c>
      <c r="EO387">
        <v>1271</v>
      </c>
      <c r="EP387">
        <v>1192</v>
      </c>
      <c r="EQ387">
        <v>1228</v>
      </c>
      <c r="ER387">
        <v>1226</v>
      </c>
      <c r="ES387">
        <v>1194</v>
      </c>
      <c r="ET387">
        <v>1167</v>
      </c>
      <c r="EU387">
        <v>1131</v>
      </c>
      <c r="EV387">
        <v>1158</v>
      </c>
      <c r="EW387">
        <v>1231</v>
      </c>
      <c r="EX387">
        <v>1163</v>
      </c>
      <c r="EY387">
        <v>1147</v>
      </c>
      <c r="EZ387">
        <v>1184</v>
      </c>
      <c r="FA387">
        <v>1217</v>
      </c>
      <c r="FB387">
        <v>1153</v>
      </c>
      <c r="FC387">
        <v>1164</v>
      </c>
      <c r="FD387">
        <v>1200</v>
      </c>
      <c r="FE387">
        <v>1097</v>
      </c>
      <c r="FF387">
        <v>1070</v>
      </c>
      <c r="FG387">
        <v>1094</v>
      </c>
      <c r="FH387">
        <v>1044</v>
      </c>
      <c r="FI387">
        <v>1073</v>
      </c>
      <c r="FJ387">
        <v>984</v>
      </c>
      <c r="FK387">
        <v>981</v>
      </c>
      <c r="FL387">
        <v>933</v>
      </c>
      <c r="FM387">
        <v>878</v>
      </c>
      <c r="FN387">
        <v>779</v>
      </c>
      <c r="FO387">
        <v>763</v>
      </c>
      <c r="FP387">
        <v>776</v>
      </c>
      <c r="FQ387">
        <v>724</v>
      </c>
      <c r="FR387">
        <v>768</v>
      </c>
      <c r="FS387">
        <v>709</v>
      </c>
      <c r="FT387">
        <v>715</v>
      </c>
      <c r="FU387">
        <v>668</v>
      </c>
      <c r="FV387">
        <v>669</v>
      </c>
      <c r="FW387">
        <v>745</v>
      </c>
      <c r="FX387">
        <v>787</v>
      </c>
      <c r="FY387">
        <v>840</v>
      </c>
      <c r="FZ387">
        <v>623</v>
      </c>
      <c r="GA387">
        <v>613</v>
      </c>
      <c r="GB387">
        <v>617</v>
      </c>
      <c r="GC387">
        <v>529</v>
      </c>
      <c r="GD387">
        <v>497</v>
      </c>
      <c r="GE387">
        <v>396</v>
      </c>
      <c r="GF387">
        <v>425</v>
      </c>
      <c r="GG387">
        <v>439</v>
      </c>
      <c r="GH387">
        <v>366</v>
      </c>
      <c r="GI387">
        <v>337</v>
      </c>
      <c r="GJ387">
        <v>276</v>
      </c>
      <c r="GK387">
        <v>287</v>
      </c>
      <c r="GL387">
        <v>1112</v>
      </c>
    </row>
    <row r="388" spans="1:194" s="1" customFormat="1" ht="14.4" x14ac:dyDescent="0.3">
      <c r="A388" s="30" t="s">
        <v>46</v>
      </c>
      <c r="B388" s="1" t="s">
        <v>427</v>
      </c>
      <c r="C388" s="29" t="str">
        <f t="shared" si="106"/>
        <v>LA England - Wirral</v>
      </c>
      <c r="D388" s="48">
        <f t="shared" si="97"/>
        <v>12387</v>
      </c>
      <c r="E388" s="48">
        <f t="shared" si="98"/>
        <v>11753</v>
      </c>
      <c r="F388" s="49">
        <f t="shared" si="99"/>
        <v>328873</v>
      </c>
      <c r="G388" s="49">
        <f t="shared" si="100"/>
        <v>159605</v>
      </c>
      <c r="H388" s="50">
        <f t="shared" si="101"/>
        <v>169268</v>
      </c>
      <c r="I388" s="50">
        <f t="shared" si="102"/>
        <v>125550</v>
      </c>
      <c r="J388" s="50">
        <f t="shared" si="103"/>
        <v>137100</v>
      </c>
      <c r="K388" s="47">
        <f t="shared" si="104"/>
        <v>34055</v>
      </c>
      <c r="L388" s="48">
        <f t="shared" si="105"/>
        <v>32168</v>
      </c>
      <c r="M388" s="184">
        <v>1418</v>
      </c>
      <c r="N388" s="184">
        <v>1577</v>
      </c>
      <c r="O388" s="184">
        <v>1636</v>
      </c>
      <c r="P388" s="184">
        <v>1677</v>
      </c>
      <c r="Q388" s="184">
        <v>1689</v>
      </c>
      <c r="R388" s="184">
        <v>1856</v>
      </c>
      <c r="S388" s="184">
        <v>1924</v>
      </c>
      <c r="T388" s="184">
        <v>1920</v>
      </c>
      <c r="U388" s="184">
        <v>1999</v>
      </c>
      <c r="V388" s="184">
        <v>1963</v>
      </c>
      <c r="W388" s="184">
        <v>1991</v>
      </c>
      <c r="X388" s="184">
        <v>2018</v>
      </c>
      <c r="Y388" s="184">
        <v>2207</v>
      </c>
      <c r="Z388" s="184">
        <v>2044</v>
      </c>
      <c r="AA388" s="184">
        <v>2059</v>
      </c>
      <c r="AB388" s="184">
        <v>2039</v>
      </c>
      <c r="AC388" s="184">
        <v>2003</v>
      </c>
      <c r="AD388" s="184">
        <v>2035</v>
      </c>
      <c r="AE388" s="184">
        <v>1945</v>
      </c>
      <c r="AF388" s="184">
        <v>1528</v>
      </c>
      <c r="AG388" s="184">
        <v>1383</v>
      </c>
      <c r="AH388" s="184">
        <v>1419</v>
      </c>
      <c r="AI388" s="184">
        <v>1635</v>
      </c>
      <c r="AJ388" s="184">
        <v>1776</v>
      </c>
      <c r="AK388" s="184">
        <v>1792</v>
      </c>
      <c r="AL388" s="184">
        <v>1810</v>
      </c>
      <c r="AM388" s="184">
        <v>1799</v>
      </c>
      <c r="AN388" s="184">
        <v>1834</v>
      </c>
      <c r="AO388" s="184">
        <v>1833</v>
      </c>
      <c r="AP388" s="184">
        <v>1797</v>
      </c>
      <c r="AQ388" s="184">
        <v>1879</v>
      </c>
      <c r="AR388" s="184">
        <v>2057</v>
      </c>
      <c r="AS388" s="184">
        <v>1948</v>
      </c>
      <c r="AT388" s="184">
        <v>2137</v>
      </c>
      <c r="AU388" s="184">
        <v>2086</v>
      </c>
      <c r="AV388" s="184">
        <v>1937</v>
      </c>
      <c r="AW388" s="184">
        <v>2065</v>
      </c>
      <c r="AX388" s="184">
        <v>1977</v>
      </c>
      <c r="AY388" s="184">
        <v>1961</v>
      </c>
      <c r="AZ388" s="184">
        <v>1844</v>
      </c>
      <c r="BA388" s="184">
        <v>1915</v>
      </c>
      <c r="BB388" s="184">
        <v>1919</v>
      </c>
      <c r="BC388" s="184">
        <v>1951</v>
      </c>
      <c r="BD388" s="184">
        <v>1952</v>
      </c>
      <c r="BE388" s="184">
        <v>1981</v>
      </c>
      <c r="BF388" s="184">
        <v>1898</v>
      </c>
      <c r="BG388" s="184">
        <v>1766</v>
      </c>
      <c r="BH388" s="184">
        <v>1682</v>
      </c>
      <c r="BI388" s="184">
        <v>1754</v>
      </c>
      <c r="BJ388" s="184">
        <v>1817</v>
      </c>
      <c r="BK388" s="184">
        <v>1793</v>
      </c>
      <c r="BL388" s="184">
        <v>1973</v>
      </c>
      <c r="BM388" s="184">
        <v>2167</v>
      </c>
      <c r="BN388" s="184">
        <v>2278</v>
      </c>
      <c r="BO388" s="184">
        <v>2094</v>
      </c>
      <c r="BP388" s="184">
        <v>2204</v>
      </c>
      <c r="BQ388" s="184">
        <v>2197</v>
      </c>
      <c r="BR388" s="184">
        <v>2317</v>
      </c>
      <c r="BS388" s="184">
        <v>2258</v>
      </c>
      <c r="BT388" s="184">
        <v>2272</v>
      </c>
      <c r="BU388" s="184">
        <v>2307</v>
      </c>
      <c r="BV388" s="184">
        <v>2186</v>
      </c>
      <c r="BW388" s="184">
        <v>2339</v>
      </c>
      <c r="BX388" s="184">
        <v>2261</v>
      </c>
      <c r="BY388" s="184">
        <v>2142</v>
      </c>
      <c r="BZ388" s="184">
        <v>2107</v>
      </c>
      <c r="CA388" s="184">
        <v>2018</v>
      </c>
      <c r="CB388" s="184">
        <v>1912</v>
      </c>
      <c r="CC388" s="184">
        <v>1772</v>
      </c>
      <c r="CD388" s="184">
        <v>1685</v>
      </c>
      <c r="CE388" s="184">
        <v>1814</v>
      </c>
      <c r="CF388" s="184">
        <v>1730</v>
      </c>
      <c r="CG388" s="184">
        <v>1648</v>
      </c>
      <c r="CH388" s="184">
        <v>1694</v>
      </c>
      <c r="CI388" s="184">
        <v>1735</v>
      </c>
      <c r="CJ388" s="184">
        <v>1647</v>
      </c>
      <c r="CK388" s="184">
        <v>1632</v>
      </c>
      <c r="CL388" s="184">
        <v>1737</v>
      </c>
      <c r="CM388" s="184">
        <v>1251</v>
      </c>
      <c r="CN388" s="184">
        <v>1179</v>
      </c>
      <c r="CO388" s="184">
        <v>1191</v>
      </c>
      <c r="CP388" s="184">
        <v>1027</v>
      </c>
      <c r="CQ388" s="184">
        <v>832</v>
      </c>
      <c r="CR388" s="184">
        <v>723</v>
      </c>
      <c r="CS388" s="184">
        <v>762</v>
      </c>
      <c r="CT388" s="184">
        <v>637</v>
      </c>
      <c r="CU388" s="184">
        <v>577</v>
      </c>
      <c r="CV388" s="184">
        <v>451</v>
      </c>
      <c r="CW388" s="184">
        <v>428</v>
      </c>
      <c r="CX388" s="184">
        <v>359</v>
      </c>
      <c r="CY388" s="184">
        <v>1137</v>
      </c>
      <c r="CZ388">
        <v>1412</v>
      </c>
      <c r="DA388">
        <v>1486</v>
      </c>
      <c r="DB388">
        <v>1609</v>
      </c>
      <c r="DC388">
        <v>1570</v>
      </c>
      <c r="DD388">
        <v>1742</v>
      </c>
      <c r="DE388">
        <v>1700</v>
      </c>
      <c r="DF388">
        <v>1681</v>
      </c>
      <c r="DG388">
        <v>1731</v>
      </c>
      <c r="DH388">
        <v>1846</v>
      </c>
      <c r="DI388">
        <v>1823</v>
      </c>
      <c r="DJ388">
        <v>1854</v>
      </c>
      <c r="DK388">
        <v>1961</v>
      </c>
      <c r="DL388">
        <v>2012</v>
      </c>
      <c r="DM388">
        <v>2007</v>
      </c>
      <c r="DN388">
        <v>1910</v>
      </c>
      <c r="DO388">
        <v>1961</v>
      </c>
      <c r="DP388">
        <v>2023</v>
      </c>
      <c r="DQ388">
        <v>1840</v>
      </c>
      <c r="DR388">
        <v>1753</v>
      </c>
      <c r="DS388">
        <v>1373</v>
      </c>
      <c r="DT388">
        <v>1254</v>
      </c>
      <c r="DU388">
        <v>1142</v>
      </c>
      <c r="DV388">
        <v>1489</v>
      </c>
      <c r="DW388">
        <v>1680</v>
      </c>
      <c r="DX388">
        <v>1743</v>
      </c>
      <c r="DY388">
        <v>1764</v>
      </c>
      <c r="DZ388">
        <v>1879</v>
      </c>
      <c r="EA388">
        <v>1905</v>
      </c>
      <c r="EB388">
        <v>1892</v>
      </c>
      <c r="EC388">
        <v>2020</v>
      </c>
      <c r="ED388">
        <v>2059</v>
      </c>
      <c r="EE388">
        <v>2029</v>
      </c>
      <c r="EF388">
        <v>2083</v>
      </c>
      <c r="EG388">
        <v>2204</v>
      </c>
      <c r="EH388">
        <v>2219</v>
      </c>
      <c r="EI388">
        <v>2239</v>
      </c>
      <c r="EJ388">
        <v>2306</v>
      </c>
      <c r="EK388">
        <v>2201</v>
      </c>
      <c r="EL388">
        <v>2265</v>
      </c>
      <c r="EM388">
        <v>2152</v>
      </c>
      <c r="EN388">
        <v>2195</v>
      </c>
      <c r="EO388">
        <v>2046</v>
      </c>
      <c r="EP388">
        <v>2042</v>
      </c>
      <c r="EQ388">
        <v>2021</v>
      </c>
      <c r="ER388">
        <v>2041</v>
      </c>
      <c r="ES388">
        <v>2050</v>
      </c>
      <c r="ET388">
        <v>1851</v>
      </c>
      <c r="EU388">
        <v>1829</v>
      </c>
      <c r="EV388">
        <v>1934</v>
      </c>
      <c r="EW388">
        <v>1989</v>
      </c>
      <c r="EX388">
        <v>1953</v>
      </c>
      <c r="EY388">
        <v>2106</v>
      </c>
      <c r="EZ388">
        <v>2242</v>
      </c>
      <c r="FA388">
        <v>2393</v>
      </c>
      <c r="FB388">
        <v>2293</v>
      </c>
      <c r="FC388">
        <v>2354</v>
      </c>
      <c r="FD388">
        <v>2427</v>
      </c>
      <c r="FE388">
        <v>2357</v>
      </c>
      <c r="FF388">
        <v>2329</v>
      </c>
      <c r="FG388">
        <v>2565</v>
      </c>
      <c r="FH388">
        <v>2531</v>
      </c>
      <c r="FI388">
        <v>2543</v>
      </c>
      <c r="FJ388">
        <v>2426</v>
      </c>
      <c r="FK388">
        <v>2249</v>
      </c>
      <c r="FL388">
        <v>2254</v>
      </c>
      <c r="FM388">
        <v>2179</v>
      </c>
      <c r="FN388">
        <v>2110</v>
      </c>
      <c r="FO388">
        <v>2114</v>
      </c>
      <c r="FP388">
        <v>1953</v>
      </c>
      <c r="FQ388">
        <v>1961</v>
      </c>
      <c r="FR388">
        <v>1905</v>
      </c>
      <c r="FS388">
        <v>1896</v>
      </c>
      <c r="FT388">
        <v>1880</v>
      </c>
      <c r="FU388">
        <v>1884</v>
      </c>
      <c r="FV388">
        <v>1758</v>
      </c>
      <c r="FW388">
        <v>1849</v>
      </c>
      <c r="FX388">
        <v>1876</v>
      </c>
      <c r="FY388">
        <v>2067</v>
      </c>
      <c r="FZ388">
        <v>1489</v>
      </c>
      <c r="GA388">
        <v>1386</v>
      </c>
      <c r="GB388">
        <v>1414</v>
      </c>
      <c r="GC388">
        <v>1277</v>
      </c>
      <c r="GD388">
        <v>1114</v>
      </c>
      <c r="GE388">
        <v>1036</v>
      </c>
      <c r="GF388">
        <v>1052</v>
      </c>
      <c r="GG388">
        <v>946</v>
      </c>
      <c r="GH388">
        <v>849</v>
      </c>
      <c r="GI388">
        <v>738</v>
      </c>
      <c r="GJ388">
        <v>693</v>
      </c>
      <c r="GK388">
        <v>598</v>
      </c>
      <c r="GL388">
        <v>2405</v>
      </c>
    </row>
    <row r="389" spans="1:194" s="1" customFormat="1" ht="14.4" x14ac:dyDescent="0.3">
      <c r="A389" s="30" t="s">
        <v>46</v>
      </c>
      <c r="B389" s="1" t="s">
        <v>428</v>
      </c>
      <c r="C389" s="29" t="str">
        <f t="shared" si="106"/>
        <v>LA England - Woking</v>
      </c>
      <c r="D389" s="48">
        <f t="shared" si="97"/>
        <v>4229</v>
      </c>
      <c r="E389" s="48">
        <f t="shared" si="98"/>
        <v>3990</v>
      </c>
      <c r="F389" s="49">
        <f t="shared" si="99"/>
        <v>105679</v>
      </c>
      <c r="G389" s="49">
        <f t="shared" si="100"/>
        <v>52256</v>
      </c>
      <c r="H389" s="50">
        <f t="shared" si="101"/>
        <v>53423</v>
      </c>
      <c r="I389" s="50">
        <f t="shared" si="102"/>
        <v>40269</v>
      </c>
      <c r="J389" s="50">
        <f t="shared" si="103"/>
        <v>41928</v>
      </c>
      <c r="K389" s="47">
        <f t="shared" si="104"/>
        <v>11987</v>
      </c>
      <c r="L389" s="48">
        <f t="shared" si="105"/>
        <v>11495</v>
      </c>
      <c r="M389" s="184">
        <v>543</v>
      </c>
      <c r="N389" s="184">
        <v>556</v>
      </c>
      <c r="O389" s="184">
        <v>592</v>
      </c>
      <c r="P389" s="184">
        <v>615</v>
      </c>
      <c r="Q389" s="184">
        <v>647</v>
      </c>
      <c r="R389" s="184">
        <v>689</v>
      </c>
      <c r="S389" s="184">
        <v>706</v>
      </c>
      <c r="T389" s="184">
        <v>666</v>
      </c>
      <c r="U389" s="184">
        <v>679</v>
      </c>
      <c r="V389" s="184">
        <v>699</v>
      </c>
      <c r="W389" s="184">
        <v>683</v>
      </c>
      <c r="X389" s="184">
        <v>683</v>
      </c>
      <c r="Y389" s="184">
        <v>722</v>
      </c>
      <c r="Z389" s="184">
        <v>711</v>
      </c>
      <c r="AA389" s="184">
        <v>661</v>
      </c>
      <c r="AB389" s="184">
        <v>710</v>
      </c>
      <c r="AC389" s="184">
        <v>757</v>
      </c>
      <c r="AD389" s="184">
        <v>668</v>
      </c>
      <c r="AE389" s="184">
        <v>653</v>
      </c>
      <c r="AF389" s="184">
        <v>431</v>
      </c>
      <c r="AG389" s="184">
        <v>295</v>
      </c>
      <c r="AH389" s="184">
        <v>466</v>
      </c>
      <c r="AI389" s="184">
        <v>520</v>
      </c>
      <c r="AJ389" s="184">
        <v>583</v>
      </c>
      <c r="AK389" s="184">
        <v>651</v>
      </c>
      <c r="AL389" s="184">
        <v>662</v>
      </c>
      <c r="AM389" s="184">
        <v>765</v>
      </c>
      <c r="AN389" s="184">
        <v>653</v>
      </c>
      <c r="AO389" s="184">
        <v>749</v>
      </c>
      <c r="AP389" s="184">
        <v>659</v>
      </c>
      <c r="AQ389" s="184">
        <v>670</v>
      </c>
      <c r="AR389" s="184">
        <v>743</v>
      </c>
      <c r="AS389" s="184">
        <v>659</v>
      </c>
      <c r="AT389" s="184">
        <v>687</v>
      </c>
      <c r="AU389" s="184">
        <v>732</v>
      </c>
      <c r="AV389" s="184">
        <v>783</v>
      </c>
      <c r="AW389" s="184">
        <v>811</v>
      </c>
      <c r="AX389" s="184">
        <v>750</v>
      </c>
      <c r="AY389" s="184">
        <v>686</v>
      </c>
      <c r="AZ389" s="184">
        <v>798</v>
      </c>
      <c r="BA389" s="184">
        <v>744</v>
      </c>
      <c r="BB389" s="184">
        <v>788</v>
      </c>
      <c r="BC389" s="184">
        <v>749</v>
      </c>
      <c r="BD389" s="184">
        <v>763</v>
      </c>
      <c r="BE389" s="184">
        <v>877</v>
      </c>
      <c r="BF389" s="184">
        <v>851</v>
      </c>
      <c r="BG389" s="184">
        <v>752</v>
      </c>
      <c r="BH389" s="184">
        <v>748</v>
      </c>
      <c r="BI389" s="184">
        <v>761</v>
      </c>
      <c r="BJ389" s="184">
        <v>757</v>
      </c>
      <c r="BK389" s="184">
        <v>728</v>
      </c>
      <c r="BL389" s="184">
        <v>750</v>
      </c>
      <c r="BM389" s="184">
        <v>714</v>
      </c>
      <c r="BN389" s="184">
        <v>714</v>
      </c>
      <c r="BO389" s="184">
        <v>694</v>
      </c>
      <c r="BP389" s="184">
        <v>663</v>
      </c>
      <c r="BQ389" s="184">
        <v>673</v>
      </c>
      <c r="BR389" s="184">
        <v>689</v>
      </c>
      <c r="BS389" s="184">
        <v>586</v>
      </c>
      <c r="BT389" s="184">
        <v>673</v>
      </c>
      <c r="BU389" s="184">
        <v>616</v>
      </c>
      <c r="BV389" s="184">
        <v>647</v>
      </c>
      <c r="BW389" s="184">
        <v>584</v>
      </c>
      <c r="BX389" s="184">
        <v>534</v>
      </c>
      <c r="BY389" s="184">
        <v>534</v>
      </c>
      <c r="BZ389" s="184">
        <v>510</v>
      </c>
      <c r="CA389" s="184">
        <v>512</v>
      </c>
      <c r="CB389" s="184">
        <v>456</v>
      </c>
      <c r="CC389" s="184">
        <v>414</v>
      </c>
      <c r="CD389" s="184">
        <v>424</v>
      </c>
      <c r="CE389" s="184">
        <v>391</v>
      </c>
      <c r="CF389" s="184">
        <v>375</v>
      </c>
      <c r="CG389" s="184">
        <v>412</v>
      </c>
      <c r="CH389" s="184">
        <v>419</v>
      </c>
      <c r="CI389" s="184">
        <v>366</v>
      </c>
      <c r="CJ389" s="184">
        <v>385</v>
      </c>
      <c r="CK389" s="184">
        <v>395</v>
      </c>
      <c r="CL389" s="184">
        <v>415</v>
      </c>
      <c r="CM389" s="184">
        <v>301</v>
      </c>
      <c r="CN389" s="184">
        <v>308</v>
      </c>
      <c r="CO389" s="184">
        <v>264</v>
      </c>
      <c r="CP389" s="184">
        <v>268</v>
      </c>
      <c r="CQ389" s="184">
        <v>212</v>
      </c>
      <c r="CR389" s="184">
        <v>167</v>
      </c>
      <c r="CS389" s="184">
        <v>175</v>
      </c>
      <c r="CT389" s="184">
        <v>155</v>
      </c>
      <c r="CU389" s="184">
        <v>154</v>
      </c>
      <c r="CV389" s="184">
        <v>147</v>
      </c>
      <c r="CW389" s="184">
        <v>134</v>
      </c>
      <c r="CX389" s="184">
        <v>111</v>
      </c>
      <c r="CY389" s="184">
        <v>404</v>
      </c>
      <c r="CZ389">
        <v>530</v>
      </c>
      <c r="DA389">
        <v>615</v>
      </c>
      <c r="DB389">
        <v>554</v>
      </c>
      <c r="DC389">
        <v>621</v>
      </c>
      <c r="DD389">
        <v>652</v>
      </c>
      <c r="DE389">
        <v>653</v>
      </c>
      <c r="DF389">
        <v>580</v>
      </c>
      <c r="DG389">
        <v>633</v>
      </c>
      <c r="DH389">
        <v>709</v>
      </c>
      <c r="DI389">
        <v>674</v>
      </c>
      <c r="DJ389">
        <v>655</v>
      </c>
      <c r="DK389">
        <v>629</v>
      </c>
      <c r="DL389">
        <v>712</v>
      </c>
      <c r="DM389">
        <v>652</v>
      </c>
      <c r="DN389">
        <v>706</v>
      </c>
      <c r="DO389">
        <v>678</v>
      </c>
      <c r="DP389">
        <v>613</v>
      </c>
      <c r="DQ389">
        <v>629</v>
      </c>
      <c r="DR389">
        <v>543</v>
      </c>
      <c r="DS389">
        <v>342</v>
      </c>
      <c r="DT389">
        <v>282</v>
      </c>
      <c r="DU389">
        <v>310</v>
      </c>
      <c r="DV389">
        <v>456</v>
      </c>
      <c r="DW389">
        <v>512</v>
      </c>
      <c r="DX389">
        <v>544</v>
      </c>
      <c r="DY389">
        <v>684</v>
      </c>
      <c r="DZ389">
        <v>674</v>
      </c>
      <c r="EA389">
        <v>666</v>
      </c>
      <c r="EB389">
        <v>687</v>
      </c>
      <c r="EC389">
        <v>640</v>
      </c>
      <c r="ED389">
        <v>645</v>
      </c>
      <c r="EE389">
        <v>692</v>
      </c>
      <c r="EF389">
        <v>709</v>
      </c>
      <c r="EG389">
        <v>795</v>
      </c>
      <c r="EH389">
        <v>768</v>
      </c>
      <c r="EI389">
        <v>764</v>
      </c>
      <c r="EJ389">
        <v>847</v>
      </c>
      <c r="EK389">
        <v>854</v>
      </c>
      <c r="EL389">
        <v>866</v>
      </c>
      <c r="EM389">
        <v>841</v>
      </c>
      <c r="EN389">
        <v>796</v>
      </c>
      <c r="EO389">
        <v>839</v>
      </c>
      <c r="EP389">
        <v>855</v>
      </c>
      <c r="EQ389">
        <v>882</v>
      </c>
      <c r="ER389">
        <v>879</v>
      </c>
      <c r="ES389">
        <v>819</v>
      </c>
      <c r="ET389">
        <v>725</v>
      </c>
      <c r="EU389">
        <v>782</v>
      </c>
      <c r="EV389">
        <v>771</v>
      </c>
      <c r="EW389">
        <v>782</v>
      </c>
      <c r="EX389">
        <v>761</v>
      </c>
      <c r="EY389">
        <v>735</v>
      </c>
      <c r="EZ389">
        <v>713</v>
      </c>
      <c r="FA389">
        <v>732</v>
      </c>
      <c r="FB389">
        <v>689</v>
      </c>
      <c r="FC389">
        <v>657</v>
      </c>
      <c r="FD389">
        <v>655</v>
      </c>
      <c r="FE389">
        <v>685</v>
      </c>
      <c r="FF389">
        <v>723</v>
      </c>
      <c r="FG389">
        <v>659</v>
      </c>
      <c r="FH389">
        <v>648</v>
      </c>
      <c r="FI389">
        <v>592</v>
      </c>
      <c r="FJ389">
        <v>561</v>
      </c>
      <c r="FK389">
        <v>546</v>
      </c>
      <c r="FL389">
        <v>534</v>
      </c>
      <c r="FM389">
        <v>495</v>
      </c>
      <c r="FN389">
        <v>522</v>
      </c>
      <c r="FO389">
        <v>503</v>
      </c>
      <c r="FP389">
        <v>438</v>
      </c>
      <c r="FQ389">
        <v>440</v>
      </c>
      <c r="FR389">
        <v>423</v>
      </c>
      <c r="FS389">
        <v>453</v>
      </c>
      <c r="FT389">
        <v>383</v>
      </c>
      <c r="FU389">
        <v>390</v>
      </c>
      <c r="FV389">
        <v>450</v>
      </c>
      <c r="FW389">
        <v>434</v>
      </c>
      <c r="FX389">
        <v>457</v>
      </c>
      <c r="FY389">
        <v>454</v>
      </c>
      <c r="FZ389">
        <v>408</v>
      </c>
      <c r="GA389">
        <v>341</v>
      </c>
      <c r="GB389">
        <v>346</v>
      </c>
      <c r="GC389">
        <v>290</v>
      </c>
      <c r="GD389">
        <v>305</v>
      </c>
      <c r="GE389">
        <v>247</v>
      </c>
      <c r="GF389">
        <v>241</v>
      </c>
      <c r="GG389">
        <v>244</v>
      </c>
      <c r="GH389">
        <v>238</v>
      </c>
      <c r="GI389">
        <v>202</v>
      </c>
      <c r="GJ389">
        <v>180</v>
      </c>
      <c r="GK389">
        <v>137</v>
      </c>
      <c r="GL389">
        <v>766</v>
      </c>
    </row>
    <row r="390" spans="1:194" s="1" customFormat="1" ht="14.4" x14ac:dyDescent="0.3">
      <c r="A390" s="30" t="s">
        <v>46</v>
      </c>
      <c r="B390" s="1" t="s">
        <v>429</v>
      </c>
      <c r="C390" s="29" t="str">
        <f t="shared" si="106"/>
        <v>LA England - Wokingham</v>
      </c>
      <c r="D390" s="48">
        <f t="shared" si="97"/>
        <v>8489</v>
      </c>
      <c r="E390" s="48">
        <f t="shared" si="98"/>
        <v>8144</v>
      </c>
      <c r="F390" s="49">
        <f t="shared" si="99"/>
        <v>187200</v>
      </c>
      <c r="G390" s="49">
        <f t="shared" si="100"/>
        <v>92044</v>
      </c>
      <c r="H390" s="50">
        <f t="shared" si="101"/>
        <v>95156</v>
      </c>
      <c r="I390" s="50">
        <f t="shared" si="102"/>
        <v>69184</v>
      </c>
      <c r="J390" s="50">
        <f t="shared" si="103"/>
        <v>73604</v>
      </c>
      <c r="K390" s="47">
        <f t="shared" si="104"/>
        <v>22860</v>
      </c>
      <c r="L390" s="48">
        <f t="shared" si="105"/>
        <v>21552</v>
      </c>
      <c r="M390" s="184">
        <v>901</v>
      </c>
      <c r="N390" s="184">
        <v>882</v>
      </c>
      <c r="O390" s="184">
        <v>1017</v>
      </c>
      <c r="P390" s="184">
        <v>1053</v>
      </c>
      <c r="Q390" s="184">
        <v>1096</v>
      </c>
      <c r="R390" s="184">
        <v>1255</v>
      </c>
      <c r="S390" s="184">
        <v>1270</v>
      </c>
      <c r="T390" s="184">
        <v>1242</v>
      </c>
      <c r="U390" s="184">
        <v>1409</v>
      </c>
      <c r="V390" s="184">
        <v>1361</v>
      </c>
      <c r="W390" s="184">
        <v>1386</v>
      </c>
      <c r="X390" s="184">
        <v>1499</v>
      </c>
      <c r="Y390" s="184">
        <v>1534</v>
      </c>
      <c r="Z390" s="184">
        <v>1535</v>
      </c>
      <c r="AA390" s="184">
        <v>1418</v>
      </c>
      <c r="AB390" s="184">
        <v>1424</v>
      </c>
      <c r="AC390" s="184">
        <v>1342</v>
      </c>
      <c r="AD390" s="184">
        <v>1236</v>
      </c>
      <c r="AE390" s="184">
        <v>1186</v>
      </c>
      <c r="AF390" s="184">
        <v>1043</v>
      </c>
      <c r="AG390" s="184">
        <v>821</v>
      </c>
      <c r="AH390" s="184">
        <v>732</v>
      </c>
      <c r="AI390" s="184">
        <v>761</v>
      </c>
      <c r="AJ390" s="184">
        <v>950</v>
      </c>
      <c r="AK390" s="184">
        <v>873</v>
      </c>
      <c r="AL390" s="184">
        <v>924</v>
      </c>
      <c r="AM390" s="184">
        <v>983</v>
      </c>
      <c r="AN390" s="184">
        <v>899</v>
      </c>
      <c r="AO390" s="184">
        <v>866</v>
      </c>
      <c r="AP390" s="184">
        <v>956</v>
      </c>
      <c r="AQ390" s="184">
        <v>1027</v>
      </c>
      <c r="AR390" s="184">
        <v>985</v>
      </c>
      <c r="AS390" s="184">
        <v>1076</v>
      </c>
      <c r="AT390" s="184">
        <v>988</v>
      </c>
      <c r="AU390" s="184">
        <v>1071</v>
      </c>
      <c r="AV390" s="184">
        <v>1081</v>
      </c>
      <c r="AW390" s="184">
        <v>1217</v>
      </c>
      <c r="AX390" s="184">
        <v>1181</v>
      </c>
      <c r="AY390" s="184">
        <v>1282</v>
      </c>
      <c r="AZ390" s="184">
        <v>1275</v>
      </c>
      <c r="BA390" s="184">
        <v>1209</v>
      </c>
      <c r="BB390" s="184">
        <v>1370</v>
      </c>
      <c r="BC390" s="184">
        <v>1444</v>
      </c>
      <c r="BD390" s="184">
        <v>1397</v>
      </c>
      <c r="BE390" s="184">
        <v>1622</v>
      </c>
      <c r="BF390" s="184">
        <v>1436</v>
      </c>
      <c r="BG390" s="184">
        <v>1403</v>
      </c>
      <c r="BH390" s="184">
        <v>1439</v>
      </c>
      <c r="BI390" s="184">
        <v>1394</v>
      </c>
      <c r="BJ390" s="184">
        <v>1333</v>
      </c>
      <c r="BK390" s="184">
        <v>1446</v>
      </c>
      <c r="BL390" s="184">
        <v>1340</v>
      </c>
      <c r="BM390" s="184">
        <v>1391</v>
      </c>
      <c r="BN390" s="184">
        <v>1324</v>
      </c>
      <c r="BO390" s="184">
        <v>1298</v>
      </c>
      <c r="BP390" s="184">
        <v>1280</v>
      </c>
      <c r="BQ390" s="184">
        <v>1126</v>
      </c>
      <c r="BR390" s="184">
        <v>1203</v>
      </c>
      <c r="BS390" s="184">
        <v>1124</v>
      </c>
      <c r="BT390" s="184">
        <v>1174</v>
      </c>
      <c r="BU390" s="184">
        <v>1130</v>
      </c>
      <c r="BV390" s="184">
        <v>1146</v>
      </c>
      <c r="BW390" s="184">
        <v>1063</v>
      </c>
      <c r="BX390" s="184">
        <v>971</v>
      </c>
      <c r="BY390" s="184">
        <v>1003</v>
      </c>
      <c r="BZ390" s="184">
        <v>862</v>
      </c>
      <c r="CA390" s="184">
        <v>966</v>
      </c>
      <c r="CB390" s="184">
        <v>815</v>
      </c>
      <c r="CC390" s="184">
        <v>816</v>
      </c>
      <c r="CD390" s="184">
        <v>703</v>
      </c>
      <c r="CE390" s="184">
        <v>701</v>
      </c>
      <c r="CF390" s="184">
        <v>703</v>
      </c>
      <c r="CG390" s="184">
        <v>680</v>
      </c>
      <c r="CH390" s="184">
        <v>669</v>
      </c>
      <c r="CI390" s="184">
        <v>636</v>
      </c>
      <c r="CJ390" s="184">
        <v>668</v>
      </c>
      <c r="CK390" s="184">
        <v>775</v>
      </c>
      <c r="CL390" s="184">
        <v>813</v>
      </c>
      <c r="CM390" s="184">
        <v>532</v>
      </c>
      <c r="CN390" s="184">
        <v>571</v>
      </c>
      <c r="CO390" s="184">
        <v>547</v>
      </c>
      <c r="CP390" s="184">
        <v>473</v>
      </c>
      <c r="CQ390" s="184">
        <v>435</v>
      </c>
      <c r="CR390" s="184">
        <v>341</v>
      </c>
      <c r="CS390" s="184">
        <v>330</v>
      </c>
      <c r="CT390" s="184">
        <v>277</v>
      </c>
      <c r="CU390" s="184">
        <v>291</v>
      </c>
      <c r="CV390" s="184">
        <v>299</v>
      </c>
      <c r="CW390" s="184">
        <v>209</v>
      </c>
      <c r="CX390" s="184">
        <v>189</v>
      </c>
      <c r="CY390" s="184">
        <v>640</v>
      </c>
      <c r="CZ390">
        <v>824</v>
      </c>
      <c r="DA390">
        <v>822</v>
      </c>
      <c r="DB390">
        <v>959</v>
      </c>
      <c r="DC390">
        <v>952</v>
      </c>
      <c r="DD390">
        <v>1070</v>
      </c>
      <c r="DE390">
        <v>1064</v>
      </c>
      <c r="DF390">
        <v>1129</v>
      </c>
      <c r="DG390">
        <v>1219</v>
      </c>
      <c r="DH390">
        <v>1284</v>
      </c>
      <c r="DI390">
        <v>1266</v>
      </c>
      <c r="DJ390">
        <v>1388</v>
      </c>
      <c r="DK390">
        <v>1431</v>
      </c>
      <c r="DL390">
        <v>1477</v>
      </c>
      <c r="DM390">
        <v>1461</v>
      </c>
      <c r="DN390">
        <v>1418</v>
      </c>
      <c r="DO390">
        <v>1302</v>
      </c>
      <c r="DP390">
        <v>1266</v>
      </c>
      <c r="DQ390">
        <v>1220</v>
      </c>
      <c r="DR390">
        <v>1107</v>
      </c>
      <c r="DS390">
        <v>959</v>
      </c>
      <c r="DT390">
        <v>646</v>
      </c>
      <c r="DU390">
        <v>654</v>
      </c>
      <c r="DV390">
        <v>754</v>
      </c>
      <c r="DW390">
        <v>731</v>
      </c>
      <c r="DX390">
        <v>797</v>
      </c>
      <c r="DY390">
        <v>879</v>
      </c>
      <c r="DZ390">
        <v>954</v>
      </c>
      <c r="EA390">
        <v>968</v>
      </c>
      <c r="EB390">
        <v>966</v>
      </c>
      <c r="EC390">
        <v>971</v>
      </c>
      <c r="ED390">
        <v>1130</v>
      </c>
      <c r="EE390">
        <v>967</v>
      </c>
      <c r="EF390">
        <v>1109</v>
      </c>
      <c r="EG390">
        <v>1191</v>
      </c>
      <c r="EH390">
        <v>1276</v>
      </c>
      <c r="EI390">
        <v>1293</v>
      </c>
      <c r="EJ390">
        <v>1319</v>
      </c>
      <c r="EK390">
        <v>1385</v>
      </c>
      <c r="EL390">
        <v>1454</v>
      </c>
      <c r="EM390">
        <v>1508</v>
      </c>
      <c r="EN390">
        <v>1488</v>
      </c>
      <c r="EO390">
        <v>1542</v>
      </c>
      <c r="EP390">
        <v>1613</v>
      </c>
      <c r="EQ390">
        <v>1591</v>
      </c>
      <c r="ER390">
        <v>1593</v>
      </c>
      <c r="ES390">
        <v>1490</v>
      </c>
      <c r="ET390">
        <v>1489</v>
      </c>
      <c r="EU390">
        <v>1458</v>
      </c>
      <c r="EV390">
        <v>1361</v>
      </c>
      <c r="EW390">
        <v>1377</v>
      </c>
      <c r="EX390">
        <v>1308</v>
      </c>
      <c r="EY390">
        <v>1315</v>
      </c>
      <c r="EZ390">
        <v>1332</v>
      </c>
      <c r="FA390">
        <v>1347</v>
      </c>
      <c r="FB390">
        <v>1172</v>
      </c>
      <c r="FC390">
        <v>1252</v>
      </c>
      <c r="FD390">
        <v>1235</v>
      </c>
      <c r="FE390">
        <v>1202</v>
      </c>
      <c r="FF390">
        <v>1176</v>
      </c>
      <c r="FG390">
        <v>1228</v>
      </c>
      <c r="FH390">
        <v>1239</v>
      </c>
      <c r="FI390">
        <v>1113</v>
      </c>
      <c r="FJ390">
        <v>1079</v>
      </c>
      <c r="FK390">
        <v>1063</v>
      </c>
      <c r="FL390">
        <v>945</v>
      </c>
      <c r="FM390">
        <v>940</v>
      </c>
      <c r="FN390">
        <v>918</v>
      </c>
      <c r="FO390">
        <v>897</v>
      </c>
      <c r="FP390">
        <v>799</v>
      </c>
      <c r="FQ390">
        <v>795</v>
      </c>
      <c r="FR390">
        <v>756</v>
      </c>
      <c r="FS390">
        <v>738</v>
      </c>
      <c r="FT390">
        <v>776</v>
      </c>
      <c r="FU390">
        <v>731</v>
      </c>
      <c r="FV390">
        <v>784</v>
      </c>
      <c r="FW390">
        <v>790</v>
      </c>
      <c r="FX390">
        <v>830</v>
      </c>
      <c r="FY390">
        <v>954</v>
      </c>
      <c r="FZ390">
        <v>708</v>
      </c>
      <c r="GA390">
        <v>668</v>
      </c>
      <c r="GB390">
        <v>676</v>
      </c>
      <c r="GC390">
        <v>590</v>
      </c>
      <c r="GD390">
        <v>486</v>
      </c>
      <c r="GE390">
        <v>436</v>
      </c>
      <c r="GF390">
        <v>389</v>
      </c>
      <c r="GG390">
        <v>459</v>
      </c>
      <c r="GH390">
        <v>410</v>
      </c>
      <c r="GI390">
        <v>313</v>
      </c>
      <c r="GJ390">
        <v>318</v>
      </c>
      <c r="GK390">
        <v>278</v>
      </c>
      <c r="GL390">
        <v>1139</v>
      </c>
    </row>
    <row r="391" spans="1:194" s="1" customFormat="1" ht="14.4" x14ac:dyDescent="0.3">
      <c r="A391" s="30" t="s">
        <v>46</v>
      </c>
      <c r="B391" s="1" t="s">
        <v>430</v>
      </c>
      <c r="C391" s="29" t="str">
        <f t="shared" si="106"/>
        <v>LA England - Wolverhampton</v>
      </c>
      <c r="D391" s="48">
        <f t="shared" si="97"/>
        <v>11959</v>
      </c>
      <c r="E391" s="48">
        <f t="shared" si="98"/>
        <v>11469</v>
      </c>
      <c r="F391" s="49">
        <f t="shared" si="99"/>
        <v>281251</v>
      </c>
      <c r="G391" s="49">
        <f t="shared" si="100"/>
        <v>139101</v>
      </c>
      <c r="H391" s="50">
        <f t="shared" si="101"/>
        <v>142150</v>
      </c>
      <c r="I391" s="50">
        <f t="shared" si="102"/>
        <v>103819</v>
      </c>
      <c r="J391" s="50">
        <f t="shared" si="103"/>
        <v>109027</v>
      </c>
      <c r="K391" s="47">
        <f t="shared" si="104"/>
        <v>35282</v>
      </c>
      <c r="L391" s="48">
        <f t="shared" si="105"/>
        <v>33123</v>
      </c>
      <c r="M391" s="184">
        <v>1803</v>
      </c>
      <c r="N391" s="184">
        <v>1883</v>
      </c>
      <c r="O391" s="184">
        <v>1957</v>
      </c>
      <c r="P391" s="184">
        <v>1874</v>
      </c>
      <c r="Q391" s="184">
        <v>1971</v>
      </c>
      <c r="R391" s="184">
        <v>1982</v>
      </c>
      <c r="S391" s="184">
        <v>1905</v>
      </c>
      <c r="T391" s="184">
        <v>1915</v>
      </c>
      <c r="U391" s="184">
        <v>2050</v>
      </c>
      <c r="V391" s="184">
        <v>1911</v>
      </c>
      <c r="W391" s="184">
        <v>2106</v>
      </c>
      <c r="X391" s="184">
        <v>1966</v>
      </c>
      <c r="Y391" s="184">
        <v>1964</v>
      </c>
      <c r="Z391" s="184">
        <v>2120</v>
      </c>
      <c r="AA391" s="184">
        <v>2039</v>
      </c>
      <c r="AB391" s="184">
        <v>1843</v>
      </c>
      <c r="AC391" s="184">
        <v>2083</v>
      </c>
      <c r="AD391" s="184">
        <v>1910</v>
      </c>
      <c r="AE391" s="184">
        <v>1852</v>
      </c>
      <c r="AF391" s="184">
        <v>1736</v>
      </c>
      <c r="AG391" s="184">
        <v>1737</v>
      </c>
      <c r="AH391" s="184">
        <v>1665</v>
      </c>
      <c r="AI391" s="184">
        <v>1763</v>
      </c>
      <c r="AJ391" s="184">
        <v>1740</v>
      </c>
      <c r="AK391" s="184">
        <v>1816</v>
      </c>
      <c r="AL391" s="184">
        <v>1973</v>
      </c>
      <c r="AM391" s="184">
        <v>1850</v>
      </c>
      <c r="AN391" s="184">
        <v>1964</v>
      </c>
      <c r="AO391" s="184">
        <v>1846</v>
      </c>
      <c r="AP391" s="184">
        <v>1821</v>
      </c>
      <c r="AQ391" s="184">
        <v>1922</v>
      </c>
      <c r="AR391" s="184">
        <v>2019</v>
      </c>
      <c r="AS391" s="184">
        <v>1972</v>
      </c>
      <c r="AT391" s="184">
        <v>2044</v>
      </c>
      <c r="AU391" s="184">
        <v>2026</v>
      </c>
      <c r="AV391" s="184">
        <v>1880</v>
      </c>
      <c r="AW391" s="184">
        <v>1939</v>
      </c>
      <c r="AX391" s="184">
        <v>1988</v>
      </c>
      <c r="AY391" s="184">
        <v>1914</v>
      </c>
      <c r="AZ391" s="184">
        <v>1898</v>
      </c>
      <c r="BA391" s="184">
        <v>1783</v>
      </c>
      <c r="BB391" s="184">
        <v>1809</v>
      </c>
      <c r="BC391" s="184">
        <v>1800</v>
      </c>
      <c r="BD391" s="184">
        <v>1887</v>
      </c>
      <c r="BE391" s="184">
        <v>1850</v>
      </c>
      <c r="BF391" s="184">
        <v>1770</v>
      </c>
      <c r="BG391" s="184">
        <v>1644</v>
      </c>
      <c r="BH391" s="184">
        <v>1555</v>
      </c>
      <c r="BI391" s="184">
        <v>1686</v>
      </c>
      <c r="BJ391" s="184">
        <v>1692</v>
      </c>
      <c r="BK391" s="184">
        <v>1762</v>
      </c>
      <c r="BL391" s="184">
        <v>1714</v>
      </c>
      <c r="BM391" s="184">
        <v>1712</v>
      </c>
      <c r="BN391" s="184">
        <v>1773</v>
      </c>
      <c r="BO391" s="184">
        <v>1676</v>
      </c>
      <c r="BP391" s="184">
        <v>1704</v>
      </c>
      <c r="BQ391" s="184">
        <v>1730</v>
      </c>
      <c r="BR391" s="184">
        <v>1763</v>
      </c>
      <c r="BS391" s="184">
        <v>1707</v>
      </c>
      <c r="BT391" s="184">
        <v>1534</v>
      </c>
      <c r="BU391" s="184">
        <v>1537</v>
      </c>
      <c r="BV391" s="184">
        <v>1504</v>
      </c>
      <c r="BW391" s="184">
        <v>1501</v>
      </c>
      <c r="BX391" s="184">
        <v>1413</v>
      </c>
      <c r="BY391" s="184">
        <v>1380</v>
      </c>
      <c r="BZ391" s="184">
        <v>1255</v>
      </c>
      <c r="CA391" s="184">
        <v>1332</v>
      </c>
      <c r="CB391" s="184">
        <v>1254</v>
      </c>
      <c r="CC391" s="184">
        <v>1132</v>
      </c>
      <c r="CD391" s="184">
        <v>1070</v>
      </c>
      <c r="CE391" s="184">
        <v>1130</v>
      </c>
      <c r="CF391" s="184">
        <v>1028</v>
      </c>
      <c r="CG391" s="184">
        <v>1007</v>
      </c>
      <c r="CH391" s="184">
        <v>1021</v>
      </c>
      <c r="CI391" s="184">
        <v>953</v>
      </c>
      <c r="CJ391" s="184">
        <v>951</v>
      </c>
      <c r="CK391" s="184">
        <v>928</v>
      </c>
      <c r="CL391" s="184">
        <v>945</v>
      </c>
      <c r="CM391" s="184">
        <v>731</v>
      </c>
      <c r="CN391" s="184">
        <v>647</v>
      </c>
      <c r="CO391" s="184">
        <v>620</v>
      </c>
      <c r="CP391" s="184">
        <v>616</v>
      </c>
      <c r="CQ391" s="184">
        <v>550</v>
      </c>
      <c r="CR391" s="184">
        <v>504</v>
      </c>
      <c r="CS391" s="184">
        <v>458</v>
      </c>
      <c r="CT391" s="184">
        <v>430</v>
      </c>
      <c r="CU391" s="184">
        <v>371</v>
      </c>
      <c r="CV391" s="184">
        <v>318</v>
      </c>
      <c r="CW391" s="184">
        <v>295</v>
      </c>
      <c r="CX391" s="184">
        <v>230</v>
      </c>
      <c r="CY391" s="184">
        <v>792</v>
      </c>
      <c r="CZ391">
        <v>1706</v>
      </c>
      <c r="DA391">
        <v>1729</v>
      </c>
      <c r="DB391">
        <v>1824</v>
      </c>
      <c r="DC391">
        <v>1701</v>
      </c>
      <c r="DD391">
        <v>1699</v>
      </c>
      <c r="DE391">
        <v>1742</v>
      </c>
      <c r="DF391">
        <v>1834</v>
      </c>
      <c r="DG391">
        <v>1886</v>
      </c>
      <c r="DH391">
        <v>1902</v>
      </c>
      <c r="DI391">
        <v>1924</v>
      </c>
      <c r="DJ391">
        <v>1859</v>
      </c>
      <c r="DK391">
        <v>1848</v>
      </c>
      <c r="DL391">
        <v>1981</v>
      </c>
      <c r="DM391">
        <v>1984</v>
      </c>
      <c r="DN391">
        <v>1854</v>
      </c>
      <c r="DO391">
        <v>1849</v>
      </c>
      <c r="DP391">
        <v>1921</v>
      </c>
      <c r="DQ391">
        <v>1880</v>
      </c>
      <c r="DR391">
        <v>1657</v>
      </c>
      <c r="DS391">
        <v>1369</v>
      </c>
      <c r="DT391">
        <v>1334</v>
      </c>
      <c r="DU391">
        <v>1360</v>
      </c>
      <c r="DV391">
        <v>1585</v>
      </c>
      <c r="DW391">
        <v>1660</v>
      </c>
      <c r="DX391">
        <v>1586</v>
      </c>
      <c r="DY391">
        <v>1809</v>
      </c>
      <c r="DZ391">
        <v>1893</v>
      </c>
      <c r="EA391">
        <v>1931</v>
      </c>
      <c r="EB391">
        <v>1831</v>
      </c>
      <c r="EC391">
        <v>1914</v>
      </c>
      <c r="ED391">
        <v>2177</v>
      </c>
      <c r="EE391">
        <v>2103</v>
      </c>
      <c r="EF391">
        <v>2104</v>
      </c>
      <c r="EG391">
        <v>2158</v>
      </c>
      <c r="EH391">
        <v>2112</v>
      </c>
      <c r="EI391">
        <v>2062</v>
      </c>
      <c r="EJ391">
        <v>2132</v>
      </c>
      <c r="EK391">
        <v>2196</v>
      </c>
      <c r="EL391">
        <v>2069</v>
      </c>
      <c r="EM391">
        <v>2145</v>
      </c>
      <c r="EN391">
        <v>1982</v>
      </c>
      <c r="EO391">
        <v>2091</v>
      </c>
      <c r="EP391">
        <v>1973</v>
      </c>
      <c r="EQ391">
        <v>1988</v>
      </c>
      <c r="ER391">
        <v>1972</v>
      </c>
      <c r="ES391">
        <v>1869</v>
      </c>
      <c r="ET391">
        <v>1731</v>
      </c>
      <c r="EU391">
        <v>1639</v>
      </c>
      <c r="EV391">
        <v>1620</v>
      </c>
      <c r="EW391">
        <v>1575</v>
      </c>
      <c r="EX391">
        <v>1564</v>
      </c>
      <c r="EY391">
        <v>1708</v>
      </c>
      <c r="EZ391">
        <v>1771</v>
      </c>
      <c r="FA391">
        <v>1855</v>
      </c>
      <c r="FB391">
        <v>1846</v>
      </c>
      <c r="FC391">
        <v>1692</v>
      </c>
      <c r="FD391">
        <v>1700</v>
      </c>
      <c r="FE391">
        <v>1688</v>
      </c>
      <c r="FF391">
        <v>1618</v>
      </c>
      <c r="FG391">
        <v>1681</v>
      </c>
      <c r="FH391">
        <v>1662</v>
      </c>
      <c r="FI391">
        <v>1603</v>
      </c>
      <c r="FJ391">
        <v>1556</v>
      </c>
      <c r="FK391">
        <v>1477</v>
      </c>
      <c r="FL391">
        <v>1439</v>
      </c>
      <c r="FM391">
        <v>1377</v>
      </c>
      <c r="FN391">
        <v>1369</v>
      </c>
      <c r="FO391">
        <v>1352</v>
      </c>
      <c r="FP391">
        <v>1238</v>
      </c>
      <c r="FQ391">
        <v>1187</v>
      </c>
      <c r="FR391">
        <v>1202</v>
      </c>
      <c r="FS391">
        <v>1094</v>
      </c>
      <c r="FT391">
        <v>1165</v>
      </c>
      <c r="FU391">
        <v>1100</v>
      </c>
      <c r="FV391">
        <v>1098</v>
      </c>
      <c r="FW391">
        <v>985</v>
      </c>
      <c r="FX391">
        <v>1042</v>
      </c>
      <c r="FY391">
        <v>1012</v>
      </c>
      <c r="FZ391">
        <v>826</v>
      </c>
      <c r="GA391">
        <v>811</v>
      </c>
      <c r="GB391">
        <v>894</v>
      </c>
      <c r="GC391">
        <v>815</v>
      </c>
      <c r="GD391">
        <v>668</v>
      </c>
      <c r="GE391">
        <v>625</v>
      </c>
      <c r="GF391">
        <v>619</v>
      </c>
      <c r="GG391">
        <v>586</v>
      </c>
      <c r="GH391">
        <v>537</v>
      </c>
      <c r="GI391">
        <v>481</v>
      </c>
      <c r="GJ391">
        <v>460</v>
      </c>
      <c r="GK391">
        <v>400</v>
      </c>
      <c r="GL391">
        <v>1597</v>
      </c>
    </row>
    <row r="392" spans="1:194" s="1" customFormat="1" ht="14.4" x14ac:dyDescent="0.3">
      <c r="A392" s="30" t="s">
        <v>46</v>
      </c>
      <c r="B392" s="1" t="s">
        <v>431</v>
      </c>
      <c r="C392" s="29" t="str">
        <f t="shared" si="106"/>
        <v>LA England - Worcester</v>
      </c>
      <c r="D392" s="48">
        <f t="shared" si="97"/>
        <v>3729</v>
      </c>
      <c r="E392" s="48">
        <f t="shared" si="98"/>
        <v>3636</v>
      </c>
      <c r="F392" s="49">
        <f t="shared" si="99"/>
        <v>106671</v>
      </c>
      <c r="G392" s="49">
        <f t="shared" si="100"/>
        <v>51951</v>
      </c>
      <c r="H392" s="50">
        <f t="shared" si="101"/>
        <v>54720</v>
      </c>
      <c r="I392" s="50">
        <f t="shared" si="102"/>
        <v>41375</v>
      </c>
      <c r="J392" s="50">
        <f t="shared" si="103"/>
        <v>44500</v>
      </c>
      <c r="K392" s="47">
        <f t="shared" si="104"/>
        <v>10576</v>
      </c>
      <c r="L392" s="48">
        <f t="shared" si="105"/>
        <v>10220</v>
      </c>
      <c r="M392" s="184">
        <v>498</v>
      </c>
      <c r="N392" s="184">
        <v>488</v>
      </c>
      <c r="O392" s="184">
        <v>516</v>
      </c>
      <c r="P392" s="184">
        <v>519</v>
      </c>
      <c r="Q392" s="184">
        <v>580</v>
      </c>
      <c r="R392" s="184">
        <v>581</v>
      </c>
      <c r="S392" s="184">
        <v>597</v>
      </c>
      <c r="T392" s="184">
        <v>578</v>
      </c>
      <c r="U392" s="184">
        <v>589</v>
      </c>
      <c r="V392" s="184">
        <v>676</v>
      </c>
      <c r="W392" s="184">
        <v>607</v>
      </c>
      <c r="X392" s="184">
        <v>618</v>
      </c>
      <c r="Y392" s="184">
        <v>656</v>
      </c>
      <c r="Z392" s="184">
        <v>642</v>
      </c>
      <c r="AA392" s="184">
        <v>604</v>
      </c>
      <c r="AB392" s="184">
        <v>657</v>
      </c>
      <c r="AC392" s="184">
        <v>590</v>
      </c>
      <c r="AD392" s="184">
        <v>580</v>
      </c>
      <c r="AE392" s="184">
        <v>621</v>
      </c>
      <c r="AF392" s="184">
        <v>767</v>
      </c>
      <c r="AG392" s="184">
        <v>747</v>
      </c>
      <c r="AH392" s="184">
        <v>666</v>
      </c>
      <c r="AI392" s="184">
        <v>678</v>
      </c>
      <c r="AJ392" s="184">
        <v>694</v>
      </c>
      <c r="AK392" s="184">
        <v>626</v>
      </c>
      <c r="AL392" s="184">
        <v>669</v>
      </c>
      <c r="AM392" s="184">
        <v>674</v>
      </c>
      <c r="AN392" s="184">
        <v>691</v>
      </c>
      <c r="AO392" s="184">
        <v>655</v>
      </c>
      <c r="AP392" s="184">
        <v>715</v>
      </c>
      <c r="AQ392" s="184">
        <v>807</v>
      </c>
      <c r="AR392" s="184">
        <v>786</v>
      </c>
      <c r="AS392" s="184">
        <v>767</v>
      </c>
      <c r="AT392" s="184">
        <v>780</v>
      </c>
      <c r="AU392" s="184">
        <v>834</v>
      </c>
      <c r="AV392" s="184">
        <v>706</v>
      </c>
      <c r="AW392" s="184">
        <v>715</v>
      </c>
      <c r="AX392" s="184">
        <v>723</v>
      </c>
      <c r="AY392" s="184">
        <v>696</v>
      </c>
      <c r="AZ392" s="184">
        <v>718</v>
      </c>
      <c r="BA392" s="184">
        <v>721</v>
      </c>
      <c r="BB392" s="184">
        <v>631</v>
      </c>
      <c r="BC392" s="184">
        <v>701</v>
      </c>
      <c r="BD392" s="184">
        <v>665</v>
      </c>
      <c r="BE392" s="184">
        <v>717</v>
      </c>
      <c r="BF392" s="184">
        <v>660</v>
      </c>
      <c r="BG392" s="184">
        <v>661</v>
      </c>
      <c r="BH392" s="184">
        <v>614</v>
      </c>
      <c r="BI392" s="184">
        <v>569</v>
      </c>
      <c r="BJ392" s="184">
        <v>618</v>
      </c>
      <c r="BK392" s="184">
        <v>603</v>
      </c>
      <c r="BL392" s="184">
        <v>666</v>
      </c>
      <c r="BM392" s="184">
        <v>729</v>
      </c>
      <c r="BN392" s="184">
        <v>711</v>
      </c>
      <c r="BO392" s="184">
        <v>744</v>
      </c>
      <c r="BP392" s="184">
        <v>762</v>
      </c>
      <c r="BQ392" s="184">
        <v>676</v>
      </c>
      <c r="BR392" s="184">
        <v>713</v>
      </c>
      <c r="BS392" s="184">
        <v>663</v>
      </c>
      <c r="BT392" s="184">
        <v>706</v>
      </c>
      <c r="BU392" s="184">
        <v>709</v>
      </c>
      <c r="BV392" s="184">
        <v>673</v>
      </c>
      <c r="BW392" s="184">
        <v>639</v>
      </c>
      <c r="BX392" s="184">
        <v>583</v>
      </c>
      <c r="BY392" s="184">
        <v>599</v>
      </c>
      <c r="BZ392" s="184">
        <v>576</v>
      </c>
      <c r="CA392" s="184">
        <v>499</v>
      </c>
      <c r="CB392" s="184">
        <v>473</v>
      </c>
      <c r="CC392" s="184">
        <v>471</v>
      </c>
      <c r="CD392" s="184">
        <v>484</v>
      </c>
      <c r="CE392" s="184">
        <v>454</v>
      </c>
      <c r="CF392" s="184">
        <v>434</v>
      </c>
      <c r="CG392" s="184">
        <v>448</v>
      </c>
      <c r="CH392" s="184">
        <v>399</v>
      </c>
      <c r="CI392" s="184">
        <v>418</v>
      </c>
      <c r="CJ392" s="184">
        <v>431</v>
      </c>
      <c r="CK392" s="184">
        <v>435</v>
      </c>
      <c r="CL392" s="184">
        <v>496</v>
      </c>
      <c r="CM392" s="184">
        <v>330</v>
      </c>
      <c r="CN392" s="184">
        <v>320</v>
      </c>
      <c r="CO392" s="184">
        <v>305</v>
      </c>
      <c r="CP392" s="184">
        <v>276</v>
      </c>
      <c r="CQ392" s="184">
        <v>239</v>
      </c>
      <c r="CR392" s="184">
        <v>208</v>
      </c>
      <c r="CS392" s="184">
        <v>200</v>
      </c>
      <c r="CT392" s="184">
        <v>165</v>
      </c>
      <c r="CU392" s="184">
        <v>158</v>
      </c>
      <c r="CV392" s="184">
        <v>150</v>
      </c>
      <c r="CW392" s="184">
        <v>118</v>
      </c>
      <c r="CX392" s="184">
        <v>98</v>
      </c>
      <c r="CY392" s="184">
        <v>322</v>
      </c>
      <c r="CZ392">
        <v>474</v>
      </c>
      <c r="DA392">
        <v>550</v>
      </c>
      <c r="DB392">
        <v>461</v>
      </c>
      <c r="DC392">
        <v>504</v>
      </c>
      <c r="DD392">
        <v>545</v>
      </c>
      <c r="DE392">
        <v>628</v>
      </c>
      <c r="DF392">
        <v>557</v>
      </c>
      <c r="DG392">
        <v>557</v>
      </c>
      <c r="DH392">
        <v>543</v>
      </c>
      <c r="DI392">
        <v>525</v>
      </c>
      <c r="DJ392">
        <v>591</v>
      </c>
      <c r="DK392">
        <v>649</v>
      </c>
      <c r="DL392">
        <v>581</v>
      </c>
      <c r="DM392">
        <v>628</v>
      </c>
      <c r="DN392">
        <v>608</v>
      </c>
      <c r="DO392">
        <v>596</v>
      </c>
      <c r="DP392">
        <v>608</v>
      </c>
      <c r="DQ392">
        <v>615</v>
      </c>
      <c r="DR392">
        <v>656</v>
      </c>
      <c r="DS392">
        <v>843</v>
      </c>
      <c r="DT392">
        <v>898</v>
      </c>
      <c r="DU392">
        <v>870</v>
      </c>
      <c r="DV392">
        <v>805</v>
      </c>
      <c r="DW392">
        <v>732</v>
      </c>
      <c r="DX392">
        <v>668</v>
      </c>
      <c r="DY392">
        <v>704</v>
      </c>
      <c r="DZ392">
        <v>678</v>
      </c>
      <c r="EA392">
        <v>784</v>
      </c>
      <c r="EB392">
        <v>738</v>
      </c>
      <c r="EC392">
        <v>758</v>
      </c>
      <c r="ED392">
        <v>825</v>
      </c>
      <c r="EE392">
        <v>784</v>
      </c>
      <c r="EF392">
        <v>798</v>
      </c>
      <c r="EG392">
        <v>827</v>
      </c>
      <c r="EH392">
        <v>827</v>
      </c>
      <c r="EI392">
        <v>782</v>
      </c>
      <c r="EJ392">
        <v>784</v>
      </c>
      <c r="EK392">
        <v>786</v>
      </c>
      <c r="EL392">
        <v>797</v>
      </c>
      <c r="EM392">
        <v>739</v>
      </c>
      <c r="EN392">
        <v>684</v>
      </c>
      <c r="EO392">
        <v>687</v>
      </c>
      <c r="EP392">
        <v>673</v>
      </c>
      <c r="EQ392">
        <v>722</v>
      </c>
      <c r="ER392">
        <v>697</v>
      </c>
      <c r="ES392">
        <v>712</v>
      </c>
      <c r="ET392">
        <v>599</v>
      </c>
      <c r="EU392">
        <v>623</v>
      </c>
      <c r="EV392">
        <v>674</v>
      </c>
      <c r="EW392">
        <v>627</v>
      </c>
      <c r="EX392">
        <v>678</v>
      </c>
      <c r="EY392">
        <v>702</v>
      </c>
      <c r="EZ392">
        <v>646</v>
      </c>
      <c r="FA392">
        <v>745</v>
      </c>
      <c r="FB392">
        <v>695</v>
      </c>
      <c r="FC392">
        <v>752</v>
      </c>
      <c r="FD392">
        <v>667</v>
      </c>
      <c r="FE392">
        <v>708</v>
      </c>
      <c r="FF392">
        <v>679</v>
      </c>
      <c r="FG392">
        <v>741</v>
      </c>
      <c r="FH392">
        <v>682</v>
      </c>
      <c r="FI392">
        <v>688</v>
      </c>
      <c r="FJ392">
        <v>678</v>
      </c>
      <c r="FK392">
        <v>604</v>
      </c>
      <c r="FL392">
        <v>549</v>
      </c>
      <c r="FM392">
        <v>561</v>
      </c>
      <c r="FN392">
        <v>523</v>
      </c>
      <c r="FO392">
        <v>517</v>
      </c>
      <c r="FP392">
        <v>539</v>
      </c>
      <c r="FQ392">
        <v>470</v>
      </c>
      <c r="FR392">
        <v>486</v>
      </c>
      <c r="FS392">
        <v>509</v>
      </c>
      <c r="FT392">
        <v>447</v>
      </c>
      <c r="FU392">
        <v>501</v>
      </c>
      <c r="FV392">
        <v>465</v>
      </c>
      <c r="FW392">
        <v>453</v>
      </c>
      <c r="FX392">
        <v>535</v>
      </c>
      <c r="FY392">
        <v>504</v>
      </c>
      <c r="FZ392">
        <v>399</v>
      </c>
      <c r="GA392">
        <v>352</v>
      </c>
      <c r="GB392">
        <v>378</v>
      </c>
      <c r="GC392">
        <v>328</v>
      </c>
      <c r="GD392">
        <v>347</v>
      </c>
      <c r="GE392">
        <v>269</v>
      </c>
      <c r="GF392">
        <v>252</v>
      </c>
      <c r="GG392">
        <v>223</v>
      </c>
      <c r="GH392">
        <v>240</v>
      </c>
      <c r="GI392">
        <v>224</v>
      </c>
      <c r="GJ392">
        <v>187</v>
      </c>
      <c r="GK392">
        <v>126</v>
      </c>
      <c r="GL392">
        <v>670</v>
      </c>
    </row>
    <row r="393" spans="1:194" s="1" customFormat="1" ht="14.4" x14ac:dyDescent="0.3">
      <c r="A393" s="30" t="s">
        <v>46</v>
      </c>
      <c r="B393" s="1" t="s">
        <v>432</v>
      </c>
      <c r="C393" s="29" t="str">
        <f t="shared" si="106"/>
        <v>LA England - Worthing</v>
      </c>
      <c r="D393" s="48">
        <f t="shared" si="97"/>
        <v>3967</v>
      </c>
      <c r="E393" s="48">
        <f t="shared" si="98"/>
        <v>3746</v>
      </c>
      <c r="F393" s="49">
        <f t="shared" si="99"/>
        <v>113866</v>
      </c>
      <c r="G393" s="49">
        <f t="shared" si="100"/>
        <v>55005</v>
      </c>
      <c r="H393" s="50">
        <f t="shared" si="101"/>
        <v>58861</v>
      </c>
      <c r="I393" s="50">
        <f t="shared" si="102"/>
        <v>44218</v>
      </c>
      <c r="J393" s="50">
        <f t="shared" si="103"/>
        <v>48487</v>
      </c>
      <c r="K393" s="47">
        <f t="shared" si="104"/>
        <v>10787</v>
      </c>
      <c r="L393" s="48">
        <f t="shared" si="105"/>
        <v>10374</v>
      </c>
      <c r="M393" s="184">
        <v>483</v>
      </c>
      <c r="N393" s="184">
        <v>485</v>
      </c>
      <c r="O393" s="184">
        <v>473</v>
      </c>
      <c r="P393" s="184">
        <v>522</v>
      </c>
      <c r="Q393" s="184">
        <v>569</v>
      </c>
      <c r="R393" s="184">
        <v>574</v>
      </c>
      <c r="S393" s="184">
        <v>613</v>
      </c>
      <c r="T393" s="184">
        <v>625</v>
      </c>
      <c r="U393" s="184">
        <v>598</v>
      </c>
      <c r="V393" s="184">
        <v>624</v>
      </c>
      <c r="W393" s="184">
        <v>613</v>
      </c>
      <c r="X393" s="184">
        <v>641</v>
      </c>
      <c r="Y393" s="184">
        <v>633</v>
      </c>
      <c r="Z393" s="184">
        <v>728</v>
      </c>
      <c r="AA393" s="184">
        <v>667</v>
      </c>
      <c r="AB393" s="184">
        <v>628</v>
      </c>
      <c r="AC393" s="184">
        <v>657</v>
      </c>
      <c r="AD393" s="184">
        <v>654</v>
      </c>
      <c r="AE393" s="184">
        <v>616</v>
      </c>
      <c r="AF393" s="184">
        <v>504</v>
      </c>
      <c r="AG393" s="184">
        <v>514</v>
      </c>
      <c r="AH393" s="184">
        <v>465</v>
      </c>
      <c r="AI393" s="184">
        <v>486</v>
      </c>
      <c r="AJ393" s="184">
        <v>570</v>
      </c>
      <c r="AK393" s="184">
        <v>514</v>
      </c>
      <c r="AL393" s="184">
        <v>549</v>
      </c>
      <c r="AM393" s="184">
        <v>589</v>
      </c>
      <c r="AN393" s="184">
        <v>593</v>
      </c>
      <c r="AO393" s="184">
        <v>621</v>
      </c>
      <c r="AP393" s="184">
        <v>646</v>
      </c>
      <c r="AQ393" s="184">
        <v>666</v>
      </c>
      <c r="AR393" s="184">
        <v>717</v>
      </c>
      <c r="AS393" s="184">
        <v>676</v>
      </c>
      <c r="AT393" s="184">
        <v>700</v>
      </c>
      <c r="AU393" s="184">
        <v>735</v>
      </c>
      <c r="AV393" s="184">
        <v>714</v>
      </c>
      <c r="AW393" s="184">
        <v>812</v>
      </c>
      <c r="AX393" s="184">
        <v>762</v>
      </c>
      <c r="AY393" s="184">
        <v>693</v>
      </c>
      <c r="AZ393" s="184">
        <v>737</v>
      </c>
      <c r="BA393" s="184">
        <v>781</v>
      </c>
      <c r="BB393" s="184">
        <v>718</v>
      </c>
      <c r="BC393" s="184">
        <v>744</v>
      </c>
      <c r="BD393" s="184">
        <v>698</v>
      </c>
      <c r="BE393" s="184">
        <v>704</v>
      </c>
      <c r="BF393" s="184">
        <v>708</v>
      </c>
      <c r="BG393" s="184">
        <v>667</v>
      </c>
      <c r="BH393" s="184">
        <v>724</v>
      </c>
      <c r="BI393" s="184">
        <v>737</v>
      </c>
      <c r="BJ393" s="184">
        <v>735</v>
      </c>
      <c r="BK393" s="184">
        <v>734</v>
      </c>
      <c r="BL393" s="184">
        <v>743</v>
      </c>
      <c r="BM393" s="184">
        <v>813</v>
      </c>
      <c r="BN393" s="184">
        <v>804</v>
      </c>
      <c r="BO393" s="184">
        <v>748</v>
      </c>
      <c r="BP393" s="184">
        <v>764</v>
      </c>
      <c r="BQ393" s="184">
        <v>818</v>
      </c>
      <c r="BR393" s="184">
        <v>879</v>
      </c>
      <c r="BS393" s="184">
        <v>820</v>
      </c>
      <c r="BT393" s="184">
        <v>804</v>
      </c>
      <c r="BU393" s="184">
        <v>781</v>
      </c>
      <c r="BV393" s="184">
        <v>745</v>
      </c>
      <c r="BW393" s="184">
        <v>689</v>
      </c>
      <c r="BX393" s="184">
        <v>713</v>
      </c>
      <c r="BY393" s="184">
        <v>673</v>
      </c>
      <c r="BZ393" s="184">
        <v>649</v>
      </c>
      <c r="CA393" s="184">
        <v>651</v>
      </c>
      <c r="CB393" s="184">
        <v>565</v>
      </c>
      <c r="CC393" s="184">
        <v>573</v>
      </c>
      <c r="CD393" s="184">
        <v>567</v>
      </c>
      <c r="CE393" s="184">
        <v>542</v>
      </c>
      <c r="CF393" s="184">
        <v>542</v>
      </c>
      <c r="CG393" s="184">
        <v>504</v>
      </c>
      <c r="CH393" s="184">
        <v>508</v>
      </c>
      <c r="CI393" s="184">
        <v>525</v>
      </c>
      <c r="CJ393" s="184">
        <v>581</v>
      </c>
      <c r="CK393" s="184">
        <v>597</v>
      </c>
      <c r="CL393" s="184">
        <v>652</v>
      </c>
      <c r="CM393" s="184">
        <v>522</v>
      </c>
      <c r="CN393" s="184">
        <v>432</v>
      </c>
      <c r="CO393" s="184">
        <v>412</v>
      </c>
      <c r="CP393" s="184">
        <v>387</v>
      </c>
      <c r="CQ393" s="184">
        <v>292</v>
      </c>
      <c r="CR393" s="184">
        <v>256</v>
      </c>
      <c r="CS393" s="184">
        <v>257</v>
      </c>
      <c r="CT393" s="184">
        <v>252</v>
      </c>
      <c r="CU393" s="184">
        <v>245</v>
      </c>
      <c r="CV393" s="184">
        <v>202</v>
      </c>
      <c r="CW393" s="184">
        <v>179</v>
      </c>
      <c r="CX393" s="184">
        <v>171</v>
      </c>
      <c r="CY393" s="184">
        <v>532</v>
      </c>
      <c r="CZ393">
        <v>430</v>
      </c>
      <c r="DA393">
        <v>438</v>
      </c>
      <c r="DB393">
        <v>483</v>
      </c>
      <c r="DC393">
        <v>520</v>
      </c>
      <c r="DD393">
        <v>564</v>
      </c>
      <c r="DE393">
        <v>588</v>
      </c>
      <c r="DF393">
        <v>567</v>
      </c>
      <c r="DG393">
        <v>554</v>
      </c>
      <c r="DH393">
        <v>655</v>
      </c>
      <c r="DI393">
        <v>606</v>
      </c>
      <c r="DJ393">
        <v>601</v>
      </c>
      <c r="DK393">
        <v>622</v>
      </c>
      <c r="DL393">
        <v>648</v>
      </c>
      <c r="DM393">
        <v>601</v>
      </c>
      <c r="DN393">
        <v>613</v>
      </c>
      <c r="DO393">
        <v>619</v>
      </c>
      <c r="DP393">
        <v>636</v>
      </c>
      <c r="DQ393">
        <v>629</v>
      </c>
      <c r="DR393">
        <v>559</v>
      </c>
      <c r="DS393">
        <v>450</v>
      </c>
      <c r="DT393">
        <v>366</v>
      </c>
      <c r="DU393">
        <v>376</v>
      </c>
      <c r="DV393">
        <v>455</v>
      </c>
      <c r="DW393">
        <v>519</v>
      </c>
      <c r="DX393">
        <v>556</v>
      </c>
      <c r="DY393">
        <v>586</v>
      </c>
      <c r="DZ393">
        <v>627</v>
      </c>
      <c r="EA393">
        <v>651</v>
      </c>
      <c r="EB393">
        <v>663</v>
      </c>
      <c r="EC393">
        <v>673</v>
      </c>
      <c r="ED393">
        <v>628</v>
      </c>
      <c r="EE393">
        <v>738</v>
      </c>
      <c r="EF393">
        <v>773</v>
      </c>
      <c r="EG393">
        <v>781</v>
      </c>
      <c r="EH393">
        <v>866</v>
      </c>
      <c r="EI393">
        <v>812</v>
      </c>
      <c r="EJ393">
        <v>784</v>
      </c>
      <c r="EK393">
        <v>803</v>
      </c>
      <c r="EL393">
        <v>784</v>
      </c>
      <c r="EM393">
        <v>830</v>
      </c>
      <c r="EN393">
        <v>704</v>
      </c>
      <c r="EO393">
        <v>785</v>
      </c>
      <c r="EP393">
        <v>792</v>
      </c>
      <c r="EQ393">
        <v>739</v>
      </c>
      <c r="ER393">
        <v>885</v>
      </c>
      <c r="ES393">
        <v>790</v>
      </c>
      <c r="ET393">
        <v>755</v>
      </c>
      <c r="EU393">
        <v>705</v>
      </c>
      <c r="EV393">
        <v>735</v>
      </c>
      <c r="EW393">
        <v>701</v>
      </c>
      <c r="EX393">
        <v>787</v>
      </c>
      <c r="EY393">
        <v>822</v>
      </c>
      <c r="EZ393">
        <v>845</v>
      </c>
      <c r="FA393">
        <v>836</v>
      </c>
      <c r="FB393">
        <v>759</v>
      </c>
      <c r="FC393">
        <v>879</v>
      </c>
      <c r="FD393">
        <v>867</v>
      </c>
      <c r="FE393">
        <v>787</v>
      </c>
      <c r="FF393">
        <v>823</v>
      </c>
      <c r="FG393">
        <v>817</v>
      </c>
      <c r="FH393">
        <v>861</v>
      </c>
      <c r="FI393">
        <v>823</v>
      </c>
      <c r="FJ393">
        <v>756</v>
      </c>
      <c r="FK393">
        <v>776</v>
      </c>
      <c r="FL393">
        <v>660</v>
      </c>
      <c r="FM393">
        <v>709</v>
      </c>
      <c r="FN393">
        <v>658</v>
      </c>
      <c r="FO393">
        <v>635</v>
      </c>
      <c r="FP393">
        <v>627</v>
      </c>
      <c r="FQ393">
        <v>611</v>
      </c>
      <c r="FR393">
        <v>614</v>
      </c>
      <c r="FS393">
        <v>627</v>
      </c>
      <c r="FT393">
        <v>580</v>
      </c>
      <c r="FU393">
        <v>626</v>
      </c>
      <c r="FV393">
        <v>647</v>
      </c>
      <c r="FW393">
        <v>665</v>
      </c>
      <c r="FX393">
        <v>677</v>
      </c>
      <c r="FY393">
        <v>783</v>
      </c>
      <c r="FZ393">
        <v>593</v>
      </c>
      <c r="GA393">
        <v>563</v>
      </c>
      <c r="GB393">
        <v>518</v>
      </c>
      <c r="GC393">
        <v>508</v>
      </c>
      <c r="GD393">
        <v>418</v>
      </c>
      <c r="GE393">
        <v>348</v>
      </c>
      <c r="GF393">
        <v>377</v>
      </c>
      <c r="GG393">
        <v>367</v>
      </c>
      <c r="GH393">
        <v>349</v>
      </c>
      <c r="GI393">
        <v>332</v>
      </c>
      <c r="GJ393">
        <v>288</v>
      </c>
      <c r="GK393">
        <v>250</v>
      </c>
      <c r="GL393">
        <v>1148</v>
      </c>
    </row>
    <row r="394" spans="1:194" s="1" customFormat="1" ht="14.4" x14ac:dyDescent="0.3">
      <c r="A394" s="30" t="s">
        <v>46</v>
      </c>
      <c r="B394" s="1" t="s">
        <v>433</v>
      </c>
      <c r="C394" s="29" t="str">
        <f t="shared" si="106"/>
        <v>LA England - Wychavon</v>
      </c>
      <c r="D394" s="48">
        <f t="shared" si="97"/>
        <v>4663</v>
      </c>
      <c r="E394" s="48">
        <f t="shared" si="98"/>
        <v>4391</v>
      </c>
      <c r="F394" s="49">
        <f t="shared" si="99"/>
        <v>138017</v>
      </c>
      <c r="G394" s="49">
        <f t="shared" si="100"/>
        <v>67683</v>
      </c>
      <c r="H394" s="50">
        <f t="shared" si="101"/>
        <v>70334</v>
      </c>
      <c r="I394" s="50">
        <f t="shared" si="102"/>
        <v>54563</v>
      </c>
      <c r="J394" s="50">
        <f t="shared" si="103"/>
        <v>57951</v>
      </c>
      <c r="K394" s="47">
        <f t="shared" si="104"/>
        <v>13120</v>
      </c>
      <c r="L394" s="48">
        <f t="shared" si="105"/>
        <v>12383</v>
      </c>
      <c r="M394" s="184">
        <v>560</v>
      </c>
      <c r="N394" s="184">
        <v>610</v>
      </c>
      <c r="O394" s="184">
        <v>663</v>
      </c>
      <c r="P394" s="184">
        <v>685</v>
      </c>
      <c r="Q394" s="184">
        <v>701</v>
      </c>
      <c r="R394" s="184">
        <v>733</v>
      </c>
      <c r="S394" s="184">
        <v>705</v>
      </c>
      <c r="T394" s="184">
        <v>751</v>
      </c>
      <c r="U394" s="184">
        <v>765</v>
      </c>
      <c r="V394" s="184">
        <v>729</v>
      </c>
      <c r="W394" s="184">
        <v>724</v>
      </c>
      <c r="X394" s="184">
        <v>831</v>
      </c>
      <c r="Y394" s="184">
        <v>770</v>
      </c>
      <c r="Z394" s="184">
        <v>737</v>
      </c>
      <c r="AA394" s="184">
        <v>763</v>
      </c>
      <c r="AB394" s="184">
        <v>790</v>
      </c>
      <c r="AC394" s="184">
        <v>837</v>
      </c>
      <c r="AD394" s="184">
        <v>766</v>
      </c>
      <c r="AE394" s="184">
        <v>715</v>
      </c>
      <c r="AF394" s="184">
        <v>538</v>
      </c>
      <c r="AG394" s="184">
        <v>523</v>
      </c>
      <c r="AH394" s="184">
        <v>526</v>
      </c>
      <c r="AI394" s="184">
        <v>574</v>
      </c>
      <c r="AJ394" s="184">
        <v>633</v>
      </c>
      <c r="AK394" s="184">
        <v>620</v>
      </c>
      <c r="AL394" s="184">
        <v>723</v>
      </c>
      <c r="AM394" s="184">
        <v>725</v>
      </c>
      <c r="AN394" s="184">
        <v>706</v>
      </c>
      <c r="AO394" s="184">
        <v>627</v>
      </c>
      <c r="AP394" s="184">
        <v>746</v>
      </c>
      <c r="AQ394" s="184">
        <v>749</v>
      </c>
      <c r="AR394" s="184">
        <v>697</v>
      </c>
      <c r="AS394" s="184">
        <v>795</v>
      </c>
      <c r="AT394" s="184">
        <v>779</v>
      </c>
      <c r="AU394" s="184">
        <v>770</v>
      </c>
      <c r="AV394" s="184">
        <v>854</v>
      </c>
      <c r="AW394" s="184">
        <v>854</v>
      </c>
      <c r="AX394" s="184">
        <v>862</v>
      </c>
      <c r="AY394" s="184">
        <v>848</v>
      </c>
      <c r="AZ394" s="184">
        <v>823</v>
      </c>
      <c r="BA394" s="184">
        <v>754</v>
      </c>
      <c r="BB394" s="184">
        <v>776</v>
      </c>
      <c r="BC394" s="184">
        <v>725</v>
      </c>
      <c r="BD394" s="184">
        <v>781</v>
      </c>
      <c r="BE394" s="184">
        <v>778</v>
      </c>
      <c r="BF394" s="184">
        <v>800</v>
      </c>
      <c r="BG394" s="184">
        <v>707</v>
      </c>
      <c r="BH394" s="184">
        <v>719</v>
      </c>
      <c r="BI394" s="184">
        <v>748</v>
      </c>
      <c r="BJ394" s="184">
        <v>742</v>
      </c>
      <c r="BK394" s="184">
        <v>876</v>
      </c>
      <c r="BL394" s="184">
        <v>878</v>
      </c>
      <c r="BM394" s="184">
        <v>929</v>
      </c>
      <c r="BN394" s="184">
        <v>942</v>
      </c>
      <c r="BO394" s="184">
        <v>973</v>
      </c>
      <c r="BP394" s="184">
        <v>972</v>
      </c>
      <c r="BQ394" s="184">
        <v>1052</v>
      </c>
      <c r="BR394" s="184">
        <v>1096</v>
      </c>
      <c r="BS394" s="184">
        <v>1068</v>
      </c>
      <c r="BT394" s="184">
        <v>1026</v>
      </c>
      <c r="BU394" s="184">
        <v>1051</v>
      </c>
      <c r="BV394" s="184">
        <v>1038</v>
      </c>
      <c r="BW394" s="184">
        <v>1027</v>
      </c>
      <c r="BX394" s="184">
        <v>958</v>
      </c>
      <c r="BY394" s="184">
        <v>937</v>
      </c>
      <c r="BZ394" s="184">
        <v>919</v>
      </c>
      <c r="CA394" s="184">
        <v>898</v>
      </c>
      <c r="CB394" s="184">
        <v>818</v>
      </c>
      <c r="CC394" s="184">
        <v>830</v>
      </c>
      <c r="CD394" s="184">
        <v>807</v>
      </c>
      <c r="CE394" s="184">
        <v>826</v>
      </c>
      <c r="CF394" s="184">
        <v>825</v>
      </c>
      <c r="CG394" s="184">
        <v>768</v>
      </c>
      <c r="CH394" s="184">
        <v>756</v>
      </c>
      <c r="CI394" s="184">
        <v>782</v>
      </c>
      <c r="CJ394" s="184">
        <v>842</v>
      </c>
      <c r="CK394" s="184">
        <v>837</v>
      </c>
      <c r="CL394" s="184">
        <v>919</v>
      </c>
      <c r="CM394" s="184">
        <v>646</v>
      </c>
      <c r="CN394" s="184">
        <v>643</v>
      </c>
      <c r="CO394" s="184">
        <v>689</v>
      </c>
      <c r="CP394" s="184">
        <v>539</v>
      </c>
      <c r="CQ394" s="184">
        <v>461</v>
      </c>
      <c r="CR394" s="184">
        <v>395</v>
      </c>
      <c r="CS394" s="184">
        <v>356</v>
      </c>
      <c r="CT394" s="184">
        <v>364</v>
      </c>
      <c r="CU394" s="184">
        <v>320</v>
      </c>
      <c r="CV394" s="184">
        <v>284</v>
      </c>
      <c r="CW394" s="184">
        <v>222</v>
      </c>
      <c r="CX394" s="184">
        <v>194</v>
      </c>
      <c r="CY394" s="184">
        <v>583</v>
      </c>
      <c r="CZ394">
        <v>516</v>
      </c>
      <c r="DA394">
        <v>603</v>
      </c>
      <c r="DB394">
        <v>624</v>
      </c>
      <c r="DC394">
        <v>648</v>
      </c>
      <c r="DD394">
        <v>589</v>
      </c>
      <c r="DE394">
        <v>688</v>
      </c>
      <c r="DF394">
        <v>673</v>
      </c>
      <c r="DG394">
        <v>719</v>
      </c>
      <c r="DH394">
        <v>787</v>
      </c>
      <c r="DI394">
        <v>675</v>
      </c>
      <c r="DJ394">
        <v>706</v>
      </c>
      <c r="DK394">
        <v>764</v>
      </c>
      <c r="DL394">
        <v>750</v>
      </c>
      <c r="DM394">
        <v>771</v>
      </c>
      <c r="DN394">
        <v>735</v>
      </c>
      <c r="DO394">
        <v>695</v>
      </c>
      <c r="DP394">
        <v>712</v>
      </c>
      <c r="DQ394">
        <v>728</v>
      </c>
      <c r="DR394">
        <v>701</v>
      </c>
      <c r="DS394">
        <v>496</v>
      </c>
      <c r="DT394">
        <v>407</v>
      </c>
      <c r="DU394">
        <v>424</v>
      </c>
      <c r="DV394">
        <v>478</v>
      </c>
      <c r="DW394">
        <v>649</v>
      </c>
      <c r="DX394">
        <v>671</v>
      </c>
      <c r="DY394">
        <v>625</v>
      </c>
      <c r="DZ394">
        <v>646</v>
      </c>
      <c r="EA394">
        <v>652</v>
      </c>
      <c r="EB394">
        <v>681</v>
      </c>
      <c r="EC394">
        <v>761</v>
      </c>
      <c r="ED394">
        <v>724</v>
      </c>
      <c r="EE394">
        <v>742</v>
      </c>
      <c r="EF394">
        <v>817</v>
      </c>
      <c r="EG394">
        <v>793</v>
      </c>
      <c r="EH394">
        <v>884</v>
      </c>
      <c r="EI394">
        <v>910</v>
      </c>
      <c r="EJ394">
        <v>889</v>
      </c>
      <c r="EK394">
        <v>839</v>
      </c>
      <c r="EL394">
        <v>834</v>
      </c>
      <c r="EM394">
        <v>831</v>
      </c>
      <c r="EN394">
        <v>811</v>
      </c>
      <c r="EO394">
        <v>823</v>
      </c>
      <c r="EP394">
        <v>768</v>
      </c>
      <c r="EQ394">
        <v>829</v>
      </c>
      <c r="ER394">
        <v>855</v>
      </c>
      <c r="ES394">
        <v>881</v>
      </c>
      <c r="ET394">
        <v>747</v>
      </c>
      <c r="EU394">
        <v>726</v>
      </c>
      <c r="EV394">
        <v>787</v>
      </c>
      <c r="EW394">
        <v>838</v>
      </c>
      <c r="EX394">
        <v>848</v>
      </c>
      <c r="EY394">
        <v>926</v>
      </c>
      <c r="EZ394">
        <v>1013</v>
      </c>
      <c r="FA394">
        <v>1035</v>
      </c>
      <c r="FB394">
        <v>1012</v>
      </c>
      <c r="FC394">
        <v>1085</v>
      </c>
      <c r="FD394">
        <v>1076</v>
      </c>
      <c r="FE394">
        <v>1109</v>
      </c>
      <c r="FF394">
        <v>1127</v>
      </c>
      <c r="FG394">
        <v>1143</v>
      </c>
      <c r="FH394">
        <v>1056</v>
      </c>
      <c r="FI394">
        <v>1080</v>
      </c>
      <c r="FJ394">
        <v>1080</v>
      </c>
      <c r="FK394">
        <v>1006</v>
      </c>
      <c r="FL394">
        <v>998</v>
      </c>
      <c r="FM394">
        <v>905</v>
      </c>
      <c r="FN394">
        <v>979</v>
      </c>
      <c r="FO394">
        <v>912</v>
      </c>
      <c r="FP394">
        <v>846</v>
      </c>
      <c r="FQ394">
        <v>880</v>
      </c>
      <c r="FR394">
        <v>902</v>
      </c>
      <c r="FS394">
        <v>870</v>
      </c>
      <c r="FT394">
        <v>830</v>
      </c>
      <c r="FU394">
        <v>841</v>
      </c>
      <c r="FV394">
        <v>866</v>
      </c>
      <c r="FW394">
        <v>860</v>
      </c>
      <c r="FX394">
        <v>930</v>
      </c>
      <c r="FY394">
        <v>1026</v>
      </c>
      <c r="FZ394">
        <v>744</v>
      </c>
      <c r="GA394">
        <v>754</v>
      </c>
      <c r="GB394">
        <v>690</v>
      </c>
      <c r="GC394">
        <v>600</v>
      </c>
      <c r="GD394">
        <v>513</v>
      </c>
      <c r="GE394">
        <v>479</v>
      </c>
      <c r="GF394">
        <v>507</v>
      </c>
      <c r="GG394">
        <v>461</v>
      </c>
      <c r="GH394">
        <v>429</v>
      </c>
      <c r="GI394">
        <v>362</v>
      </c>
      <c r="GJ394">
        <v>306</v>
      </c>
      <c r="GK394">
        <v>251</v>
      </c>
      <c r="GL394">
        <v>1095</v>
      </c>
    </row>
    <row r="395" spans="1:194" s="1" customFormat="1" ht="14.4" x14ac:dyDescent="0.3">
      <c r="A395" s="30" t="s">
        <v>46</v>
      </c>
      <c r="B395" s="1" t="s">
        <v>434</v>
      </c>
      <c r="C395" s="29" t="str">
        <f t="shared" si="106"/>
        <v>LA England - Wyre</v>
      </c>
      <c r="D395" s="48">
        <f t="shared" si="97"/>
        <v>4150</v>
      </c>
      <c r="E395" s="48">
        <f t="shared" si="98"/>
        <v>3800</v>
      </c>
      <c r="F395" s="49">
        <f t="shared" si="99"/>
        <v>118743</v>
      </c>
      <c r="G395" s="49">
        <f t="shared" si="100"/>
        <v>57975</v>
      </c>
      <c r="H395" s="50">
        <f t="shared" si="101"/>
        <v>60768</v>
      </c>
      <c r="I395" s="50">
        <f t="shared" si="102"/>
        <v>47192</v>
      </c>
      <c r="J395" s="50">
        <f t="shared" si="103"/>
        <v>50734</v>
      </c>
      <c r="K395" s="47">
        <f t="shared" si="104"/>
        <v>10783</v>
      </c>
      <c r="L395" s="48">
        <f t="shared" si="105"/>
        <v>10034</v>
      </c>
      <c r="M395" s="184">
        <v>419</v>
      </c>
      <c r="N395" s="184">
        <v>443</v>
      </c>
      <c r="O395" s="184">
        <v>502</v>
      </c>
      <c r="P395" s="184">
        <v>513</v>
      </c>
      <c r="Q395" s="184">
        <v>576</v>
      </c>
      <c r="R395" s="184">
        <v>519</v>
      </c>
      <c r="S395" s="184">
        <v>527</v>
      </c>
      <c r="T395" s="184">
        <v>587</v>
      </c>
      <c r="U395" s="184">
        <v>622</v>
      </c>
      <c r="V395" s="184">
        <v>698</v>
      </c>
      <c r="W395" s="184">
        <v>613</v>
      </c>
      <c r="X395" s="184">
        <v>614</v>
      </c>
      <c r="Y395" s="184">
        <v>658</v>
      </c>
      <c r="Z395" s="184">
        <v>702</v>
      </c>
      <c r="AA395" s="184">
        <v>701</v>
      </c>
      <c r="AB395" s="184">
        <v>700</v>
      </c>
      <c r="AC395" s="184">
        <v>725</v>
      </c>
      <c r="AD395" s="184">
        <v>664</v>
      </c>
      <c r="AE395" s="184">
        <v>650</v>
      </c>
      <c r="AF395" s="184">
        <v>578</v>
      </c>
      <c r="AG395" s="184">
        <v>570</v>
      </c>
      <c r="AH395" s="184">
        <v>513</v>
      </c>
      <c r="AI395" s="184">
        <v>498</v>
      </c>
      <c r="AJ395" s="184">
        <v>622</v>
      </c>
      <c r="AK395" s="184">
        <v>539</v>
      </c>
      <c r="AL395" s="184">
        <v>571</v>
      </c>
      <c r="AM395" s="184">
        <v>557</v>
      </c>
      <c r="AN395" s="184">
        <v>616</v>
      </c>
      <c r="AO395" s="184">
        <v>545</v>
      </c>
      <c r="AP395" s="184">
        <v>506</v>
      </c>
      <c r="AQ395" s="184">
        <v>606</v>
      </c>
      <c r="AR395" s="184">
        <v>560</v>
      </c>
      <c r="AS395" s="184">
        <v>614</v>
      </c>
      <c r="AT395" s="184">
        <v>592</v>
      </c>
      <c r="AU395" s="184">
        <v>634</v>
      </c>
      <c r="AV395" s="184">
        <v>639</v>
      </c>
      <c r="AW395" s="184">
        <v>614</v>
      </c>
      <c r="AX395" s="184">
        <v>622</v>
      </c>
      <c r="AY395" s="184">
        <v>595</v>
      </c>
      <c r="AZ395" s="184">
        <v>607</v>
      </c>
      <c r="BA395" s="184">
        <v>625</v>
      </c>
      <c r="BB395" s="184">
        <v>579</v>
      </c>
      <c r="BC395" s="184">
        <v>622</v>
      </c>
      <c r="BD395" s="184">
        <v>662</v>
      </c>
      <c r="BE395" s="184">
        <v>623</v>
      </c>
      <c r="BF395" s="184">
        <v>585</v>
      </c>
      <c r="BG395" s="184">
        <v>539</v>
      </c>
      <c r="BH395" s="184">
        <v>484</v>
      </c>
      <c r="BI395" s="184">
        <v>549</v>
      </c>
      <c r="BJ395" s="184">
        <v>612</v>
      </c>
      <c r="BK395" s="184">
        <v>674</v>
      </c>
      <c r="BL395" s="184">
        <v>671</v>
      </c>
      <c r="BM395" s="184">
        <v>736</v>
      </c>
      <c r="BN395" s="184">
        <v>778</v>
      </c>
      <c r="BO395" s="184">
        <v>779</v>
      </c>
      <c r="BP395" s="184">
        <v>907</v>
      </c>
      <c r="BQ395" s="184">
        <v>854</v>
      </c>
      <c r="BR395" s="184">
        <v>854</v>
      </c>
      <c r="BS395" s="184">
        <v>903</v>
      </c>
      <c r="BT395" s="184">
        <v>1010</v>
      </c>
      <c r="BU395" s="184">
        <v>958</v>
      </c>
      <c r="BV395" s="184">
        <v>951</v>
      </c>
      <c r="BW395" s="184">
        <v>944</v>
      </c>
      <c r="BX395" s="184">
        <v>922</v>
      </c>
      <c r="BY395" s="184">
        <v>905</v>
      </c>
      <c r="BZ395" s="184">
        <v>830</v>
      </c>
      <c r="CA395" s="184">
        <v>884</v>
      </c>
      <c r="CB395" s="184">
        <v>919</v>
      </c>
      <c r="CC395" s="184">
        <v>760</v>
      </c>
      <c r="CD395" s="184">
        <v>832</v>
      </c>
      <c r="CE395" s="184">
        <v>804</v>
      </c>
      <c r="CF395" s="184">
        <v>788</v>
      </c>
      <c r="CG395" s="184">
        <v>715</v>
      </c>
      <c r="CH395" s="184">
        <v>754</v>
      </c>
      <c r="CI395" s="184">
        <v>773</v>
      </c>
      <c r="CJ395" s="184">
        <v>755</v>
      </c>
      <c r="CK395" s="184">
        <v>809</v>
      </c>
      <c r="CL395" s="184">
        <v>846</v>
      </c>
      <c r="CM395" s="184">
        <v>604</v>
      </c>
      <c r="CN395" s="184">
        <v>564</v>
      </c>
      <c r="CO395" s="184">
        <v>570</v>
      </c>
      <c r="CP395" s="184">
        <v>467</v>
      </c>
      <c r="CQ395" s="184">
        <v>432</v>
      </c>
      <c r="CR395" s="184">
        <v>361</v>
      </c>
      <c r="CS395" s="184">
        <v>371</v>
      </c>
      <c r="CT395" s="184">
        <v>331</v>
      </c>
      <c r="CU395" s="184">
        <v>278</v>
      </c>
      <c r="CV395" s="184">
        <v>236</v>
      </c>
      <c r="CW395" s="184">
        <v>210</v>
      </c>
      <c r="CX395" s="184">
        <v>192</v>
      </c>
      <c r="CY395" s="184">
        <v>533</v>
      </c>
      <c r="CZ395">
        <v>382</v>
      </c>
      <c r="DA395">
        <v>437</v>
      </c>
      <c r="DB395">
        <v>462</v>
      </c>
      <c r="DC395">
        <v>486</v>
      </c>
      <c r="DD395">
        <v>539</v>
      </c>
      <c r="DE395">
        <v>533</v>
      </c>
      <c r="DF395">
        <v>536</v>
      </c>
      <c r="DG395">
        <v>553</v>
      </c>
      <c r="DH395">
        <v>577</v>
      </c>
      <c r="DI395">
        <v>552</v>
      </c>
      <c r="DJ395">
        <v>542</v>
      </c>
      <c r="DK395">
        <v>635</v>
      </c>
      <c r="DL395">
        <v>599</v>
      </c>
      <c r="DM395">
        <v>609</v>
      </c>
      <c r="DN395">
        <v>631</v>
      </c>
      <c r="DO395">
        <v>639</v>
      </c>
      <c r="DP395">
        <v>685</v>
      </c>
      <c r="DQ395">
        <v>637</v>
      </c>
      <c r="DR395">
        <v>641</v>
      </c>
      <c r="DS395">
        <v>459</v>
      </c>
      <c r="DT395">
        <v>388</v>
      </c>
      <c r="DU395">
        <v>353</v>
      </c>
      <c r="DV395">
        <v>516</v>
      </c>
      <c r="DW395">
        <v>430</v>
      </c>
      <c r="DX395">
        <v>548</v>
      </c>
      <c r="DY395">
        <v>555</v>
      </c>
      <c r="DZ395">
        <v>526</v>
      </c>
      <c r="EA395">
        <v>523</v>
      </c>
      <c r="EB395">
        <v>541</v>
      </c>
      <c r="EC395">
        <v>615</v>
      </c>
      <c r="ED395">
        <v>629</v>
      </c>
      <c r="EE395">
        <v>631</v>
      </c>
      <c r="EF395">
        <v>686</v>
      </c>
      <c r="EG395">
        <v>657</v>
      </c>
      <c r="EH395">
        <v>640</v>
      </c>
      <c r="EI395">
        <v>657</v>
      </c>
      <c r="EJ395">
        <v>715</v>
      </c>
      <c r="EK395">
        <v>661</v>
      </c>
      <c r="EL395">
        <v>700</v>
      </c>
      <c r="EM395">
        <v>706</v>
      </c>
      <c r="EN395">
        <v>664</v>
      </c>
      <c r="EO395">
        <v>679</v>
      </c>
      <c r="EP395">
        <v>581</v>
      </c>
      <c r="EQ395">
        <v>703</v>
      </c>
      <c r="ER395">
        <v>670</v>
      </c>
      <c r="ES395">
        <v>557</v>
      </c>
      <c r="ET395">
        <v>564</v>
      </c>
      <c r="EU395">
        <v>562</v>
      </c>
      <c r="EV395">
        <v>616</v>
      </c>
      <c r="EW395">
        <v>622</v>
      </c>
      <c r="EX395">
        <v>692</v>
      </c>
      <c r="EY395">
        <v>723</v>
      </c>
      <c r="EZ395">
        <v>815</v>
      </c>
      <c r="FA395">
        <v>876</v>
      </c>
      <c r="FB395">
        <v>861</v>
      </c>
      <c r="FC395">
        <v>877</v>
      </c>
      <c r="FD395">
        <v>929</v>
      </c>
      <c r="FE395">
        <v>933</v>
      </c>
      <c r="FF395">
        <v>993</v>
      </c>
      <c r="FG395">
        <v>1036</v>
      </c>
      <c r="FH395">
        <v>964</v>
      </c>
      <c r="FI395">
        <v>994</v>
      </c>
      <c r="FJ395">
        <v>987</v>
      </c>
      <c r="FK395">
        <v>1016</v>
      </c>
      <c r="FL395">
        <v>970</v>
      </c>
      <c r="FM395">
        <v>896</v>
      </c>
      <c r="FN395">
        <v>1005</v>
      </c>
      <c r="FO395">
        <v>928</v>
      </c>
      <c r="FP395">
        <v>870</v>
      </c>
      <c r="FQ395">
        <v>819</v>
      </c>
      <c r="FR395">
        <v>807</v>
      </c>
      <c r="FS395">
        <v>811</v>
      </c>
      <c r="FT395">
        <v>776</v>
      </c>
      <c r="FU395">
        <v>814</v>
      </c>
      <c r="FV395">
        <v>817</v>
      </c>
      <c r="FW395">
        <v>873</v>
      </c>
      <c r="FX395">
        <v>855</v>
      </c>
      <c r="FY395">
        <v>1013</v>
      </c>
      <c r="FZ395">
        <v>716</v>
      </c>
      <c r="GA395">
        <v>635</v>
      </c>
      <c r="GB395">
        <v>640</v>
      </c>
      <c r="GC395">
        <v>600</v>
      </c>
      <c r="GD395">
        <v>516</v>
      </c>
      <c r="GE395">
        <v>475</v>
      </c>
      <c r="GF395">
        <v>477</v>
      </c>
      <c r="GG395">
        <v>414</v>
      </c>
      <c r="GH395">
        <v>386</v>
      </c>
      <c r="GI395">
        <v>319</v>
      </c>
      <c r="GJ395">
        <v>336</v>
      </c>
      <c r="GK395">
        <v>271</v>
      </c>
      <c r="GL395">
        <v>1004</v>
      </c>
    </row>
    <row r="396" spans="1:194" s="1" customFormat="1" ht="14.4" x14ac:dyDescent="0.3">
      <c r="A396" s="30" t="s">
        <v>46</v>
      </c>
      <c r="B396" s="1" t="s">
        <v>435</v>
      </c>
      <c r="C396" s="29" t="str">
        <f t="shared" si="106"/>
        <v>LA England - Wyre Forest</v>
      </c>
      <c r="D396" s="48">
        <f t="shared" si="97"/>
        <v>3626</v>
      </c>
      <c r="E396" s="48">
        <f t="shared" si="98"/>
        <v>3386</v>
      </c>
      <c r="F396" s="49">
        <f t="shared" si="99"/>
        <v>103913</v>
      </c>
      <c r="G396" s="49">
        <f t="shared" si="100"/>
        <v>50926</v>
      </c>
      <c r="H396" s="50">
        <f t="shared" si="101"/>
        <v>52987</v>
      </c>
      <c r="I396" s="50">
        <f t="shared" si="102"/>
        <v>40924</v>
      </c>
      <c r="J396" s="50">
        <f t="shared" si="103"/>
        <v>43724</v>
      </c>
      <c r="K396" s="47">
        <f t="shared" si="104"/>
        <v>10002</v>
      </c>
      <c r="L396" s="48">
        <f t="shared" si="105"/>
        <v>9263</v>
      </c>
      <c r="M396" s="184">
        <v>439</v>
      </c>
      <c r="N396" s="184">
        <v>440</v>
      </c>
      <c r="O396" s="184">
        <v>467</v>
      </c>
      <c r="P396" s="184">
        <v>524</v>
      </c>
      <c r="Q396" s="184">
        <v>478</v>
      </c>
      <c r="R396" s="184">
        <v>549</v>
      </c>
      <c r="S396" s="184">
        <v>562</v>
      </c>
      <c r="T396" s="184">
        <v>555</v>
      </c>
      <c r="U396" s="184">
        <v>593</v>
      </c>
      <c r="V396" s="184">
        <v>549</v>
      </c>
      <c r="W396" s="184">
        <v>605</v>
      </c>
      <c r="X396" s="184">
        <v>615</v>
      </c>
      <c r="Y396" s="184">
        <v>597</v>
      </c>
      <c r="Z396" s="184">
        <v>608</v>
      </c>
      <c r="AA396" s="184">
        <v>610</v>
      </c>
      <c r="AB396" s="184">
        <v>605</v>
      </c>
      <c r="AC396" s="184">
        <v>575</v>
      </c>
      <c r="AD396" s="184">
        <v>631</v>
      </c>
      <c r="AE396" s="184">
        <v>563</v>
      </c>
      <c r="AF396" s="184">
        <v>494</v>
      </c>
      <c r="AG396" s="184">
        <v>453</v>
      </c>
      <c r="AH396" s="184">
        <v>450</v>
      </c>
      <c r="AI396" s="184">
        <v>484</v>
      </c>
      <c r="AJ396" s="184">
        <v>471</v>
      </c>
      <c r="AK396" s="184">
        <v>495</v>
      </c>
      <c r="AL396" s="184">
        <v>559</v>
      </c>
      <c r="AM396" s="184">
        <v>545</v>
      </c>
      <c r="AN396" s="184">
        <v>567</v>
      </c>
      <c r="AO396" s="184">
        <v>542</v>
      </c>
      <c r="AP396" s="184">
        <v>561</v>
      </c>
      <c r="AQ396" s="184">
        <v>539</v>
      </c>
      <c r="AR396" s="184">
        <v>586</v>
      </c>
      <c r="AS396" s="184">
        <v>621</v>
      </c>
      <c r="AT396" s="184">
        <v>608</v>
      </c>
      <c r="AU396" s="184">
        <v>591</v>
      </c>
      <c r="AV396" s="184">
        <v>623</v>
      </c>
      <c r="AW396" s="184">
        <v>562</v>
      </c>
      <c r="AX396" s="184">
        <v>567</v>
      </c>
      <c r="AY396" s="184">
        <v>584</v>
      </c>
      <c r="AZ396" s="184">
        <v>547</v>
      </c>
      <c r="BA396" s="184">
        <v>636</v>
      </c>
      <c r="BB396" s="184">
        <v>584</v>
      </c>
      <c r="BC396" s="184">
        <v>581</v>
      </c>
      <c r="BD396" s="184">
        <v>551</v>
      </c>
      <c r="BE396" s="184">
        <v>603</v>
      </c>
      <c r="BF396" s="184">
        <v>561</v>
      </c>
      <c r="BG396" s="184">
        <v>523</v>
      </c>
      <c r="BH396" s="184">
        <v>543</v>
      </c>
      <c r="BI396" s="184">
        <v>535</v>
      </c>
      <c r="BJ396" s="184">
        <v>643</v>
      </c>
      <c r="BK396" s="184">
        <v>639</v>
      </c>
      <c r="BL396" s="184">
        <v>691</v>
      </c>
      <c r="BM396" s="184">
        <v>626</v>
      </c>
      <c r="BN396" s="184">
        <v>732</v>
      </c>
      <c r="BO396" s="184">
        <v>782</v>
      </c>
      <c r="BP396" s="184">
        <v>757</v>
      </c>
      <c r="BQ396" s="184">
        <v>728</v>
      </c>
      <c r="BR396" s="184">
        <v>862</v>
      </c>
      <c r="BS396" s="184">
        <v>782</v>
      </c>
      <c r="BT396" s="184">
        <v>790</v>
      </c>
      <c r="BU396" s="184">
        <v>757</v>
      </c>
      <c r="BV396" s="184">
        <v>749</v>
      </c>
      <c r="BW396" s="184">
        <v>712</v>
      </c>
      <c r="BX396" s="184">
        <v>657</v>
      </c>
      <c r="BY396" s="184">
        <v>645</v>
      </c>
      <c r="BZ396" s="184">
        <v>645</v>
      </c>
      <c r="CA396" s="184">
        <v>604</v>
      </c>
      <c r="CB396" s="184">
        <v>599</v>
      </c>
      <c r="CC396" s="184">
        <v>563</v>
      </c>
      <c r="CD396" s="184">
        <v>555</v>
      </c>
      <c r="CE396" s="184">
        <v>570</v>
      </c>
      <c r="CF396" s="184">
        <v>568</v>
      </c>
      <c r="CG396" s="184">
        <v>596</v>
      </c>
      <c r="CH396" s="184">
        <v>586</v>
      </c>
      <c r="CI396" s="184">
        <v>595</v>
      </c>
      <c r="CJ396" s="184">
        <v>638</v>
      </c>
      <c r="CK396" s="184">
        <v>660</v>
      </c>
      <c r="CL396" s="184">
        <v>703</v>
      </c>
      <c r="CM396" s="184">
        <v>531</v>
      </c>
      <c r="CN396" s="184">
        <v>530</v>
      </c>
      <c r="CO396" s="184">
        <v>501</v>
      </c>
      <c r="CP396" s="184">
        <v>469</v>
      </c>
      <c r="CQ396" s="184">
        <v>365</v>
      </c>
      <c r="CR396" s="184">
        <v>305</v>
      </c>
      <c r="CS396" s="184">
        <v>262</v>
      </c>
      <c r="CT396" s="184">
        <v>280</v>
      </c>
      <c r="CU396" s="184">
        <v>238</v>
      </c>
      <c r="CV396" s="184">
        <v>180</v>
      </c>
      <c r="CW396" s="184">
        <v>163</v>
      </c>
      <c r="CX396" s="184">
        <v>133</v>
      </c>
      <c r="CY396" s="184">
        <v>404</v>
      </c>
      <c r="CZ396">
        <v>379</v>
      </c>
      <c r="DA396">
        <v>425</v>
      </c>
      <c r="DB396">
        <v>414</v>
      </c>
      <c r="DC396">
        <v>474</v>
      </c>
      <c r="DD396">
        <v>471</v>
      </c>
      <c r="DE396">
        <v>477</v>
      </c>
      <c r="DF396">
        <v>518</v>
      </c>
      <c r="DG396">
        <v>520</v>
      </c>
      <c r="DH396">
        <v>547</v>
      </c>
      <c r="DI396">
        <v>537</v>
      </c>
      <c r="DJ396">
        <v>555</v>
      </c>
      <c r="DK396">
        <v>560</v>
      </c>
      <c r="DL396">
        <v>588</v>
      </c>
      <c r="DM396">
        <v>551</v>
      </c>
      <c r="DN396">
        <v>555</v>
      </c>
      <c r="DO396">
        <v>525</v>
      </c>
      <c r="DP396">
        <v>584</v>
      </c>
      <c r="DQ396">
        <v>583</v>
      </c>
      <c r="DR396">
        <v>491</v>
      </c>
      <c r="DS396">
        <v>385</v>
      </c>
      <c r="DT396">
        <v>354</v>
      </c>
      <c r="DU396">
        <v>346</v>
      </c>
      <c r="DV396">
        <v>457</v>
      </c>
      <c r="DW396">
        <v>468</v>
      </c>
      <c r="DX396">
        <v>545</v>
      </c>
      <c r="DY396">
        <v>547</v>
      </c>
      <c r="DZ396">
        <v>578</v>
      </c>
      <c r="EA396">
        <v>592</v>
      </c>
      <c r="EB396">
        <v>554</v>
      </c>
      <c r="EC396">
        <v>577</v>
      </c>
      <c r="ED396">
        <v>634</v>
      </c>
      <c r="EE396">
        <v>591</v>
      </c>
      <c r="EF396">
        <v>685</v>
      </c>
      <c r="EG396">
        <v>669</v>
      </c>
      <c r="EH396">
        <v>661</v>
      </c>
      <c r="EI396">
        <v>647</v>
      </c>
      <c r="EJ396">
        <v>666</v>
      </c>
      <c r="EK396">
        <v>712</v>
      </c>
      <c r="EL396">
        <v>629</v>
      </c>
      <c r="EM396">
        <v>586</v>
      </c>
      <c r="EN396">
        <v>597</v>
      </c>
      <c r="EO396">
        <v>576</v>
      </c>
      <c r="EP396">
        <v>565</v>
      </c>
      <c r="EQ396">
        <v>621</v>
      </c>
      <c r="ER396">
        <v>628</v>
      </c>
      <c r="ES396">
        <v>575</v>
      </c>
      <c r="ET396">
        <v>523</v>
      </c>
      <c r="EU396">
        <v>559</v>
      </c>
      <c r="EV396">
        <v>612</v>
      </c>
      <c r="EW396">
        <v>650</v>
      </c>
      <c r="EX396">
        <v>641</v>
      </c>
      <c r="EY396">
        <v>682</v>
      </c>
      <c r="EZ396">
        <v>668</v>
      </c>
      <c r="FA396">
        <v>797</v>
      </c>
      <c r="FB396">
        <v>788</v>
      </c>
      <c r="FC396">
        <v>802</v>
      </c>
      <c r="FD396">
        <v>788</v>
      </c>
      <c r="FE396">
        <v>844</v>
      </c>
      <c r="FF396">
        <v>789</v>
      </c>
      <c r="FG396">
        <v>799</v>
      </c>
      <c r="FH396">
        <v>809</v>
      </c>
      <c r="FI396">
        <v>760</v>
      </c>
      <c r="FJ396">
        <v>718</v>
      </c>
      <c r="FK396">
        <v>702</v>
      </c>
      <c r="FL396">
        <v>673</v>
      </c>
      <c r="FM396">
        <v>672</v>
      </c>
      <c r="FN396">
        <v>617</v>
      </c>
      <c r="FO396">
        <v>648</v>
      </c>
      <c r="FP396">
        <v>645</v>
      </c>
      <c r="FQ396">
        <v>616</v>
      </c>
      <c r="FR396">
        <v>699</v>
      </c>
      <c r="FS396">
        <v>646</v>
      </c>
      <c r="FT396">
        <v>613</v>
      </c>
      <c r="FU396">
        <v>660</v>
      </c>
      <c r="FV396">
        <v>695</v>
      </c>
      <c r="FW396">
        <v>733</v>
      </c>
      <c r="FX396">
        <v>733</v>
      </c>
      <c r="FY396">
        <v>754</v>
      </c>
      <c r="FZ396">
        <v>573</v>
      </c>
      <c r="GA396">
        <v>605</v>
      </c>
      <c r="GB396">
        <v>610</v>
      </c>
      <c r="GC396">
        <v>481</v>
      </c>
      <c r="GD396">
        <v>412</v>
      </c>
      <c r="GE396">
        <v>357</v>
      </c>
      <c r="GF396">
        <v>329</v>
      </c>
      <c r="GG396">
        <v>326</v>
      </c>
      <c r="GH396">
        <v>297</v>
      </c>
      <c r="GI396">
        <v>266</v>
      </c>
      <c r="GJ396">
        <v>215</v>
      </c>
      <c r="GK396">
        <v>197</v>
      </c>
      <c r="GL396">
        <v>785</v>
      </c>
    </row>
    <row r="397" spans="1:194" s="1" customFormat="1" ht="14.4" x14ac:dyDescent="0.3">
      <c r="A397" s="30" t="s">
        <v>46</v>
      </c>
      <c r="B397" s="1" t="s">
        <v>436</v>
      </c>
      <c r="C397" s="29" t="str">
        <f t="shared" si="106"/>
        <v>LA England - York</v>
      </c>
      <c r="D397" s="48">
        <f t="shared" si="97"/>
        <v>6546</v>
      </c>
      <c r="E397" s="48">
        <f t="shared" si="98"/>
        <v>6329</v>
      </c>
      <c r="F397" s="49">
        <f t="shared" si="99"/>
        <v>209301</v>
      </c>
      <c r="G397" s="49">
        <f t="shared" si="100"/>
        <v>99608</v>
      </c>
      <c r="H397" s="50">
        <f t="shared" si="101"/>
        <v>109693</v>
      </c>
      <c r="I397" s="50">
        <f t="shared" si="102"/>
        <v>81871</v>
      </c>
      <c r="J397" s="50">
        <f t="shared" si="103"/>
        <v>92672</v>
      </c>
      <c r="K397" s="47">
        <f t="shared" si="104"/>
        <v>17737</v>
      </c>
      <c r="L397" s="48">
        <f t="shared" si="105"/>
        <v>17021</v>
      </c>
      <c r="M397" s="184">
        <v>776</v>
      </c>
      <c r="N397" s="184">
        <v>767</v>
      </c>
      <c r="O397" s="184">
        <v>836</v>
      </c>
      <c r="P397" s="184">
        <v>870</v>
      </c>
      <c r="Q397" s="184">
        <v>880</v>
      </c>
      <c r="R397" s="184">
        <v>944</v>
      </c>
      <c r="S397" s="184">
        <v>964</v>
      </c>
      <c r="T397" s="184">
        <v>956</v>
      </c>
      <c r="U397" s="184">
        <v>1016</v>
      </c>
      <c r="V397" s="184">
        <v>1032</v>
      </c>
      <c r="W397" s="184">
        <v>1043</v>
      </c>
      <c r="X397" s="184">
        <v>1107</v>
      </c>
      <c r="Y397" s="184">
        <v>1087</v>
      </c>
      <c r="Z397" s="184">
        <v>1140</v>
      </c>
      <c r="AA397" s="184">
        <v>1053</v>
      </c>
      <c r="AB397" s="184">
        <v>1138</v>
      </c>
      <c r="AC397" s="184">
        <v>1095</v>
      </c>
      <c r="AD397" s="184">
        <v>1033</v>
      </c>
      <c r="AE397" s="184">
        <v>1310</v>
      </c>
      <c r="AF397" s="184">
        <v>2833</v>
      </c>
      <c r="AG397" s="184">
        <v>2827</v>
      </c>
      <c r="AH397" s="184">
        <v>2751</v>
      </c>
      <c r="AI397" s="184">
        <v>1907</v>
      </c>
      <c r="AJ397" s="184">
        <v>1532</v>
      </c>
      <c r="AK397" s="184">
        <v>1415</v>
      </c>
      <c r="AL397" s="184">
        <v>1406</v>
      </c>
      <c r="AM397" s="184">
        <v>1377</v>
      </c>
      <c r="AN397" s="184">
        <v>1313</v>
      </c>
      <c r="AO397" s="184">
        <v>1232</v>
      </c>
      <c r="AP397" s="184">
        <v>1282</v>
      </c>
      <c r="AQ397" s="184">
        <v>1329</v>
      </c>
      <c r="AR397" s="184">
        <v>1247</v>
      </c>
      <c r="AS397" s="184">
        <v>1212</v>
      </c>
      <c r="AT397" s="184">
        <v>1364</v>
      </c>
      <c r="AU397" s="184">
        <v>1293</v>
      </c>
      <c r="AV397" s="184">
        <v>1317</v>
      </c>
      <c r="AW397" s="184">
        <v>1272</v>
      </c>
      <c r="AX397" s="184">
        <v>1226</v>
      </c>
      <c r="AY397" s="184">
        <v>1194</v>
      </c>
      <c r="AZ397" s="184">
        <v>1240</v>
      </c>
      <c r="BA397" s="184">
        <v>1267</v>
      </c>
      <c r="BB397" s="184">
        <v>1183</v>
      </c>
      <c r="BC397" s="184">
        <v>1299</v>
      </c>
      <c r="BD397" s="184">
        <v>1231</v>
      </c>
      <c r="BE397" s="184">
        <v>1178</v>
      </c>
      <c r="BF397" s="184">
        <v>1231</v>
      </c>
      <c r="BG397" s="184">
        <v>1133</v>
      </c>
      <c r="BH397" s="184">
        <v>1102</v>
      </c>
      <c r="BI397" s="184">
        <v>1014</v>
      </c>
      <c r="BJ397" s="184">
        <v>1080</v>
      </c>
      <c r="BK397" s="184">
        <v>1114</v>
      </c>
      <c r="BL397" s="184">
        <v>1179</v>
      </c>
      <c r="BM397" s="184">
        <v>1279</v>
      </c>
      <c r="BN397" s="184">
        <v>1278</v>
      </c>
      <c r="BO397" s="184">
        <v>1234</v>
      </c>
      <c r="BP397" s="184">
        <v>1277</v>
      </c>
      <c r="BQ397" s="184">
        <v>1236</v>
      </c>
      <c r="BR397" s="184">
        <v>1233</v>
      </c>
      <c r="BS397" s="184">
        <v>1194</v>
      </c>
      <c r="BT397" s="184">
        <v>1266</v>
      </c>
      <c r="BU397" s="184">
        <v>1287</v>
      </c>
      <c r="BV397" s="184">
        <v>1178</v>
      </c>
      <c r="BW397" s="184">
        <v>1180</v>
      </c>
      <c r="BX397" s="184">
        <v>1127</v>
      </c>
      <c r="BY397" s="184">
        <v>1031</v>
      </c>
      <c r="BZ397" s="184">
        <v>1072</v>
      </c>
      <c r="CA397" s="184">
        <v>1075</v>
      </c>
      <c r="CB397" s="184">
        <v>993</v>
      </c>
      <c r="CC397" s="184">
        <v>922</v>
      </c>
      <c r="CD397" s="184">
        <v>891</v>
      </c>
      <c r="CE397" s="184">
        <v>885</v>
      </c>
      <c r="CF397" s="184">
        <v>855</v>
      </c>
      <c r="CG397" s="184">
        <v>857</v>
      </c>
      <c r="CH397" s="184">
        <v>892</v>
      </c>
      <c r="CI397" s="184">
        <v>858</v>
      </c>
      <c r="CJ397" s="184">
        <v>824</v>
      </c>
      <c r="CK397" s="184">
        <v>911</v>
      </c>
      <c r="CL397" s="184">
        <v>956</v>
      </c>
      <c r="CM397" s="184">
        <v>755</v>
      </c>
      <c r="CN397" s="184">
        <v>694</v>
      </c>
      <c r="CO397" s="184">
        <v>629</v>
      </c>
      <c r="CP397" s="184">
        <v>534</v>
      </c>
      <c r="CQ397" s="184">
        <v>491</v>
      </c>
      <c r="CR397" s="184">
        <v>416</v>
      </c>
      <c r="CS397" s="184">
        <v>423</v>
      </c>
      <c r="CT397" s="184">
        <v>396</v>
      </c>
      <c r="CU397" s="184">
        <v>348</v>
      </c>
      <c r="CV397" s="184">
        <v>323</v>
      </c>
      <c r="CW397" s="184">
        <v>264</v>
      </c>
      <c r="CX397" s="184">
        <v>212</v>
      </c>
      <c r="CY397" s="184">
        <v>705</v>
      </c>
      <c r="CZ397">
        <v>730</v>
      </c>
      <c r="DA397">
        <v>788</v>
      </c>
      <c r="DB397">
        <v>826</v>
      </c>
      <c r="DC397">
        <v>859</v>
      </c>
      <c r="DD397">
        <v>906</v>
      </c>
      <c r="DE397">
        <v>846</v>
      </c>
      <c r="DF397">
        <v>897</v>
      </c>
      <c r="DG397">
        <v>931</v>
      </c>
      <c r="DH397">
        <v>946</v>
      </c>
      <c r="DI397">
        <v>985</v>
      </c>
      <c r="DJ397">
        <v>987</v>
      </c>
      <c r="DK397">
        <v>991</v>
      </c>
      <c r="DL397">
        <v>1048</v>
      </c>
      <c r="DM397">
        <v>1041</v>
      </c>
      <c r="DN397">
        <v>1040</v>
      </c>
      <c r="DO397">
        <v>1006</v>
      </c>
      <c r="DP397">
        <v>1097</v>
      </c>
      <c r="DQ397">
        <v>1097</v>
      </c>
      <c r="DR397">
        <v>1657</v>
      </c>
      <c r="DS397">
        <v>4147</v>
      </c>
      <c r="DT397">
        <v>4217</v>
      </c>
      <c r="DU397">
        <v>3534</v>
      </c>
      <c r="DV397">
        <v>2170</v>
      </c>
      <c r="DW397">
        <v>1532</v>
      </c>
      <c r="DX397">
        <v>1269</v>
      </c>
      <c r="DY397">
        <v>1519</v>
      </c>
      <c r="DZ397">
        <v>1713</v>
      </c>
      <c r="EA397">
        <v>1450</v>
      </c>
      <c r="EB397">
        <v>1293</v>
      </c>
      <c r="EC397">
        <v>1311</v>
      </c>
      <c r="ED397">
        <v>1452</v>
      </c>
      <c r="EE397">
        <v>1343</v>
      </c>
      <c r="EF397">
        <v>1327</v>
      </c>
      <c r="EG397">
        <v>1341</v>
      </c>
      <c r="EH397">
        <v>1352</v>
      </c>
      <c r="EI397">
        <v>1431</v>
      </c>
      <c r="EJ397">
        <v>1349</v>
      </c>
      <c r="EK397">
        <v>1366</v>
      </c>
      <c r="EL397">
        <v>1269</v>
      </c>
      <c r="EM397">
        <v>1377</v>
      </c>
      <c r="EN397">
        <v>1284</v>
      </c>
      <c r="EO397">
        <v>1269</v>
      </c>
      <c r="EP397">
        <v>1267</v>
      </c>
      <c r="EQ397">
        <v>1355</v>
      </c>
      <c r="ER397">
        <v>1267</v>
      </c>
      <c r="ES397">
        <v>1216</v>
      </c>
      <c r="ET397">
        <v>1204</v>
      </c>
      <c r="EU397">
        <v>1092</v>
      </c>
      <c r="EV397">
        <v>1089</v>
      </c>
      <c r="EW397">
        <v>1220</v>
      </c>
      <c r="EX397">
        <v>1158</v>
      </c>
      <c r="EY397">
        <v>1183</v>
      </c>
      <c r="EZ397">
        <v>1264</v>
      </c>
      <c r="FA397">
        <v>1393</v>
      </c>
      <c r="FB397">
        <v>1356</v>
      </c>
      <c r="FC397">
        <v>1333</v>
      </c>
      <c r="FD397">
        <v>1276</v>
      </c>
      <c r="FE397">
        <v>1265</v>
      </c>
      <c r="FF397">
        <v>1254</v>
      </c>
      <c r="FG397">
        <v>1270</v>
      </c>
      <c r="FH397">
        <v>1353</v>
      </c>
      <c r="FI397">
        <v>1196</v>
      </c>
      <c r="FJ397">
        <v>1253</v>
      </c>
      <c r="FK397">
        <v>1216</v>
      </c>
      <c r="FL397">
        <v>1183</v>
      </c>
      <c r="FM397">
        <v>1036</v>
      </c>
      <c r="FN397">
        <v>1143</v>
      </c>
      <c r="FO397">
        <v>1004</v>
      </c>
      <c r="FP397">
        <v>998</v>
      </c>
      <c r="FQ397">
        <v>998</v>
      </c>
      <c r="FR397">
        <v>964</v>
      </c>
      <c r="FS397">
        <v>973</v>
      </c>
      <c r="FT397">
        <v>924</v>
      </c>
      <c r="FU397">
        <v>942</v>
      </c>
      <c r="FV397">
        <v>998</v>
      </c>
      <c r="FW397">
        <v>1007</v>
      </c>
      <c r="FX397">
        <v>1089</v>
      </c>
      <c r="FY397">
        <v>1214</v>
      </c>
      <c r="FZ397">
        <v>885</v>
      </c>
      <c r="GA397">
        <v>838</v>
      </c>
      <c r="GB397">
        <v>799</v>
      </c>
      <c r="GC397">
        <v>721</v>
      </c>
      <c r="GD397">
        <v>611</v>
      </c>
      <c r="GE397">
        <v>522</v>
      </c>
      <c r="GF397">
        <v>573</v>
      </c>
      <c r="GG397">
        <v>524</v>
      </c>
      <c r="GH397">
        <v>539</v>
      </c>
      <c r="GI397">
        <v>460</v>
      </c>
      <c r="GJ397">
        <v>420</v>
      </c>
      <c r="GK397">
        <v>352</v>
      </c>
      <c r="GL397">
        <v>1503</v>
      </c>
    </row>
    <row r="398" spans="1:194" s="95" customFormat="1" x14ac:dyDescent="0.25">
      <c r="A398" s="92"/>
      <c r="B398" s="98"/>
      <c r="C398" s="92"/>
      <c r="D398" s="110">
        <f t="shared" ref="D398:L398" si="107">SUM(D102:D397)</f>
        <v>2206600</v>
      </c>
      <c r="E398" s="110">
        <f t="shared" si="107"/>
        <v>2094530</v>
      </c>
      <c r="F398" s="110">
        <f t="shared" si="107"/>
        <v>58620101</v>
      </c>
      <c r="G398" s="110">
        <f t="shared" si="107"/>
        <v>28724339</v>
      </c>
      <c r="H398" s="110">
        <f t="shared" si="107"/>
        <v>29895762</v>
      </c>
      <c r="I398" s="110">
        <f t="shared" si="107"/>
        <v>22483584</v>
      </c>
      <c r="J398" s="110">
        <f t="shared" si="107"/>
        <v>23953501</v>
      </c>
      <c r="K398" s="110">
        <f t="shared" si="107"/>
        <v>6240755</v>
      </c>
      <c r="L398" s="110">
        <f t="shared" si="107"/>
        <v>5942261</v>
      </c>
      <c r="M398" s="94">
        <f>SUM(M102:M397)</f>
        <v>293932</v>
      </c>
      <c r="N398" s="94">
        <f t="shared" ref="N398:BY398" si="108">SUM(N102:N397)</f>
        <v>304389</v>
      </c>
      <c r="O398" s="94">
        <f t="shared" si="108"/>
        <v>322257</v>
      </c>
      <c r="P398" s="94">
        <f t="shared" si="108"/>
        <v>320086</v>
      </c>
      <c r="Q398" s="94">
        <f t="shared" si="108"/>
        <v>331685</v>
      </c>
      <c r="R398" s="94">
        <f t="shared" si="108"/>
        <v>337560</v>
      </c>
      <c r="S398" s="94">
        <f t="shared" si="108"/>
        <v>341512</v>
      </c>
      <c r="T398" s="94">
        <f t="shared" si="108"/>
        <v>349054</v>
      </c>
      <c r="U398" s="94">
        <f t="shared" si="108"/>
        <v>358012</v>
      </c>
      <c r="V398" s="94">
        <f t="shared" si="108"/>
        <v>354890</v>
      </c>
      <c r="W398" s="94">
        <f t="shared" si="108"/>
        <v>355990</v>
      </c>
      <c r="X398" s="94">
        <f t="shared" si="108"/>
        <v>364788</v>
      </c>
      <c r="Y398" s="94">
        <f t="shared" si="108"/>
        <v>372922</v>
      </c>
      <c r="Z398" s="94">
        <f t="shared" si="108"/>
        <v>372789</v>
      </c>
      <c r="AA398" s="94">
        <f t="shared" si="108"/>
        <v>367541</v>
      </c>
      <c r="AB398" s="94">
        <f t="shared" si="108"/>
        <v>365078</v>
      </c>
      <c r="AC398" s="94">
        <f t="shared" si="108"/>
        <v>369201</v>
      </c>
      <c r="AD398" s="94">
        <f t="shared" si="108"/>
        <v>359069</v>
      </c>
      <c r="AE398" s="94">
        <f t="shared" si="108"/>
        <v>354711</v>
      </c>
      <c r="AF398" s="94">
        <f t="shared" si="108"/>
        <v>359001</v>
      </c>
      <c r="AG398" s="94">
        <f t="shared" si="108"/>
        <v>359241</v>
      </c>
      <c r="AH398" s="94">
        <f t="shared" si="108"/>
        <v>357216</v>
      </c>
      <c r="AI398" s="94">
        <f t="shared" si="108"/>
        <v>357073</v>
      </c>
      <c r="AJ398" s="94">
        <f t="shared" si="108"/>
        <v>361943</v>
      </c>
      <c r="AK398" s="94">
        <f t="shared" si="108"/>
        <v>371578</v>
      </c>
      <c r="AL398" s="94">
        <f t="shared" si="108"/>
        <v>381602</v>
      </c>
      <c r="AM398" s="94">
        <f t="shared" si="108"/>
        <v>385252</v>
      </c>
      <c r="AN398" s="94">
        <f t="shared" si="108"/>
        <v>390274</v>
      </c>
      <c r="AO398" s="94">
        <f t="shared" si="108"/>
        <v>384125</v>
      </c>
      <c r="AP398" s="94">
        <f t="shared" si="108"/>
        <v>386325</v>
      </c>
      <c r="AQ398" s="94">
        <f t="shared" si="108"/>
        <v>393664</v>
      </c>
      <c r="AR398" s="94">
        <f t="shared" si="108"/>
        <v>392119</v>
      </c>
      <c r="AS398" s="94">
        <f t="shared" si="108"/>
        <v>400804</v>
      </c>
      <c r="AT398" s="94">
        <f t="shared" si="108"/>
        <v>404848</v>
      </c>
      <c r="AU398" s="94">
        <f t="shared" si="108"/>
        <v>402735</v>
      </c>
      <c r="AV398" s="94">
        <f t="shared" si="108"/>
        <v>397772</v>
      </c>
      <c r="AW398" s="94">
        <f t="shared" si="108"/>
        <v>399541</v>
      </c>
      <c r="AX398" s="94">
        <f t="shared" si="108"/>
        <v>389676</v>
      </c>
      <c r="AY398" s="94">
        <f t="shared" si="108"/>
        <v>388832</v>
      </c>
      <c r="AZ398" s="94">
        <f t="shared" si="108"/>
        <v>386416</v>
      </c>
      <c r="BA398" s="94">
        <f t="shared" si="108"/>
        <v>373779</v>
      </c>
      <c r="BB398" s="94">
        <f t="shared" si="108"/>
        <v>373401</v>
      </c>
      <c r="BC398" s="94">
        <f t="shared" si="108"/>
        <v>371561</v>
      </c>
      <c r="BD398" s="94">
        <f t="shared" si="108"/>
        <v>374219</v>
      </c>
      <c r="BE398" s="94">
        <f t="shared" si="108"/>
        <v>375791</v>
      </c>
      <c r="BF398" s="94">
        <f t="shared" si="108"/>
        <v>360601</v>
      </c>
      <c r="BG398" s="94">
        <f t="shared" si="108"/>
        <v>336202</v>
      </c>
      <c r="BH398" s="94">
        <f t="shared" si="108"/>
        <v>329852</v>
      </c>
      <c r="BI398" s="94">
        <f t="shared" si="108"/>
        <v>336297</v>
      </c>
      <c r="BJ398" s="94">
        <f t="shared" si="108"/>
        <v>342754</v>
      </c>
      <c r="BK398" s="94">
        <f t="shared" si="108"/>
        <v>345796</v>
      </c>
      <c r="BL398" s="94">
        <f t="shared" si="108"/>
        <v>358780</v>
      </c>
      <c r="BM398" s="94">
        <f t="shared" si="108"/>
        <v>370853</v>
      </c>
      <c r="BN398" s="94">
        <f t="shared" si="108"/>
        <v>382203</v>
      </c>
      <c r="BO398" s="94">
        <f t="shared" si="108"/>
        <v>372241</v>
      </c>
      <c r="BP398" s="94">
        <f t="shared" si="108"/>
        <v>379839</v>
      </c>
      <c r="BQ398" s="94">
        <f t="shared" si="108"/>
        <v>377861</v>
      </c>
      <c r="BR398" s="94">
        <f t="shared" si="108"/>
        <v>380325</v>
      </c>
      <c r="BS398" s="94">
        <f t="shared" si="108"/>
        <v>376116</v>
      </c>
      <c r="BT398" s="94">
        <f t="shared" si="108"/>
        <v>376013</v>
      </c>
      <c r="BU398" s="94">
        <f t="shared" si="108"/>
        <v>370050</v>
      </c>
      <c r="BV398" s="94">
        <f t="shared" si="108"/>
        <v>360714</v>
      </c>
      <c r="BW398" s="94">
        <f t="shared" si="108"/>
        <v>350891</v>
      </c>
      <c r="BX398" s="94">
        <f t="shared" si="108"/>
        <v>337979</v>
      </c>
      <c r="BY398" s="94">
        <f t="shared" si="108"/>
        <v>322496</v>
      </c>
      <c r="BZ398" s="94">
        <f t="shared" ref="BZ398:EK398" si="109">SUM(BZ102:BZ397)</f>
        <v>312089</v>
      </c>
      <c r="CA398" s="94">
        <f t="shared" si="109"/>
        <v>301836</v>
      </c>
      <c r="CB398" s="94">
        <f t="shared" si="109"/>
        <v>286173</v>
      </c>
      <c r="CC398" s="94">
        <f t="shared" si="109"/>
        <v>273820</v>
      </c>
      <c r="CD398" s="94">
        <f t="shared" si="109"/>
        <v>259840</v>
      </c>
      <c r="CE398" s="94">
        <f t="shared" si="109"/>
        <v>257035</v>
      </c>
      <c r="CF398" s="94">
        <f t="shared" si="109"/>
        <v>250453</v>
      </c>
      <c r="CG398" s="94">
        <f t="shared" si="109"/>
        <v>238776</v>
      </c>
      <c r="CH398" s="94">
        <f t="shared" si="109"/>
        <v>237716</v>
      </c>
      <c r="CI398" s="94">
        <f t="shared" si="109"/>
        <v>236643</v>
      </c>
      <c r="CJ398" s="94">
        <f t="shared" si="109"/>
        <v>239420</v>
      </c>
      <c r="CK398" s="94">
        <f t="shared" si="109"/>
        <v>248105</v>
      </c>
      <c r="CL398" s="94">
        <f t="shared" si="109"/>
        <v>264765</v>
      </c>
      <c r="CM398" s="94">
        <f t="shared" si="109"/>
        <v>196095</v>
      </c>
      <c r="CN398" s="94">
        <f t="shared" si="109"/>
        <v>184085</v>
      </c>
      <c r="CO398" s="94">
        <f t="shared" si="109"/>
        <v>177266</v>
      </c>
      <c r="CP398" s="94">
        <f t="shared" si="109"/>
        <v>156280</v>
      </c>
      <c r="CQ398" s="94">
        <f t="shared" si="109"/>
        <v>132306</v>
      </c>
      <c r="CR398" s="94">
        <f t="shared" si="109"/>
        <v>111090</v>
      </c>
      <c r="CS398" s="94">
        <f t="shared" si="109"/>
        <v>108802</v>
      </c>
      <c r="CT398" s="94">
        <f t="shared" si="109"/>
        <v>100889</v>
      </c>
      <c r="CU398" s="94">
        <f t="shared" si="109"/>
        <v>90401</v>
      </c>
      <c r="CV398" s="94">
        <f t="shared" si="109"/>
        <v>77975</v>
      </c>
      <c r="CW398" s="94">
        <f t="shared" si="109"/>
        <v>65915</v>
      </c>
      <c r="CX398" s="94">
        <f t="shared" si="109"/>
        <v>55074</v>
      </c>
      <c r="CY398" s="94">
        <f t="shared" si="109"/>
        <v>179373</v>
      </c>
      <c r="CZ398" s="94">
        <f t="shared" si="109"/>
        <v>279880</v>
      </c>
      <c r="DA398" s="94">
        <f t="shared" si="109"/>
        <v>289186</v>
      </c>
      <c r="DB398" s="94">
        <f t="shared" si="109"/>
        <v>307802</v>
      </c>
      <c r="DC398" s="94">
        <f t="shared" si="109"/>
        <v>305862</v>
      </c>
      <c r="DD398" s="94">
        <f t="shared" si="109"/>
        <v>317164</v>
      </c>
      <c r="DE398" s="94">
        <f t="shared" si="109"/>
        <v>321861</v>
      </c>
      <c r="DF398" s="94">
        <f t="shared" si="109"/>
        <v>325739</v>
      </c>
      <c r="DG398" s="94">
        <f t="shared" si="109"/>
        <v>333367</v>
      </c>
      <c r="DH398" s="94">
        <f t="shared" si="109"/>
        <v>341245</v>
      </c>
      <c r="DI398" s="94">
        <f t="shared" si="109"/>
        <v>338484</v>
      </c>
      <c r="DJ398" s="94">
        <f t="shared" si="109"/>
        <v>339911</v>
      </c>
      <c r="DK398" s="94">
        <f t="shared" si="109"/>
        <v>347230</v>
      </c>
      <c r="DL398" s="94">
        <f t="shared" si="109"/>
        <v>355737</v>
      </c>
      <c r="DM398" s="94">
        <f t="shared" si="109"/>
        <v>354500</v>
      </c>
      <c r="DN398" s="94">
        <f t="shared" si="109"/>
        <v>350324</v>
      </c>
      <c r="DO398" s="94">
        <f t="shared" si="109"/>
        <v>347471</v>
      </c>
      <c r="DP398" s="94">
        <f t="shared" si="109"/>
        <v>349977</v>
      </c>
      <c r="DQ398" s="94">
        <f t="shared" si="109"/>
        <v>336521</v>
      </c>
      <c r="DR398" s="94">
        <f t="shared" si="109"/>
        <v>331641</v>
      </c>
      <c r="DS398" s="94">
        <f t="shared" si="109"/>
        <v>336485</v>
      </c>
      <c r="DT398" s="94">
        <f t="shared" si="109"/>
        <v>336033</v>
      </c>
      <c r="DU398" s="94">
        <f t="shared" si="109"/>
        <v>334190</v>
      </c>
      <c r="DV398" s="94">
        <f t="shared" si="109"/>
        <v>340278</v>
      </c>
      <c r="DW398" s="94">
        <f t="shared" si="109"/>
        <v>348703</v>
      </c>
      <c r="DX398" s="94">
        <f t="shared" si="109"/>
        <v>359763</v>
      </c>
      <c r="DY398" s="94">
        <f t="shared" si="109"/>
        <v>377493</v>
      </c>
      <c r="DZ398" s="94">
        <f t="shared" si="109"/>
        <v>388264</v>
      </c>
      <c r="EA398" s="94">
        <f t="shared" si="109"/>
        <v>398186</v>
      </c>
      <c r="EB398" s="94">
        <f t="shared" si="109"/>
        <v>393247</v>
      </c>
      <c r="EC398" s="94">
        <f t="shared" si="109"/>
        <v>400803</v>
      </c>
      <c r="ED398" s="94">
        <f t="shared" si="109"/>
        <v>411575</v>
      </c>
      <c r="EE398" s="94">
        <f t="shared" si="109"/>
        <v>413553</v>
      </c>
      <c r="EF398" s="94">
        <f t="shared" si="109"/>
        <v>423786</v>
      </c>
      <c r="EG398" s="94">
        <f t="shared" si="109"/>
        <v>428634</v>
      </c>
      <c r="EH398" s="94">
        <f t="shared" si="109"/>
        <v>429426</v>
      </c>
      <c r="EI398" s="94">
        <f t="shared" si="109"/>
        <v>426920</v>
      </c>
      <c r="EJ398" s="94">
        <f t="shared" si="109"/>
        <v>431878</v>
      </c>
      <c r="EK398" s="94">
        <f t="shared" si="109"/>
        <v>422869</v>
      </c>
      <c r="EL398" s="94">
        <f t="shared" ref="EL398:GL398" si="110">SUM(EL102:EL397)</f>
        <v>416530</v>
      </c>
      <c r="EM398" s="94">
        <f t="shared" si="110"/>
        <v>413024</v>
      </c>
      <c r="EN398" s="94">
        <f t="shared" si="110"/>
        <v>399831</v>
      </c>
      <c r="EO398" s="94">
        <f t="shared" si="110"/>
        <v>398740</v>
      </c>
      <c r="EP398" s="94">
        <f t="shared" si="110"/>
        <v>393985</v>
      </c>
      <c r="EQ398" s="94">
        <f t="shared" si="110"/>
        <v>397238</v>
      </c>
      <c r="ER398" s="94">
        <f t="shared" si="110"/>
        <v>396735</v>
      </c>
      <c r="ES398" s="94">
        <f t="shared" si="110"/>
        <v>378362</v>
      </c>
      <c r="ET398" s="94">
        <f t="shared" si="110"/>
        <v>350017</v>
      </c>
      <c r="EU398" s="94">
        <f t="shared" si="110"/>
        <v>342577</v>
      </c>
      <c r="EV398" s="94">
        <f t="shared" si="110"/>
        <v>348452</v>
      </c>
      <c r="EW398" s="94">
        <f t="shared" si="110"/>
        <v>354653</v>
      </c>
      <c r="EX398" s="94">
        <f t="shared" si="110"/>
        <v>358017</v>
      </c>
      <c r="EY398" s="94">
        <f t="shared" si="110"/>
        <v>370608</v>
      </c>
      <c r="EZ398" s="94">
        <f t="shared" si="110"/>
        <v>384085</v>
      </c>
      <c r="FA398" s="94">
        <f t="shared" si="110"/>
        <v>398689</v>
      </c>
      <c r="FB398" s="94">
        <f t="shared" si="110"/>
        <v>387526</v>
      </c>
      <c r="FC398" s="94">
        <f t="shared" si="110"/>
        <v>395267</v>
      </c>
      <c r="FD398" s="94">
        <f t="shared" si="110"/>
        <v>393678</v>
      </c>
      <c r="FE398" s="94">
        <f t="shared" si="110"/>
        <v>394483</v>
      </c>
      <c r="FF398" s="94">
        <f t="shared" si="110"/>
        <v>394064</v>
      </c>
      <c r="FG398" s="94">
        <f t="shared" si="110"/>
        <v>393694</v>
      </c>
      <c r="FH398" s="94">
        <f t="shared" si="110"/>
        <v>387441</v>
      </c>
      <c r="FI398" s="94">
        <f t="shared" si="110"/>
        <v>377608</v>
      </c>
      <c r="FJ398" s="94">
        <f t="shared" si="110"/>
        <v>367678</v>
      </c>
      <c r="FK398" s="94">
        <f t="shared" si="110"/>
        <v>351570</v>
      </c>
      <c r="FL398" s="94">
        <f t="shared" si="110"/>
        <v>336352</v>
      </c>
      <c r="FM398" s="94">
        <f t="shared" si="110"/>
        <v>327054</v>
      </c>
      <c r="FN398" s="94">
        <f t="shared" si="110"/>
        <v>316678</v>
      </c>
      <c r="FO398" s="94">
        <f t="shared" si="110"/>
        <v>303709</v>
      </c>
      <c r="FP398" s="94">
        <f t="shared" si="110"/>
        <v>290610</v>
      </c>
      <c r="FQ398" s="94">
        <f t="shared" si="110"/>
        <v>279833</v>
      </c>
      <c r="FR398" s="94">
        <f t="shared" si="110"/>
        <v>279610</v>
      </c>
      <c r="FS398" s="94">
        <f t="shared" si="110"/>
        <v>272596</v>
      </c>
      <c r="FT398" s="94">
        <f t="shared" si="110"/>
        <v>264748</v>
      </c>
      <c r="FU398" s="94">
        <f t="shared" si="110"/>
        <v>263794</v>
      </c>
      <c r="FV398" s="94">
        <f t="shared" si="110"/>
        <v>266937</v>
      </c>
      <c r="FW398" s="94">
        <f t="shared" si="110"/>
        <v>270293</v>
      </c>
      <c r="FX398" s="94">
        <f t="shared" si="110"/>
        <v>283387</v>
      </c>
      <c r="FY398" s="94">
        <f t="shared" si="110"/>
        <v>302472</v>
      </c>
      <c r="FZ398" s="94">
        <f t="shared" si="110"/>
        <v>228313</v>
      </c>
      <c r="GA398" s="94">
        <f t="shared" si="110"/>
        <v>217060</v>
      </c>
      <c r="GB398" s="94">
        <f t="shared" si="110"/>
        <v>211487</v>
      </c>
      <c r="GC398" s="94">
        <f t="shared" si="110"/>
        <v>191329</v>
      </c>
      <c r="GD398" s="94">
        <f t="shared" si="110"/>
        <v>166350</v>
      </c>
      <c r="GE398" s="94">
        <f t="shared" si="110"/>
        <v>143911</v>
      </c>
      <c r="GF398" s="94">
        <f t="shared" si="110"/>
        <v>144314</v>
      </c>
      <c r="GG398" s="94">
        <f t="shared" si="110"/>
        <v>136727</v>
      </c>
      <c r="GH398" s="94">
        <f t="shared" si="110"/>
        <v>126189</v>
      </c>
      <c r="GI398" s="94">
        <f t="shared" si="110"/>
        <v>112270</v>
      </c>
      <c r="GJ398" s="94">
        <f t="shared" si="110"/>
        <v>99353</v>
      </c>
      <c r="GK398" s="94">
        <f t="shared" si="110"/>
        <v>86576</v>
      </c>
      <c r="GL398" s="94">
        <f t="shared" si="110"/>
        <v>353270</v>
      </c>
    </row>
    <row r="399" spans="1:194" s="1" customFormat="1" ht="15" x14ac:dyDescent="0.25">
      <c r="A399" s="30" t="s">
        <v>437</v>
      </c>
      <c r="B399" s="1" t="s">
        <v>438</v>
      </c>
      <c r="C399" s="29" t="str">
        <f t="shared" ref="C399:C432" si="111">CONCATENATE(A399," - ",B399)</f>
        <v>LA wales - Blaenau Gwent</v>
      </c>
      <c r="D399" s="48">
        <f t="shared" ref="D399:D420" si="112">SUM(Y399:AD399)</f>
        <v>2396</v>
      </c>
      <c r="E399" s="48">
        <f t="shared" ref="E399:E420" si="113">SUM(DL399:DQ399)</f>
        <v>2294</v>
      </c>
      <c r="F399" s="49">
        <f>G399+H399</f>
        <v>67873</v>
      </c>
      <c r="G399" s="49">
        <f>SUM(M399:CY399)</f>
        <v>33377</v>
      </c>
      <c r="H399" s="50">
        <f>SUM(CZ399:GL399)</f>
        <v>34496</v>
      </c>
      <c r="I399" s="50">
        <f>SUM(AE399:CY399)</f>
        <v>26459</v>
      </c>
      <c r="J399" s="50">
        <f>SUM(DR399:GL399)</f>
        <v>27968</v>
      </c>
      <c r="K399" s="47">
        <f>SUM(M399:AD399)</f>
        <v>6918</v>
      </c>
      <c r="L399" s="48">
        <f>SUM(CZ399:DQ399)</f>
        <v>6528</v>
      </c>
      <c r="M399" s="683">
        <v>337</v>
      </c>
      <c r="N399" s="683">
        <v>328</v>
      </c>
      <c r="O399" s="683">
        <v>402</v>
      </c>
      <c r="P399" s="683">
        <v>357</v>
      </c>
      <c r="Q399" s="683">
        <v>382</v>
      </c>
      <c r="R399" s="683">
        <v>401</v>
      </c>
      <c r="S399" s="683">
        <v>388</v>
      </c>
      <c r="T399" s="683">
        <v>346</v>
      </c>
      <c r="U399" s="683">
        <v>380</v>
      </c>
      <c r="V399" s="683">
        <v>391</v>
      </c>
      <c r="W399" s="683">
        <v>402</v>
      </c>
      <c r="X399" s="683">
        <v>408</v>
      </c>
      <c r="Y399" s="683">
        <v>377</v>
      </c>
      <c r="Z399" s="683">
        <v>429</v>
      </c>
      <c r="AA399" s="683">
        <v>422</v>
      </c>
      <c r="AB399" s="683">
        <v>431</v>
      </c>
      <c r="AC399" s="683">
        <v>404</v>
      </c>
      <c r="AD399" s="683">
        <v>333</v>
      </c>
      <c r="AE399" s="683">
        <v>344</v>
      </c>
      <c r="AF399" s="683">
        <v>320</v>
      </c>
      <c r="AG399" s="683">
        <v>333</v>
      </c>
      <c r="AH399" s="683">
        <v>318</v>
      </c>
      <c r="AI399" s="683">
        <v>304</v>
      </c>
      <c r="AJ399" s="683">
        <v>344</v>
      </c>
      <c r="AK399" s="683">
        <v>388</v>
      </c>
      <c r="AL399" s="683">
        <v>372</v>
      </c>
      <c r="AM399" s="683">
        <v>398</v>
      </c>
      <c r="AN399" s="683">
        <v>423</v>
      </c>
      <c r="AO399" s="683">
        <v>385</v>
      </c>
      <c r="AP399" s="683">
        <v>393</v>
      </c>
      <c r="AQ399" s="683">
        <v>453</v>
      </c>
      <c r="AR399" s="683">
        <v>458</v>
      </c>
      <c r="AS399" s="683">
        <v>473</v>
      </c>
      <c r="AT399" s="683">
        <v>470</v>
      </c>
      <c r="AU399" s="683">
        <v>457</v>
      </c>
      <c r="AV399" s="683">
        <v>486</v>
      </c>
      <c r="AW399" s="683">
        <v>412</v>
      </c>
      <c r="AX399" s="683">
        <v>442</v>
      </c>
      <c r="AY399" s="683">
        <v>443</v>
      </c>
      <c r="AZ399" s="683">
        <v>433</v>
      </c>
      <c r="BA399" s="683">
        <v>408</v>
      </c>
      <c r="BB399" s="683">
        <v>429</v>
      </c>
      <c r="BC399" s="683">
        <v>376</v>
      </c>
      <c r="BD399" s="683">
        <v>390</v>
      </c>
      <c r="BE399" s="683">
        <v>374</v>
      </c>
      <c r="BF399" s="683">
        <v>379</v>
      </c>
      <c r="BG399" s="683">
        <v>360</v>
      </c>
      <c r="BH399" s="683">
        <v>301</v>
      </c>
      <c r="BI399" s="683">
        <v>344</v>
      </c>
      <c r="BJ399" s="683">
        <v>408</v>
      </c>
      <c r="BK399" s="683">
        <v>388</v>
      </c>
      <c r="BL399" s="683">
        <v>440</v>
      </c>
      <c r="BM399" s="683">
        <v>484</v>
      </c>
      <c r="BN399" s="683">
        <v>471</v>
      </c>
      <c r="BO399" s="683">
        <v>483</v>
      </c>
      <c r="BP399" s="683">
        <v>525</v>
      </c>
      <c r="BQ399" s="683">
        <v>504</v>
      </c>
      <c r="BR399" s="683">
        <v>498</v>
      </c>
      <c r="BS399" s="683">
        <v>518</v>
      </c>
      <c r="BT399" s="683">
        <v>525</v>
      </c>
      <c r="BU399" s="683">
        <v>504</v>
      </c>
      <c r="BV399" s="683">
        <v>488</v>
      </c>
      <c r="BW399" s="683">
        <v>485</v>
      </c>
      <c r="BX399" s="683">
        <v>423</v>
      </c>
      <c r="BY399" s="683">
        <v>434</v>
      </c>
      <c r="BZ399" s="683">
        <v>429</v>
      </c>
      <c r="CA399" s="683">
        <v>360</v>
      </c>
      <c r="CB399" s="683">
        <v>424</v>
      </c>
      <c r="CC399" s="683">
        <v>370</v>
      </c>
      <c r="CD399" s="683">
        <v>357</v>
      </c>
      <c r="CE399" s="683">
        <v>344</v>
      </c>
      <c r="CF399" s="683">
        <v>361</v>
      </c>
      <c r="CG399" s="683">
        <v>319</v>
      </c>
      <c r="CH399" s="683">
        <v>338</v>
      </c>
      <c r="CI399" s="683">
        <v>328</v>
      </c>
      <c r="CJ399" s="683">
        <v>332</v>
      </c>
      <c r="CK399" s="683">
        <v>314</v>
      </c>
      <c r="CL399" s="683">
        <v>372</v>
      </c>
      <c r="CM399" s="683">
        <v>271</v>
      </c>
      <c r="CN399" s="683">
        <v>240</v>
      </c>
      <c r="CO399" s="683">
        <v>225</v>
      </c>
      <c r="CP399" s="683">
        <v>221</v>
      </c>
      <c r="CQ399" s="683">
        <v>168</v>
      </c>
      <c r="CR399" s="683">
        <v>153</v>
      </c>
      <c r="CS399" s="683">
        <v>121</v>
      </c>
      <c r="CT399" s="683">
        <v>135</v>
      </c>
      <c r="CU399" s="683">
        <v>93</v>
      </c>
      <c r="CV399" s="683">
        <v>84</v>
      </c>
      <c r="CW399" s="683">
        <v>82</v>
      </c>
      <c r="CX399" s="683">
        <v>67</v>
      </c>
      <c r="CY399" s="683">
        <v>163</v>
      </c>
      <c r="CZ399" s="695">
        <v>308</v>
      </c>
      <c r="DA399" s="695">
        <v>340</v>
      </c>
      <c r="DB399" s="695">
        <v>349</v>
      </c>
      <c r="DC399" s="695">
        <v>310</v>
      </c>
      <c r="DD399" s="695">
        <v>354</v>
      </c>
      <c r="DE399" s="695">
        <v>354</v>
      </c>
      <c r="DF399" s="695">
        <v>364</v>
      </c>
      <c r="DG399" s="695">
        <v>380</v>
      </c>
      <c r="DH399" s="695">
        <v>365</v>
      </c>
      <c r="DI399" s="695">
        <v>340</v>
      </c>
      <c r="DJ399" s="695">
        <v>368</v>
      </c>
      <c r="DK399" s="695">
        <v>402</v>
      </c>
      <c r="DL399" s="695">
        <v>378</v>
      </c>
      <c r="DM399" s="695">
        <v>374</v>
      </c>
      <c r="DN399" s="695">
        <v>398</v>
      </c>
      <c r="DO399" s="695">
        <v>362</v>
      </c>
      <c r="DP399" s="695">
        <v>407</v>
      </c>
      <c r="DQ399" s="695">
        <v>375</v>
      </c>
      <c r="DR399" s="695">
        <v>379</v>
      </c>
      <c r="DS399" s="695">
        <v>291</v>
      </c>
      <c r="DT399" s="695">
        <v>215</v>
      </c>
      <c r="DU399" s="695">
        <v>262</v>
      </c>
      <c r="DV399" s="695">
        <v>337</v>
      </c>
      <c r="DW399" s="695">
        <v>337</v>
      </c>
      <c r="DX399" s="695">
        <v>391</v>
      </c>
      <c r="DY399" s="695">
        <v>410</v>
      </c>
      <c r="DZ399" s="695">
        <v>422</v>
      </c>
      <c r="EA399" s="695">
        <v>426</v>
      </c>
      <c r="EB399" s="695">
        <v>448</v>
      </c>
      <c r="EC399" s="695">
        <v>457</v>
      </c>
      <c r="ED399" s="695">
        <v>492</v>
      </c>
      <c r="EE399" s="695">
        <v>517</v>
      </c>
      <c r="EF399" s="695">
        <v>517</v>
      </c>
      <c r="EG399" s="695">
        <v>507</v>
      </c>
      <c r="EH399" s="695">
        <v>496</v>
      </c>
      <c r="EI399" s="695">
        <v>488</v>
      </c>
      <c r="EJ399" s="695">
        <v>530</v>
      </c>
      <c r="EK399" s="695">
        <v>506</v>
      </c>
      <c r="EL399" s="695">
        <v>451</v>
      </c>
      <c r="EM399" s="695">
        <v>425</v>
      </c>
      <c r="EN399" s="695">
        <v>375</v>
      </c>
      <c r="EO399" s="695">
        <v>395</v>
      </c>
      <c r="EP399" s="695">
        <v>433</v>
      </c>
      <c r="EQ399" s="695">
        <v>401</v>
      </c>
      <c r="ER399" s="695">
        <v>452</v>
      </c>
      <c r="ES399" s="695">
        <v>399</v>
      </c>
      <c r="ET399" s="695">
        <v>321</v>
      </c>
      <c r="EU399" s="695">
        <v>345</v>
      </c>
      <c r="EV399" s="695">
        <v>373</v>
      </c>
      <c r="EW399" s="695">
        <v>350</v>
      </c>
      <c r="EX399" s="695">
        <v>426</v>
      </c>
      <c r="EY399" s="695">
        <v>400</v>
      </c>
      <c r="EZ399" s="695">
        <v>471</v>
      </c>
      <c r="FA399" s="695">
        <v>514</v>
      </c>
      <c r="FB399" s="695">
        <v>500</v>
      </c>
      <c r="FC399" s="695">
        <v>533</v>
      </c>
      <c r="FD399" s="695">
        <v>542</v>
      </c>
      <c r="FE399" s="695">
        <v>546</v>
      </c>
      <c r="FF399" s="695">
        <v>548</v>
      </c>
      <c r="FG399" s="695">
        <v>528</v>
      </c>
      <c r="FH399" s="695">
        <v>487</v>
      </c>
      <c r="FI399" s="695">
        <v>518</v>
      </c>
      <c r="FJ399" s="695">
        <v>508</v>
      </c>
      <c r="FK399" s="695">
        <v>447</v>
      </c>
      <c r="FL399" s="695">
        <v>463</v>
      </c>
      <c r="FM399" s="695">
        <v>439</v>
      </c>
      <c r="FN399" s="695">
        <v>424</v>
      </c>
      <c r="FO399" s="695">
        <v>390</v>
      </c>
      <c r="FP399" s="695">
        <v>350</v>
      </c>
      <c r="FQ399" s="695">
        <v>320</v>
      </c>
      <c r="FR399" s="695">
        <v>384</v>
      </c>
      <c r="FS399" s="695">
        <v>345</v>
      </c>
      <c r="FT399" s="695">
        <v>353</v>
      </c>
      <c r="FU399" s="695">
        <v>358</v>
      </c>
      <c r="FV399" s="695">
        <v>344</v>
      </c>
      <c r="FW399" s="695">
        <v>380</v>
      </c>
      <c r="FX399" s="695">
        <v>346</v>
      </c>
      <c r="FY399" s="695">
        <v>383</v>
      </c>
      <c r="FZ399" s="695">
        <v>293</v>
      </c>
      <c r="GA399" s="695">
        <v>264</v>
      </c>
      <c r="GB399" s="695">
        <v>240</v>
      </c>
      <c r="GC399" s="695">
        <v>249</v>
      </c>
      <c r="GD399" s="695">
        <v>246</v>
      </c>
      <c r="GE399" s="695">
        <v>172</v>
      </c>
      <c r="GF399" s="695">
        <v>176</v>
      </c>
      <c r="GG399" s="695">
        <v>132</v>
      </c>
      <c r="GH399" s="695">
        <v>145</v>
      </c>
      <c r="GI399" s="695">
        <v>121</v>
      </c>
      <c r="GJ399" s="695">
        <v>130</v>
      </c>
      <c r="GK399" s="695">
        <v>78</v>
      </c>
      <c r="GL399" s="683">
        <v>327</v>
      </c>
    </row>
    <row r="400" spans="1:194" s="1" customFormat="1" ht="15" x14ac:dyDescent="0.25">
      <c r="A400" s="30" t="s">
        <v>34</v>
      </c>
      <c r="B400" s="1" t="s">
        <v>439</v>
      </c>
      <c r="C400" s="29" t="str">
        <f t="shared" si="111"/>
        <v>LA Wales - Bridgend</v>
      </c>
      <c r="D400" s="48">
        <f t="shared" si="112"/>
        <v>5483</v>
      </c>
      <c r="E400" s="48">
        <f t="shared" si="113"/>
        <v>5068</v>
      </c>
      <c r="F400" s="49">
        <f>G400+H400</f>
        <v>147530</v>
      </c>
      <c r="G400" s="49">
        <f>SUM(M400:CY400)</f>
        <v>72997</v>
      </c>
      <c r="H400" s="50">
        <f>SUM(CZ400:GL400)</f>
        <v>74533</v>
      </c>
      <c r="I400" s="50">
        <f>SUM(AE400:CY400)</f>
        <v>58093</v>
      </c>
      <c r="J400" s="50">
        <f>SUM(DR400:GL400)</f>
        <v>60652</v>
      </c>
      <c r="K400" s="47">
        <f>SUM(M400:AD400)</f>
        <v>14904</v>
      </c>
      <c r="L400" s="48">
        <f>SUM(CZ400:DQ400)</f>
        <v>13881</v>
      </c>
      <c r="M400" s="683">
        <v>663</v>
      </c>
      <c r="N400" s="683">
        <v>700</v>
      </c>
      <c r="O400" s="683">
        <v>744</v>
      </c>
      <c r="P400" s="683">
        <v>707</v>
      </c>
      <c r="Q400" s="683">
        <v>742</v>
      </c>
      <c r="R400" s="683">
        <v>763</v>
      </c>
      <c r="S400" s="683">
        <v>803</v>
      </c>
      <c r="T400" s="683">
        <v>840</v>
      </c>
      <c r="U400" s="683">
        <v>823</v>
      </c>
      <c r="V400" s="683">
        <v>867</v>
      </c>
      <c r="W400" s="683">
        <v>882</v>
      </c>
      <c r="X400" s="683">
        <v>887</v>
      </c>
      <c r="Y400" s="683">
        <v>900</v>
      </c>
      <c r="Z400" s="683">
        <v>986</v>
      </c>
      <c r="AA400" s="683">
        <v>908</v>
      </c>
      <c r="AB400" s="683">
        <v>915</v>
      </c>
      <c r="AC400" s="683">
        <v>893</v>
      </c>
      <c r="AD400" s="683">
        <v>881</v>
      </c>
      <c r="AE400" s="683">
        <v>820</v>
      </c>
      <c r="AF400" s="683">
        <v>778</v>
      </c>
      <c r="AG400" s="683">
        <v>661</v>
      </c>
      <c r="AH400" s="683">
        <v>663</v>
      </c>
      <c r="AI400" s="683">
        <v>736</v>
      </c>
      <c r="AJ400" s="683">
        <v>779</v>
      </c>
      <c r="AK400" s="683">
        <v>793</v>
      </c>
      <c r="AL400" s="683">
        <v>855</v>
      </c>
      <c r="AM400" s="683">
        <v>896</v>
      </c>
      <c r="AN400" s="683">
        <v>980</v>
      </c>
      <c r="AO400" s="683">
        <v>926</v>
      </c>
      <c r="AP400" s="683">
        <v>852</v>
      </c>
      <c r="AQ400" s="683">
        <v>967</v>
      </c>
      <c r="AR400" s="683">
        <v>886</v>
      </c>
      <c r="AS400" s="683">
        <v>1020</v>
      </c>
      <c r="AT400" s="683">
        <v>949</v>
      </c>
      <c r="AU400" s="683">
        <v>1021</v>
      </c>
      <c r="AV400" s="683">
        <v>1054</v>
      </c>
      <c r="AW400" s="683">
        <v>1023</v>
      </c>
      <c r="AX400" s="683">
        <v>986</v>
      </c>
      <c r="AY400" s="683">
        <v>970</v>
      </c>
      <c r="AZ400" s="683">
        <v>973</v>
      </c>
      <c r="BA400" s="683">
        <v>870</v>
      </c>
      <c r="BB400" s="683">
        <v>911</v>
      </c>
      <c r="BC400" s="683">
        <v>899</v>
      </c>
      <c r="BD400" s="683">
        <v>939</v>
      </c>
      <c r="BE400" s="683">
        <v>941</v>
      </c>
      <c r="BF400" s="683">
        <v>885</v>
      </c>
      <c r="BG400" s="683">
        <v>817</v>
      </c>
      <c r="BH400" s="683">
        <v>768</v>
      </c>
      <c r="BI400" s="683">
        <v>829</v>
      </c>
      <c r="BJ400" s="683">
        <v>834</v>
      </c>
      <c r="BK400" s="683">
        <v>896</v>
      </c>
      <c r="BL400" s="683">
        <v>887</v>
      </c>
      <c r="BM400" s="683">
        <v>979</v>
      </c>
      <c r="BN400" s="683">
        <v>1107</v>
      </c>
      <c r="BO400" s="683">
        <v>968</v>
      </c>
      <c r="BP400" s="683">
        <v>1006</v>
      </c>
      <c r="BQ400" s="683">
        <v>1047</v>
      </c>
      <c r="BR400" s="683">
        <v>1074</v>
      </c>
      <c r="BS400" s="683">
        <v>1077</v>
      </c>
      <c r="BT400" s="683">
        <v>1060</v>
      </c>
      <c r="BU400" s="683">
        <v>1070</v>
      </c>
      <c r="BV400" s="683">
        <v>982</v>
      </c>
      <c r="BW400" s="683">
        <v>1039</v>
      </c>
      <c r="BX400" s="683">
        <v>984</v>
      </c>
      <c r="BY400" s="683">
        <v>907</v>
      </c>
      <c r="BZ400" s="683">
        <v>902</v>
      </c>
      <c r="CA400" s="683">
        <v>878</v>
      </c>
      <c r="CB400" s="683">
        <v>803</v>
      </c>
      <c r="CC400" s="683">
        <v>797</v>
      </c>
      <c r="CD400" s="683">
        <v>733</v>
      </c>
      <c r="CE400" s="683">
        <v>706</v>
      </c>
      <c r="CF400" s="683">
        <v>750</v>
      </c>
      <c r="CG400" s="683">
        <v>709</v>
      </c>
      <c r="CH400" s="683">
        <v>757</v>
      </c>
      <c r="CI400" s="683">
        <v>683</v>
      </c>
      <c r="CJ400" s="683">
        <v>728</v>
      </c>
      <c r="CK400" s="683">
        <v>715</v>
      </c>
      <c r="CL400" s="683">
        <v>759</v>
      </c>
      <c r="CM400" s="683">
        <v>588</v>
      </c>
      <c r="CN400" s="683">
        <v>573</v>
      </c>
      <c r="CO400" s="683">
        <v>521</v>
      </c>
      <c r="CP400" s="683">
        <v>452</v>
      </c>
      <c r="CQ400" s="683">
        <v>393</v>
      </c>
      <c r="CR400" s="683">
        <v>386</v>
      </c>
      <c r="CS400" s="683">
        <v>319</v>
      </c>
      <c r="CT400" s="683">
        <v>273</v>
      </c>
      <c r="CU400" s="683">
        <v>268</v>
      </c>
      <c r="CV400" s="683">
        <v>201</v>
      </c>
      <c r="CW400" s="683">
        <v>169</v>
      </c>
      <c r="CX400" s="683">
        <v>174</v>
      </c>
      <c r="CY400" s="683">
        <v>492</v>
      </c>
      <c r="CZ400" s="695">
        <v>601</v>
      </c>
      <c r="DA400" s="695">
        <v>618</v>
      </c>
      <c r="DB400" s="695">
        <v>663</v>
      </c>
      <c r="DC400" s="695">
        <v>713</v>
      </c>
      <c r="DD400" s="695">
        <v>678</v>
      </c>
      <c r="DE400" s="695">
        <v>754</v>
      </c>
      <c r="DF400" s="695">
        <v>761</v>
      </c>
      <c r="DG400" s="695">
        <v>796</v>
      </c>
      <c r="DH400" s="695">
        <v>823</v>
      </c>
      <c r="DI400" s="695">
        <v>751</v>
      </c>
      <c r="DJ400" s="695">
        <v>832</v>
      </c>
      <c r="DK400" s="695">
        <v>823</v>
      </c>
      <c r="DL400" s="695">
        <v>877</v>
      </c>
      <c r="DM400" s="695">
        <v>898</v>
      </c>
      <c r="DN400" s="695">
        <v>876</v>
      </c>
      <c r="DO400" s="695">
        <v>775</v>
      </c>
      <c r="DP400" s="695">
        <v>831</v>
      </c>
      <c r="DQ400" s="695">
        <v>811</v>
      </c>
      <c r="DR400" s="695">
        <v>736</v>
      </c>
      <c r="DS400" s="695">
        <v>574</v>
      </c>
      <c r="DT400" s="695">
        <v>601</v>
      </c>
      <c r="DU400" s="695">
        <v>567</v>
      </c>
      <c r="DV400" s="695">
        <v>633</v>
      </c>
      <c r="DW400" s="695">
        <v>703</v>
      </c>
      <c r="DX400" s="695">
        <v>773</v>
      </c>
      <c r="DY400" s="695">
        <v>796</v>
      </c>
      <c r="DZ400" s="695">
        <v>836</v>
      </c>
      <c r="EA400" s="695">
        <v>847</v>
      </c>
      <c r="EB400" s="695">
        <v>865</v>
      </c>
      <c r="EC400" s="695">
        <v>879</v>
      </c>
      <c r="ED400" s="695">
        <v>894</v>
      </c>
      <c r="EE400" s="695">
        <v>962</v>
      </c>
      <c r="EF400" s="695">
        <v>1009</v>
      </c>
      <c r="EG400" s="695">
        <v>1042</v>
      </c>
      <c r="EH400" s="695">
        <v>1018</v>
      </c>
      <c r="EI400" s="695">
        <v>1112</v>
      </c>
      <c r="EJ400" s="695">
        <v>1084</v>
      </c>
      <c r="EK400" s="695">
        <v>1037</v>
      </c>
      <c r="EL400" s="695">
        <v>973</v>
      </c>
      <c r="EM400" s="695">
        <v>946</v>
      </c>
      <c r="EN400" s="695">
        <v>905</v>
      </c>
      <c r="EO400" s="695">
        <v>945</v>
      </c>
      <c r="EP400" s="695">
        <v>869</v>
      </c>
      <c r="EQ400" s="695">
        <v>958</v>
      </c>
      <c r="ER400" s="695">
        <v>949</v>
      </c>
      <c r="ES400" s="695">
        <v>836</v>
      </c>
      <c r="ET400" s="695">
        <v>817</v>
      </c>
      <c r="EU400" s="695">
        <v>843</v>
      </c>
      <c r="EV400" s="695">
        <v>841</v>
      </c>
      <c r="EW400" s="695">
        <v>920</v>
      </c>
      <c r="EX400" s="695">
        <v>935</v>
      </c>
      <c r="EY400" s="695">
        <v>992</v>
      </c>
      <c r="EZ400" s="695">
        <v>1015</v>
      </c>
      <c r="FA400" s="695">
        <v>1123</v>
      </c>
      <c r="FB400" s="695">
        <v>1054</v>
      </c>
      <c r="FC400" s="695">
        <v>1086</v>
      </c>
      <c r="FD400" s="695">
        <v>1051</v>
      </c>
      <c r="FE400" s="695">
        <v>1117</v>
      </c>
      <c r="FF400" s="695">
        <v>1093</v>
      </c>
      <c r="FG400" s="695">
        <v>1122</v>
      </c>
      <c r="FH400" s="695">
        <v>1098</v>
      </c>
      <c r="FI400" s="695">
        <v>1104</v>
      </c>
      <c r="FJ400" s="695">
        <v>1080</v>
      </c>
      <c r="FK400" s="695">
        <v>1011</v>
      </c>
      <c r="FL400" s="695">
        <v>983</v>
      </c>
      <c r="FM400" s="695">
        <v>937</v>
      </c>
      <c r="FN400" s="695">
        <v>902</v>
      </c>
      <c r="FO400" s="695">
        <v>841</v>
      </c>
      <c r="FP400" s="695">
        <v>824</v>
      </c>
      <c r="FQ400" s="695">
        <v>779</v>
      </c>
      <c r="FR400" s="695">
        <v>788</v>
      </c>
      <c r="FS400" s="695">
        <v>827</v>
      </c>
      <c r="FT400" s="695">
        <v>820</v>
      </c>
      <c r="FU400" s="695">
        <v>781</v>
      </c>
      <c r="FV400" s="695">
        <v>769</v>
      </c>
      <c r="FW400" s="695">
        <v>810</v>
      </c>
      <c r="FX400" s="695">
        <v>803</v>
      </c>
      <c r="FY400" s="695">
        <v>887</v>
      </c>
      <c r="FZ400" s="695">
        <v>623</v>
      </c>
      <c r="GA400" s="695">
        <v>613</v>
      </c>
      <c r="GB400" s="695">
        <v>628</v>
      </c>
      <c r="GC400" s="695">
        <v>578</v>
      </c>
      <c r="GD400" s="695">
        <v>476</v>
      </c>
      <c r="GE400" s="695">
        <v>444</v>
      </c>
      <c r="GF400" s="695">
        <v>410</v>
      </c>
      <c r="GG400" s="695">
        <v>397</v>
      </c>
      <c r="GH400" s="695">
        <v>350</v>
      </c>
      <c r="GI400" s="695">
        <v>339</v>
      </c>
      <c r="GJ400" s="695">
        <v>281</v>
      </c>
      <c r="GK400" s="695">
        <v>226</v>
      </c>
      <c r="GL400" s="683">
        <v>885</v>
      </c>
    </row>
    <row r="401" spans="1:194" s="1" customFormat="1" ht="15" x14ac:dyDescent="0.25">
      <c r="A401" s="30" t="s">
        <v>34</v>
      </c>
      <c r="B401" s="1" t="s">
        <v>440</v>
      </c>
      <c r="C401" s="29" t="str">
        <f t="shared" si="111"/>
        <v>LA Wales - Caerphilly</v>
      </c>
      <c r="D401" s="48">
        <f t="shared" si="112"/>
        <v>6696</v>
      </c>
      <c r="E401" s="48">
        <f t="shared" si="113"/>
        <v>6398</v>
      </c>
      <c r="F401" s="49">
        <f>G401+H401</f>
        <v>176865</v>
      </c>
      <c r="G401" s="49">
        <f>SUM(M401:CY401)</f>
        <v>86317</v>
      </c>
      <c r="H401" s="50">
        <f>SUM(CZ401:GL401)</f>
        <v>90548</v>
      </c>
      <c r="I401" s="50">
        <f>SUM(AE401:CY401)</f>
        <v>68087</v>
      </c>
      <c r="J401" s="50">
        <f>SUM(DR401:GL401)</f>
        <v>72961</v>
      </c>
      <c r="K401" s="47">
        <f>SUM(M401:AD401)</f>
        <v>18230</v>
      </c>
      <c r="L401" s="48">
        <f>SUM(CZ401:DQ401)</f>
        <v>17587</v>
      </c>
      <c r="M401" s="683">
        <v>792</v>
      </c>
      <c r="N401" s="683">
        <v>876</v>
      </c>
      <c r="O401" s="683">
        <v>849</v>
      </c>
      <c r="P401" s="683">
        <v>830</v>
      </c>
      <c r="Q401" s="683">
        <v>919</v>
      </c>
      <c r="R401" s="683">
        <v>952</v>
      </c>
      <c r="S401" s="683">
        <v>1041</v>
      </c>
      <c r="T401" s="683">
        <v>1005</v>
      </c>
      <c r="U401" s="683">
        <v>1034</v>
      </c>
      <c r="V401" s="683">
        <v>1087</v>
      </c>
      <c r="W401" s="683">
        <v>1078</v>
      </c>
      <c r="X401" s="683">
        <v>1071</v>
      </c>
      <c r="Y401" s="683">
        <v>1090</v>
      </c>
      <c r="Z401" s="683">
        <v>1105</v>
      </c>
      <c r="AA401" s="683">
        <v>1153</v>
      </c>
      <c r="AB401" s="683">
        <v>1140</v>
      </c>
      <c r="AC401" s="683">
        <v>1153</v>
      </c>
      <c r="AD401" s="683">
        <v>1055</v>
      </c>
      <c r="AE401" s="683">
        <v>1026</v>
      </c>
      <c r="AF401" s="683">
        <v>927</v>
      </c>
      <c r="AG401" s="683">
        <v>964</v>
      </c>
      <c r="AH401" s="683">
        <v>865</v>
      </c>
      <c r="AI401" s="683">
        <v>870</v>
      </c>
      <c r="AJ401" s="683">
        <v>993</v>
      </c>
      <c r="AK401" s="683">
        <v>1002</v>
      </c>
      <c r="AL401" s="683">
        <v>944</v>
      </c>
      <c r="AM401" s="683">
        <v>925</v>
      </c>
      <c r="AN401" s="683">
        <v>1161</v>
      </c>
      <c r="AO401" s="683">
        <v>1063</v>
      </c>
      <c r="AP401" s="683">
        <v>1038</v>
      </c>
      <c r="AQ401" s="683">
        <v>1086</v>
      </c>
      <c r="AR401" s="683">
        <v>1065</v>
      </c>
      <c r="AS401" s="683">
        <v>1112</v>
      </c>
      <c r="AT401" s="683">
        <v>1207</v>
      </c>
      <c r="AU401" s="683">
        <v>1141</v>
      </c>
      <c r="AV401" s="683">
        <v>1151</v>
      </c>
      <c r="AW401" s="683">
        <v>1197</v>
      </c>
      <c r="AX401" s="683">
        <v>1078</v>
      </c>
      <c r="AY401" s="683">
        <v>1173</v>
      </c>
      <c r="AZ401" s="683">
        <v>1098</v>
      </c>
      <c r="BA401" s="683">
        <v>1094</v>
      </c>
      <c r="BB401" s="683">
        <v>1056</v>
      </c>
      <c r="BC401" s="683">
        <v>994</v>
      </c>
      <c r="BD401" s="683">
        <v>1076</v>
      </c>
      <c r="BE401" s="683">
        <v>1102</v>
      </c>
      <c r="BF401" s="683">
        <v>994</v>
      </c>
      <c r="BG401" s="683">
        <v>951</v>
      </c>
      <c r="BH401" s="683">
        <v>993</v>
      </c>
      <c r="BI401" s="683">
        <v>993</v>
      </c>
      <c r="BJ401" s="683">
        <v>972</v>
      </c>
      <c r="BK401" s="683">
        <v>1067</v>
      </c>
      <c r="BL401" s="683">
        <v>1116</v>
      </c>
      <c r="BM401" s="683">
        <v>1140</v>
      </c>
      <c r="BN401" s="683">
        <v>1229</v>
      </c>
      <c r="BO401" s="683">
        <v>1114</v>
      </c>
      <c r="BP401" s="683">
        <v>1286</v>
      </c>
      <c r="BQ401" s="683">
        <v>1245</v>
      </c>
      <c r="BR401" s="683">
        <v>1199</v>
      </c>
      <c r="BS401" s="683">
        <v>1248</v>
      </c>
      <c r="BT401" s="683">
        <v>1251</v>
      </c>
      <c r="BU401" s="683">
        <v>1252</v>
      </c>
      <c r="BV401" s="683">
        <v>1253</v>
      </c>
      <c r="BW401" s="683">
        <v>1172</v>
      </c>
      <c r="BX401" s="683">
        <v>1111</v>
      </c>
      <c r="BY401" s="683">
        <v>1092</v>
      </c>
      <c r="BZ401" s="683">
        <v>1029</v>
      </c>
      <c r="CA401" s="683">
        <v>1015</v>
      </c>
      <c r="CB401" s="683">
        <v>1003</v>
      </c>
      <c r="CC401" s="683">
        <v>887</v>
      </c>
      <c r="CD401" s="683">
        <v>843</v>
      </c>
      <c r="CE401" s="683">
        <v>964</v>
      </c>
      <c r="CF401" s="683">
        <v>899</v>
      </c>
      <c r="CG401" s="683">
        <v>809</v>
      </c>
      <c r="CH401" s="683">
        <v>872</v>
      </c>
      <c r="CI401" s="683">
        <v>883</v>
      </c>
      <c r="CJ401" s="683">
        <v>774</v>
      </c>
      <c r="CK401" s="683">
        <v>901</v>
      </c>
      <c r="CL401" s="683">
        <v>911</v>
      </c>
      <c r="CM401" s="683">
        <v>668</v>
      </c>
      <c r="CN401" s="683">
        <v>620</v>
      </c>
      <c r="CO401" s="683">
        <v>568</v>
      </c>
      <c r="CP401" s="683">
        <v>516</v>
      </c>
      <c r="CQ401" s="683">
        <v>504</v>
      </c>
      <c r="CR401" s="683">
        <v>367</v>
      </c>
      <c r="CS401" s="683">
        <v>357</v>
      </c>
      <c r="CT401" s="683">
        <v>322</v>
      </c>
      <c r="CU401" s="683">
        <v>282</v>
      </c>
      <c r="CV401" s="683">
        <v>229</v>
      </c>
      <c r="CW401" s="683">
        <v>192</v>
      </c>
      <c r="CX401" s="683">
        <v>143</v>
      </c>
      <c r="CY401" s="683">
        <v>443</v>
      </c>
      <c r="CZ401" s="695">
        <v>738</v>
      </c>
      <c r="DA401" s="695">
        <v>752</v>
      </c>
      <c r="DB401" s="695">
        <v>860</v>
      </c>
      <c r="DC401" s="695">
        <v>822</v>
      </c>
      <c r="DD401" s="695">
        <v>905</v>
      </c>
      <c r="DE401" s="695">
        <v>892</v>
      </c>
      <c r="DF401" s="695">
        <v>992</v>
      </c>
      <c r="DG401" s="695">
        <v>1014</v>
      </c>
      <c r="DH401" s="695">
        <v>1047</v>
      </c>
      <c r="DI401" s="695">
        <v>1051</v>
      </c>
      <c r="DJ401" s="695">
        <v>1026</v>
      </c>
      <c r="DK401" s="695">
        <v>1090</v>
      </c>
      <c r="DL401" s="695">
        <v>1047</v>
      </c>
      <c r="DM401" s="695">
        <v>1093</v>
      </c>
      <c r="DN401" s="695">
        <v>1072</v>
      </c>
      <c r="DO401" s="695">
        <v>1067</v>
      </c>
      <c r="DP401" s="695">
        <v>1078</v>
      </c>
      <c r="DQ401" s="695">
        <v>1041</v>
      </c>
      <c r="DR401" s="695">
        <v>978</v>
      </c>
      <c r="DS401" s="695">
        <v>754</v>
      </c>
      <c r="DT401" s="695">
        <v>716</v>
      </c>
      <c r="DU401" s="695">
        <v>697</v>
      </c>
      <c r="DV401" s="695">
        <v>804</v>
      </c>
      <c r="DW401" s="695">
        <v>849</v>
      </c>
      <c r="DX401" s="695">
        <v>897</v>
      </c>
      <c r="DY401" s="695">
        <v>997</v>
      </c>
      <c r="DZ401" s="695">
        <v>1061</v>
      </c>
      <c r="EA401" s="695">
        <v>1169</v>
      </c>
      <c r="EB401" s="695">
        <v>1102</v>
      </c>
      <c r="EC401" s="695">
        <v>1170</v>
      </c>
      <c r="ED401" s="695">
        <v>1215</v>
      </c>
      <c r="EE401" s="695">
        <v>1278</v>
      </c>
      <c r="EF401" s="695">
        <v>1204</v>
      </c>
      <c r="EG401" s="695">
        <v>1217</v>
      </c>
      <c r="EH401" s="695">
        <v>1226</v>
      </c>
      <c r="EI401" s="695">
        <v>1254</v>
      </c>
      <c r="EJ401" s="695">
        <v>1335</v>
      </c>
      <c r="EK401" s="695">
        <v>1193</v>
      </c>
      <c r="EL401" s="695">
        <v>1249</v>
      </c>
      <c r="EM401" s="695">
        <v>1318</v>
      </c>
      <c r="EN401" s="695">
        <v>1176</v>
      </c>
      <c r="EO401" s="695">
        <v>1172</v>
      </c>
      <c r="EP401" s="695">
        <v>1144</v>
      </c>
      <c r="EQ401" s="695">
        <v>1177</v>
      </c>
      <c r="ER401" s="695">
        <v>1212</v>
      </c>
      <c r="ES401" s="695">
        <v>1113</v>
      </c>
      <c r="ET401" s="695">
        <v>1055</v>
      </c>
      <c r="EU401" s="695">
        <v>989</v>
      </c>
      <c r="EV401" s="695">
        <v>970</v>
      </c>
      <c r="EW401" s="695">
        <v>1011</v>
      </c>
      <c r="EX401" s="695">
        <v>1106</v>
      </c>
      <c r="EY401" s="695">
        <v>1202</v>
      </c>
      <c r="EZ401" s="695">
        <v>1284</v>
      </c>
      <c r="FA401" s="695">
        <v>1261</v>
      </c>
      <c r="FB401" s="695">
        <v>1230</v>
      </c>
      <c r="FC401" s="695">
        <v>1362</v>
      </c>
      <c r="FD401" s="695">
        <v>1315</v>
      </c>
      <c r="FE401" s="695">
        <v>1253</v>
      </c>
      <c r="FF401" s="695">
        <v>1252</v>
      </c>
      <c r="FG401" s="695">
        <v>1338</v>
      </c>
      <c r="FH401" s="695">
        <v>1313</v>
      </c>
      <c r="FI401" s="695">
        <v>1198</v>
      </c>
      <c r="FJ401" s="695">
        <v>1195</v>
      </c>
      <c r="FK401" s="695">
        <v>1217</v>
      </c>
      <c r="FL401" s="695">
        <v>1080</v>
      </c>
      <c r="FM401" s="695">
        <v>1072</v>
      </c>
      <c r="FN401" s="695">
        <v>1052</v>
      </c>
      <c r="FO401" s="695">
        <v>1069</v>
      </c>
      <c r="FP401" s="695">
        <v>1062</v>
      </c>
      <c r="FQ401" s="695">
        <v>983</v>
      </c>
      <c r="FR401" s="695">
        <v>978</v>
      </c>
      <c r="FS401" s="695">
        <v>1042</v>
      </c>
      <c r="FT401" s="695">
        <v>873</v>
      </c>
      <c r="FU401" s="695">
        <v>940</v>
      </c>
      <c r="FV401" s="695">
        <v>961</v>
      </c>
      <c r="FW401" s="695">
        <v>951</v>
      </c>
      <c r="FX401" s="695">
        <v>956</v>
      </c>
      <c r="FY401" s="695">
        <v>1035</v>
      </c>
      <c r="FZ401" s="695">
        <v>718</v>
      </c>
      <c r="GA401" s="695">
        <v>793</v>
      </c>
      <c r="GB401" s="695">
        <v>648</v>
      </c>
      <c r="GC401" s="695">
        <v>599</v>
      </c>
      <c r="GD401" s="695">
        <v>544</v>
      </c>
      <c r="GE401" s="695">
        <v>498</v>
      </c>
      <c r="GF401" s="695">
        <v>420</v>
      </c>
      <c r="GG401" s="695">
        <v>423</v>
      </c>
      <c r="GH401" s="695">
        <v>357</v>
      </c>
      <c r="GI401" s="695">
        <v>312</v>
      </c>
      <c r="GJ401" s="695">
        <v>279</v>
      </c>
      <c r="GK401" s="695">
        <v>243</v>
      </c>
      <c r="GL401" s="683">
        <v>845</v>
      </c>
    </row>
    <row r="402" spans="1:194" s="1" customFormat="1" ht="15" x14ac:dyDescent="0.25">
      <c r="A402" s="30" t="s">
        <v>34</v>
      </c>
      <c r="B402" s="1" t="s">
        <v>441</v>
      </c>
      <c r="C402" s="29" t="str">
        <f t="shared" si="111"/>
        <v>LA Wales - Cardiff</v>
      </c>
      <c r="D402" s="48">
        <f t="shared" si="112"/>
        <v>13662</v>
      </c>
      <c r="E402" s="48">
        <f t="shared" si="113"/>
        <v>13153</v>
      </c>
      <c r="F402" s="49">
        <f>G402+H402</f>
        <v>383919</v>
      </c>
      <c r="G402" s="49">
        <f>SUM(M402:CY402)</f>
        <v>188316</v>
      </c>
      <c r="H402" s="50">
        <f>SUM(CZ402:GL402)</f>
        <v>195603</v>
      </c>
      <c r="I402" s="50">
        <f>SUM(AE402:CY402)</f>
        <v>149611</v>
      </c>
      <c r="J402" s="50">
        <f>SUM(DR402:GL402)</f>
        <v>158556</v>
      </c>
      <c r="K402" s="47">
        <f>SUM(M402:AD402)</f>
        <v>38705</v>
      </c>
      <c r="L402" s="48">
        <f>SUM(CZ402:DQ402)</f>
        <v>37047</v>
      </c>
      <c r="M402" s="683">
        <v>1847</v>
      </c>
      <c r="N402" s="683">
        <v>1863</v>
      </c>
      <c r="O402" s="683">
        <v>2003</v>
      </c>
      <c r="P402" s="683">
        <v>1927</v>
      </c>
      <c r="Q402" s="683">
        <v>1991</v>
      </c>
      <c r="R402" s="683">
        <v>2059</v>
      </c>
      <c r="S402" s="683">
        <v>2107</v>
      </c>
      <c r="T402" s="683">
        <v>2182</v>
      </c>
      <c r="U402" s="683">
        <v>2297</v>
      </c>
      <c r="V402" s="683">
        <v>2254</v>
      </c>
      <c r="W402" s="683">
        <v>2279</v>
      </c>
      <c r="X402" s="683">
        <v>2234</v>
      </c>
      <c r="Y402" s="683">
        <v>2341</v>
      </c>
      <c r="Z402" s="683">
        <v>2392</v>
      </c>
      <c r="AA402" s="683">
        <v>2278</v>
      </c>
      <c r="AB402" s="683">
        <v>2229</v>
      </c>
      <c r="AC402" s="683">
        <v>2226</v>
      </c>
      <c r="AD402" s="683">
        <v>2196</v>
      </c>
      <c r="AE402" s="683">
        <v>2587</v>
      </c>
      <c r="AF402" s="683">
        <v>4245</v>
      </c>
      <c r="AG402" s="683">
        <v>4768</v>
      </c>
      <c r="AH402" s="683">
        <v>4721</v>
      </c>
      <c r="AI402" s="683">
        <v>4207</v>
      </c>
      <c r="AJ402" s="683">
        <v>3873</v>
      </c>
      <c r="AK402" s="683">
        <v>3458</v>
      </c>
      <c r="AL402" s="683">
        <v>3441</v>
      </c>
      <c r="AM402" s="683">
        <v>3427</v>
      </c>
      <c r="AN402" s="683">
        <v>3401</v>
      </c>
      <c r="AO402" s="683">
        <v>3345</v>
      </c>
      <c r="AP402" s="683">
        <v>3180</v>
      </c>
      <c r="AQ402" s="683">
        <v>3058</v>
      </c>
      <c r="AR402" s="683">
        <v>2958</v>
      </c>
      <c r="AS402" s="683">
        <v>2880</v>
      </c>
      <c r="AT402" s="683">
        <v>2885</v>
      </c>
      <c r="AU402" s="683">
        <v>2847</v>
      </c>
      <c r="AV402" s="683">
        <v>2645</v>
      </c>
      <c r="AW402" s="683">
        <v>2756</v>
      </c>
      <c r="AX402" s="683">
        <v>2661</v>
      </c>
      <c r="AY402" s="683">
        <v>2672</v>
      </c>
      <c r="AZ402" s="683">
        <v>2460</v>
      </c>
      <c r="BA402" s="683">
        <v>2501</v>
      </c>
      <c r="BB402" s="683">
        <v>2592</v>
      </c>
      <c r="BC402" s="683">
        <v>2372</v>
      </c>
      <c r="BD402" s="683">
        <v>2426</v>
      </c>
      <c r="BE402" s="683">
        <v>2348</v>
      </c>
      <c r="BF402" s="683">
        <v>2275</v>
      </c>
      <c r="BG402" s="683">
        <v>2004</v>
      </c>
      <c r="BH402" s="683">
        <v>2121</v>
      </c>
      <c r="BI402" s="683">
        <v>2033</v>
      </c>
      <c r="BJ402" s="683">
        <v>2032</v>
      </c>
      <c r="BK402" s="683">
        <v>2070</v>
      </c>
      <c r="BL402" s="683">
        <v>1911</v>
      </c>
      <c r="BM402" s="683">
        <v>1949</v>
      </c>
      <c r="BN402" s="683">
        <v>2068</v>
      </c>
      <c r="BO402" s="683">
        <v>1987</v>
      </c>
      <c r="BP402" s="683">
        <v>2023</v>
      </c>
      <c r="BQ402" s="683">
        <v>1942</v>
      </c>
      <c r="BR402" s="683">
        <v>2012</v>
      </c>
      <c r="BS402" s="683">
        <v>1804</v>
      </c>
      <c r="BT402" s="683">
        <v>1958</v>
      </c>
      <c r="BU402" s="683">
        <v>1881</v>
      </c>
      <c r="BV402" s="683">
        <v>1856</v>
      </c>
      <c r="BW402" s="683">
        <v>1937</v>
      </c>
      <c r="BX402" s="683">
        <v>1734</v>
      </c>
      <c r="BY402" s="683">
        <v>1782</v>
      </c>
      <c r="BZ402" s="683">
        <v>1744</v>
      </c>
      <c r="CA402" s="683">
        <v>1606</v>
      </c>
      <c r="CB402" s="683">
        <v>1592</v>
      </c>
      <c r="CC402" s="683">
        <v>1450</v>
      </c>
      <c r="CD402" s="683">
        <v>1373</v>
      </c>
      <c r="CE402" s="683">
        <v>1401</v>
      </c>
      <c r="CF402" s="683">
        <v>1323</v>
      </c>
      <c r="CG402" s="683">
        <v>1228</v>
      </c>
      <c r="CH402" s="683">
        <v>1263</v>
      </c>
      <c r="CI402" s="683">
        <v>1280</v>
      </c>
      <c r="CJ402" s="683">
        <v>1223</v>
      </c>
      <c r="CK402" s="683">
        <v>1185</v>
      </c>
      <c r="CL402" s="683">
        <v>1263</v>
      </c>
      <c r="CM402" s="683">
        <v>906</v>
      </c>
      <c r="CN402" s="683">
        <v>849</v>
      </c>
      <c r="CO402" s="683">
        <v>827</v>
      </c>
      <c r="CP402" s="683">
        <v>662</v>
      </c>
      <c r="CQ402" s="683">
        <v>584</v>
      </c>
      <c r="CR402" s="683">
        <v>546</v>
      </c>
      <c r="CS402" s="683">
        <v>514</v>
      </c>
      <c r="CT402" s="683">
        <v>446</v>
      </c>
      <c r="CU402" s="683">
        <v>410</v>
      </c>
      <c r="CV402" s="683">
        <v>365</v>
      </c>
      <c r="CW402" s="683">
        <v>304</v>
      </c>
      <c r="CX402" s="683">
        <v>269</v>
      </c>
      <c r="CY402" s="683">
        <v>905</v>
      </c>
      <c r="CZ402" s="695">
        <v>1713</v>
      </c>
      <c r="DA402" s="695">
        <v>1725</v>
      </c>
      <c r="DB402" s="695">
        <v>1914</v>
      </c>
      <c r="DC402" s="695">
        <v>1828</v>
      </c>
      <c r="DD402" s="695">
        <v>2012</v>
      </c>
      <c r="DE402" s="695">
        <v>1977</v>
      </c>
      <c r="DF402" s="695">
        <v>1995</v>
      </c>
      <c r="DG402" s="695">
        <v>2058</v>
      </c>
      <c r="DH402" s="695">
        <v>2246</v>
      </c>
      <c r="DI402" s="695">
        <v>2100</v>
      </c>
      <c r="DJ402" s="695">
        <v>2115</v>
      </c>
      <c r="DK402" s="695">
        <v>2211</v>
      </c>
      <c r="DL402" s="695">
        <v>2313</v>
      </c>
      <c r="DM402" s="695">
        <v>2168</v>
      </c>
      <c r="DN402" s="695">
        <v>2163</v>
      </c>
      <c r="DO402" s="695">
        <v>2180</v>
      </c>
      <c r="DP402" s="695">
        <v>2236</v>
      </c>
      <c r="DQ402" s="695">
        <v>2093</v>
      </c>
      <c r="DR402" s="695">
        <v>2507</v>
      </c>
      <c r="DS402" s="695">
        <v>4779</v>
      </c>
      <c r="DT402" s="695">
        <v>5577</v>
      </c>
      <c r="DU402" s="695">
        <v>5570</v>
      </c>
      <c r="DV402" s="695">
        <v>4618</v>
      </c>
      <c r="DW402" s="695">
        <v>3477</v>
      </c>
      <c r="DX402" s="695">
        <v>3233</v>
      </c>
      <c r="DY402" s="695">
        <v>3149</v>
      </c>
      <c r="DZ402" s="695">
        <v>3435</v>
      </c>
      <c r="EA402" s="695">
        <v>3229</v>
      </c>
      <c r="EB402" s="695">
        <v>3224</v>
      </c>
      <c r="EC402" s="695">
        <v>3113</v>
      </c>
      <c r="ED402" s="695">
        <v>3078</v>
      </c>
      <c r="EE402" s="695">
        <v>2849</v>
      </c>
      <c r="EF402" s="695">
        <v>3033</v>
      </c>
      <c r="EG402" s="695">
        <v>2918</v>
      </c>
      <c r="EH402" s="695">
        <v>2817</v>
      </c>
      <c r="EI402" s="695">
        <v>2895</v>
      </c>
      <c r="EJ402" s="695">
        <v>2769</v>
      </c>
      <c r="EK402" s="695">
        <v>2799</v>
      </c>
      <c r="EL402" s="695">
        <v>2753</v>
      </c>
      <c r="EM402" s="695">
        <v>2715</v>
      </c>
      <c r="EN402" s="695">
        <v>2563</v>
      </c>
      <c r="EO402" s="695">
        <v>2611</v>
      </c>
      <c r="EP402" s="695">
        <v>2484</v>
      </c>
      <c r="EQ402" s="695">
        <v>2474</v>
      </c>
      <c r="ER402" s="695">
        <v>2496</v>
      </c>
      <c r="ES402" s="695">
        <v>2216</v>
      </c>
      <c r="ET402" s="695">
        <v>2132</v>
      </c>
      <c r="EU402" s="695">
        <v>2130</v>
      </c>
      <c r="EV402" s="695">
        <v>2100</v>
      </c>
      <c r="EW402" s="695">
        <v>2033</v>
      </c>
      <c r="EX402" s="695">
        <v>1990</v>
      </c>
      <c r="EY402" s="695">
        <v>1937</v>
      </c>
      <c r="EZ402" s="695">
        <v>2046</v>
      </c>
      <c r="FA402" s="695">
        <v>2151</v>
      </c>
      <c r="FB402" s="695">
        <v>2123</v>
      </c>
      <c r="FC402" s="695">
        <v>2086</v>
      </c>
      <c r="FD402" s="695">
        <v>2052</v>
      </c>
      <c r="FE402" s="695">
        <v>2048</v>
      </c>
      <c r="FF402" s="695">
        <v>2121</v>
      </c>
      <c r="FG402" s="695">
        <v>2088</v>
      </c>
      <c r="FH402" s="695">
        <v>2041</v>
      </c>
      <c r="FI402" s="695">
        <v>2026</v>
      </c>
      <c r="FJ402" s="695">
        <v>1966</v>
      </c>
      <c r="FK402" s="695">
        <v>1873</v>
      </c>
      <c r="FL402" s="695">
        <v>1816</v>
      </c>
      <c r="FM402" s="695">
        <v>1772</v>
      </c>
      <c r="FN402" s="695">
        <v>1818</v>
      </c>
      <c r="FO402" s="695">
        <v>1598</v>
      </c>
      <c r="FP402" s="695">
        <v>1541</v>
      </c>
      <c r="FQ402" s="695">
        <v>1452</v>
      </c>
      <c r="FR402" s="695">
        <v>1510</v>
      </c>
      <c r="FS402" s="695">
        <v>1470</v>
      </c>
      <c r="FT402" s="695">
        <v>1385</v>
      </c>
      <c r="FU402" s="695">
        <v>1367</v>
      </c>
      <c r="FV402" s="695">
        <v>1368</v>
      </c>
      <c r="FW402" s="695">
        <v>1282</v>
      </c>
      <c r="FX402" s="695">
        <v>1386</v>
      </c>
      <c r="FY402" s="695">
        <v>1503</v>
      </c>
      <c r="FZ402" s="695">
        <v>1047</v>
      </c>
      <c r="GA402" s="695">
        <v>1019</v>
      </c>
      <c r="GB402" s="695">
        <v>973</v>
      </c>
      <c r="GC402" s="695">
        <v>895</v>
      </c>
      <c r="GD402" s="695">
        <v>806</v>
      </c>
      <c r="GE402" s="695">
        <v>752</v>
      </c>
      <c r="GF402" s="695">
        <v>700</v>
      </c>
      <c r="GG402" s="695">
        <v>684</v>
      </c>
      <c r="GH402" s="695">
        <v>664</v>
      </c>
      <c r="GI402" s="695">
        <v>560</v>
      </c>
      <c r="GJ402" s="695">
        <v>528</v>
      </c>
      <c r="GK402" s="695">
        <v>414</v>
      </c>
      <c r="GL402" s="683">
        <v>1922</v>
      </c>
    </row>
    <row r="403" spans="1:194" s="1" customFormat="1" ht="15" x14ac:dyDescent="0.25">
      <c r="A403" s="30" t="s">
        <v>34</v>
      </c>
      <c r="B403" s="1" t="s">
        <v>442</v>
      </c>
      <c r="C403" s="29" t="str">
        <f t="shared" si="111"/>
        <v>LA Wales - Carmarthenshire</v>
      </c>
      <c r="D403" s="48">
        <f t="shared" si="112"/>
        <v>7011</v>
      </c>
      <c r="E403" s="48">
        <f t="shared" si="113"/>
        <v>6623</v>
      </c>
      <c r="F403" s="49">
        <f t="shared" ref="F403:F420" si="114">G403+H403</f>
        <v>190800</v>
      </c>
      <c r="G403" s="49">
        <f t="shared" ref="G403:G420" si="115">SUM(M403:CY403)</f>
        <v>93111</v>
      </c>
      <c r="H403" s="50">
        <f t="shared" ref="H403:H420" si="116">SUM(CZ403:GL403)</f>
        <v>97689</v>
      </c>
      <c r="I403" s="50">
        <f t="shared" ref="I403:I420" si="117">SUM(AE403:CY403)</f>
        <v>74449</v>
      </c>
      <c r="J403" s="50">
        <f t="shared" ref="J403:J420" si="118">SUM(DR403:GL403)</f>
        <v>79914</v>
      </c>
      <c r="K403" s="47">
        <f t="shared" ref="K403:K420" si="119">SUM(M403:AD403)</f>
        <v>18662</v>
      </c>
      <c r="L403" s="48">
        <f t="shared" ref="L403:L420" si="120">SUM(CZ403:DQ403)</f>
        <v>17775</v>
      </c>
      <c r="M403" s="683">
        <v>763</v>
      </c>
      <c r="N403" s="683">
        <v>831</v>
      </c>
      <c r="O403" s="683">
        <v>900</v>
      </c>
      <c r="P403" s="683">
        <v>888</v>
      </c>
      <c r="Q403" s="683">
        <v>885</v>
      </c>
      <c r="R403" s="683">
        <v>985</v>
      </c>
      <c r="S403" s="683">
        <v>1005</v>
      </c>
      <c r="T403" s="683">
        <v>1031</v>
      </c>
      <c r="U403" s="683">
        <v>1106</v>
      </c>
      <c r="V403" s="683">
        <v>1090</v>
      </c>
      <c r="W403" s="683">
        <v>1066</v>
      </c>
      <c r="X403" s="683">
        <v>1101</v>
      </c>
      <c r="Y403" s="683">
        <v>1216</v>
      </c>
      <c r="Z403" s="683">
        <v>1200</v>
      </c>
      <c r="AA403" s="683">
        <v>1166</v>
      </c>
      <c r="AB403" s="683">
        <v>1121</v>
      </c>
      <c r="AC403" s="683">
        <v>1154</v>
      </c>
      <c r="AD403" s="683">
        <v>1154</v>
      </c>
      <c r="AE403" s="683">
        <v>1144</v>
      </c>
      <c r="AF403" s="683">
        <v>952</v>
      </c>
      <c r="AG403" s="683">
        <v>851</v>
      </c>
      <c r="AH403" s="683">
        <v>873</v>
      </c>
      <c r="AI403" s="683">
        <v>892</v>
      </c>
      <c r="AJ403" s="683">
        <v>914</v>
      </c>
      <c r="AK403" s="683">
        <v>887</v>
      </c>
      <c r="AL403" s="683">
        <v>907</v>
      </c>
      <c r="AM403" s="683">
        <v>970</v>
      </c>
      <c r="AN403" s="683">
        <v>1042</v>
      </c>
      <c r="AO403" s="683">
        <v>1006</v>
      </c>
      <c r="AP403" s="683">
        <v>949</v>
      </c>
      <c r="AQ403" s="683">
        <v>974</v>
      </c>
      <c r="AR403" s="683">
        <v>990</v>
      </c>
      <c r="AS403" s="683">
        <v>1042</v>
      </c>
      <c r="AT403" s="683">
        <v>1072</v>
      </c>
      <c r="AU403" s="683">
        <v>1143</v>
      </c>
      <c r="AV403" s="683">
        <v>1090</v>
      </c>
      <c r="AW403" s="683">
        <v>1150</v>
      </c>
      <c r="AX403" s="683">
        <v>1096</v>
      </c>
      <c r="AY403" s="683">
        <v>1089</v>
      </c>
      <c r="AZ403" s="683">
        <v>1008</v>
      </c>
      <c r="BA403" s="683">
        <v>1048</v>
      </c>
      <c r="BB403" s="683">
        <v>1047</v>
      </c>
      <c r="BC403" s="683">
        <v>1040</v>
      </c>
      <c r="BD403" s="683">
        <v>1062</v>
      </c>
      <c r="BE403" s="683">
        <v>1064</v>
      </c>
      <c r="BF403" s="683">
        <v>1039</v>
      </c>
      <c r="BG403" s="683">
        <v>969</v>
      </c>
      <c r="BH403" s="683">
        <v>964</v>
      </c>
      <c r="BI403" s="683">
        <v>1029</v>
      </c>
      <c r="BJ403" s="683">
        <v>1042</v>
      </c>
      <c r="BK403" s="683">
        <v>1083</v>
      </c>
      <c r="BL403" s="683">
        <v>1129</v>
      </c>
      <c r="BM403" s="683">
        <v>1216</v>
      </c>
      <c r="BN403" s="683">
        <v>1298</v>
      </c>
      <c r="BO403" s="683">
        <v>1265</v>
      </c>
      <c r="BP403" s="683">
        <v>1259</v>
      </c>
      <c r="BQ403" s="683">
        <v>1280</v>
      </c>
      <c r="BR403" s="683">
        <v>1398</v>
      </c>
      <c r="BS403" s="683">
        <v>1393</v>
      </c>
      <c r="BT403" s="683">
        <v>1451</v>
      </c>
      <c r="BU403" s="683">
        <v>1466</v>
      </c>
      <c r="BV403" s="683">
        <v>1322</v>
      </c>
      <c r="BW403" s="683">
        <v>1434</v>
      </c>
      <c r="BX403" s="683">
        <v>1366</v>
      </c>
      <c r="BY403" s="683">
        <v>1340</v>
      </c>
      <c r="BZ403" s="683">
        <v>1258</v>
      </c>
      <c r="CA403" s="683">
        <v>1304</v>
      </c>
      <c r="CB403" s="683">
        <v>1232</v>
      </c>
      <c r="CC403" s="683">
        <v>1155</v>
      </c>
      <c r="CD403" s="683">
        <v>1228</v>
      </c>
      <c r="CE403" s="683">
        <v>1189</v>
      </c>
      <c r="CF403" s="683">
        <v>1169</v>
      </c>
      <c r="CG403" s="683">
        <v>1109</v>
      </c>
      <c r="CH403" s="683">
        <v>1074</v>
      </c>
      <c r="CI403" s="683">
        <v>1094</v>
      </c>
      <c r="CJ403" s="683">
        <v>1091</v>
      </c>
      <c r="CK403" s="683">
        <v>1136</v>
      </c>
      <c r="CL403" s="683">
        <v>1102</v>
      </c>
      <c r="CM403" s="683">
        <v>952</v>
      </c>
      <c r="CN403" s="683">
        <v>853</v>
      </c>
      <c r="CO403" s="683">
        <v>764</v>
      </c>
      <c r="CP403" s="683">
        <v>697</v>
      </c>
      <c r="CQ403" s="683">
        <v>646</v>
      </c>
      <c r="CR403" s="683">
        <v>526</v>
      </c>
      <c r="CS403" s="683">
        <v>473</v>
      </c>
      <c r="CT403" s="683">
        <v>450</v>
      </c>
      <c r="CU403" s="683">
        <v>352</v>
      </c>
      <c r="CV403" s="683">
        <v>366</v>
      </c>
      <c r="CW403" s="683">
        <v>271</v>
      </c>
      <c r="CX403" s="683">
        <v>247</v>
      </c>
      <c r="CY403" s="683">
        <v>666</v>
      </c>
      <c r="CZ403" s="695">
        <v>772</v>
      </c>
      <c r="DA403" s="695">
        <v>802</v>
      </c>
      <c r="DB403" s="695">
        <v>816</v>
      </c>
      <c r="DC403" s="695">
        <v>820</v>
      </c>
      <c r="DD403" s="695">
        <v>903</v>
      </c>
      <c r="DE403" s="695">
        <v>946</v>
      </c>
      <c r="DF403" s="695">
        <v>980</v>
      </c>
      <c r="DG403" s="695">
        <v>986</v>
      </c>
      <c r="DH403" s="695">
        <v>1022</v>
      </c>
      <c r="DI403" s="695">
        <v>1001</v>
      </c>
      <c r="DJ403" s="695">
        <v>1012</v>
      </c>
      <c r="DK403" s="695">
        <v>1092</v>
      </c>
      <c r="DL403" s="695">
        <v>1073</v>
      </c>
      <c r="DM403" s="695">
        <v>1137</v>
      </c>
      <c r="DN403" s="695">
        <v>1060</v>
      </c>
      <c r="DO403" s="695">
        <v>1078</v>
      </c>
      <c r="DP403" s="695">
        <v>1176</v>
      </c>
      <c r="DQ403" s="695">
        <v>1099</v>
      </c>
      <c r="DR403" s="695">
        <v>969</v>
      </c>
      <c r="DS403" s="695">
        <v>836</v>
      </c>
      <c r="DT403" s="695">
        <v>675</v>
      </c>
      <c r="DU403" s="695">
        <v>725</v>
      </c>
      <c r="DV403" s="695">
        <v>692</v>
      </c>
      <c r="DW403" s="695">
        <v>885</v>
      </c>
      <c r="DX403" s="695">
        <v>869</v>
      </c>
      <c r="DY403" s="695">
        <v>893</v>
      </c>
      <c r="DZ403" s="695">
        <v>934</v>
      </c>
      <c r="EA403" s="695">
        <v>973</v>
      </c>
      <c r="EB403" s="695">
        <v>1005</v>
      </c>
      <c r="EC403" s="695">
        <v>1020</v>
      </c>
      <c r="ED403" s="695">
        <v>1043</v>
      </c>
      <c r="EE403" s="695">
        <v>1050</v>
      </c>
      <c r="EF403" s="695">
        <v>1157</v>
      </c>
      <c r="EG403" s="695">
        <v>1190</v>
      </c>
      <c r="EH403" s="695">
        <v>1051</v>
      </c>
      <c r="EI403" s="695">
        <v>1183</v>
      </c>
      <c r="EJ403" s="695">
        <v>1209</v>
      </c>
      <c r="EK403" s="695">
        <v>1162</v>
      </c>
      <c r="EL403" s="695">
        <v>1177</v>
      </c>
      <c r="EM403" s="695">
        <v>1127</v>
      </c>
      <c r="EN403" s="695">
        <v>1155</v>
      </c>
      <c r="EO403" s="695">
        <v>1155</v>
      </c>
      <c r="EP403" s="695">
        <v>1114</v>
      </c>
      <c r="EQ403" s="695">
        <v>1203</v>
      </c>
      <c r="ER403" s="695">
        <v>1172</v>
      </c>
      <c r="ES403" s="695">
        <v>1128</v>
      </c>
      <c r="ET403" s="695">
        <v>1086</v>
      </c>
      <c r="EU403" s="695">
        <v>939</v>
      </c>
      <c r="EV403" s="695">
        <v>1036</v>
      </c>
      <c r="EW403" s="695">
        <v>1109</v>
      </c>
      <c r="EX403" s="695">
        <v>1159</v>
      </c>
      <c r="EY403" s="695">
        <v>1207</v>
      </c>
      <c r="EZ403" s="695">
        <v>1296</v>
      </c>
      <c r="FA403" s="695">
        <v>1360</v>
      </c>
      <c r="FB403" s="695">
        <v>1389</v>
      </c>
      <c r="FC403" s="695">
        <v>1463</v>
      </c>
      <c r="FD403" s="695">
        <v>1525</v>
      </c>
      <c r="FE403" s="695">
        <v>1497</v>
      </c>
      <c r="FF403" s="695">
        <v>1557</v>
      </c>
      <c r="FG403" s="695">
        <v>1571</v>
      </c>
      <c r="FH403" s="695">
        <v>1538</v>
      </c>
      <c r="FI403" s="695">
        <v>1543</v>
      </c>
      <c r="FJ403" s="695">
        <v>1518</v>
      </c>
      <c r="FK403" s="695">
        <v>1487</v>
      </c>
      <c r="FL403" s="695">
        <v>1395</v>
      </c>
      <c r="FM403" s="695">
        <v>1438</v>
      </c>
      <c r="FN403" s="695">
        <v>1392</v>
      </c>
      <c r="FO403" s="695">
        <v>1317</v>
      </c>
      <c r="FP403" s="695">
        <v>1301</v>
      </c>
      <c r="FQ403" s="695">
        <v>1261</v>
      </c>
      <c r="FR403" s="695">
        <v>1242</v>
      </c>
      <c r="FS403" s="695">
        <v>1233</v>
      </c>
      <c r="FT403" s="695">
        <v>1189</v>
      </c>
      <c r="FU403" s="695">
        <v>1142</v>
      </c>
      <c r="FV403" s="695">
        <v>1123</v>
      </c>
      <c r="FW403" s="695">
        <v>1166</v>
      </c>
      <c r="FX403" s="695">
        <v>1217</v>
      </c>
      <c r="FY403" s="695">
        <v>1239</v>
      </c>
      <c r="FZ403" s="695">
        <v>984</v>
      </c>
      <c r="GA403" s="695">
        <v>911</v>
      </c>
      <c r="GB403" s="695">
        <v>920</v>
      </c>
      <c r="GC403" s="695">
        <v>868</v>
      </c>
      <c r="GD403" s="695">
        <v>752</v>
      </c>
      <c r="GE403" s="695">
        <v>638</v>
      </c>
      <c r="GF403" s="695">
        <v>579</v>
      </c>
      <c r="GG403" s="695">
        <v>538</v>
      </c>
      <c r="GH403" s="695">
        <v>495</v>
      </c>
      <c r="GI403" s="695">
        <v>461</v>
      </c>
      <c r="GJ403" s="695">
        <v>360</v>
      </c>
      <c r="GK403" s="695">
        <v>319</v>
      </c>
      <c r="GL403" s="683">
        <v>1402</v>
      </c>
    </row>
    <row r="404" spans="1:194" s="1" customFormat="1" ht="15" x14ac:dyDescent="0.25">
      <c r="A404" s="30" t="s">
        <v>34</v>
      </c>
      <c r="B404" s="1" t="s">
        <v>443</v>
      </c>
      <c r="C404" s="29" t="str">
        <f t="shared" si="111"/>
        <v>LA Wales - Ceredigion</v>
      </c>
      <c r="D404" s="48">
        <f t="shared" si="112"/>
        <v>2126</v>
      </c>
      <c r="E404" s="48">
        <f t="shared" si="113"/>
        <v>2050</v>
      </c>
      <c r="F404" s="49">
        <f t="shared" si="114"/>
        <v>72599</v>
      </c>
      <c r="G404" s="49">
        <f t="shared" si="115"/>
        <v>35393</v>
      </c>
      <c r="H404" s="50">
        <f t="shared" si="116"/>
        <v>37206</v>
      </c>
      <c r="I404" s="50">
        <f t="shared" si="117"/>
        <v>29651</v>
      </c>
      <c r="J404" s="50">
        <f t="shared" si="118"/>
        <v>31552</v>
      </c>
      <c r="K404" s="47">
        <f t="shared" si="119"/>
        <v>5742</v>
      </c>
      <c r="L404" s="48">
        <f t="shared" si="120"/>
        <v>5654</v>
      </c>
      <c r="M404" s="683">
        <v>275</v>
      </c>
      <c r="N404" s="683">
        <v>262</v>
      </c>
      <c r="O404" s="683">
        <v>277</v>
      </c>
      <c r="P404" s="683">
        <v>255</v>
      </c>
      <c r="Q404" s="683">
        <v>293</v>
      </c>
      <c r="R404" s="683">
        <v>287</v>
      </c>
      <c r="S404" s="683">
        <v>296</v>
      </c>
      <c r="T404" s="683">
        <v>322</v>
      </c>
      <c r="U404" s="683">
        <v>358</v>
      </c>
      <c r="V404" s="683">
        <v>324</v>
      </c>
      <c r="W404" s="683">
        <v>306</v>
      </c>
      <c r="X404" s="683">
        <v>361</v>
      </c>
      <c r="Y404" s="683">
        <v>366</v>
      </c>
      <c r="Z404" s="683">
        <v>382</v>
      </c>
      <c r="AA404" s="683">
        <v>359</v>
      </c>
      <c r="AB404" s="683">
        <v>343</v>
      </c>
      <c r="AC404" s="683">
        <v>342</v>
      </c>
      <c r="AD404" s="683">
        <v>334</v>
      </c>
      <c r="AE404" s="683">
        <v>462</v>
      </c>
      <c r="AF404" s="683">
        <v>911</v>
      </c>
      <c r="AG404" s="683">
        <v>900</v>
      </c>
      <c r="AH404" s="683">
        <v>896</v>
      </c>
      <c r="AI404" s="683">
        <v>611</v>
      </c>
      <c r="AJ404" s="683">
        <v>512</v>
      </c>
      <c r="AK404" s="683">
        <v>433</v>
      </c>
      <c r="AL404" s="683">
        <v>435</v>
      </c>
      <c r="AM404" s="683">
        <v>386</v>
      </c>
      <c r="AN404" s="683">
        <v>305</v>
      </c>
      <c r="AO404" s="683">
        <v>283</v>
      </c>
      <c r="AP404" s="683">
        <v>318</v>
      </c>
      <c r="AQ404" s="683">
        <v>359</v>
      </c>
      <c r="AR404" s="683">
        <v>300</v>
      </c>
      <c r="AS404" s="683">
        <v>353</v>
      </c>
      <c r="AT404" s="683">
        <v>362</v>
      </c>
      <c r="AU404" s="683">
        <v>373</v>
      </c>
      <c r="AV404" s="683">
        <v>360</v>
      </c>
      <c r="AW404" s="683">
        <v>377</v>
      </c>
      <c r="AX404" s="683">
        <v>330</v>
      </c>
      <c r="AY404" s="683">
        <v>311</v>
      </c>
      <c r="AZ404" s="683">
        <v>335</v>
      </c>
      <c r="BA404" s="683">
        <v>347</v>
      </c>
      <c r="BB404" s="683">
        <v>343</v>
      </c>
      <c r="BC404" s="683">
        <v>367</v>
      </c>
      <c r="BD404" s="683">
        <v>354</v>
      </c>
      <c r="BE404" s="683">
        <v>349</v>
      </c>
      <c r="BF404" s="683">
        <v>320</v>
      </c>
      <c r="BG404" s="683">
        <v>289</v>
      </c>
      <c r="BH404" s="683">
        <v>304</v>
      </c>
      <c r="BI404" s="683">
        <v>341</v>
      </c>
      <c r="BJ404" s="683">
        <v>353</v>
      </c>
      <c r="BK404" s="683">
        <v>363</v>
      </c>
      <c r="BL404" s="683">
        <v>350</v>
      </c>
      <c r="BM404" s="683">
        <v>403</v>
      </c>
      <c r="BN404" s="683">
        <v>451</v>
      </c>
      <c r="BO404" s="683">
        <v>447</v>
      </c>
      <c r="BP404" s="683">
        <v>508</v>
      </c>
      <c r="BQ404" s="683">
        <v>486</v>
      </c>
      <c r="BR404" s="683">
        <v>520</v>
      </c>
      <c r="BS404" s="683">
        <v>525</v>
      </c>
      <c r="BT404" s="683">
        <v>507</v>
      </c>
      <c r="BU404" s="683">
        <v>562</v>
      </c>
      <c r="BV404" s="683">
        <v>576</v>
      </c>
      <c r="BW404" s="683">
        <v>555</v>
      </c>
      <c r="BX404" s="683">
        <v>533</v>
      </c>
      <c r="BY404" s="683">
        <v>510</v>
      </c>
      <c r="BZ404" s="683">
        <v>531</v>
      </c>
      <c r="CA404" s="683">
        <v>513</v>
      </c>
      <c r="CB404" s="683">
        <v>496</v>
      </c>
      <c r="CC404" s="683">
        <v>510</v>
      </c>
      <c r="CD404" s="683">
        <v>474</v>
      </c>
      <c r="CE404" s="683">
        <v>471</v>
      </c>
      <c r="CF404" s="683">
        <v>443</v>
      </c>
      <c r="CG404" s="683">
        <v>456</v>
      </c>
      <c r="CH404" s="683">
        <v>420</v>
      </c>
      <c r="CI404" s="683">
        <v>437</v>
      </c>
      <c r="CJ404" s="683">
        <v>481</v>
      </c>
      <c r="CK404" s="683">
        <v>500</v>
      </c>
      <c r="CL404" s="683">
        <v>457</v>
      </c>
      <c r="CM404" s="683">
        <v>341</v>
      </c>
      <c r="CN404" s="683">
        <v>349</v>
      </c>
      <c r="CO404" s="683">
        <v>314</v>
      </c>
      <c r="CP404" s="683">
        <v>307</v>
      </c>
      <c r="CQ404" s="683">
        <v>244</v>
      </c>
      <c r="CR404" s="683">
        <v>175</v>
      </c>
      <c r="CS404" s="683">
        <v>202</v>
      </c>
      <c r="CT404" s="683">
        <v>159</v>
      </c>
      <c r="CU404" s="683">
        <v>151</v>
      </c>
      <c r="CV404" s="683">
        <v>127</v>
      </c>
      <c r="CW404" s="683">
        <v>110</v>
      </c>
      <c r="CX404" s="683">
        <v>98</v>
      </c>
      <c r="CY404" s="683">
        <v>310</v>
      </c>
      <c r="CZ404" s="695">
        <v>278</v>
      </c>
      <c r="DA404" s="695">
        <v>216</v>
      </c>
      <c r="DB404" s="695">
        <v>268</v>
      </c>
      <c r="DC404" s="695">
        <v>283</v>
      </c>
      <c r="DD404" s="695">
        <v>287</v>
      </c>
      <c r="DE404" s="695">
        <v>282</v>
      </c>
      <c r="DF404" s="695">
        <v>315</v>
      </c>
      <c r="DG404" s="695">
        <v>286</v>
      </c>
      <c r="DH404" s="695">
        <v>332</v>
      </c>
      <c r="DI404" s="695">
        <v>372</v>
      </c>
      <c r="DJ404" s="695">
        <v>349</v>
      </c>
      <c r="DK404" s="695">
        <v>336</v>
      </c>
      <c r="DL404" s="695">
        <v>342</v>
      </c>
      <c r="DM404" s="695">
        <v>367</v>
      </c>
      <c r="DN404" s="695">
        <v>365</v>
      </c>
      <c r="DO404" s="695">
        <v>309</v>
      </c>
      <c r="DP404" s="695">
        <v>349</v>
      </c>
      <c r="DQ404" s="695">
        <v>318</v>
      </c>
      <c r="DR404" s="695">
        <v>427</v>
      </c>
      <c r="DS404" s="695">
        <v>934</v>
      </c>
      <c r="DT404" s="695">
        <v>1103</v>
      </c>
      <c r="DU404" s="695">
        <v>782</v>
      </c>
      <c r="DV404" s="695">
        <v>610</v>
      </c>
      <c r="DW404" s="695">
        <v>449</v>
      </c>
      <c r="DX404" s="695">
        <v>344</v>
      </c>
      <c r="DY404" s="695">
        <v>321</v>
      </c>
      <c r="DZ404" s="695">
        <v>335</v>
      </c>
      <c r="EA404" s="695">
        <v>349</v>
      </c>
      <c r="EB404" s="695">
        <v>366</v>
      </c>
      <c r="EC404" s="695">
        <v>323</v>
      </c>
      <c r="ED404" s="695">
        <v>390</v>
      </c>
      <c r="EE404" s="695">
        <v>373</v>
      </c>
      <c r="EF404" s="695">
        <v>353</v>
      </c>
      <c r="EG404" s="695">
        <v>368</v>
      </c>
      <c r="EH404" s="695">
        <v>369</v>
      </c>
      <c r="EI404" s="695">
        <v>350</v>
      </c>
      <c r="EJ404" s="695">
        <v>369</v>
      </c>
      <c r="EK404" s="695">
        <v>379</v>
      </c>
      <c r="EL404" s="695">
        <v>354</v>
      </c>
      <c r="EM404" s="695">
        <v>366</v>
      </c>
      <c r="EN404" s="695">
        <v>298</v>
      </c>
      <c r="EO404" s="695">
        <v>345</v>
      </c>
      <c r="EP404" s="695">
        <v>351</v>
      </c>
      <c r="EQ404" s="695">
        <v>335</v>
      </c>
      <c r="ER404" s="695">
        <v>347</v>
      </c>
      <c r="ES404" s="695">
        <v>355</v>
      </c>
      <c r="ET404" s="695">
        <v>339</v>
      </c>
      <c r="EU404" s="695">
        <v>355</v>
      </c>
      <c r="EV404" s="695">
        <v>353</v>
      </c>
      <c r="EW404" s="695">
        <v>346</v>
      </c>
      <c r="EX404" s="695">
        <v>378</v>
      </c>
      <c r="EY404" s="695">
        <v>429</v>
      </c>
      <c r="EZ404" s="695">
        <v>469</v>
      </c>
      <c r="FA404" s="695">
        <v>552</v>
      </c>
      <c r="FB404" s="695">
        <v>490</v>
      </c>
      <c r="FC404" s="695">
        <v>518</v>
      </c>
      <c r="FD404" s="695">
        <v>523</v>
      </c>
      <c r="FE404" s="695">
        <v>543</v>
      </c>
      <c r="FF404" s="695">
        <v>575</v>
      </c>
      <c r="FG404" s="695">
        <v>641</v>
      </c>
      <c r="FH404" s="695">
        <v>573</v>
      </c>
      <c r="FI404" s="695">
        <v>627</v>
      </c>
      <c r="FJ404" s="695">
        <v>564</v>
      </c>
      <c r="FK404" s="695">
        <v>546</v>
      </c>
      <c r="FL404" s="695">
        <v>603</v>
      </c>
      <c r="FM404" s="695">
        <v>552</v>
      </c>
      <c r="FN404" s="695">
        <v>520</v>
      </c>
      <c r="FO404" s="695">
        <v>498</v>
      </c>
      <c r="FP404" s="695">
        <v>517</v>
      </c>
      <c r="FQ404" s="695">
        <v>506</v>
      </c>
      <c r="FR404" s="695">
        <v>506</v>
      </c>
      <c r="FS404" s="695">
        <v>490</v>
      </c>
      <c r="FT404" s="695">
        <v>442</v>
      </c>
      <c r="FU404" s="695">
        <v>500</v>
      </c>
      <c r="FV404" s="695">
        <v>485</v>
      </c>
      <c r="FW404" s="695">
        <v>455</v>
      </c>
      <c r="FX404" s="695">
        <v>456</v>
      </c>
      <c r="FY404" s="695">
        <v>491</v>
      </c>
      <c r="FZ404" s="695">
        <v>394</v>
      </c>
      <c r="GA404" s="695">
        <v>383</v>
      </c>
      <c r="GB404" s="695">
        <v>381</v>
      </c>
      <c r="GC404" s="695">
        <v>326</v>
      </c>
      <c r="GD404" s="695">
        <v>288</v>
      </c>
      <c r="GE404" s="695">
        <v>263</v>
      </c>
      <c r="GF404" s="695">
        <v>254</v>
      </c>
      <c r="GG404" s="695">
        <v>202</v>
      </c>
      <c r="GH404" s="695">
        <v>204</v>
      </c>
      <c r="GI404" s="695">
        <v>172</v>
      </c>
      <c r="GJ404" s="695">
        <v>149</v>
      </c>
      <c r="GK404" s="695">
        <v>139</v>
      </c>
      <c r="GL404" s="683">
        <v>510</v>
      </c>
    </row>
    <row r="405" spans="1:194" s="1" customFormat="1" ht="15" x14ac:dyDescent="0.25">
      <c r="A405" s="30" t="s">
        <v>34</v>
      </c>
      <c r="B405" s="1" t="s">
        <v>444</v>
      </c>
      <c r="C405" s="29" t="str">
        <f t="shared" si="111"/>
        <v>LA Wales - Conwy</v>
      </c>
      <c r="D405" s="48">
        <f t="shared" si="112"/>
        <v>3896</v>
      </c>
      <c r="E405" s="48">
        <f t="shared" si="113"/>
        <v>3766</v>
      </c>
      <c r="F405" s="49">
        <f t="shared" si="114"/>
        <v>114891</v>
      </c>
      <c r="G405" s="49">
        <f t="shared" si="115"/>
        <v>55606</v>
      </c>
      <c r="H405" s="50">
        <f t="shared" si="116"/>
        <v>59285</v>
      </c>
      <c r="I405" s="50">
        <f t="shared" si="117"/>
        <v>45234</v>
      </c>
      <c r="J405" s="50">
        <f t="shared" si="118"/>
        <v>49309</v>
      </c>
      <c r="K405" s="47">
        <f t="shared" si="119"/>
        <v>10372</v>
      </c>
      <c r="L405" s="48">
        <f t="shared" si="120"/>
        <v>9976</v>
      </c>
      <c r="M405" s="683">
        <v>413</v>
      </c>
      <c r="N405" s="683">
        <v>473</v>
      </c>
      <c r="O405" s="683">
        <v>494</v>
      </c>
      <c r="P405" s="683">
        <v>492</v>
      </c>
      <c r="Q405" s="683">
        <v>533</v>
      </c>
      <c r="R405" s="683">
        <v>532</v>
      </c>
      <c r="S405" s="683">
        <v>556</v>
      </c>
      <c r="T405" s="683">
        <v>548</v>
      </c>
      <c r="U405" s="683">
        <v>576</v>
      </c>
      <c r="V405" s="683">
        <v>621</v>
      </c>
      <c r="W405" s="683">
        <v>604</v>
      </c>
      <c r="X405" s="683">
        <v>634</v>
      </c>
      <c r="Y405" s="683">
        <v>624</v>
      </c>
      <c r="Z405" s="683">
        <v>723</v>
      </c>
      <c r="AA405" s="683">
        <v>635</v>
      </c>
      <c r="AB405" s="683">
        <v>644</v>
      </c>
      <c r="AC405" s="683">
        <v>613</v>
      </c>
      <c r="AD405" s="683">
        <v>657</v>
      </c>
      <c r="AE405" s="683">
        <v>608</v>
      </c>
      <c r="AF405" s="683">
        <v>458</v>
      </c>
      <c r="AG405" s="683">
        <v>465</v>
      </c>
      <c r="AH405" s="683">
        <v>372</v>
      </c>
      <c r="AI405" s="683">
        <v>476</v>
      </c>
      <c r="AJ405" s="683">
        <v>485</v>
      </c>
      <c r="AK405" s="683">
        <v>584</v>
      </c>
      <c r="AL405" s="683">
        <v>570</v>
      </c>
      <c r="AM405" s="683">
        <v>595</v>
      </c>
      <c r="AN405" s="683">
        <v>588</v>
      </c>
      <c r="AO405" s="683">
        <v>471</v>
      </c>
      <c r="AP405" s="683">
        <v>570</v>
      </c>
      <c r="AQ405" s="683">
        <v>526</v>
      </c>
      <c r="AR405" s="683">
        <v>545</v>
      </c>
      <c r="AS405" s="683">
        <v>602</v>
      </c>
      <c r="AT405" s="683">
        <v>628</v>
      </c>
      <c r="AU405" s="683">
        <v>581</v>
      </c>
      <c r="AV405" s="683">
        <v>632</v>
      </c>
      <c r="AW405" s="683">
        <v>602</v>
      </c>
      <c r="AX405" s="683">
        <v>624</v>
      </c>
      <c r="AY405" s="683">
        <v>562</v>
      </c>
      <c r="AZ405" s="683">
        <v>592</v>
      </c>
      <c r="BA405" s="683">
        <v>568</v>
      </c>
      <c r="BB405" s="683">
        <v>559</v>
      </c>
      <c r="BC405" s="683">
        <v>579</v>
      </c>
      <c r="BD405" s="683">
        <v>615</v>
      </c>
      <c r="BE405" s="683">
        <v>645</v>
      </c>
      <c r="BF405" s="683">
        <v>603</v>
      </c>
      <c r="BG405" s="683">
        <v>485</v>
      </c>
      <c r="BH405" s="683">
        <v>564</v>
      </c>
      <c r="BI405" s="683">
        <v>561</v>
      </c>
      <c r="BJ405" s="683">
        <v>570</v>
      </c>
      <c r="BK405" s="683">
        <v>602</v>
      </c>
      <c r="BL405" s="683">
        <v>682</v>
      </c>
      <c r="BM405" s="683">
        <v>782</v>
      </c>
      <c r="BN405" s="683">
        <v>792</v>
      </c>
      <c r="BO405" s="683">
        <v>775</v>
      </c>
      <c r="BP405" s="683">
        <v>824</v>
      </c>
      <c r="BQ405" s="683">
        <v>803</v>
      </c>
      <c r="BR405" s="683">
        <v>846</v>
      </c>
      <c r="BS405" s="683">
        <v>893</v>
      </c>
      <c r="BT405" s="683">
        <v>889</v>
      </c>
      <c r="BU405" s="683">
        <v>890</v>
      </c>
      <c r="BV405" s="683">
        <v>900</v>
      </c>
      <c r="BW405" s="683">
        <v>907</v>
      </c>
      <c r="BX405" s="683">
        <v>891</v>
      </c>
      <c r="BY405" s="683">
        <v>902</v>
      </c>
      <c r="BZ405" s="683">
        <v>852</v>
      </c>
      <c r="CA405" s="683">
        <v>805</v>
      </c>
      <c r="CB405" s="683">
        <v>805</v>
      </c>
      <c r="CC405" s="683">
        <v>745</v>
      </c>
      <c r="CD405" s="683">
        <v>710</v>
      </c>
      <c r="CE405" s="683">
        <v>773</v>
      </c>
      <c r="CF405" s="683">
        <v>731</v>
      </c>
      <c r="CG405" s="683">
        <v>717</v>
      </c>
      <c r="CH405" s="683">
        <v>750</v>
      </c>
      <c r="CI405" s="683">
        <v>696</v>
      </c>
      <c r="CJ405" s="683">
        <v>769</v>
      </c>
      <c r="CK405" s="683">
        <v>814</v>
      </c>
      <c r="CL405" s="683">
        <v>817</v>
      </c>
      <c r="CM405" s="683">
        <v>633</v>
      </c>
      <c r="CN405" s="683">
        <v>575</v>
      </c>
      <c r="CO405" s="683">
        <v>545</v>
      </c>
      <c r="CP405" s="683">
        <v>482</v>
      </c>
      <c r="CQ405" s="683">
        <v>421</v>
      </c>
      <c r="CR405" s="683">
        <v>351</v>
      </c>
      <c r="CS405" s="683">
        <v>305</v>
      </c>
      <c r="CT405" s="683">
        <v>298</v>
      </c>
      <c r="CU405" s="683">
        <v>229</v>
      </c>
      <c r="CV405" s="683">
        <v>221</v>
      </c>
      <c r="CW405" s="683">
        <v>190</v>
      </c>
      <c r="CX405" s="683">
        <v>187</v>
      </c>
      <c r="CY405" s="683">
        <v>550</v>
      </c>
      <c r="CZ405" s="695">
        <v>427</v>
      </c>
      <c r="DA405" s="695">
        <v>455</v>
      </c>
      <c r="DB405" s="695">
        <v>487</v>
      </c>
      <c r="DC405" s="695">
        <v>482</v>
      </c>
      <c r="DD405" s="695">
        <v>483</v>
      </c>
      <c r="DE405" s="695">
        <v>472</v>
      </c>
      <c r="DF405" s="695">
        <v>520</v>
      </c>
      <c r="DG405" s="695">
        <v>570</v>
      </c>
      <c r="DH405" s="695">
        <v>570</v>
      </c>
      <c r="DI405" s="695">
        <v>545</v>
      </c>
      <c r="DJ405" s="695">
        <v>593</v>
      </c>
      <c r="DK405" s="695">
        <v>606</v>
      </c>
      <c r="DL405" s="695">
        <v>644</v>
      </c>
      <c r="DM405" s="695">
        <v>613</v>
      </c>
      <c r="DN405" s="695">
        <v>642</v>
      </c>
      <c r="DO405" s="695">
        <v>642</v>
      </c>
      <c r="DP405" s="695">
        <v>636</v>
      </c>
      <c r="DQ405" s="695">
        <v>589</v>
      </c>
      <c r="DR405" s="695">
        <v>542</v>
      </c>
      <c r="DS405" s="695">
        <v>398</v>
      </c>
      <c r="DT405" s="695">
        <v>334</v>
      </c>
      <c r="DU405" s="695">
        <v>296</v>
      </c>
      <c r="DV405" s="695">
        <v>420</v>
      </c>
      <c r="DW405" s="695">
        <v>509</v>
      </c>
      <c r="DX405" s="695">
        <v>528</v>
      </c>
      <c r="DY405" s="695">
        <v>558</v>
      </c>
      <c r="DZ405" s="695">
        <v>527</v>
      </c>
      <c r="EA405" s="695">
        <v>555</v>
      </c>
      <c r="EB405" s="695">
        <v>515</v>
      </c>
      <c r="EC405" s="695">
        <v>613</v>
      </c>
      <c r="ED405" s="695">
        <v>588</v>
      </c>
      <c r="EE405" s="695">
        <v>569</v>
      </c>
      <c r="EF405" s="695">
        <v>680</v>
      </c>
      <c r="EG405" s="695">
        <v>660</v>
      </c>
      <c r="EH405" s="695">
        <v>626</v>
      </c>
      <c r="EI405" s="695">
        <v>693</v>
      </c>
      <c r="EJ405" s="695">
        <v>651</v>
      </c>
      <c r="EK405" s="695">
        <v>643</v>
      </c>
      <c r="EL405" s="695">
        <v>589</v>
      </c>
      <c r="EM405" s="695">
        <v>636</v>
      </c>
      <c r="EN405" s="695">
        <v>619</v>
      </c>
      <c r="EO405" s="695">
        <v>607</v>
      </c>
      <c r="EP405" s="695">
        <v>664</v>
      </c>
      <c r="EQ405" s="695">
        <v>654</v>
      </c>
      <c r="ER405" s="695">
        <v>634</v>
      </c>
      <c r="ES405" s="695">
        <v>587</v>
      </c>
      <c r="ET405" s="695">
        <v>612</v>
      </c>
      <c r="EU405" s="695">
        <v>555</v>
      </c>
      <c r="EV405" s="695">
        <v>590</v>
      </c>
      <c r="EW405" s="695">
        <v>609</v>
      </c>
      <c r="EX405" s="695">
        <v>690</v>
      </c>
      <c r="EY405" s="695">
        <v>770</v>
      </c>
      <c r="EZ405" s="695">
        <v>813</v>
      </c>
      <c r="FA405" s="695">
        <v>915</v>
      </c>
      <c r="FB405" s="695">
        <v>802</v>
      </c>
      <c r="FC405" s="695">
        <v>901</v>
      </c>
      <c r="FD405" s="695">
        <v>891</v>
      </c>
      <c r="FE405" s="695">
        <v>910</v>
      </c>
      <c r="FF405" s="695">
        <v>948</v>
      </c>
      <c r="FG405" s="695">
        <v>1002</v>
      </c>
      <c r="FH405" s="695">
        <v>999</v>
      </c>
      <c r="FI405" s="695">
        <v>1026</v>
      </c>
      <c r="FJ405" s="695">
        <v>928</v>
      </c>
      <c r="FK405" s="695">
        <v>944</v>
      </c>
      <c r="FL405" s="695">
        <v>929</v>
      </c>
      <c r="FM405" s="695">
        <v>1023</v>
      </c>
      <c r="FN405" s="695">
        <v>897</v>
      </c>
      <c r="FO405" s="695">
        <v>868</v>
      </c>
      <c r="FP405" s="695">
        <v>824</v>
      </c>
      <c r="FQ405" s="695">
        <v>792</v>
      </c>
      <c r="FR405" s="695">
        <v>877</v>
      </c>
      <c r="FS405" s="695">
        <v>827</v>
      </c>
      <c r="FT405" s="695">
        <v>772</v>
      </c>
      <c r="FU405" s="695">
        <v>784</v>
      </c>
      <c r="FV405" s="695">
        <v>799</v>
      </c>
      <c r="FW405" s="695">
        <v>755</v>
      </c>
      <c r="FX405" s="695">
        <v>901</v>
      </c>
      <c r="FY405" s="695">
        <v>912</v>
      </c>
      <c r="FZ405" s="695">
        <v>642</v>
      </c>
      <c r="GA405" s="695">
        <v>668</v>
      </c>
      <c r="GB405" s="695">
        <v>554</v>
      </c>
      <c r="GC405" s="695">
        <v>551</v>
      </c>
      <c r="GD405" s="695">
        <v>535</v>
      </c>
      <c r="GE405" s="695">
        <v>408</v>
      </c>
      <c r="GF405" s="695">
        <v>438</v>
      </c>
      <c r="GG405" s="695">
        <v>402</v>
      </c>
      <c r="GH405" s="695">
        <v>362</v>
      </c>
      <c r="GI405" s="695">
        <v>348</v>
      </c>
      <c r="GJ405" s="695">
        <v>288</v>
      </c>
      <c r="GK405" s="695">
        <v>249</v>
      </c>
      <c r="GL405" s="683">
        <v>1104</v>
      </c>
    </row>
    <row r="406" spans="1:194" s="1" customFormat="1" ht="15" x14ac:dyDescent="0.25">
      <c r="A406" s="30" t="s">
        <v>34</v>
      </c>
      <c r="B406" s="1" t="s">
        <v>445</v>
      </c>
      <c r="C406" s="29" t="str">
        <f t="shared" si="111"/>
        <v>LA Wales - Denbighshire</v>
      </c>
      <c r="D406" s="48">
        <f t="shared" si="112"/>
        <v>3678</v>
      </c>
      <c r="E406" s="48">
        <f t="shared" si="113"/>
        <v>3494</v>
      </c>
      <c r="F406" s="49">
        <f t="shared" si="114"/>
        <v>98202</v>
      </c>
      <c r="G406" s="49">
        <f t="shared" si="115"/>
        <v>47610</v>
      </c>
      <c r="H406" s="50">
        <f t="shared" si="116"/>
        <v>50592</v>
      </c>
      <c r="I406" s="50">
        <f t="shared" si="117"/>
        <v>37667</v>
      </c>
      <c r="J406" s="50">
        <f t="shared" si="118"/>
        <v>41132</v>
      </c>
      <c r="K406" s="47">
        <f t="shared" si="119"/>
        <v>9943</v>
      </c>
      <c r="L406" s="48">
        <f t="shared" si="120"/>
        <v>9460</v>
      </c>
      <c r="M406" s="683">
        <v>429</v>
      </c>
      <c r="N406" s="683">
        <v>411</v>
      </c>
      <c r="O406" s="683">
        <v>487</v>
      </c>
      <c r="P406" s="683">
        <v>514</v>
      </c>
      <c r="Q406" s="683">
        <v>551</v>
      </c>
      <c r="R406" s="683">
        <v>511</v>
      </c>
      <c r="S406" s="683">
        <v>524</v>
      </c>
      <c r="T406" s="683">
        <v>558</v>
      </c>
      <c r="U406" s="683">
        <v>560</v>
      </c>
      <c r="V406" s="683">
        <v>583</v>
      </c>
      <c r="W406" s="683">
        <v>555</v>
      </c>
      <c r="X406" s="683">
        <v>582</v>
      </c>
      <c r="Y406" s="683">
        <v>583</v>
      </c>
      <c r="Z406" s="683">
        <v>608</v>
      </c>
      <c r="AA406" s="683">
        <v>635</v>
      </c>
      <c r="AB406" s="683">
        <v>612</v>
      </c>
      <c r="AC406" s="683">
        <v>649</v>
      </c>
      <c r="AD406" s="683">
        <v>591</v>
      </c>
      <c r="AE406" s="683">
        <v>576</v>
      </c>
      <c r="AF406" s="683">
        <v>510</v>
      </c>
      <c r="AG406" s="683">
        <v>403</v>
      </c>
      <c r="AH406" s="683">
        <v>414</v>
      </c>
      <c r="AI406" s="683">
        <v>455</v>
      </c>
      <c r="AJ406" s="683">
        <v>448</v>
      </c>
      <c r="AK406" s="683">
        <v>481</v>
      </c>
      <c r="AL406" s="683">
        <v>518</v>
      </c>
      <c r="AM406" s="683">
        <v>495</v>
      </c>
      <c r="AN406" s="683">
        <v>505</v>
      </c>
      <c r="AO406" s="683">
        <v>524</v>
      </c>
      <c r="AP406" s="683">
        <v>503</v>
      </c>
      <c r="AQ406" s="683">
        <v>539</v>
      </c>
      <c r="AR406" s="683">
        <v>509</v>
      </c>
      <c r="AS406" s="683">
        <v>517</v>
      </c>
      <c r="AT406" s="683">
        <v>565</v>
      </c>
      <c r="AU406" s="683">
        <v>572</v>
      </c>
      <c r="AV406" s="683">
        <v>504</v>
      </c>
      <c r="AW406" s="683">
        <v>566</v>
      </c>
      <c r="AX406" s="683">
        <v>540</v>
      </c>
      <c r="AY406" s="683">
        <v>508</v>
      </c>
      <c r="AZ406" s="683">
        <v>504</v>
      </c>
      <c r="BA406" s="683">
        <v>532</v>
      </c>
      <c r="BB406" s="683">
        <v>447</v>
      </c>
      <c r="BC406" s="683">
        <v>510</v>
      </c>
      <c r="BD406" s="683">
        <v>500</v>
      </c>
      <c r="BE406" s="683">
        <v>492</v>
      </c>
      <c r="BF406" s="683">
        <v>475</v>
      </c>
      <c r="BG406" s="683">
        <v>427</v>
      </c>
      <c r="BH406" s="683">
        <v>453</v>
      </c>
      <c r="BI406" s="683">
        <v>508</v>
      </c>
      <c r="BJ406" s="683">
        <v>531</v>
      </c>
      <c r="BK406" s="683">
        <v>518</v>
      </c>
      <c r="BL406" s="683">
        <v>543</v>
      </c>
      <c r="BM406" s="683">
        <v>644</v>
      </c>
      <c r="BN406" s="683">
        <v>671</v>
      </c>
      <c r="BO406" s="683">
        <v>657</v>
      </c>
      <c r="BP406" s="683">
        <v>666</v>
      </c>
      <c r="BQ406" s="683">
        <v>657</v>
      </c>
      <c r="BR406" s="683">
        <v>734</v>
      </c>
      <c r="BS406" s="683">
        <v>696</v>
      </c>
      <c r="BT406" s="683">
        <v>785</v>
      </c>
      <c r="BU406" s="683">
        <v>767</v>
      </c>
      <c r="BV406" s="683">
        <v>713</v>
      </c>
      <c r="BW406" s="683">
        <v>739</v>
      </c>
      <c r="BX406" s="683">
        <v>680</v>
      </c>
      <c r="BY406" s="683">
        <v>715</v>
      </c>
      <c r="BZ406" s="683">
        <v>650</v>
      </c>
      <c r="CA406" s="683">
        <v>639</v>
      </c>
      <c r="CB406" s="683">
        <v>616</v>
      </c>
      <c r="CC406" s="683">
        <v>602</v>
      </c>
      <c r="CD406" s="683">
        <v>582</v>
      </c>
      <c r="CE406" s="683">
        <v>585</v>
      </c>
      <c r="CF406" s="683">
        <v>587</v>
      </c>
      <c r="CG406" s="683">
        <v>532</v>
      </c>
      <c r="CH406" s="683">
        <v>537</v>
      </c>
      <c r="CI406" s="683">
        <v>578</v>
      </c>
      <c r="CJ406" s="683">
        <v>621</v>
      </c>
      <c r="CK406" s="683">
        <v>627</v>
      </c>
      <c r="CL406" s="683">
        <v>626</v>
      </c>
      <c r="CM406" s="683">
        <v>438</v>
      </c>
      <c r="CN406" s="683">
        <v>384</v>
      </c>
      <c r="CO406" s="683">
        <v>406</v>
      </c>
      <c r="CP406" s="683">
        <v>396</v>
      </c>
      <c r="CQ406" s="683">
        <v>314</v>
      </c>
      <c r="CR406" s="683">
        <v>284</v>
      </c>
      <c r="CS406" s="683">
        <v>239</v>
      </c>
      <c r="CT406" s="683">
        <v>212</v>
      </c>
      <c r="CU406" s="683">
        <v>187</v>
      </c>
      <c r="CV406" s="683">
        <v>172</v>
      </c>
      <c r="CW406" s="683">
        <v>142</v>
      </c>
      <c r="CX406" s="683">
        <v>128</v>
      </c>
      <c r="CY406" s="683">
        <v>367</v>
      </c>
      <c r="CZ406" s="695">
        <v>404</v>
      </c>
      <c r="DA406" s="695">
        <v>409</v>
      </c>
      <c r="DB406" s="695">
        <v>476</v>
      </c>
      <c r="DC406" s="695">
        <v>440</v>
      </c>
      <c r="DD406" s="695">
        <v>470</v>
      </c>
      <c r="DE406" s="695">
        <v>537</v>
      </c>
      <c r="DF406" s="695">
        <v>495</v>
      </c>
      <c r="DG406" s="695">
        <v>497</v>
      </c>
      <c r="DH406" s="695">
        <v>553</v>
      </c>
      <c r="DI406" s="695">
        <v>554</v>
      </c>
      <c r="DJ406" s="695">
        <v>580</v>
      </c>
      <c r="DK406" s="695">
        <v>551</v>
      </c>
      <c r="DL406" s="695">
        <v>549</v>
      </c>
      <c r="DM406" s="695">
        <v>592</v>
      </c>
      <c r="DN406" s="695">
        <v>606</v>
      </c>
      <c r="DO406" s="695">
        <v>612</v>
      </c>
      <c r="DP406" s="695">
        <v>586</v>
      </c>
      <c r="DQ406" s="695">
        <v>549</v>
      </c>
      <c r="DR406" s="695">
        <v>527</v>
      </c>
      <c r="DS406" s="695">
        <v>378</v>
      </c>
      <c r="DT406" s="695">
        <v>307</v>
      </c>
      <c r="DU406" s="695">
        <v>331</v>
      </c>
      <c r="DV406" s="695">
        <v>415</v>
      </c>
      <c r="DW406" s="695">
        <v>437</v>
      </c>
      <c r="DX406" s="695">
        <v>464</v>
      </c>
      <c r="DY406" s="695">
        <v>524</v>
      </c>
      <c r="DZ406" s="695">
        <v>521</v>
      </c>
      <c r="EA406" s="695">
        <v>534</v>
      </c>
      <c r="EB406" s="695">
        <v>531</v>
      </c>
      <c r="EC406" s="695">
        <v>531</v>
      </c>
      <c r="ED406" s="695">
        <v>597</v>
      </c>
      <c r="EE406" s="695">
        <v>613</v>
      </c>
      <c r="EF406" s="695">
        <v>571</v>
      </c>
      <c r="EG406" s="695">
        <v>615</v>
      </c>
      <c r="EH406" s="695">
        <v>573</v>
      </c>
      <c r="EI406" s="695">
        <v>606</v>
      </c>
      <c r="EJ406" s="695">
        <v>562</v>
      </c>
      <c r="EK406" s="695">
        <v>592</v>
      </c>
      <c r="EL406" s="695">
        <v>584</v>
      </c>
      <c r="EM406" s="695">
        <v>578</v>
      </c>
      <c r="EN406" s="695">
        <v>523</v>
      </c>
      <c r="EO406" s="695">
        <v>585</v>
      </c>
      <c r="EP406" s="695">
        <v>523</v>
      </c>
      <c r="EQ406" s="695">
        <v>537</v>
      </c>
      <c r="ER406" s="695">
        <v>558</v>
      </c>
      <c r="ES406" s="695">
        <v>564</v>
      </c>
      <c r="ET406" s="695">
        <v>507</v>
      </c>
      <c r="EU406" s="695">
        <v>560</v>
      </c>
      <c r="EV406" s="695">
        <v>542</v>
      </c>
      <c r="EW406" s="695">
        <v>602</v>
      </c>
      <c r="EX406" s="695">
        <v>598</v>
      </c>
      <c r="EY406" s="695">
        <v>613</v>
      </c>
      <c r="EZ406" s="695">
        <v>725</v>
      </c>
      <c r="FA406" s="695">
        <v>680</v>
      </c>
      <c r="FB406" s="695">
        <v>699</v>
      </c>
      <c r="FC406" s="695">
        <v>776</v>
      </c>
      <c r="FD406" s="695">
        <v>744</v>
      </c>
      <c r="FE406" s="695">
        <v>801</v>
      </c>
      <c r="FF406" s="695">
        <v>773</v>
      </c>
      <c r="FG406" s="695">
        <v>751</v>
      </c>
      <c r="FH406" s="695">
        <v>812</v>
      </c>
      <c r="FI406" s="695">
        <v>829</v>
      </c>
      <c r="FJ406" s="695">
        <v>789</v>
      </c>
      <c r="FK406" s="695">
        <v>788</v>
      </c>
      <c r="FL406" s="695">
        <v>670</v>
      </c>
      <c r="FM406" s="695">
        <v>667</v>
      </c>
      <c r="FN406" s="695">
        <v>706</v>
      </c>
      <c r="FO406" s="695">
        <v>646</v>
      </c>
      <c r="FP406" s="695">
        <v>589</v>
      </c>
      <c r="FQ406" s="695">
        <v>620</v>
      </c>
      <c r="FR406" s="695">
        <v>619</v>
      </c>
      <c r="FS406" s="695">
        <v>632</v>
      </c>
      <c r="FT406" s="695">
        <v>592</v>
      </c>
      <c r="FU406" s="695">
        <v>621</v>
      </c>
      <c r="FV406" s="695">
        <v>603</v>
      </c>
      <c r="FW406" s="695">
        <v>616</v>
      </c>
      <c r="FX406" s="695">
        <v>677</v>
      </c>
      <c r="FY406" s="695">
        <v>640</v>
      </c>
      <c r="FZ406" s="695">
        <v>529</v>
      </c>
      <c r="GA406" s="695">
        <v>484</v>
      </c>
      <c r="GB406" s="695">
        <v>531</v>
      </c>
      <c r="GC406" s="695">
        <v>422</v>
      </c>
      <c r="GD406" s="695">
        <v>370</v>
      </c>
      <c r="GE406" s="695">
        <v>348</v>
      </c>
      <c r="GF406" s="695">
        <v>326</v>
      </c>
      <c r="GG406" s="695">
        <v>271</v>
      </c>
      <c r="GH406" s="695">
        <v>279</v>
      </c>
      <c r="GI406" s="695">
        <v>273</v>
      </c>
      <c r="GJ406" s="695">
        <v>211</v>
      </c>
      <c r="GK406" s="695">
        <v>185</v>
      </c>
      <c r="GL406" s="683">
        <v>735</v>
      </c>
    </row>
    <row r="407" spans="1:194" s="1" customFormat="1" ht="15" x14ac:dyDescent="0.25">
      <c r="A407" s="30" t="s">
        <v>34</v>
      </c>
      <c r="B407" s="1" t="s">
        <v>446</v>
      </c>
      <c r="C407" s="29" t="str">
        <f t="shared" si="111"/>
        <v>LA Wales - Flintshire</v>
      </c>
      <c r="D407" s="48">
        <f t="shared" si="112"/>
        <v>5936</v>
      </c>
      <c r="E407" s="48">
        <f t="shared" si="113"/>
        <v>5542</v>
      </c>
      <c r="F407" s="49">
        <f t="shared" si="114"/>
        <v>155867</v>
      </c>
      <c r="G407" s="49">
        <f t="shared" si="115"/>
        <v>76228</v>
      </c>
      <c r="H407" s="50">
        <f t="shared" si="116"/>
        <v>79639</v>
      </c>
      <c r="I407" s="50">
        <f t="shared" si="117"/>
        <v>60387</v>
      </c>
      <c r="J407" s="50">
        <f t="shared" si="118"/>
        <v>64734</v>
      </c>
      <c r="K407" s="47">
        <f t="shared" si="119"/>
        <v>15841</v>
      </c>
      <c r="L407" s="48">
        <f t="shared" si="120"/>
        <v>14905</v>
      </c>
      <c r="M407" s="683">
        <v>726</v>
      </c>
      <c r="N407" s="683">
        <v>713</v>
      </c>
      <c r="O407" s="683">
        <v>742</v>
      </c>
      <c r="P407" s="683">
        <v>829</v>
      </c>
      <c r="Q407" s="683">
        <v>782</v>
      </c>
      <c r="R407" s="683">
        <v>792</v>
      </c>
      <c r="S407" s="683">
        <v>835</v>
      </c>
      <c r="T407" s="683">
        <v>856</v>
      </c>
      <c r="U407" s="683">
        <v>884</v>
      </c>
      <c r="V407" s="683">
        <v>902</v>
      </c>
      <c r="W407" s="683">
        <v>928</v>
      </c>
      <c r="X407" s="683">
        <v>916</v>
      </c>
      <c r="Y407" s="683">
        <v>1000</v>
      </c>
      <c r="Z407" s="683">
        <v>953</v>
      </c>
      <c r="AA407" s="683">
        <v>1014</v>
      </c>
      <c r="AB407" s="683">
        <v>955</v>
      </c>
      <c r="AC407" s="683">
        <v>1047</v>
      </c>
      <c r="AD407" s="683">
        <v>967</v>
      </c>
      <c r="AE407" s="683">
        <v>892</v>
      </c>
      <c r="AF407" s="683">
        <v>753</v>
      </c>
      <c r="AG407" s="683">
        <v>706</v>
      </c>
      <c r="AH407" s="683">
        <v>621</v>
      </c>
      <c r="AI407" s="683">
        <v>727</v>
      </c>
      <c r="AJ407" s="683">
        <v>724</v>
      </c>
      <c r="AK407" s="683">
        <v>743</v>
      </c>
      <c r="AL407" s="683">
        <v>879</v>
      </c>
      <c r="AM407" s="683">
        <v>854</v>
      </c>
      <c r="AN407" s="683">
        <v>845</v>
      </c>
      <c r="AO407" s="683">
        <v>839</v>
      </c>
      <c r="AP407" s="683">
        <v>838</v>
      </c>
      <c r="AQ407" s="683">
        <v>884</v>
      </c>
      <c r="AR407" s="683">
        <v>932</v>
      </c>
      <c r="AS407" s="683">
        <v>1000</v>
      </c>
      <c r="AT407" s="683">
        <v>951</v>
      </c>
      <c r="AU407" s="683">
        <v>912</v>
      </c>
      <c r="AV407" s="683">
        <v>970</v>
      </c>
      <c r="AW407" s="683">
        <v>994</v>
      </c>
      <c r="AX407" s="683">
        <v>959</v>
      </c>
      <c r="AY407" s="683">
        <v>1006</v>
      </c>
      <c r="AZ407" s="683">
        <v>915</v>
      </c>
      <c r="BA407" s="683">
        <v>875</v>
      </c>
      <c r="BB407" s="683">
        <v>899</v>
      </c>
      <c r="BC407" s="683">
        <v>929</v>
      </c>
      <c r="BD407" s="683">
        <v>925</v>
      </c>
      <c r="BE407" s="683">
        <v>931</v>
      </c>
      <c r="BF407" s="683">
        <v>874</v>
      </c>
      <c r="BG407" s="683">
        <v>854</v>
      </c>
      <c r="BH407" s="683">
        <v>804</v>
      </c>
      <c r="BI407" s="683">
        <v>827</v>
      </c>
      <c r="BJ407" s="683">
        <v>907</v>
      </c>
      <c r="BK407" s="683">
        <v>960</v>
      </c>
      <c r="BL407" s="683">
        <v>1020</v>
      </c>
      <c r="BM407" s="683">
        <v>1126</v>
      </c>
      <c r="BN407" s="683">
        <v>1161</v>
      </c>
      <c r="BO407" s="683">
        <v>1156</v>
      </c>
      <c r="BP407" s="683">
        <v>1214</v>
      </c>
      <c r="BQ407" s="683">
        <v>1204</v>
      </c>
      <c r="BR407" s="683">
        <v>1123</v>
      </c>
      <c r="BS407" s="683">
        <v>1118</v>
      </c>
      <c r="BT407" s="683">
        <v>1135</v>
      </c>
      <c r="BU407" s="683">
        <v>1188</v>
      </c>
      <c r="BV407" s="683">
        <v>1089</v>
      </c>
      <c r="BW407" s="683">
        <v>1121</v>
      </c>
      <c r="BX407" s="683">
        <v>1052</v>
      </c>
      <c r="BY407" s="683">
        <v>991</v>
      </c>
      <c r="BZ407" s="683">
        <v>1021</v>
      </c>
      <c r="CA407" s="683">
        <v>905</v>
      </c>
      <c r="CB407" s="683">
        <v>859</v>
      </c>
      <c r="CC407" s="683">
        <v>850</v>
      </c>
      <c r="CD407" s="683">
        <v>774</v>
      </c>
      <c r="CE407" s="683">
        <v>783</v>
      </c>
      <c r="CF407" s="683">
        <v>804</v>
      </c>
      <c r="CG407" s="683">
        <v>730</v>
      </c>
      <c r="CH407" s="683">
        <v>827</v>
      </c>
      <c r="CI407" s="683">
        <v>788</v>
      </c>
      <c r="CJ407" s="683">
        <v>825</v>
      </c>
      <c r="CK407" s="683">
        <v>857</v>
      </c>
      <c r="CL407" s="683">
        <v>927</v>
      </c>
      <c r="CM407" s="683">
        <v>581</v>
      </c>
      <c r="CN407" s="683">
        <v>584</v>
      </c>
      <c r="CO407" s="683">
        <v>577</v>
      </c>
      <c r="CP407" s="683">
        <v>490</v>
      </c>
      <c r="CQ407" s="683">
        <v>412</v>
      </c>
      <c r="CR407" s="683">
        <v>357</v>
      </c>
      <c r="CS407" s="683">
        <v>368</v>
      </c>
      <c r="CT407" s="683">
        <v>289</v>
      </c>
      <c r="CU407" s="683">
        <v>289</v>
      </c>
      <c r="CV407" s="683">
        <v>235</v>
      </c>
      <c r="CW407" s="683">
        <v>191</v>
      </c>
      <c r="CX407" s="683">
        <v>148</v>
      </c>
      <c r="CY407" s="683">
        <v>489</v>
      </c>
      <c r="CZ407" s="695">
        <v>652</v>
      </c>
      <c r="DA407" s="695">
        <v>698</v>
      </c>
      <c r="DB407" s="695">
        <v>756</v>
      </c>
      <c r="DC407" s="695">
        <v>726</v>
      </c>
      <c r="DD407" s="695">
        <v>765</v>
      </c>
      <c r="DE407" s="695">
        <v>717</v>
      </c>
      <c r="DF407" s="695">
        <v>803</v>
      </c>
      <c r="DG407" s="695">
        <v>845</v>
      </c>
      <c r="DH407" s="695">
        <v>821</v>
      </c>
      <c r="DI407" s="695">
        <v>810</v>
      </c>
      <c r="DJ407" s="695">
        <v>842</v>
      </c>
      <c r="DK407" s="695">
        <v>928</v>
      </c>
      <c r="DL407" s="695">
        <v>881</v>
      </c>
      <c r="DM407" s="695">
        <v>898</v>
      </c>
      <c r="DN407" s="695">
        <v>957</v>
      </c>
      <c r="DO407" s="695">
        <v>907</v>
      </c>
      <c r="DP407" s="695">
        <v>964</v>
      </c>
      <c r="DQ407" s="695">
        <v>935</v>
      </c>
      <c r="DR407" s="695">
        <v>843</v>
      </c>
      <c r="DS407" s="695">
        <v>595</v>
      </c>
      <c r="DT407" s="695">
        <v>546</v>
      </c>
      <c r="DU407" s="695">
        <v>522</v>
      </c>
      <c r="DV407" s="695">
        <v>674</v>
      </c>
      <c r="DW407" s="695">
        <v>681</v>
      </c>
      <c r="DX407" s="695">
        <v>801</v>
      </c>
      <c r="DY407" s="695">
        <v>805</v>
      </c>
      <c r="DZ407" s="695">
        <v>811</v>
      </c>
      <c r="EA407" s="695">
        <v>883</v>
      </c>
      <c r="EB407" s="695">
        <v>908</v>
      </c>
      <c r="EC407" s="695">
        <v>951</v>
      </c>
      <c r="ED407" s="695">
        <v>944</v>
      </c>
      <c r="EE407" s="695">
        <v>964</v>
      </c>
      <c r="EF407" s="695">
        <v>1034</v>
      </c>
      <c r="EG407" s="695">
        <v>1110</v>
      </c>
      <c r="EH407" s="695">
        <v>1012</v>
      </c>
      <c r="EI407" s="695">
        <v>1011</v>
      </c>
      <c r="EJ407" s="695">
        <v>1025</v>
      </c>
      <c r="EK407" s="695">
        <v>1022</v>
      </c>
      <c r="EL407" s="695">
        <v>985</v>
      </c>
      <c r="EM407" s="695">
        <v>1052</v>
      </c>
      <c r="EN407" s="695">
        <v>1009</v>
      </c>
      <c r="EO407" s="695">
        <v>999</v>
      </c>
      <c r="EP407" s="695">
        <v>1017</v>
      </c>
      <c r="EQ407" s="695">
        <v>968</v>
      </c>
      <c r="ER407" s="695">
        <v>1029</v>
      </c>
      <c r="ES407" s="695">
        <v>917</v>
      </c>
      <c r="ET407" s="695">
        <v>867</v>
      </c>
      <c r="EU407" s="695">
        <v>917</v>
      </c>
      <c r="EV407" s="695">
        <v>906</v>
      </c>
      <c r="EW407" s="695">
        <v>1011</v>
      </c>
      <c r="EX407" s="695">
        <v>950</v>
      </c>
      <c r="EY407" s="695">
        <v>1126</v>
      </c>
      <c r="EZ407" s="695">
        <v>1118</v>
      </c>
      <c r="FA407" s="695">
        <v>1251</v>
      </c>
      <c r="FB407" s="695">
        <v>1241</v>
      </c>
      <c r="FC407" s="695">
        <v>1292</v>
      </c>
      <c r="FD407" s="695">
        <v>1161</v>
      </c>
      <c r="FE407" s="695">
        <v>1219</v>
      </c>
      <c r="FF407" s="695">
        <v>1195</v>
      </c>
      <c r="FG407" s="695">
        <v>1244</v>
      </c>
      <c r="FH407" s="695">
        <v>1245</v>
      </c>
      <c r="FI407" s="695">
        <v>1166</v>
      </c>
      <c r="FJ407" s="695">
        <v>1108</v>
      </c>
      <c r="FK407" s="695">
        <v>1070</v>
      </c>
      <c r="FL407" s="695">
        <v>1037</v>
      </c>
      <c r="FM407" s="695">
        <v>1012</v>
      </c>
      <c r="FN407" s="695">
        <v>954</v>
      </c>
      <c r="FO407" s="695">
        <v>961</v>
      </c>
      <c r="FP407" s="695">
        <v>871</v>
      </c>
      <c r="FQ407" s="695">
        <v>845</v>
      </c>
      <c r="FR407" s="695">
        <v>878</v>
      </c>
      <c r="FS407" s="695">
        <v>868</v>
      </c>
      <c r="FT407" s="695">
        <v>815</v>
      </c>
      <c r="FU407" s="695">
        <v>909</v>
      </c>
      <c r="FV407" s="695">
        <v>895</v>
      </c>
      <c r="FW407" s="695">
        <v>884</v>
      </c>
      <c r="FX407" s="695">
        <v>973</v>
      </c>
      <c r="FY407" s="695">
        <v>1037</v>
      </c>
      <c r="FZ407" s="695">
        <v>754</v>
      </c>
      <c r="GA407" s="695">
        <v>705</v>
      </c>
      <c r="GB407" s="695">
        <v>658</v>
      </c>
      <c r="GC407" s="695">
        <v>564</v>
      </c>
      <c r="GD407" s="695">
        <v>490</v>
      </c>
      <c r="GE407" s="695">
        <v>471</v>
      </c>
      <c r="GF407" s="695">
        <v>438</v>
      </c>
      <c r="GG407" s="695">
        <v>430</v>
      </c>
      <c r="GH407" s="695">
        <v>415</v>
      </c>
      <c r="GI407" s="695">
        <v>326</v>
      </c>
      <c r="GJ407" s="695">
        <v>227</v>
      </c>
      <c r="GK407" s="695">
        <v>226</v>
      </c>
      <c r="GL407" s="683">
        <v>886</v>
      </c>
    </row>
    <row r="408" spans="1:194" s="1" customFormat="1" ht="15" x14ac:dyDescent="0.25">
      <c r="A408" s="30" t="s">
        <v>34</v>
      </c>
      <c r="B408" s="1" t="s">
        <v>447</v>
      </c>
      <c r="C408" s="29" t="str">
        <f t="shared" si="111"/>
        <v>LA Wales - Gwynedd</v>
      </c>
      <c r="D408" s="48">
        <f t="shared" si="112"/>
        <v>4074</v>
      </c>
      <c r="E408" s="48">
        <f t="shared" si="113"/>
        <v>3934</v>
      </c>
      <c r="F408" s="49">
        <f t="shared" si="114"/>
        <v>120813</v>
      </c>
      <c r="G408" s="49">
        <f t="shared" si="115"/>
        <v>59147</v>
      </c>
      <c r="H408" s="50">
        <f t="shared" si="116"/>
        <v>61666</v>
      </c>
      <c r="I408" s="50">
        <f t="shared" si="117"/>
        <v>48064</v>
      </c>
      <c r="J408" s="50">
        <f t="shared" si="118"/>
        <v>51131</v>
      </c>
      <c r="K408" s="47">
        <f t="shared" si="119"/>
        <v>11083</v>
      </c>
      <c r="L408" s="48">
        <f t="shared" si="120"/>
        <v>10535</v>
      </c>
      <c r="M408" s="683">
        <v>457</v>
      </c>
      <c r="N408" s="683">
        <v>512</v>
      </c>
      <c r="O408" s="683">
        <v>579</v>
      </c>
      <c r="P408" s="683">
        <v>528</v>
      </c>
      <c r="Q408" s="683">
        <v>558</v>
      </c>
      <c r="R408" s="683">
        <v>553</v>
      </c>
      <c r="S408" s="683">
        <v>610</v>
      </c>
      <c r="T408" s="683">
        <v>572</v>
      </c>
      <c r="U408" s="683">
        <v>680</v>
      </c>
      <c r="V408" s="683">
        <v>601</v>
      </c>
      <c r="W408" s="683">
        <v>678</v>
      </c>
      <c r="X408" s="683">
        <v>681</v>
      </c>
      <c r="Y408" s="683">
        <v>681</v>
      </c>
      <c r="Z408" s="683">
        <v>663</v>
      </c>
      <c r="AA408" s="683">
        <v>723</v>
      </c>
      <c r="AB408" s="683">
        <v>672</v>
      </c>
      <c r="AC408" s="683">
        <v>666</v>
      </c>
      <c r="AD408" s="683">
        <v>669</v>
      </c>
      <c r="AE408" s="683">
        <v>725</v>
      </c>
      <c r="AF408" s="683">
        <v>907</v>
      </c>
      <c r="AG408" s="683">
        <v>880</v>
      </c>
      <c r="AH408" s="683">
        <v>940</v>
      </c>
      <c r="AI408" s="683">
        <v>836</v>
      </c>
      <c r="AJ408" s="683">
        <v>787</v>
      </c>
      <c r="AK408" s="683">
        <v>816</v>
      </c>
      <c r="AL408" s="683">
        <v>742</v>
      </c>
      <c r="AM408" s="683">
        <v>740</v>
      </c>
      <c r="AN408" s="683">
        <v>666</v>
      </c>
      <c r="AO408" s="683">
        <v>675</v>
      </c>
      <c r="AP408" s="683">
        <v>676</v>
      </c>
      <c r="AQ408" s="683">
        <v>710</v>
      </c>
      <c r="AR408" s="683">
        <v>706</v>
      </c>
      <c r="AS408" s="683">
        <v>706</v>
      </c>
      <c r="AT408" s="683">
        <v>711</v>
      </c>
      <c r="AU408" s="683">
        <v>709</v>
      </c>
      <c r="AV408" s="683">
        <v>699</v>
      </c>
      <c r="AW408" s="683">
        <v>703</v>
      </c>
      <c r="AX408" s="683">
        <v>732</v>
      </c>
      <c r="AY408" s="683">
        <v>614</v>
      </c>
      <c r="AZ408" s="683">
        <v>645</v>
      </c>
      <c r="BA408" s="683">
        <v>619</v>
      </c>
      <c r="BB408" s="683">
        <v>614</v>
      </c>
      <c r="BC408" s="683">
        <v>642</v>
      </c>
      <c r="BD408" s="683">
        <v>605</v>
      </c>
      <c r="BE408" s="683">
        <v>660</v>
      </c>
      <c r="BF408" s="683">
        <v>560</v>
      </c>
      <c r="BG408" s="683">
        <v>572</v>
      </c>
      <c r="BH408" s="683">
        <v>590</v>
      </c>
      <c r="BI408" s="683">
        <v>597</v>
      </c>
      <c r="BJ408" s="683">
        <v>603</v>
      </c>
      <c r="BK408" s="683">
        <v>689</v>
      </c>
      <c r="BL408" s="683">
        <v>729</v>
      </c>
      <c r="BM408" s="683">
        <v>790</v>
      </c>
      <c r="BN408" s="683">
        <v>833</v>
      </c>
      <c r="BO408" s="683">
        <v>819</v>
      </c>
      <c r="BP408" s="683">
        <v>827</v>
      </c>
      <c r="BQ408" s="683">
        <v>839</v>
      </c>
      <c r="BR408" s="683">
        <v>837</v>
      </c>
      <c r="BS408" s="683">
        <v>863</v>
      </c>
      <c r="BT408" s="683">
        <v>868</v>
      </c>
      <c r="BU408" s="683">
        <v>916</v>
      </c>
      <c r="BV408" s="683">
        <v>887</v>
      </c>
      <c r="BW408" s="683">
        <v>885</v>
      </c>
      <c r="BX408" s="683">
        <v>859</v>
      </c>
      <c r="BY408" s="683">
        <v>769</v>
      </c>
      <c r="BZ408" s="683">
        <v>761</v>
      </c>
      <c r="CA408" s="683">
        <v>800</v>
      </c>
      <c r="CB408" s="683">
        <v>749</v>
      </c>
      <c r="CC408" s="683">
        <v>696</v>
      </c>
      <c r="CD408" s="683">
        <v>710</v>
      </c>
      <c r="CE408" s="683">
        <v>664</v>
      </c>
      <c r="CF408" s="683">
        <v>685</v>
      </c>
      <c r="CG408" s="683">
        <v>631</v>
      </c>
      <c r="CH408" s="683">
        <v>604</v>
      </c>
      <c r="CI408" s="683">
        <v>619</v>
      </c>
      <c r="CJ408" s="683">
        <v>706</v>
      </c>
      <c r="CK408" s="683">
        <v>708</v>
      </c>
      <c r="CL408" s="683">
        <v>672</v>
      </c>
      <c r="CM408" s="683">
        <v>541</v>
      </c>
      <c r="CN408" s="683">
        <v>471</v>
      </c>
      <c r="CO408" s="683">
        <v>476</v>
      </c>
      <c r="CP408" s="683">
        <v>435</v>
      </c>
      <c r="CQ408" s="683">
        <v>345</v>
      </c>
      <c r="CR408" s="683">
        <v>262</v>
      </c>
      <c r="CS408" s="683">
        <v>289</v>
      </c>
      <c r="CT408" s="683">
        <v>276</v>
      </c>
      <c r="CU408" s="683">
        <v>197</v>
      </c>
      <c r="CV408" s="683">
        <v>210</v>
      </c>
      <c r="CW408" s="683">
        <v>178</v>
      </c>
      <c r="CX408" s="683">
        <v>118</v>
      </c>
      <c r="CY408" s="683">
        <v>464</v>
      </c>
      <c r="CZ408" s="695">
        <v>520</v>
      </c>
      <c r="DA408" s="695">
        <v>494</v>
      </c>
      <c r="DB408" s="695">
        <v>514</v>
      </c>
      <c r="DC408" s="695">
        <v>498</v>
      </c>
      <c r="DD408" s="695">
        <v>511</v>
      </c>
      <c r="DE408" s="695">
        <v>521</v>
      </c>
      <c r="DF408" s="695">
        <v>597</v>
      </c>
      <c r="DG408" s="695">
        <v>550</v>
      </c>
      <c r="DH408" s="695">
        <v>617</v>
      </c>
      <c r="DI408" s="695">
        <v>560</v>
      </c>
      <c r="DJ408" s="695">
        <v>587</v>
      </c>
      <c r="DK408" s="695">
        <v>632</v>
      </c>
      <c r="DL408" s="695">
        <v>705</v>
      </c>
      <c r="DM408" s="695">
        <v>658</v>
      </c>
      <c r="DN408" s="695">
        <v>634</v>
      </c>
      <c r="DO408" s="695">
        <v>648</v>
      </c>
      <c r="DP408" s="695">
        <v>634</v>
      </c>
      <c r="DQ408" s="695">
        <v>655</v>
      </c>
      <c r="DR408" s="695">
        <v>744</v>
      </c>
      <c r="DS408" s="695">
        <v>1018</v>
      </c>
      <c r="DT408" s="695">
        <v>1053</v>
      </c>
      <c r="DU408" s="695">
        <v>1012</v>
      </c>
      <c r="DV408" s="695">
        <v>878</v>
      </c>
      <c r="DW408" s="695">
        <v>744</v>
      </c>
      <c r="DX408" s="695">
        <v>688</v>
      </c>
      <c r="DY408" s="695">
        <v>733</v>
      </c>
      <c r="DZ408" s="695">
        <v>680</v>
      </c>
      <c r="EA408" s="695">
        <v>750</v>
      </c>
      <c r="EB408" s="695">
        <v>678</v>
      </c>
      <c r="EC408" s="695">
        <v>719</v>
      </c>
      <c r="ED408" s="695">
        <v>745</v>
      </c>
      <c r="EE408" s="695">
        <v>723</v>
      </c>
      <c r="EF408" s="695">
        <v>726</v>
      </c>
      <c r="EG408" s="695">
        <v>767</v>
      </c>
      <c r="EH408" s="695">
        <v>721</v>
      </c>
      <c r="EI408" s="695">
        <v>749</v>
      </c>
      <c r="EJ408" s="695">
        <v>755</v>
      </c>
      <c r="EK408" s="695">
        <v>715</v>
      </c>
      <c r="EL408" s="695">
        <v>673</v>
      </c>
      <c r="EM408" s="695">
        <v>674</v>
      </c>
      <c r="EN408" s="695">
        <v>602</v>
      </c>
      <c r="EO408" s="695">
        <v>640</v>
      </c>
      <c r="EP408" s="695">
        <v>658</v>
      </c>
      <c r="EQ408" s="695">
        <v>651</v>
      </c>
      <c r="ER408" s="695">
        <v>683</v>
      </c>
      <c r="ES408" s="695">
        <v>646</v>
      </c>
      <c r="ET408" s="695">
        <v>600</v>
      </c>
      <c r="EU408" s="695">
        <v>559</v>
      </c>
      <c r="EV408" s="695">
        <v>602</v>
      </c>
      <c r="EW408" s="695">
        <v>691</v>
      </c>
      <c r="EX408" s="695">
        <v>740</v>
      </c>
      <c r="EY408" s="695">
        <v>771</v>
      </c>
      <c r="EZ408" s="695">
        <v>818</v>
      </c>
      <c r="FA408" s="695">
        <v>837</v>
      </c>
      <c r="FB408" s="695">
        <v>875</v>
      </c>
      <c r="FC408" s="695">
        <v>893</v>
      </c>
      <c r="FD408" s="695">
        <v>855</v>
      </c>
      <c r="FE408" s="695">
        <v>891</v>
      </c>
      <c r="FF408" s="695">
        <v>886</v>
      </c>
      <c r="FG408" s="695">
        <v>925</v>
      </c>
      <c r="FH408" s="695">
        <v>874</v>
      </c>
      <c r="FI408" s="695">
        <v>866</v>
      </c>
      <c r="FJ408" s="695">
        <v>884</v>
      </c>
      <c r="FK408" s="695">
        <v>894</v>
      </c>
      <c r="FL408" s="695">
        <v>885</v>
      </c>
      <c r="FM408" s="695">
        <v>777</v>
      </c>
      <c r="FN408" s="695">
        <v>793</v>
      </c>
      <c r="FO408" s="695">
        <v>771</v>
      </c>
      <c r="FP408" s="695">
        <v>778</v>
      </c>
      <c r="FQ408" s="695">
        <v>650</v>
      </c>
      <c r="FR408" s="695">
        <v>690</v>
      </c>
      <c r="FS408" s="695">
        <v>711</v>
      </c>
      <c r="FT408" s="695">
        <v>687</v>
      </c>
      <c r="FU408" s="695">
        <v>654</v>
      </c>
      <c r="FV408" s="695">
        <v>666</v>
      </c>
      <c r="FW408" s="695">
        <v>660</v>
      </c>
      <c r="FX408" s="695">
        <v>660</v>
      </c>
      <c r="FY408" s="695">
        <v>727</v>
      </c>
      <c r="FZ408" s="695">
        <v>574</v>
      </c>
      <c r="GA408" s="695">
        <v>528</v>
      </c>
      <c r="GB408" s="695">
        <v>587</v>
      </c>
      <c r="GC408" s="695">
        <v>506</v>
      </c>
      <c r="GD408" s="695">
        <v>434</v>
      </c>
      <c r="GE408" s="695">
        <v>362</v>
      </c>
      <c r="GF408" s="695">
        <v>348</v>
      </c>
      <c r="GG408" s="695">
        <v>331</v>
      </c>
      <c r="GH408" s="695">
        <v>306</v>
      </c>
      <c r="GI408" s="695">
        <v>309</v>
      </c>
      <c r="GJ408" s="695">
        <v>248</v>
      </c>
      <c r="GK408" s="695">
        <v>230</v>
      </c>
      <c r="GL408" s="683">
        <v>973</v>
      </c>
    </row>
    <row r="409" spans="1:194" s="1" customFormat="1" ht="15" x14ac:dyDescent="0.25">
      <c r="A409" s="30" t="s">
        <v>34</v>
      </c>
      <c r="B409" s="1" t="s">
        <v>448</v>
      </c>
      <c r="C409" s="29" t="str">
        <f t="shared" si="111"/>
        <v>LA Wales - Isle of Anglesey</v>
      </c>
      <c r="D409" s="48">
        <f t="shared" si="112"/>
        <v>2476</v>
      </c>
      <c r="E409" s="48">
        <f t="shared" si="113"/>
        <v>2387</v>
      </c>
      <c r="F409" s="49">
        <f t="shared" si="114"/>
        <v>69097</v>
      </c>
      <c r="G409" s="49">
        <f t="shared" si="115"/>
        <v>33801</v>
      </c>
      <c r="H409" s="50">
        <f t="shared" si="116"/>
        <v>35296</v>
      </c>
      <c r="I409" s="50">
        <f t="shared" si="117"/>
        <v>27205</v>
      </c>
      <c r="J409" s="50">
        <f t="shared" si="118"/>
        <v>28965</v>
      </c>
      <c r="K409" s="47">
        <f t="shared" si="119"/>
        <v>6596</v>
      </c>
      <c r="L409" s="48">
        <f t="shared" si="120"/>
        <v>6331</v>
      </c>
      <c r="M409" s="683">
        <v>273</v>
      </c>
      <c r="N409" s="683">
        <v>272</v>
      </c>
      <c r="O409" s="683">
        <v>276</v>
      </c>
      <c r="P409" s="683">
        <v>332</v>
      </c>
      <c r="Q409" s="683">
        <v>323</v>
      </c>
      <c r="R409" s="683">
        <v>327</v>
      </c>
      <c r="S409" s="683">
        <v>338</v>
      </c>
      <c r="T409" s="683">
        <v>388</v>
      </c>
      <c r="U409" s="683">
        <v>401</v>
      </c>
      <c r="V409" s="683">
        <v>367</v>
      </c>
      <c r="W409" s="683">
        <v>397</v>
      </c>
      <c r="X409" s="683">
        <v>426</v>
      </c>
      <c r="Y409" s="683">
        <v>402</v>
      </c>
      <c r="Z409" s="683">
        <v>440</v>
      </c>
      <c r="AA409" s="683">
        <v>411</v>
      </c>
      <c r="AB409" s="683">
        <v>441</v>
      </c>
      <c r="AC409" s="683">
        <v>386</v>
      </c>
      <c r="AD409" s="683">
        <v>396</v>
      </c>
      <c r="AE409" s="683">
        <v>377</v>
      </c>
      <c r="AF409" s="683">
        <v>299</v>
      </c>
      <c r="AG409" s="683">
        <v>260</v>
      </c>
      <c r="AH409" s="683">
        <v>282</v>
      </c>
      <c r="AI409" s="683">
        <v>310</v>
      </c>
      <c r="AJ409" s="683">
        <v>307</v>
      </c>
      <c r="AK409" s="683">
        <v>324</v>
      </c>
      <c r="AL409" s="683">
        <v>362</v>
      </c>
      <c r="AM409" s="683">
        <v>325</v>
      </c>
      <c r="AN409" s="683">
        <v>328</v>
      </c>
      <c r="AO409" s="683">
        <v>343</v>
      </c>
      <c r="AP409" s="683">
        <v>317</v>
      </c>
      <c r="AQ409" s="683">
        <v>357</v>
      </c>
      <c r="AR409" s="683">
        <v>344</v>
      </c>
      <c r="AS409" s="683">
        <v>339</v>
      </c>
      <c r="AT409" s="683">
        <v>356</v>
      </c>
      <c r="AU409" s="683">
        <v>360</v>
      </c>
      <c r="AV409" s="683">
        <v>351</v>
      </c>
      <c r="AW409" s="683">
        <v>385</v>
      </c>
      <c r="AX409" s="683">
        <v>384</v>
      </c>
      <c r="AY409" s="683">
        <v>306</v>
      </c>
      <c r="AZ409" s="683">
        <v>345</v>
      </c>
      <c r="BA409" s="683">
        <v>376</v>
      </c>
      <c r="BB409" s="683">
        <v>337</v>
      </c>
      <c r="BC409" s="683">
        <v>334</v>
      </c>
      <c r="BD409" s="683">
        <v>351</v>
      </c>
      <c r="BE409" s="683">
        <v>344</v>
      </c>
      <c r="BF409" s="683">
        <v>384</v>
      </c>
      <c r="BG409" s="683">
        <v>319</v>
      </c>
      <c r="BH409" s="683">
        <v>313</v>
      </c>
      <c r="BI409" s="683">
        <v>329</v>
      </c>
      <c r="BJ409" s="683">
        <v>355</v>
      </c>
      <c r="BK409" s="683">
        <v>362</v>
      </c>
      <c r="BL409" s="683">
        <v>439</v>
      </c>
      <c r="BM409" s="683">
        <v>461</v>
      </c>
      <c r="BN409" s="683">
        <v>490</v>
      </c>
      <c r="BO409" s="683">
        <v>451</v>
      </c>
      <c r="BP409" s="683">
        <v>469</v>
      </c>
      <c r="BQ409" s="683">
        <v>491</v>
      </c>
      <c r="BR409" s="683">
        <v>532</v>
      </c>
      <c r="BS409" s="683">
        <v>511</v>
      </c>
      <c r="BT409" s="683">
        <v>560</v>
      </c>
      <c r="BU409" s="683">
        <v>533</v>
      </c>
      <c r="BV409" s="683">
        <v>576</v>
      </c>
      <c r="BW409" s="683">
        <v>527</v>
      </c>
      <c r="BX409" s="683">
        <v>537</v>
      </c>
      <c r="BY409" s="683">
        <v>563</v>
      </c>
      <c r="BZ409" s="683">
        <v>528</v>
      </c>
      <c r="CA409" s="683">
        <v>496</v>
      </c>
      <c r="CB409" s="683">
        <v>458</v>
      </c>
      <c r="CC409" s="683">
        <v>495</v>
      </c>
      <c r="CD409" s="683">
        <v>474</v>
      </c>
      <c r="CE409" s="683">
        <v>446</v>
      </c>
      <c r="CF409" s="683">
        <v>440</v>
      </c>
      <c r="CG409" s="683">
        <v>439</v>
      </c>
      <c r="CH409" s="683">
        <v>413</v>
      </c>
      <c r="CI409" s="683">
        <v>455</v>
      </c>
      <c r="CJ409" s="683">
        <v>452</v>
      </c>
      <c r="CK409" s="683">
        <v>478</v>
      </c>
      <c r="CL409" s="683">
        <v>461</v>
      </c>
      <c r="CM409" s="683">
        <v>316</v>
      </c>
      <c r="CN409" s="683">
        <v>324</v>
      </c>
      <c r="CO409" s="683">
        <v>323</v>
      </c>
      <c r="CP409" s="683">
        <v>301</v>
      </c>
      <c r="CQ409" s="683">
        <v>227</v>
      </c>
      <c r="CR409" s="683">
        <v>208</v>
      </c>
      <c r="CS409" s="683">
        <v>196</v>
      </c>
      <c r="CT409" s="683">
        <v>212</v>
      </c>
      <c r="CU409" s="683">
        <v>161</v>
      </c>
      <c r="CV409" s="683">
        <v>149</v>
      </c>
      <c r="CW409" s="683">
        <v>94</v>
      </c>
      <c r="CX409" s="683">
        <v>88</v>
      </c>
      <c r="CY409" s="683">
        <v>266</v>
      </c>
      <c r="CZ409" s="695">
        <v>265</v>
      </c>
      <c r="DA409" s="695">
        <v>255</v>
      </c>
      <c r="DB409" s="695">
        <v>300</v>
      </c>
      <c r="DC409" s="695">
        <v>263</v>
      </c>
      <c r="DD409" s="695">
        <v>289</v>
      </c>
      <c r="DE409" s="695">
        <v>277</v>
      </c>
      <c r="DF409" s="695">
        <v>366</v>
      </c>
      <c r="DG409" s="695">
        <v>350</v>
      </c>
      <c r="DH409" s="695">
        <v>383</v>
      </c>
      <c r="DI409" s="695">
        <v>393</v>
      </c>
      <c r="DJ409" s="695">
        <v>379</v>
      </c>
      <c r="DK409" s="695">
        <v>424</v>
      </c>
      <c r="DL409" s="695">
        <v>448</v>
      </c>
      <c r="DM409" s="695">
        <v>420</v>
      </c>
      <c r="DN409" s="695">
        <v>365</v>
      </c>
      <c r="DO409" s="695">
        <v>397</v>
      </c>
      <c r="DP409" s="695">
        <v>420</v>
      </c>
      <c r="DQ409" s="695">
        <v>337</v>
      </c>
      <c r="DR409" s="695">
        <v>320</v>
      </c>
      <c r="DS409" s="695">
        <v>196</v>
      </c>
      <c r="DT409" s="695">
        <v>243</v>
      </c>
      <c r="DU409" s="695">
        <v>204</v>
      </c>
      <c r="DV409" s="695">
        <v>266</v>
      </c>
      <c r="DW409" s="695">
        <v>306</v>
      </c>
      <c r="DX409" s="695">
        <v>290</v>
      </c>
      <c r="DY409" s="695">
        <v>293</v>
      </c>
      <c r="DZ409" s="695">
        <v>338</v>
      </c>
      <c r="EA409" s="695">
        <v>384</v>
      </c>
      <c r="EB409" s="695">
        <v>332</v>
      </c>
      <c r="EC409" s="695">
        <v>365</v>
      </c>
      <c r="ED409" s="695">
        <v>307</v>
      </c>
      <c r="EE409" s="695">
        <v>335</v>
      </c>
      <c r="EF409" s="695">
        <v>380</v>
      </c>
      <c r="EG409" s="695">
        <v>398</v>
      </c>
      <c r="EH409" s="695">
        <v>398</v>
      </c>
      <c r="EI409" s="695">
        <v>407</v>
      </c>
      <c r="EJ409" s="695">
        <v>374</v>
      </c>
      <c r="EK409" s="695">
        <v>367</v>
      </c>
      <c r="EL409" s="695">
        <v>377</v>
      </c>
      <c r="EM409" s="695">
        <v>418</v>
      </c>
      <c r="EN409" s="695">
        <v>341</v>
      </c>
      <c r="EO409" s="695">
        <v>387</v>
      </c>
      <c r="EP409" s="695">
        <v>373</v>
      </c>
      <c r="EQ409" s="695">
        <v>354</v>
      </c>
      <c r="ER409" s="695">
        <v>439</v>
      </c>
      <c r="ES409" s="695">
        <v>369</v>
      </c>
      <c r="ET409" s="695">
        <v>377</v>
      </c>
      <c r="EU409" s="695">
        <v>304</v>
      </c>
      <c r="EV409" s="695">
        <v>386</v>
      </c>
      <c r="EW409" s="695">
        <v>336</v>
      </c>
      <c r="EX409" s="695">
        <v>412</v>
      </c>
      <c r="EY409" s="695">
        <v>504</v>
      </c>
      <c r="EZ409" s="695">
        <v>456</v>
      </c>
      <c r="FA409" s="695">
        <v>520</v>
      </c>
      <c r="FB409" s="695">
        <v>512</v>
      </c>
      <c r="FC409" s="695">
        <v>558</v>
      </c>
      <c r="FD409" s="695">
        <v>551</v>
      </c>
      <c r="FE409" s="695">
        <v>562</v>
      </c>
      <c r="FF409" s="695">
        <v>525</v>
      </c>
      <c r="FG409" s="695">
        <v>564</v>
      </c>
      <c r="FH409" s="695">
        <v>603</v>
      </c>
      <c r="FI409" s="695">
        <v>578</v>
      </c>
      <c r="FJ409" s="695">
        <v>513</v>
      </c>
      <c r="FK409" s="695">
        <v>531</v>
      </c>
      <c r="FL409" s="695">
        <v>563</v>
      </c>
      <c r="FM409" s="695">
        <v>529</v>
      </c>
      <c r="FN409" s="695">
        <v>486</v>
      </c>
      <c r="FO409" s="695">
        <v>496</v>
      </c>
      <c r="FP409" s="695">
        <v>487</v>
      </c>
      <c r="FQ409" s="695">
        <v>481</v>
      </c>
      <c r="FR409" s="695">
        <v>481</v>
      </c>
      <c r="FS409" s="695">
        <v>421</v>
      </c>
      <c r="FT409" s="695">
        <v>452</v>
      </c>
      <c r="FU409" s="695">
        <v>469</v>
      </c>
      <c r="FV409" s="695">
        <v>468</v>
      </c>
      <c r="FW409" s="695">
        <v>489</v>
      </c>
      <c r="FX409" s="695">
        <v>500</v>
      </c>
      <c r="FY409" s="695">
        <v>542</v>
      </c>
      <c r="FZ409" s="695">
        <v>379</v>
      </c>
      <c r="GA409" s="695">
        <v>387</v>
      </c>
      <c r="GB409" s="695">
        <v>373</v>
      </c>
      <c r="GC409" s="695">
        <v>340</v>
      </c>
      <c r="GD409" s="695">
        <v>289</v>
      </c>
      <c r="GE409" s="695">
        <v>247</v>
      </c>
      <c r="GF409" s="695">
        <v>248</v>
      </c>
      <c r="GG409" s="695">
        <v>211</v>
      </c>
      <c r="GH409" s="695">
        <v>224</v>
      </c>
      <c r="GI409" s="695">
        <v>174</v>
      </c>
      <c r="GJ409" s="695">
        <v>153</v>
      </c>
      <c r="GK409" s="695">
        <v>140</v>
      </c>
      <c r="GL409" s="683">
        <v>583</v>
      </c>
    </row>
    <row r="410" spans="1:194" s="1" customFormat="1" ht="15" x14ac:dyDescent="0.25">
      <c r="A410" s="30" t="s">
        <v>34</v>
      </c>
      <c r="B410" s="1" t="s">
        <v>449</v>
      </c>
      <c r="C410" s="29" t="str">
        <f t="shared" si="111"/>
        <v>LA Wales - Merthyr Tydfil</v>
      </c>
      <c r="D410" s="48">
        <f t="shared" si="112"/>
        <v>2268</v>
      </c>
      <c r="E410" s="48">
        <f t="shared" si="113"/>
        <v>2117</v>
      </c>
      <c r="F410" s="49">
        <f t="shared" si="114"/>
        <v>58972</v>
      </c>
      <c r="G410" s="49">
        <f t="shared" si="115"/>
        <v>28850</v>
      </c>
      <c r="H410" s="50">
        <f t="shared" si="116"/>
        <v>30122</v>
      </c>
      <c r="I410" s="50">
        <f t="shared" si="117"/>
        <v>22327</v>
      </c>
      <c r="J410" s="50">
        <f t="shared" si="118"/>
        <v>24094</v>
      </c>
      <c r="K410" s="47">
        <f t="shared" si="119"/>
        <v>6523</v>
      </c>
      <c r="L410" s="48">
        <f t="shared" si="120"/>
        <v>6028</v>
      </c>
      <c r="M410" s="683">
        <v>302</v>
      </c>
      <c r="N410" s="683">
        <v>335</v>
      </c>
      <c r="O410" s="683">
        <v>328</v>
      </c>
      <c r="P410" s="683">
        <v>343</v>
      </c>
      <c r="Q410" s="683">
        <v>341</v>
      </c>
      <c r="R410" s="683">
        <v>314</v>
      </c>
      <c r="S410" s="683">
        <v>375</v>
      </c>
      <c r="T410" s="683">
        <v>414</v>
      </c>
      <c r="U410" s="683">
        <v>398</v>
      </c>
      <c r="V410" s="683">
        <v>387</v>
      </c>
      <c r="W410" s="683">
        <v>360</v>
      </c>
      <c r="X410" s="683">
        <v>358</v>
      </c>
      <c r="Y410" s="683">
        <v>384</v>
      </c>
      <c r="Z410" s="683">
        <v>411</v>
      </c>
      <c r="AA410" s="683">
        <v>351</v>
      </c>
      <c r="AB410" s="683">
        <v>368</v>
      </c>
      <c r="AC410" s="683">
        <v>373</v>
      </c>
      <c r="AD410" s="683">
        <v>381</v>
      </c>
      <c r="AE410" s="683">
        <v>331</v>
      </c>
      <c r="AF410" s="683">
        <v>283</v>
      </c>
      <c r="AG410" s="683">
        <v>278</v>
      </c>
      <c r="AH410" s="683">
        <v>329</v>
      </c>
      <c r="AI410" s="683">
        <v>299</v>
      </c>
      <c r="AJ410" s="683">
        <v>296</v>
      </c>
      <c r="AK410" s="683">
        <v>352</v>
      </c>
      <c r="AL410" s="683">
        <v>340</v>
      </c>
      <c r="AM410" s="683">
        <v>326</v>
      </c>
      <c r="AN410" s="683">
        <v>354</v>
      </c>
      <c r="AO410" s="683">
        <v>345</v>
      </c>
      <c r="AP410" s="683">
        <v>339</v>
      </c>
      <c r="AQ410" s="683">
        <v>381</v>
      </c>
      <c r="AR410" s="683">
        <v>385</v>
      </c>
      <c r="AS410" s="683">
        <v>353</v>
      </c>
      <c r="AT410" s="683">
        <v>385</v>
      </c>
      <c r="AU410" s="683">
        <v>391</v>
      </c>
      <c r="AV410" s="683">
        <v>368</v>
      </c>
      <c r="AW410" s="683">
        <v>397</v>
      </c>
      <c r="AX410" s="683">
        <v>401</v>
      </c>
      <c r="AY410" s="683">
        <v>408</v>
      </c>
      <c r="AZ410" s="683">
        <v>423</v>
      </c>
      <c r="BA410" s="683">
        <v>399</v>
      </c>
      <c r="BB410" s="683">
        <v>339</v>
      </c>
      <c r="BC410" s="683">
        <v>347</v>
      </c>
      <c r="BD410" s="683">
        <v>376</v>
      </c>
      <c r="BE410" s="683">
        <v>391</v>
      </c>
      <c r="BF410" s="683">
        <v>340</v>
      </c>
      <c r="BG410" s="683">
        <v>283</v>
      </c>
      <c r="BH410" s="683">
        <v>281</v>
      </c>
      <c r="BI410" s="683">
        <v>310</v>
      </c>
      <c r="BJ410" s="683">
        <v>348</v>
      </c>
      <c r="BK410" s="683">
        <v>308</v>
      </c>
      <c r="BL410" s="683">
        <v>337</v>
      </c>
      <c r="BM410" s="683">
        <v>358</v>
      </c>
      <c r="BN410" s="683">
        <v>395</v>
      </c>
      <c r="BO410" s="683">
        <v>358</v>
      </c>
      <c r="BP410" s="683">
        <v>413</v>
      </c>
      <c r="BQ410" s="683">
        <v>377</v>
      </c>
      <c r="BR410" s="683">
        <v>367</v>
      </c>
      <c r="BS410" s="683">
        <v>419</v>
      </c>
      <c r="BT410" s="683">
        <v>399</v>
      </c>
      <c r="BU410" s="683">
        <v>426</v>
      </c>
      <c r="BV410" s="683">
        <v>372</v>
      </c>
      <c r="BW410" s="683">
        <v>399</v>
      </c>
      <c r="BX410" s="683">
        <v>360</v>
      </c>
      <c r="BY410" s="683">
        <v>377</v>
      </c>
      <c r="BZ410" s="683">
        <v>399</v>
      </c>
      <c r="CA410" s="683">
        <v>385</v>
      </c>
      <c r="CB410" s="683">
        <v>312</v>
      </c>
      <c r="CC410" s="683">
        <v>287</v>
      </c>
      <c r="CD410" s="683">
        <v>278</v>
      </c>
      <c r="CE410" s="683">
        <v>305</v>
      </c>
      <c r="CF410" s="683">
        <v>283</v>
      </c>
      <c r="CG410" s="683">
        <v>278</v>
      </c>
      <c r="CH410" s="683">
        <v>283</v>
      </c>
      <c r="CI410" s="683">
        <v>255</v>
      </c>
      <c r="CJ410" s="683">
        <v>296</v>
      </c>
      <c r="CK410" s="683">
        <v>284</v>
      </c>
      <c r="CL410" s="683">
        <v>235</v>
      </c>
      <c r="CM410" s="683">
        <v>186</v>
      </c>
      <c r="CN410" s="683">
        <v>203</v>
      </c>
      <c r="CO410" s="683">
        <v>192</v>
      </c>
      <c r="CP410" s="683">
        <v>154</v>
      </c>
      <c r="CQ410" s="683">
        <v>152</v>
      </c>
      <c r="CR410" s="683">
        <v>98</v>
      </c>
      <c r="CS410" s="683">
        <v>106</v>
      </c>
      <c r="CT410" s="683">
        <v>98</v>
      </c>
      <c r="CU410" s="683">
        <v>90</v>
      </c>
      <c r="CV410" s="683">
        <v>60</v>
      </c>
      <c r="CW410" s="683">
        <v>56</v>
      </c>
      <c r="CX410" s="683">
        <v>60</v>
      </c>
      <c r="CY410" s="683">
        <v>149</v>
      </c>
      <c r="CZ410" s="695">
        <v>283</v>
      </c>
      <c r="DA410" s="695">
        <v>257</v>
      </c>
      <c r="DB410" s="695">
        <v>282</v>
      </c>
      <c r="DC410" s="695">
        <v>293</v>
      </c>
      <c r="DD410" s="695">
        <v>320</v>
      </c>
      <c r="DE410" s="695">
        <v>364</v>
      </c>
      <c r="DF410" s="695">
        <v>314</v>
      </c>
      <c r="DG410" s="695">
        <v>350</v>
      </c>
      <c r="DH410" s="695">
        <v>353</v>
      </c>
      <c r="DI410" s="695">
        <v>382</v>
      </c>
      <c r="DJ410" s="695">
        <v>340</v>
      </c>
      <c r="DK410" s="695">
        <v>373</v>
      </c>
      <c r="DL410" s="695">
        <v>394</v>
      </c>
      <c r="DM410" s="695">
        <v>321</v>
      </c>
      <c r="DN410" s="695">
        <v>329</v>
      </c>
      <c r="DO410" s="695">
        <v>368</v>
      </c>
      <c r="DP410" s="695">
        <v>374</v>
      </c>
      <c r="DQ410" s="695">
        <v>331</v>
      </c>
      <c r="DR410" s="695">
        <v>301</v>
      </c>
      <c r="DS410" s="695">
        <v>264</v>
      </c>
      <c r="DT410" s="695">
        <v>253</v>
      </c>
      <c r="DU410" s="695">
        <v>242</v>
      </c>
      <c r="DV410" s="695">
        <v>241</v>
      </c>
      <c r="DW410" s="695">
        <v>307</v>
      </c>
      <c r="DX410" s="695">
        <v>324</v>
      </c>
      <c r="DY410" s="695">
        <v>362</v>
      </c>
      <c r="DZ410" s="695">
        <v>344</v>
      </c>
      <c r="EA410" s="695">
        <v>390</v>
      </c>
      <c r="EB410" s="695">
        <v>359</v>
      </c>
      <c r="EC410" s="695">
        <v>386</v>
      </c>
      <c r="ED410" s="695">
        <v>410</v>
      </c>
      <c r="EE410" s="695">
        <v>366</v>
      </c>
      <c r="EF410" s="695">
        <v>479</v>
      </c>
      <c r="EG410" s="695">
        <v>440</v>
      </c>
      <c r="EH410" s="695">
        <v>468</v>
      </c>
      <c r="EI410" s="695">
        <v>451</v>
      </c>
      <c r="EJ410" s="695">
        <v>423</v>
      </c>
      <c r="EK410" s="695">
        <v>470</v>
      </c>
      <c r="EL410" s="695">
        <v>490</v>
      </c>
      <c r="EM410" s="695">
        <v>434</v>
      </c>
      <c r="EN410" s="695">
        <v>391</v>
      </c>
      <c r="EO410" s="695">
        <v>405</v>
      </c>
      <c r="EP410" s="695">
        <v>398</v>
      </c>
      <c r="EQ410" s="695">
        <v>401</v>
      </c>
      <c r="ER410" s="695">
        <v>386</v>
      </c>
      <c r="ES410" s="695">
        <v>342</v>
      </c>
      <c r="ET410" s="695">
        <v>306</v>
      </c>
      <c r="EU410" s="695">
        <v>322</v>
      </c>
      <c r="EV410" s="695">
        <v>299</v>
      </c>
      <c r="EW410" s="695">
        <v>340</v>
      </c>
      <c r="EX410" s="695">
        <v>362</v>
      </c>
      <c r="EY410" s="695">
        <v>368</v>
      </c>
      <c r="EZ410" s="695">
        <v>406</v>
      </c>
      <c r="FA410" s="695">
        <v>416</v>
      </c>
      <c r="FB410" s="695">
        <v>388</v>
      </c>
      <c r="FC410" s="695">
        <v>447</v>
      </c>
      <c r="FD410" s="695">
        <v>408</v>
      </c>
      <c r="FE410" s="695">
        <v>452</v>
      </c>
      <c r="FF410" s="695">
        <v>416</v>
      </c>
      <c r="FG410" s="695">
        <v>444</v>
      </c>
      <c r="FH410" s="695">
        <v>472</v>
      </c>
      <c r="FI410" s="695">
        <v>403</v>
      </c>
      <c r="FJ410" s="695">
        <v>456</v>
      </c>
      <c r="FK410" s="695">
        <v>406</v>
      </c>
      <c r="FL410" s="695">
        <v>378</v>
      </c>
      <c r="FM410" s="695">
        <v>344</v>
      </c>
      <c r="FN410" s="695">
        <v>379</v>
      </c>
      <c r="FO410" s="695">
        <v>303</v>
      </c>
      <c r="FP410" s="695">
        <v>316</v>
      </c>
      <c r="FQ410" s="695">
        <v>301</v>
      </c>
      <c r="FR410" s="695">
        <v>295</v>
      </c>
      <c r="FS410" s="695">
        <v>294</v>
      </c>
      <c r="FT410" s="695">
        <v>291</v>
      </c>
      <c r="FU410" s="695">
        <v>331</v>
      </c>
      <c r="FV410" s="695">
        <v>281</v>
      </c>
      <c r="FW410" s="695">
        <v>292</v>
      </c>
      <c r="FX410" s="695">
        <v>286</v>
      </c>
      <c r="FY410" s="695">
        <v>301</v>
      </c>
      <c r="FZ410" s="695">
        <v>199</v>
      </c>
      <c r="GA410" s="695">
        <v>238</v>
      </c>
      <c r="GB410" s="695">
        <v>216</v>
      </c>
      <c r="GC410" s="695">
        <v>156</v>
      </c>
      <c r="GD410" s="695">
        <v>165</v>
      </c>
      <c r="GE410" s="695">
        <v>141</v>
      </c>
      <c r="GF410" s="695">
        <v>141</v>
      </c>
      <c r="GG410" s="695">
        <v>112</v>
      </c>
      <c r="GH410" s="695">
        <v>114</v>
      </c>
      <c r="GI410" s="695">
        <v>115</v>
      </c>
      <c r="GJ410" s="695">
        <v>87</v>
      </c>
      <c r="GK410" s="695">
        <v>74</v>
      </c>
      <c r="GL410" s="683">
        <v>306</v>
      </c>
    </row>
    <row r="411" spans="1:194" s="1" customFormat="1" ht="15" x14ac:dyDescent="0.25">
      <c r="A411" s="30" t="s">
        <v>34</v>
      </c>
      <c r="B411" s="1" t="s">
        <v>450</v>
      </c>
      <c r="C411" s="29" t="str">
        <f t="shared" si="111"/>
        <v>LA Wales - Monmouthshire</v>
      </c>
      <c r="D411" s="48">
        <f t="shared" si="112"/>
        <v>3393</v>
      </c>
      <c r="E411" s="48">
        <f t="shared" si="113"/>
        <v>3128</v>
      </c>
      <c r="F411" s="49">
        <f t="shared" si="114"/>
        <v>94930</v>
      </c>
      <c r="G411" s="49">
        <f t="shared" si="115"/>
        <v>46411</v>
      </c>
      <c r="H411" s="50">
        <f t="shared" si="116"/>
        <v>48519</v>
      </c>
      <c r="I411" s="50">
        <f t="shared" si="117"/>
        <v>37603</v>
      </c>
      <c r="J411" s="50">
        <f t="shared" si="118"/>
        <v>40244</v>
      </c>
      <c r="K411" s="47">
        <f t="shared" si="119"/>
        <v>8808</v>
      </c>
      <c r="L411" s="48">
        <f t="shared" si="120"/>
        <v>8275</v>
      </c>
      <c r="M411" s="683">
        <v>372</v>
      </c>
      <c r="N411" s="683">
        <v>365</v>
      </c>
      <c r="O411" s="683">
        <v>404</v>
      </c>
      <c r="P411" s="683">
        <v>420</v>
      </c>
      <c r="Q411" s="683">
        <v>438</v>
      </c>
      <c r="R411" s="683">
        <v>420</v>
      </c>
      <c r="S411" s="683">
        <v>463</v>
      </c>
      <c r="T411" s="683">
        <v>490</v>
      </c>
      <c r="U411" s="683">
        <v>508</v>
      </c>
      <c r="V411" s="683">
        <v>513</v>
      </c>
      <c r="W411" s="683">
        <v>506</v>
      </c>
      <c r="X411" s="683">
        <v>516</v>
      </c>
      <c r="Y411" s="683">
        <v>552</v>
      </c>
      <c r="Z411" s="683">
        <v>555</v>
      </c>
      <c r="AA411" s="683">
        <v>538</v>
      </c>
      <c r="AB411" s="683">
        <v>587</v>
      </c>
      <c r="AC411" s="683">
        <v>584</v>
      </c>
      <c r="AD411" s="683">
        <v>577</v>
      </c>
      <c r="AE411" s="683">
        <v>487</v>
      </c>
      <c r="AF411" s="683">
        <v>324</v>
      </c>
      <c r="AG411" s="683">
        <v>313</v>
      </c>
      <c r="AH411" s="683">
        <v>286</v>
      </c>
      <c r="AI411" s="683">
        <v>380</v>
      </c>
      <c r="AJ411" s="683">
        <v>394</v>
      </c>
      <c r="AK411" s="683">
        <v>475</v>
      </c>
      <c r="AL411" s="683">
        <v>493</v>
      </c>
      <c r="AM411" s="683">
        <v>414</v>
      </c>
      <c r="AN411" s="683">
        <v>504</v>
      </c>
      <c r="AO411" s="683">
        <v>458</v>
      </c>
      <c r="AP411" s="683">
        <v>478</v>
      </c>
      <c r="AQ411" s="683">
        <v>479</v>
      </c>
      <c r="AR411" s="683">
        <v>449</v>
      </c>
      <c r="AS411" s="683">
        <v>540</v>
      </c>
      <c r="AT411" s="683">
        <v>588</v>
      </c>
      <c r="AU411" s="683">
        <v>516</v>
      </c>
      <c r="AV411" s="683">
        <v>521</v>
      </c>
      <c r="AW411" s="683">
        <v>492</v>
      </c>
      <c r="AX411" s="683">
        <v>527</v>
      </c>
      <c r="AY411" s="683">
        <v>486</v>
      </c>
      <c r="AZ411" s="683">
        <v>515</v>
      </c>
      <c r="BA411" s="683">
        <v>520</v>
      </c>
      <c r="BB411" s="683">
        <v>527</v>
      </c>
      <c r="BC411" s="683">
        <v>492</v>
      </c>
      <c r="BD411" s="683">
        <v>482</v>
      </c>
      <c r="BE411" s="683">
        <v>526</v>
      </c>
      <c r="BF411" s="683">
        <v>542</v>
      </c>
      <c r="BG411" s="683">
        <v>481</v>
      </c>
      <c r="BH411" s="683">
        <v>555</v>
      </c>
      <c r="BI411" s="683">
        <v>503</v>
      </c>
      <c r="BJ411" s="683">
        <v>558</v>
      </c>
      <c r="BK411" s="683">
        <v>544</v>
      </c>
      <c r="BL411" s="683">
        <v>601</v>
      </c>
      <c r="BM411" s="683">
        <v>679</v>
      </c>
      <c r="BN411" s="683">
        <v>718</v>
      </c>
      <c r="BO411" s="683">
        <v>649</v>
      </c>
      <c r="BP411" s="683">
        <v>680</v>
      </c>
      <c r="BQ411" s="683">
        <v>746</v>
      </c>
      <c r="BR411" s="683">
        <v>752</v>
      </c>
      <c r="BS411" s="683">
        <v>778</v>
      </c>
      <c r="BT411" s="683">
        <v>758</v>
      </c>
      <c r="BU411" s="683">
        <v>773</v>
      </c>
      <c r="BV411" s="683">
        <v>784</v>
      </c>
      <c r="BW411" s="683">
        <v>723</v>
      </c>
      <c r="BX411" s="683">
        <v>714</v>
      </c>
      <c r="BY411" s="683">
        <v>671</v>
      </c>
      <c r="BZ411" s="683">
        <v>628</v>
      </c>
      <c r="CA411" s="683">
        <v>670</v>
      </c>
      <c r="CB411" s="683">
        <v>625</v>
      </c>
      <c r="CC411" s="683">
        <v>580</v>
      </c>
      <c r="CD411" s="683">
        <v>588</v>
      </c>
      <c r="CE411" s="683">
        <v>551</v>
      </c>
      <c r="CF411" s="683">
        <v>580</v>
      </c>
      <c r="CG411" s="683">
        <v>592</v>
      </c>
      <c r="CH411" s="683">
        <v>545</v>
      </c>
      <c r="CI411" s="683">
        <v>599</v>
      </c>
      <c r="CJ411" s="683">
        <v>573</v>
      </c>
      <c r="CK411" s="683">
        <v>572</v>
      </c>
      <c r="CL411" s="683">
        <v>624</v>
      </c>
      <c r="CM411" s="683">
        <v>466</v>
      </c>
      <c r="CN411" s="683">
        <v>434</v>
      </c>
      <c r="CO411" s="683">
        <v>451</v>
      </c>
      <c r="CP411" s="683">
        <v>397</v>
      </c>
      <c r="CQ411" s="683">
        <v>317</v>
      </c>
      <c r="CR411" s="683">
        <v>271</v>
      </c>
      <c r="CS411" s="683">
        <v>288</v>
      </c>
      <c r="CT411" s="683">
        <v>244</v>
      </c>
      <c r="CU411" s="683">
        <v>202</v>
      </c>
      <c r="CV411" s="683">
        <v>185</v>
      </c>
      <c r="CW411" s="683">
        <v>166</v>
      </c>
      <c r="CX411" s="683">
        <v>121</v>
      </c>
      <c r="CY411" s="683">
        <v>459</v>
      </c>
      <c r="CZ411" s="695">
        <v>334</v>
      </c>
      <c r="DA411" s="695">
        <v>407</v>
      </c>
      <c r="DB411" s="695">
        <v>405</v>
      </c>
      <c r="DC411" s="695">
        <v>437</v>
      </c>
      <c r="DD411" s="695">
        <v>411</v>
      </c>
      <c r="DE411" s="695">
        <v>441</v>
      </c>
      <c r="DF411" s="695">
        <v>427</v>
      </c>
      <c r="DG411" s="695">
        <v>437</v>
      </c>
      <c r="DH411" s="695">
        <v>436</v>
      </c>
      <c r="DI411" s="695">
        <v>482</v>
      </c>
      <c r="DJ411" s="695">
        <v>436</v>
      </c>
      <c r="DK411" s="695">
        <v>494</v>
      </c>
      <c r="DL411" s="695">
        <v>491</v>
      </c>
      <c r="DM411" s="695">
        <v>504</v>
      </c>
      <c r="DN411" s="695">
        <v>523</v>
      </c>
      <c r="DO411" s="695">
        <v>529</v>
      </c>
      <c r="DP411" s="695">
        <v>539</v>
      </c>
      <c r="DQ411" s="695">
        <v>542</v>
      </c>
      <c r="DR411" s="695">
        <v>456</v>
      </c>
      <c r="DS411" s="695">
        <v>290</v>
      </c>
      <c r="DT411" s="695">
        <v>241</v>
      </c>
      <c r="DU411" s="695">
        <v>212</v>
      </c>
      <c r="DV411" s="695">
        <v>367</v>
      </c>
      <c r="DW411" s="695">
        <v>378</v>
      </c>
      <c r="DX411" s="695">
        <v>429</v>
      </c>
      <c r="DY411" s="695">
        <v>413</v>
      </c>
      <c r="DZ411" s="695">
        <v>389</v>
      </c>
      <c r="EA411" s="695">
        <v>477</v>
      </c>
      <c r="EB411" s="695">
        <v>415</v>
      </c>
      <c r="EC411" s="695">
        <v>492</v>
      </c>
      <c r="ED411" s="695">
        <v>526</v>
      </c>
      <c r="EE411" s="695">
        <v>529</v>
      </c>
      <c r="EF411" s="695">
        <v>501</v>
      </c>
      <c r="EG411" s="695">
        <v>543</v>
      </c>
      <c r="EH411" s="695">
        <v>498</v>
      </c>
      <c r="EI411" s="695">
        <v>569</v>
      </c>
      <c r="EJ411" s="695">
        <v>554</v>
      </c>
      <c r="EK411" s="695">
        <v>568</v>
      </c>
      <c r="EL411" s="695">
        <v>562</v>
      </c>
      <c r="EM411" s="695">
        <v>545</v>
      </c>
      <c r="EN411" s="695">
        <v>546</v>
      </c>
      <c r="EO411" s="695">
        <v>595</v>
      </c>
      <c r="EP411" s="695">
        <v>556</v>
      </c>
      <c r="EQ411" s="695">
        <v>586</v>
      </c>
      <c r="ER411" s="695">
        <v>570</v>
      </c>
      <c r="ES411" s="695">
        <v>561</v>
      </c>
      <c r="ET411" s="695">
        <v>534</v>
      </c>
      <c r="EU411" s="695">
        <v>505</v>
      </c>
      <c r="EV411" s="695">
        <v>494</v>
      </c>
      <c r="EW411" s="695">
        <v>576</v>
      </c>
      <c r="EX411" s="695">
        <v>591</v>
      </c>
      <c r="EY411" s="695">
        <v>640</v>
      </c>
      <c r="EZ411" s="695">
        <v>717</v>
      </c>
      <c r="FA411" s="695">
        <v>785</v>
      </c>
      <c r="FB411" s="695">
        <v>697</v>
      </c>
      <c r="FC411" s="695">
        <v>739</v>
      </c>
      <c r="FD411" s="695">
        <v>812</v>
      </c>
      <c r="FE411" s="695">
        <v>790</v>
      </c>
      <c r="FF411" s="695">
        <v>827</v>
      </c>
      <c r="FG411" s="695">
        <v>811</v>
      </c>
      <c r="FH411" s="695">
        <v>834</v>
      </c>
      <c r="FI411" s="695">
        <v>819</v>
      </c>
      <c r="FJ411" s="695">
        <v>790</v>
      </c>
      <c r="FK411" s="695">
        <v>716</v>
      </c>
      <c r="FL411" s="695">
        <v>704</v>
      </c>
      <c r="FM411" s="695">
        <v>665</v>
      </c>
      <c r="FN411" s="695">
        <v>626</v>
      </c>
      <c r="FO411" s="695">
        <v>689</v>
      </c>
      <c r="FP411" s="695">
        <v>612</v>
      </c>
      <c r="FQ411" s="695">
        <v>606</v>
      </c>
      <c r="FR411" s="695">
        <v>623</v>
      </c>
      <c r="FS411" s="695">
        <v>624</v>
      </c>
      <c r="FT411" s="695">
        <v>655</v>
      </c>
      <c r="FU411" s="695">
        <v>620</v>
      </c>
      <c r="FV411" s="695">
        <v>653</v>
      </c>
      <c r="FW411" s="695">
        <v>603</v>
      </c>
      <c r="FX411" s="695">
        <v>604</v>
      </c>
      <c r="FY411" s="695">
        <v>669</v>
      </c>
      <c r="FZ411" s="695">
        <v>578</v>
      </c>
      <c r="GA411" s="695">
        <v>511</v>
      </c>
      <c r="GB411" s="695">
        <v>457</v>
      </c>
      <c r="GC411" s="695">
        <v>476</v>
      </c>
      <c r="GD411" s="695">
        <v>430</v>
      </c>
      <c r="GE411" s="695">
        <v>362</v>
      </c>
      <c r="GF411" s="695">
        <v>326</v>
      </c>
      <c r="GG411" s="695">
        <v>278</v>
      </c>
      <c r="GH411" s="695">
        <v>272</v>
      </c>
      <c r="GI411" s="695">
        <v>265</v>
      </c>
      <c r="GJ411" s="695">
        <v>237</v>
      </c>
      <c r="GK411" s="695">
        <v>217</v>
      </c>
      <c r="GL411" s="683">
        <v>837</v>
      </c>
    </row>
    <row r="412" spans="1:194" s="1" customFormat="1" ht="15" x14ac:dyDescent="0.25">
      <c r="A412" s="30" t="s">
        <v>34</v>
      </c>
      <c r="B412" s="1" t="s">
        <v>451</v>
      </c>
      <c r="C412" s="29" t="str">
        <f t="shared" si="111"/>
        <v>LA Wales - Neath Port Talbot</v>
      </c>
      <c r="D412" s="48">
        <f t="shared" si="112"/>
        <v>5345</v>
      </c>
      <c r="E412" s="48">
        <f t="shared" si="113"/>
        <v>4989</v>
      </c>
      <c r="F412" s="49">
        <f t="shared" si="114"/>
        <v>143249</v>
      </c>
      <c r="G412" s="49">
        <f t="shared" si="115"/>
        <v>70267</v>
      </c>
      <c r="H412" s="50">
        <f t="shared" si="116"/>
        <v>72982</v>
      </c>
      <c r="I412" s="50">
        <f t="shared" si="117"/>
        <v>56010</v>
      </c>
      <c r="J412" s="50">
        <f t="shared" si="118"/>
        <v>59416</v>
      </c>
      <c r="K412" s="47">
        <f t="shared" si="119"/>
        <v>14257</v>
      </c>
      <c r="L412" s="48">
        <f t="shared" si="120"/>
        <v>13566</v>
      </c>
      <c r="M412" s="683">
        <v>657</v>
      </c>
      <c r="N412" s="683">
        <v>643</v>
      </c>
      <c r="O412" s="683">
        <v>675</v>
      </c>
      <c r="P412" s="683">
        <v>683</v>
      </c>
      <c r="Q412" s="683">
        <v>651</v>
      </c>
      <c r="R412" s="683">
        <v>734</v>
      </c>
      <c r="S412" s="683">
        <v>768</v>
      </c>
      <c r="T412" s="683">
        <v>794</v>
      </c>
      <c r="U412" s="683">
        <v>833</v>
      </c>
      <c r="V412" s="683">
        <v>842</v>
      </c>
      <c r="W412" s="683">
        <v>837</v>
      </c>
      <c r="X412" s="683">
        <v>795</v>
      </c>
      <c r="Y412" s="683">
        <v>936</v>
      </c>
      <c r="Z412" s="683">
        <v>928</v>
      </c>
      <c r="AA412" s="683">
        <v>867</v>
      </c>
      <c r="AB412" s="683">
        <v>883</v>
      </c>
      <c r="AC412" s="683">
        <v>887</v>
      </c>
      <c r="AD412" s="683">
        <v>844</v>
      </c>
      <c r="AE412" s="683">
        <v>966</v>
      </c>
      <c r="AF412" s="683">
        <v>1505</v>
      </c>
      <c r="AG412" s="683">
        <v>1096</v>
      </c>
      <c r="AH412" s="683">
        <v>957</v>
      </c>
      <c r="AI412" s="683">
        <v>769</v>
      </c>
      <c r="AJ412" s="683">
        <v>602</v>
      </c>
      <c r="AK412" s="683">
        <v>631</v>
      </c>
      <c r="AL412" s="683">
        <v>674</v>
      </c>
      <c r="AM412" s="683">
        <v>683</v>
      </c>
      <c r="AN412" s="683">
        <v>787</v>
      </c>
      <c r="AO412" s="683">
        <v>813</v>
      </c>
      <c r="AP412" s="683">
        <v>839</v>
      </c>
      <c r="AQ412" s="683">
        <v>831</v>
      </c>
      <c r="AR412" s="683">
        <v>865</v>
      </c>
      <c r="AS412" s="683">
        <v>924</v>
      </c>
      <c r="AT412" s="683">
        <v>912</v>
      </c>
      <c r="AU412" s="683">
        <v>880</v>
      </c>
      <c r="AV412" s="683">
        <v>868</v>
      </c>
      <c r="AW412" s="683">
        <v>862</v>
      </c>
      <c r="AX412" s="683">
        <v>875</v>
      </c>
      <c r="AY412" s="683">
        <v>929</v>
      </c>
      <c r="AZ412" s="683">
        <v>882</v>
      </c>
      <c r="BA412" s="683">
        <v>885</v>
      </c>
      <c r="BB412" s="683">
        <v>866</v>
      </c>
      <c r="BC412" s="683">
        <v>848</v>
      </c>
      <c r="BD412" s="683">
        <v>828</v>
      </c>
      <c r="BE412" s="683">
        <v>844</v>
      </c>
      <c r="BF412" s="683">
        <v>860</v>
      </c>
      <c r="BG412" s="683">
        <v>799</v>
      </c>
      <c r="BH412" s="683">
        <v>745</v>
      </c>
      <c r="BI412" s="683">
        <v>724</v>
      </c>
      <c r="BJ412" s="683">
        <v>807</v>
      </c>
      <c r="BK412" s="683">
        <v>783</v>
      </c>
      <c r="BL412" s="683">
        <v>869</v>
      </c>
      <c r="BM412" s="683">
        <v>863</v>
      </c>
      <c r="BN412" s="683">
        <v>952</v>
      </c>
      <c r="BO412" s="683">
        <v>905</v>
      </c>
      <c r="BP412" s="683">
        <v>938</v>
      </c>
      <c r="BQ412" s="683">
        <v>1009</v>
      </c>
      <c r="BR412" s="683">
        <v>955</v>
      </c>
      <c r="BS412" s="683">
        <v>972</v>
      </c>
      <c r="BT412" s="683">
        <v>978</v>
      </c>
      <c r="BU412" s="683">
        <v>1028</v>
      </c>
      <c r="BV412" s="683">
        <v>978</v>
      </c>
      <c r="BW412" s="683">
        <v>960</v>
      </c>
      <c r="BX412" s="683">
        <v>928</v>
      </c>
      <c r="BY412" s="683">
        <v>953</v>
      </c>
      <c r="BZ412" s="683">
        <v>885</v>
      </c>
      <c r="CA412" s="683">
        <v>968</v>
      </c>
      <c r="CB412" s="683">
        <v>841</v>
      </c>
      <c r="CC412" s="683">
        <v>777</v>
      </c>
      <c r="CD412" s="683">
        <v>776</v>
      </c>
      <c r="CE412" s="683">
        <v>769</v>
      </c>
      <c r="CF412" s="683">
        <v>782</v>
      </c>
      <c r="CG412" s="683">
        <v>730</v>
      </c>
      <c r="CH412" s="683">
        <v>679</v>
      </c>
      <c r="CI412" s="683">
        <v>734</v>
      </c>
      <c r="CJ412" s="683">
        <v>691</v>
      </c>
      <c r="CK412" s="683">
        <v>776</v>
      </c>
      <c r="CL412" s="683">
        <v>744</v>
      </c>
      <c r="CM412" s="683">
        <v>535</v>
      </c>
      <c r="CN412" s="683">
        <v>513</v>
      </c>
      <c r="CO412" s="683">
        <v>500</v>
      </c>
      <c r="CP412" s="683">
        <v>444</v>
      </c>
      <c r="CQ412" s="683">
        <v>380</v>
      </c>
      <c r="CR412" s="683">
        <v>303</v>
      </c>
      <c r="CS412" s="683">
        <v>329</v>
      </c>
      <c r="CT412" s="683">
        <v>258</v>
      </c>
      <c r="CU412" s="683">
        <v>225</v>
      </c>
      <c r="CV412" s="683">
        <v>208</v>
      </c>
      <c r="CW412" s="683">
        <v>183</v>
      </c>
      <c r="CX412" s="683">
        <v>128</v>
      </c>
      <c r="CY412" s="683">
        <v>425</v>
      </c>
      <c r="CZ412" s="695">
        <v>592</v>
      </c>
      <c r="DA412" s="695">
        <v>640</v>
      </c>
      <c r="DB412" s="695">
        <v>645</v>
      </c>
      <c r="DC412" s="695">
        <v>619</v>
      </c>
      <c r="DD412" s="695">
        <v>690</v>
      </c>
      <c r="DE412" s="695">
        <v>727</v>
      </c>
      <c r="DF412" s="695">
        <v>719</v>
      </c>
      <c r="DG412" s="695">
        <v>788</v>
      </c>
      <c r="DH412" s="695">
        <v>787</v>
      </c>
      <c r="DI412" s="695">
        <v>787</v>
      </c>
      <c r="DJ412" s="695">
        <v>799</v>
      </c>
      <c r="DK412" s="695">
        <v>784</v>
      </c>
      <c r="DL412" s="695">
        <v>828</v>
      </c>
      <c r="DM412" s="695">
        <v>841</v>
      </c>
      <c r="DN412" s="695">
        <v>841</v>
      </c>
      <c r="DO412" s="695">
        <v>817</v>
      </c>
      <c r="DP412" s="695">
        <v>839</v>
      </c>
      <c r="DQ412" s="695">
        <v>823</v>
      </c>
      <c r="DR412" s="695">
        <v>847</v>
      </c>
      <c r="DS412" s="695">
        <v>1069</v>
      </c>
      <c r="DT412" s="695">
        <v>759</v>
      </c>
      <c r="DU412" s="695">
        <v>638</v>
      </c>
      <c r="DV412" s="695">
        <v>619</v>
      </c>
      <c r="DW412" s="695">
        <v>620</v>
      </c>
      <c r="DX412" s="695">
        <v>689</v>
      </c>
      <c r="DY412" s="695">
        <v>758</v>
      </c>
      <c r="DZ412" s="695">
        <v>853</v>
      </c>
      <c r="EA412" s="695">
        <v>955</v>
      </c>
      <c r="EB412" s="695">
        <v>874</v>
      </c>
      <c r="EC412" s="695">
        <v>862</v>
      </c>
      <c r="ED412" s="695">
        <v>897</v>
      </c>
      <c r="EE412" s="695">
        <v>907</v>
      </c>
      <c r="EF412" s="695">
        <v>1013</v>
      </c>
      <c r="EG412" s="695">
        <v>979</v>
      </c>
      <c r="EH412" s="695">
        <v>943</v>
      </c>
      <c r="EI412" s="695">
        <v>907</v>
      </c>
      <c r="EJ412" s="695">
        <v>1011</v>
      </c>
      <c r="EK412" s="695">
        <v>991</v>
      </c>
      <c r="EL412" s="695">
        <v>970</v>
      </c>
      <c r="EM412" s="695">
        <v>944</v>
      </c>
      <c r="EN412" s="695">
        <v>904</v>
      </c>
      <c r="EO412" s="695">
        <v>927</v>
      </c>
      <c r="EP412" s="695">
        <v>953</v>
      </c>
      <c r="EQ412" s="695">
        <v>888</v>
      </c>
      <c r="ER412" s="695">
        <v>902</v>
      </c>
      <c r="ES412" s="695">
        <v>852</v>
      </c>
      <c r="ET412" s="695">
        <v>780</v>
      </c>
      <c r="EU412" s="695">
        <v>783</v>
      </c>
      <c r="EV412" s="695">
        <v>878</v>
      </c>
      <c r="EW412" s="695">
        <v>844</v>
      </c>
      <c r="EX412" s="695">
        <v>788</v>
      </c>
      <c r="EY412" s="695">
        <v>905</v>
      </c>
      <c r="EZ412" s="695">
        <v>909</v>
      </c>
      <c r="FA412" s="695">
        <v>977</v>
      </c>
      <c r="FB412" s="695">
        <v>931</v>
      </c>
      <c r="FC412" s="695">
        <v>1008</v>
      </c>
      <c r="FD412" s="695">
        <v>1033</v>
      </c>
      <c r="FE412" s="695">
        <v>1050</v>
      </c>
      <c r="FF412" s="695">
        <v>1044</v>
      </c>
      <c r="FG412" s="695">
        <v>1066</v>
      </c>
      <c r="FH412" s="695">
        <v>1146</v>
      </c>
      <c r="FI412" s="695">
        <v>1070</v>
      </c>
      <c r="FJ412" s="695">
        <v>1015</v>
      </c>
      <c r="FK412" s="695">
        <v>1014</v>
      </c>
      <c r="FL412" s="695">
        <v>991</v>
      </c>
      <c r="FM412" s="695">
        <v>1002</v>
      </c>
      <c r="FN412" s="695">
        <v>895</v>
      </c>
      <c r="FO412" s="695">
        <v>890</v>
      </c>
      <c r="FP412" s="695">
        <v>849</v>
      </c>
      <c r="FQ412" s="695">
        <v>782</v>
      </c>
      <c r="FR412" s="695">
        <v>826</v>
      </c>
      <c r="FS412" s="695">
        <v>799</v>
      </c>
      <c r="FT412" s="695">
        <v>838</v>
      </c>
      <c r="FU412" s="695">
        <v>785</v>
      </c>
      <c r="FV412" s="695">
        <v>757</v>
      </c>
      <c r="FW412" s="695">
        <v>744</v>
      </c>
      <c r="FX412" s="695">
        <v>794</v>
      </c>
      <c r="FY412" s="695">
        <v>819</v>
      </c>
      <c r="FZ412" s="695">
        <v>649</v>
      </c>
      <c r="GA412" s="695">
        <v>559</v>
      </c>
      <c r="GB412" s="695">
        <v>597</v>
      </c>
      <c r="GC412" s="695">
        <v>513</v>
      </c>
      <c r="GD412" s="695">
        <v>436</v>
      </c>
      <c r="GE412" s="695">
        <v>414</v>
      </c>
      <c r="GF412" s="695">
        <v>348</v>
      </c>
      <c r="GG412" s="695">
        <v>357</v>
      </c>
      <c r="GH412" s="695">
        <v>327</v>
      </c>
      <c r="GI412" s="695">
        <v>308</v>
      </c>
      <c r="GJ412" s="695">
        <v>262</v>
      </c>
      <c r="GK412" s="695">
        <v>224</v>
      </c>
      <c r="GL412" s="683">
        <v>879</v>
      </c>
    </row>
    <row r="413" spans="1:194" s="1" customFormat="1" ht="15" x14ac:dyDescent="0.25">
      <c r="A413" s="30" t="s">
        <v>34</v>
      </c>
      <c r="B413" s="1" t="s">
        <v>452</v>
      </c>
      <c r="C413" s="29" t="str">
        <f t="shared" si="111"/>
        <v>LA Wales - Newport</v>
      </c>
      <c r="D413" s="48">
        <f t="shared" si="112"/>
        <v>6528</v>
      </c>
      <c r="E413" s="48">
        <f t="shared" si="113"/>
        <v>6254</v>
      </c>
      <c r="F413" s="49">
        <f t="shared" si="114"/>
        <v>167899</v>
      </c>
      <c r="G413" s="49">
        <f t="shared" si="115"/>
        <v>83113</v>
      </c>
      <c r="H413" s="50">
        <f t="shared" si="116"/>
        <v>84786</v>
      </c>
      <c r="I413" s="50">
        <f t="shared" si="117"/>
        <v>63636</v>
      </c>
      <c r="J413" s="50">
        <f t="shared" si="118"/>
        <v>66137</v>
      </c>
      <c r="K413" s="47">
        <f t="shared" si="119"/>
        <v>19477</v>
      </c>
      <c r="L413" s="48">
        <f t="shared" si="120"/>
        <v>18649</v>
      </c>
      <c r="M413" s="683">
        <v>978</v>
      </c>
      <c r="N413" s="683">
        <v>970</v>
      </c>
      <c r="O413" s="683">
        <v>1058</v>
      </c>
      <c r="P413" s="683">
        <v>1055</v>
      </c>
      <c r="Q413" s="683">
        <v>1044</v>
      </c>
      <c r="R413" s="683">
        <v>1115</v>
      </c>
      <c r="S413" s="683">
        <v>1055</v>
      </c>
      <c r="T413" s="683">
        <v>1061</v>
      </c>
      <c r="U413" s="683">
        <v>1256</v>
      </c>
      <c r="V413" s="683">
        <v>1141</v>
      </c>
      <c r="W413" s="683">
        <v>1088</v>
      </c>
      <c r="X413" s="683">
        <v>1128</v>
      </c>
      <c r="Y413" s="683">
        <v>1054</v>
      </c>
      <c r="Z413" s="683">
        <v>1104</v>
      </c>
      <c r="AA413" s="683">
        <v>1059</v>
      </c>
      <c r="AB413" s="683">
        <v>1145</v>
      </c>
      <c r="AC413" s="683">
        <v>1164</v>
      </c>
      <c r="AD413" s="683">
        <v>1002</v>
      </c>
      <c r="AE413" s="683">
        <v>985</v>
      </c>
      <c r="AF413" s="683">
        <v>861</v>
      </c>
      <c r="AG413" s="683">
        <v>839</v>
      </c>
      <c r="AH413" s="683">
        <v>811</v>
      </c>
      <c r="AI413" s="683">
        <v>828</v>
      </c>
      <c r="AJ413" s="683">
        <v>926</v>
      </c>
      <c r="AK413" s="683">
        <v>1024</v>
      </c>
      <c r="AL413" s="683">
        <v>1082</v>
      </c>
      <c r="AM413" s="683">
        <v>1088</v>
      </c>
      <c r="AN413" s="683">
        <v>1156</v>
      </c>
      <c r="AO413" s="683">
        <v>1151</v>
      </c>
      <c r="AP413" s="683">
        <v>1177</v>
      </c>
      <c r="AQ413" s="683">
        <v>1189</v>
      </c>
      <c r="AR413" s="683">
        <v>1379</v>
      </c>
      <c r="AS413" s="683">
        <v>1313</v>
      </c>
      <c r="AT413" s="683">
        <v>1370</v>
      </c>
      <c r="AU413" s="683">
        <v>1303</v>
      </c>
      <c r="AV413" s="683">
        <v>1338</v>
      </c>
      <c r="AW413" s="683">
        <v>1423</v>
      </c>
      <c r="AX413" s="683">
        <v>1265</v>
      </c>
      <c r="AY413" s="683">
        <v>1256</v>
      </c>
      <c r="AZ413" s="683">
        <v>1339</v>
      </c>
      <c r="BA413" s="683">
        <v>1208</v>
      </c>
      <c r="BB413" s="683">
        <v>1082</v>
      </c>
      <c r="BC413" s="683">
        <v>1083</v>
      </c>
      <c r="BD413" s="683">
        <v>1067</v>
      </c>
      <c r="BE413" s="683">
        <v>1173</v>
      </c>
      <c r="BF413" s="683">
        <v>1086</v>
      </c>
      <c r="BG413" s="683">
        <v>976</v>
      </c>
      <c r="BH413" s="683">
        <v>896</v>
      </c>
      <c r="BI413" s="683">
        <v>935</v>
      </c>
      <c r="BJ413" s="683">
        <v>970</v>
      </c>
      <c r="BK413" s="683">
        <v>955</v>
      </c>
      <c r="BL413" s="683">
        <v>992</v>
      </c>
      <c r="BM413" s="683">
        <v>989</v>
      </c>
      <c r="BN413" s="683">
        <v>1084</v>
      </c>
      <c r="BO413" s="683">
        <v>1077</v>
      </c>
      <c r="BP413" s="683">
        <v>1094</v>
      </c>
      <c r="BQ413" s="683">
        <v>939</v>
      </c>
      <c r="BR413" s="683">
        <v>1066</v>
      </c>
      <c r="BS413" s="683">
        <v>1033</v>
      </c>
      <c r="BT413" s="683">
        <v>1045</v>
      </c>
      <c r="BU413" s="683">
        <v>1027</v>
      </c>
      <c r="BV413" s="683">
        <v>1014</v>
      </c>
      <c r="BW413" s="683">
        <v>912</v>
      </c>
      <c r="BX413" s="683">
        <v>953</v>
      </c>
      <c r="BY413" s="683">
        <v>864</v>
      </c>
      <c r="BZ413" s="683">
        <v>929</v>
      </c>
      <c r="CA413" s="683">
        <v>800</v>
      </c>
      <c r="CB413" s="683">
        <v>783</v>
      </c>
      <c r="CC413" s="683">
        <v>660</v>
      </c>
      <c r="CD413" s="683">
        <v>660</v>
      </c>
      <c r="CE413" s="683">
        <v>699</v>
      </c>
      <c r="CF413" s="683">
        <v>723</v>
      </c>
      <c r="CG413" s="683">
        <v>643</v>
      </c>
      <c r="CH413" s="683">
        <v>572</v>
      </c>
      <c r="CI413" s="683">
        <v>611</v>
      </c>
      <c r="CJ413" s="683">
        <v>583</v>
      </c>
      <c r="CK413" s="683">
        <v>657</v>
      </c>
      <c r="CL413" s="683">
        <v>690</v>
      </c>
      <c r="CM413" s="683">
        <v>472</v>
      </c>
      <c r="CN413" s="683">
        <v>465</v>
      </c>
      <c r="CO413" s="683">
        <v>456</v>
      </c>
      <c r="CP413" s="683">
        <v>398</v>
      </c>
      <c r="CQ413" s="683">
        <v>324</v>
      </c>
      <c r="CR413" s="683">
        <v>278</v>
      </c>
      <c r="CS413" s="683">
        <v>258</v>
      </c>
      <c r="CT413" s="683">
        <v>247</v>
      </c>
      <c r="CU413" s="683">
        <v>208</v>
      </c>
      <c r="CV413" s="683">
        <v>180</v>
      </c>
      <c r="CW413" s="683">
        <v>161</v>
      </c>
      <c r="CX413" s="683">
        <v>125</v>
      </c>
      <c r="CY413" s="683">
        <v>431</v>
      </c>
      <c r="CZ413" s="695">
        <v>941</v>
      </c>
      <c r="DA413" s="695">
        <v>944</v>
      </c>
      <c r="DB413" s="695">
        <v>1034</v>
      </c>
      <c r="DC413" s="695">
        <v>957</v>
      </c>
      <c r="DD413" s="695">
        <v>1049</v>
      </c>
      <c r="DE413" s="695">
        <v>1056</v>
      </c>
      <c r="DF413" s="695">
        <v>1050</v>
      </c>
      <c r="DG413" s="695">
        <v>1104</v>
      </c>
      <c r="DH413" s="695">
        <v>1101</v>
      </c>
      <c r="DI413" s="695">
        <v>1076</v>
      </c>
      <c r="DJ413" s="695">
        <v>1060</v>
      </c>
      <c r="DK413" s="695">
        <v>1023</v>
      </c>
      <c r="DL413" s="695">
        <v>1015</v>
      </c>
      <c r="DM413" s="695">
        <v>1104</v>
      </c>
      <c r="DN413" s="695">
        <v>1123</v>
      </c>
      <c r="DO413" s="695">
        <v>1030</v>
      </c>
      <c r="DP413" s="695">
        <v>1022</v>
      </c>
      <c r="DQ413" s="695">
        <v>960</v>
      </c>
      <c r="DR413" s="695">
        <v>904</v>
      </c>
      <c r="DS413" s="695">
        <v>750</v>
      </c>
      <c r="DT413" s="695">
        <v>649</v>
      </c>
      <c r="DU413" s="695">
        <v>641</v>
      </c>
      <c r="DV413" s="695">
        <v>785</v>
      </c>
      <c r="DW413" s="695">
        <v>817</v>
      </c>
      <c r="DX413" s="695">
        <v>925</v>
      </c>
      <c r="DY413" s="695">
        <v>1028</v>
      </c>
      <c r="DZ413" s="695">
        <v>1112</v>
      </c>
      <c r="EA413" s="695">
        <v>1145</v>
      </c>
      <c r="EB413" s="695">
        <v>1140</v>
      </c>
      <c r="EC413" s="695">
        <v>1251</v>
      </c>
      <c r="ED413" s="695">
        <v>1214</v>
      </c>
      <c r="EE413" s="695">
        <v>1305</v>
      </c>
      <c r="EF413" s="695">
        <v>1445</v>
      </c>
      <c r="EG413" s="695">
        <v>1526</v>
      </c>
      <c r="EH413" s="695">
        <v>1418</v>
      </c>
      <c r="EI413" s="695">
        <v>1290</v>
      </c>
      <c r="EJ413" s="695">
        <v>1450</v>
      </c>
      <c r="EK413" s="695">
        <v>1356</v>
      </c>
      <c r="EL413" s="695">
        <v>1308</v>
      </c>
      <c r="EM413" s="695">
        <v>1258</v>
      </c>
      <c r="EN413" s="695">
        <v>1237</v>
      </c>
      <c r="EO413" s="695">
        <v>1099</v>
      </c>
      <c r="EP413" s="695">
        <v>1216</v>
      </c>
      <c r="EQ413" s="695">
        <v>1098</v>
      </c>
      <c r="ER413" s="695">
        <v>1082</v>
      </c>
      <c r="ES413" s="695">
        <v>1016</v>
      </c>
      <c r="ET413" s="695">
        <v>943</v>
      </c>
      <c r="EU413" s="695">
        <v>964</v>
      </c>
      <c r="EV413" s="695">
        <v>959</v>
      </c>
      <c r="EW413" s="695">
        <v>893</v>
      </c>
      <c r="EX413" s="695">
        <v>945</v>
      </c>
      <c r="EY413" s="695">
        <v>1032</v>
      </c>
      <c r="EZ413" s="695">
        <v>997</v>
      </c>
      <c r="FA413" s="695">
        <v>1118</v>
      </c>
      <c r="FB413" s="695">
        <v>1022</v>
      </c>
      <c r="FC413" s="695">
        <v>1082</v>
      </c>
      <c r="FD413" s="695">
        <v>1161</v>
      </c>
      <c r="FE413" s="695">
        <v>1097</v>
      </c>
      <c r="FF413" s="695">
        <v>1125</v>
      </c>
      <c r="FG413" s="695">
        <v>1106</v>
      </c>
      <c r="FH413" s="695">
        <v>1085</v>
      </c>
      <c r="FI413" s="695">
        <v>1012</v>
      </c>
      <c r="FJ413" s="695">
        <v>1055</v>
      </c>
      <c r="FK413" s="695">
        <v>902</v>
      </c>
      <c r="FL413" s="695">
        <v>939</v>
      </c>
      <c r="FM413" s="695">
        <v>908</v>
      </c>
      <c r="FN413" s="695">
        <v>823</v>
      </c>
      <c r="FO413" s="695">
        <v>780</v>
      </c>
      <c r="FP413" s="695">
        <v>734</v>
      </c>
      <c r="FQ413" s="695">
        <v>701</v>
      </c>
      <c r="FR413" s="695">
        <v>778</v>
      </c>
      <c r="FS413" s="695">
        <v>678</v>
      </c>
      <c r="FT413" s="695">
        <v>656</v>
      </c>
      <c r="FU413" s="695">
        <v>624</v>
      </c>
      <c r="FV413" s="695">
        <v>709</v>
      </c>
      <c r="FW413" s="695">
        <v>713</v>
      </c>
      <c r="FX413" s="695">
        <v>703</v>
      </c>
      <c r="FY413" s="695">
        <v>752</v>
      </c>
      <c r="FZ413" s="695">
        <v>578</v>
      </c>
      <c r="GA413" s="695">
        <v>605</v>
      </c>
      <c r="GB413" s="695">
        <v>498</v>
      </c>
      <c r="GC413" s="695">
        <v>480</v>
      </c>
      <c r="GD413" s="695">
        <v>495</v>
      </c>
      <c r="GE413" s="695">
        <v>411</v>
      </c>
      <c r="GF413" s="695">
        <v>372</v>
      </c>
      <c r="GG413" s="695">
        <v>351</v>
      </c>
      <c r="GH413" s="695">
        <v>308</v>
      </c>
      <c r="GI413" s="695">
        <v>298</v>
      </c>
      <c r="GJ413" s="695">
        <v>253</v>
      </c>
      <c r="GK413" s="695">
        <v>197</v>
      </c>
      <c r="GL413" s="683">
        <v>830</v>
      </c>
    </row>
    <row r="414" spans="1:194" s="1" customFormat="1" ht="15" x14ac:dyDescent="0.25">
      <c r="A414" s="30" t="s">
        <v>34</v>
      </c>
      <c r="B414" s="1" t="s">
        <v>453</v>
      </c>
      <c r="C414" s="29" t="str">
        <f t="shared" si="111"/>
        <v>LA Wales - Pembrokeshire</v>
      </c>
      <c r="D414" s="48">
        <f t="shared" si="112"/>
        <v>4384</v>
      </c>
      <c r="E414" s="48">
        <f t="shared" si="113"/>
        <v>4408</v>
      </c>
      <c r="F414" s="49">
        <f t="shared" si="114"/>
        <v>125761</v>
      </c>
      <c r="G414" s="49">
        <f t="shared" si="115"/>
        <v>61224</v>
      </c>
      <c r="H414" s="50">
        <f t="shared" si="116"/>
        <v>64537</v>
      </c>
      <c r="I414" s="50">
        <f t="shared" si="117"/>
        <v>49262</v>
      </c>
      <c r="J414" s="50">
        <f t="shared" si="118"/>
        <v>53170</v>
      </c>
      <c r="K414" s="47">
        <f t="shared" si="119"/>
        <v>11962</v>
      </c>
      <c r="L414" s="48">
        <f t="shared" si="120"/>
        <v>11367</v>
      </c>
      <c r="M414" s="683">
        <v>514</v>
      </c>
      <c r="N414" s="683">
        <v>543</v>
      </c>
      <c r="O414" s="683">
        <v>576</v>
      </c>
      <c r="P414" s="683">
        <v>578</v>
      </c>
      <c r="Q414" s="683">
        <v>594</v>
      </c>
      <c r="R414" s="683">
        <v>616</v>
      </c>
      <c r="S414" s="683">
        <v>672</v>
      </c>
      <c r="T414" s="683">
        <v>638</v>
      </c>
      <c r="U414" s="683">
        <v>682</v>
      </c>
      <c r="V414" s="683">
        <v>712</v>
      </c>
      <c r="W414" s="683">
        <v>723</v>
      </c>
      <c r="X414" s="683">
        <v>730</v>
      </c>
      <c r="Y414" s="683">
        <v>722</v>
      </c>
      <c r="Z414" s="683">
        <v>774</v>
      </c>
      <c r="AA414" s="683">
        <v>735</v>
      </c>
      <c r="AB414" s="683">
        <v>697</v>
      </c>
      <c r="AC414" s="683">
        <v>772</v>
      </c>
      <c r="AD414" s="683">
        <v>684</v>
      </c>
      <c r="AE414" s="683">
        <v>756</v>
      </c>
      <c r="AF414" s="683">
        <v>610</v>
      </c>
      <c r="AG414" s="683">
        <v>550</v>
      </c>
      <c r="AH414" s="683">
        <v>513</v>
      </c>
      <c r="AI414" s="683">
        <v>546</v>
      </c>
      <c r="AJ414" s="683">
        <v>612</v>
      </c>
      <c r="AK414" s="683">
        <v>626</v>
      </c>
      <c r="AL414" s="683">
        <v>580</v>
      </c>
      <c r="AM414" s="683">
        <v>648</v>
      </c>
      <c r="AN414" s="683">
        <v>695</v>
      </c>
      <c r="AO414" s="683">
        <v>606</v>
      </c>
      <c r="AP414" s="683">
        <v>566</v>
      </c>
      <c r="AQ414" s="683">
        <v>599</v>
      </c>
      <c r="AR414" s="683">
        <v>655</v>
      </c>
      <c r="AS414" s="683">
        <v>713</v>
      </c>
      <c r="AT414" s="683">
        <v>714</v>
      </c>
      <c r="AU414" s="683">
        <v>653</v>
      </c>
      <c r="AV414" s="683">
        <v>655</v>
      </c>
      <c r="AW414" s="683">
        <v>735</v>
      </c>
      <c r="AX414" s="683">
        <v>681</v>
      </c>
      <c r="AY414" s="683">
        <v>658</v>
      </c>
      <c r="AZ414" s="683">
        <v>632</v>
      </c>
      <c r="BA414" s="683">
        <v>633</v>
      </c>
      <c r="BB414" s="683">
        <v>628</v>
      </c>
      <c r="BC414" s="683">
        <v>640</v>
      </c>
      <c r="BD414" s="683">
        <v>631</v>
      </c>
      <c r="BE414" s="683">
        <v>655</v>
      </c>
      <c r="BF414" s="683">
        <v>615</v>
      </c>
      <c r="BG414" s="683">
        <v>607</v>
      </c>
      <c r="BH414" s="683">
        <v>563</v>
      </c>
      <c r="BI414" s="683">
        <v>607</v>
      </c>
      <c r="BJ414" s="683">
        <v>641</v>
      </c>
      <c r="BK414" s="683">
        <v>642</v>
      </c>
      <c r="BL414" s="683">
        <v>718</v>
      </c>
      <c r="BM414" s="683">
        <v>784</v>
      </c>
      <c r="BN414" s="683">
        <v>782</v>
      </c>
      <c r="BO414" s="683">
        <v>826</v>
      </c>
      <c r="BP414" s="683">
        <v>833</v>
      </c>
      <c r="BQ414" s="683">
        <v>875</v>
      </c>
      <c r="BR414" s="683">
        <v>921</v>
      </c>
      <c r="BS414" s="683">
        <v>965</v>
      </c>
      <c r="BT414" s="683">
        <v>959</v>
      </c>
      <c r="BU414" s="683">
        <v>919</v>
      </c>
      <c r="BV414" s="683">
        <v>1035</v>
      </c>
      <c r="BW414" s="683">
        <v>975</v>
      </c>
      <c r="BX414" s="683">
        <v>951</v>
      </c>
      <c r="BY414" s="683">
        <v>932</v>
      </c>
      <c r="BZ414" s="683">
        <v>970</v>
      </c>
      <c r="CA414" s="683">
        <v>907</v>
      </c>
      <c r="CB414" s="683">
        <v>868</v>
      </c>
      <c r="CC414" s="683">
        <v>868</v>
      </c>
      <c r="CD414" s="683">
        <v>850</v>
      </c>
      <c r="CE414" s="683">
        <v>883</v>
      </c>
      <c r="CF414" s="683">
        <v>842</v>
      </c>
      <c r="CG414" s="683">
        <v>770</v>
      </c>
      <c r="CH414" s="683">
        <v>800</v>
      </c>
      <c r="CI414" s="683">
        <v>792</v>
      </c>
      <c r="CJ414" s="683">
        <v>739</v>
      </c>
      <c r="CK414" s="683">
        <v>793</v>
      </c>
      <c r="CL414" s="683">
        <v>821</v>
      </c>
      <c r="CM414" s="683">
        <v>572</v>
      </c>
      <c r="CN414" s="683">
        <v>587</v>
      </c>
      <c r="CO414" s="683">
        <v>562</v>
      </c>
      <c r="CP414" s="683">
        <v>488</v>
      </c>
      <c r="CQ414" s="683">
        <v>439</v>
      </c>
      <c r="CR414" s="683">
        <v>402</v>
      </c>
      <c r="CS414" s="683">
        <v>356</v>
      </c>
      <c r="CT414" s="683">
        <v>318</v>
      </c>
      <c r="CU414" s="683">
        <v>259</v>
      </c>
      <c r="CV414" s="683">
        <v>214</v>
      </c>
      <c r="CW414" s="683">
        <v>189</v>
      </c>
      <c r="CX414" s="683">
        <v>158</v>
      </c>
      <c r="CY414" s="683">
        <v>475</v>
      </c>
      <c r="CZ414" s="695">
        <v>448</v>
      </c>
      <c r="DA414" s="695">
        <v>468</v>
      </c>
      <c r="DB414" s="695">
        <v>524</v>
      </c>
      <c r="DC414" s="695">
        <v>503</v>
      </c>
      <c r="DD414" s="695">
        <v>569</v>
      </c>
      <c r="DE414" s="695">
        <v>546</v>
      </c>
      <c r="DF414" s="695">
        <v>622</v>
      </c>
      <c r="DG414" s="695">
        <v>628</v>
      </c>
      <c r="DH414" s="695">
        <v>647</v>
      </c>
      <c r="DI414" s="695">
        <v>677</v>
      </c>
      <c r="DJ414" s="695">
        <v>681</v>
      </c>
      <c r="DK414" s="695">
        <v>646</v>
      </c>
      <c r="DL414" s="695">
        <v>801</v>
      </c>
      <c r="DM414" s="695">
        <v>735</v>
      </c>
      <c r="DN414" s="695">
        <v>728</v>
      </c>
      <c r="DO414" s="695">
        <v>722</v>
      </c>
      <c r="DP414" s="695">
        <v>694</v>
      </c>
      <c r="DQ414" s="695">
        <v>728</v>
      </c>
      <c r="DR414" s="695">
        <v>621</v>
      </c>
      <c r="DS414" s="695">
        <v>480</v>
      </c>
      <c r="DT414" s="695">
        <v>451</v>
      </c>
      <c r="DU414" s="695">
        <v>438</v>
      </c>
      <c r="DV414" s="695">
        <v>465</v>
      </c>
      <c r="DW414" s="695">
        <v>561</v>
      </c>
      <c r="DX414" s="695">
        <v>554</v>
      </c>
      <c r="DY414" s="695">
        <v>607</v>
      </c>
      <c r="DZ414" s="695">
        <v>617</v>
      </c>
      <c r="EA414" s="695">
        <v>616</v>
      </c>
      <c r="EB414" s="695">
        <v>641</v>
      </c>
      <c r="EC414" s="695">
        <v>596</v>
      </c>
      <c r="ED414" s="695">
        <v>653</v>
      </c>
      <c r="EE414" s="695">
        <v>708</v>
      </c>
      <c r="EF414" s="695">
        <v>733</v>
      </c>
      <c r="EG414" s="695">
        <v>760</v>
      </c>
      <c r="EH414" s="695">
        <v>755</v>
      </c>
      <c r="EI414" s="695">
        <v>737</v>
      </c>
      <c r="EJ414" s="695">
        <v>778</v>
      </c>
      <c r="EK414" s="695">
        <v>677</v>
      </c>
      <c r="EL414" s="695">
        <v>694</v>
      </c>
      <c r="EM414" s="695">
        <v>725</v>
      </c>
      <c r="EN414" s="695">
        <v>688</v>
      </c>
      <c r="EO414" s="695">
        <v>671</v>
      </c>
      <c r="EP414" s="695">
        <v>683</v>
      </c>
      <c r="EQ414" s="695">
        <v>731</v>
      </c>
      <c r="ER414" s="695">
        <v>647</v>
      </c>
      <c r="ES414" s="695">
        <v>714</v>
      </c>
      <c r="ET414" s="695">
        <v>642</v>
      </c>
      <c r="EU414" s="695">
        <v>664</v>
      </c>
      <c r="EV414" s="695">
        <v>601</v>
      </c>
      <c r="EW414" s="695">
        <v>671</v>
      </c>
      <c r="EX414" s="695">
        <v>780</v>
      </c>
      <c r="EY414" s="695">
        <v>849</v>
      </c>
      <c r="EZ414" s="695">
        <v>846</v>
      </c>
      <c r="FA414" s="695">
        <v>920</v>
      </c>
      <c r="FB414" s="695">
        <v>897</v>
      </c>
      <c r="FC414" s="695">
        <v>1009</v>
      </c>
      <c r="FD414" s="695">
        <v>938</v>
      </c>
      <c r="FE414" s="695">
        <v>1041</v>
      </c>
      <c r="FF414" s="695">
        <v>998</v>
      </c>
      <c r="FG414" s="695">
        <v>1065</v>
      </c>
      <c r="FH414" s="695">
        <v>1050</v>
      </c>
      <c r="FI414" s="695">
        <v>1106</v>
      </c>
      <c r="FJ414" s="695">
        <v>1077</v>
      </c>
      <c r="FK414" s="695">
        <v>1026</v>
      </c>
      <c r="FL414" s="695">
        <v>955</v>
      </c>
      <c r="FM414" s="695">
        <v>941</v>
      </c>
      <c r="FN414" s="695">
        <v>938</v>
      </c>
      <c r="FO414" s="695">
        <v>902</v>
      </c>
      <c r="FP414" s="695">
        <v>907</v>
      </c>
      <c r="FQ414" s="695">
        <v>838</v>
      </c>
      <c r="FR414" s="695">
        <v>767</v>
      </c>
      <c r="FS414" s="695">
        <v>872</v>
      </c>
      <c r="FT414" s="695">
        <v>815</v>
      </c>
      <c r="FU414" s="695">
        <v>853</v>
      </c>
      <c r="FV414" s="695">
        <v>881</v>
      </c>
      <c r="FW414" s="695">
        <v>818</v>
      </c>
      <c r="FX414" s="695">
        <v>848</v>
      </c>
      <c r="FY414" s="695">
        <v>925</v>
      </c>
      <c r="FZ414" s="695">
        <v>750</v>
      </c>
      <c r="GA414" s="695">
        <v>663</v>
      </c>
      <c r="GB414" s="695">
        <v>694</v>
      </c>
      <c r="GC414" s="695">
        <v>582</v>
      </c>
      <c r="GD414" s="695">
        <v>498</v>
      </c>
      <c r="GE414" s="695">
        <v>462</v>
      </c>
      <c r="GF414" s="695">
        <v>414</v>
      </c>
      <c r="GG414" s="695">
        <v>372</v>
      </c>
      <c r="GH414" s="695">
        <v>375</v>
      </c>
      <c r="GI414" s="695">
        <v>294</v>
      </c>
      <c r="GJ414" s="695">
        <v>315</v>
      </c>
      <c r="GK414" s="695">
        <v>249</v>
      </c>
      <c r="GL414" s="683">
        <v>1061</v>
      </c>
    </row>
    <row r="415" spans="1:194" s="1" customFormat="1" ht="15" x14ac:dyDescent="0.25">
      <c r="A415" s="30" t="s">
        <v>34</v>
      </c>
      <c r="B415" s="1" t="s">
        <v>454</v>
      </c>
      <c r="C415" s="29" t="str">
        <f t="shared" si="111"/>
        <v>LA Wales - Powys</v>
      </c>
      <c r="D415" s="48">
        <f t="shared" si="112"/>
        <v>4443</v>
      </c>
      <c r="E415" s="48">
        <f t="shared" si="113"/>
        <v>4200</v>
      </c>
      <c r="F415" s="49">
        <f>G415+H415</f>
        <v>135059</v>
      </c>
      <c r="G415" s="49">
        <f>SUM(M415:CY415)</f>
        <v>66639</v>
      </c>
      <c r="H415" s="50">
        <f>SUM(CZ415:GL415)</f>
        <v>68420</v>
      </c>
      <c r="I415" s="50">
        <f>SUM(AE415:CY415)</f>
        <v>54681</v>
      </c>
      <c r="J415" s="50">
        <f>SUM(DR415:GL415)</f>
        <v>57072</v>
      </c>
      <c r="K415" s="47">
        <f>SUM(M415:AD415)</f>
        <v>11958</v>
      </c>
      <c r="L415" s="48">
        <f>SUM(CZ415:DQ415)</f>
        <v>11348</v>
      </c>
      <c r="M415" s="683">
        <v>445</v>
      </c>
      <c r="N415" s="683">
        <v>516</v>
      </c>
      <c r="O415" s="683">
        <v>569</v>
      </c>
      <c r="P415" s="683">
        <v>579</v>
      </c>
      <c r="Q415" s="683">
        <v>569</v>
      </c>
      <c r="R415" s="683">
        <v>646</v>
      </c>
      <c r="S415" s="683">
        <v>696</v>
      </c>
      <c r="T415" s="683">
        <v>676</v>
      </c>
      <c r="U415" s="683">
        <v>652</v>
      </c>
      <c r="V415" s="683">
        <v>719</v>
      </c>
      <c r="W415" s="683">
        <v>713</v>
      </c>
      <c r="X415" s="683">
        <v>735</v>
      </c>
      <c r="Y415" s="683">
        <v>716</v>
      </c>
      <c r="Z415" s="683">
        <v>725</v>
      </c>
      <c r="AA415" s="683">
        <v>721</v>
      </c>
      <c r="AB415" s="683">
        <v>727</v>
      </c>
      <c r="AC415" s="683">
        <v>836</v>
      </c>
      <c r="AD415" s="683">
        <v>718</v>
      </c>
      <c r="AE415" s="683">
        <v>692</v>
      </c>
      <c r="AF415" s="683">
        <v>606</v>
      </c>
      <c r="AG415" s="683">
        <v>516</v>
      </c>
      <c r="AH415" s="683">
        <v>524</v>
      </c>
      <c r="AI415" s="683">
        <v>516</v>
      </c>
      <c r="AJ415" s="683">
        <v>619</v>
      </c>
      <c r="AK415" s="683">
        <v>619</v>
      </c>
      <c r="AL415" s="683">
        <v>734</v>
      </c>
      <c r="AM415" s="683">
        <v>633</v>
      </c>
      <c r="AN415" s="683">
        <v>649</v>
      </c>
      <c r="AO415" s="683">
        <v>700</v>
      </c>
      <c r="AP415" s="683">
        <v>652</v>
      </c>
      <c r="AQ415" s="683">
        <v>683</v>
      </c>
      <c r="AR415" s="683">
        <v>688</v>
      </c>
      <c r="AS415" s="683">
        <v>710</v>
      </c>
      <c r="AT415" s="683">
        <v>716</v>
      </c>
      <c r="AU415" s="683">
        <v>708</v>
      </c>
      <c r="AV415" s="683">
        <v>703</v>
      </c>
      <c r="AW415" s="683">
        <v>727</v>
      </c>
      <c r="AX415" s="683">
        <v>638</v>
      </c>
      <c r="AY415" s="683">
        <v>665</v>
      </c>
      <c r="AZ415" s="683">
        <v>721</v>
      </c>
      <c r="BA415" s="683">
        <v>659</v>
      </c>
      <c r="BB415" s="683">
        <v>639</v>
      </c>
      <c r="BC415" s="683">
        <v>705</v>
      </c>
      <c r="BD415" s="683">
        <v>681</v>
      </c>
      <c r="BE415" s="683">
        <v>694</v>
      </c>
      <c r="BF415" s="683">
        <v>657</v>
      </c>
      <c r="BG415" s="683">
        <v>631</v>
      </c>
      <c r="BH415" s="683">
        <v>664</v>
      </c>
      <c r="BI415" s="683">
        <v>669</v>
      </c>
      <c r="BJ415" s="683">
        <v>751</v>
      </c>
      <c r="BK415" s="683">
        <v>736</v>
      </c>
      <c r="BL415" s="683">
        <v>754</v>
      </c>
      <c r="BM415" s="683">
        <v>915</v>
      </c>
      <c r="BN415" s="683">
        <v>948</v>
      </c>
      <c r="BO415" s="683">
        <v>895</v>
      </c>
      <c r="BP415" s="683">
        <v>999</v>
      </c>
      <c r="BQ415" s="683">
        <v>957</v>
      </c>
      <c r="BR415" s="683">
        <v>1086</v>
      </c>
      <c r="BS415" s="683">
        <v>1051</v>
      </c>
      <c r="BT415" s="683">
        <v>1128</v>
      </c>
      <c r="BU415" s="683">
        <v>1085</v>
      </c>
      <c r="BV415" s="683">
        <v>1113</v>
      </c>
      <c r="BW415" s="683">
        <v>1114</v>
      </c>
      <c r="BX415" s="683">
        <v>1091</v>
      </c>
      <c r="BY415" s="683">
        <v>1102</v>
      </c>
      <c r="BZ415" s="683">
        <v>1081</v>
      </c>
      <c r="CA415" s="683">
        <v>980</v>
      </c>
      <c r="CB415" s="683">
        <v>1014</v>
      </c>
      <c r="CC415" s="683">
        <v>1011</v>
      </c>
      <c r="CD415" s="683">
        <v>922</v>
      </c>
      <c r="CE415" s="683">
        <v>965</v>
      </c>
      <c r="CF415" s="683">
        <v>959</v>
      </c>
      <c r="CG415" s="683">
        <v>932</v>
      </c>
      <c r="CH415" s="683">
        <v>876</v>
      </c>
      <c r="CI415" s="683">
        <v>913</v>
      </c>
      <c r="CJ415" s="683">
        <v>928</v>
      </c>
      <c r="CK415" s="683">
        <v>974</v>
      </c>
      <c r="CL415" s="683">
        <v>944</v>
      </c>
      <c r="CM415" s="683">
        <v>703</v>
      </c>
      <c r="CN415" s="683">
        <v>642</v>
      </c>
      <c r="CO415" s="683">
        <v>750</v>
      </c>
      <c r="CP415" s="683">
        <v>599</v>
      </c>
      <c r="CQ415" s="683">
        <v>495</v>
      </c>
      <c r="CR415" s="683">
        <v>420</v>
      </c>
      <c r="CS415" s="683">
        <v>402</v>
      </c>
      <c r="CT415" s="683">
        <v>347</v>
      </c>
      <c r="CU415" s="683">
        <v>326</v>
      </c>
      <c r="CV415" s="683">
        <v>279</v>
      </c>
      <c r="CW415" s="683">
        <v>227</v>
      </c>
      <c r="CX415" s="683">
        <v>218</v>
      </c>
      <c r="CY415" s="683">
        <v>631</v>
      </c>
      <c r="CZ415" s="695">
        <v>499</v>
      </c>
      <c r="DA415" s="695">
        <v>475</v>
      </c>
      <c r="DB415" s="695">
        <v>548</v>
      </c>
      <c r="DC415" s="695">
        <v>533</v>
      </c>
      <c r="DD415" s="695">
        <v>582</v>
      </c>
      <c r="DE415" s="695">
        <v>590</v>
      </c>
      <c r="DF415" s="695">
        <v>601</v>
      </c>
      <c r="DG415" s="695">
        <v>616</v>
      </c>
      <c r="DH415" s="695">
        <v>687</v>
      </c>
      <c r="DI415" s="695">
        <v>650</v>
      </c>
      <c r="DJ415" s="695">
        <v>671</v>
      </c>
      <c r="DK415" s="695">
        <v>696</v>
      </c>
      <c r="DL415" s="695">
        <v>693</v>
      </c>
      <c r="DM415" s="695">
        <v>734</v>
      </c>
      <c r="DN415" s="695">
        <v>672</v>
      </c>
      <c r="DO415" s="695">
        <v>690</v>
      </c>
      <c r="DP415" s="695">
        <v>699</v>
      </c>
      <c r="DQ415" s="695">
        <v>712</v>
      </c>
      <c r="DR415" s="695">
        <v>644</v>
      </c>
      <c r="DS415" s="695">
        <v>444</v>
      </c>
      <c r="DT415" s="695">
        <v>383</v>
      </c>
      <c r="DU415" s="695">
        <v>429</v>
      </c>
      <c r="DV415" s="695">
        <v>448</v>
      </c>
      <c r="DW415" s="695">
        <v>521</v>
      </c>
      <c r="DX415" s="695">
        <v>518</v>
      </c>
      <c r="DY415" s="695">
        <v>601</v>
      </c>
      <c r="DZ415" s="695">
        <v>636</v>
      </c>
      <c r="EA415" s="695">
        <v>645</v>
      </c>
      <c r="EB415" s="695">
        <v>584</v>
      </c>
      <c r="EC415" s="695">
        <v>661</v>
      </c>
      <c r="ED415" s="695">
        <v>748</v>
      </c>
      <c r="EE415" s="695">
        <v>616</v>
      </c>
      <c r="EF415" s="695">
        <v>689</v>
      </c>
      <c r="EG415" s="695">
        <v>747</v>
      </c>
      <c r="EH415" s="695">
        <v>683</v>
      </c>
      <c r="EI415" s="695">
        <v>708</v>
      </c>
      <c r="EJ415" s="695">
        <v>789</v>
      </c>
      <c r="EK415" s="695">
        <v>697</v>
      </c>
      <c r="EL415" s="695">
        <v>688</v>
      </c>
      <c r="EM415" s="695">
        <v>691</v>
      </c>
      <c r="EN415" s="695">
        <v>675</v>
      </c>
      <c r="EO415" s="695">
        <v>716</v>
      </c>
      <c r="EP415" s="695">
        <v>678</v>
      </c>
      <c r="EQ415" s="695">
        <v>722</v>
      </c>
      <c r="ER415" s="695">
        <v>685</v>
      </c>
      <c r="ES415" s="695">
        <v>750</v>
      </c>
      <c r="ET415" s="695">
        <v>685</v>
      </c>
      <c r="EU415" s="695">
        <v>684</v>
      </c>
      <c r="EV415" s="695">
        <v>735</v>
      </c>
      <c r="EW415" s="695">
        <v>738</v>
      </c>
      <c r="EX415" s="695">
        <v>820</v>
      </c>
      <c r="EY415" s="695">
        <v>827</v>
      </c>
      <c r="EZ415" s="695">
        <v>985</v>
      </c>
      <c r="FA415" s="695">
        <v>1055</v>
      </c>
      <c r="FB415" s="695">
        <v>1052</v>
      </c>
      <c r="FC415" s="695">
        <v>1064</v>
      </c>
      <c r="FD415" s="695">
        <v>1028</v>
      </c>
      <c r="FE415" s="695">
        <v>1137</v>
      </c>
      <c r="FF415" s="695">
        <v>1167</v>
      </c>
      <c r="FG415" s="695">
        <v>1195</v>
      </c>
      <c r="FH415" s="695">
        <v>1144</v>
      </c>
      <c r="FI415" s="695">
        <v>1213</v>
      </c>
      <c r="FJ415" s="695">
        <v>1073</v>
      </c>
      <c r="FK415" s="695">
        <v>1141</v>
      </c>
      <c r="FL415" s="695">
        <v>1100</v>
      </c>
      <c r="FM415" s="695">
        <v>1108</v>
      </c>
      <c r="FN415" s="695">
        <v>1057</v>
      </c>
      <c r="FO415" s="695">
        <v>1038</v>
      </c>
      <c r="FP415" s="695">
        <v>972</v>
      </c>
      <c r="FQ415" s="695">
        <v>999</v>
      </c>
      <c r="FR415" s="695">
        <v>1043</v>
      </c>
      <c r="FS415" s="695">
        <v>976</v>
      </c>
      <c r="FT415" s="695">
        <v>889</v>
      </c>
      <c r="FU415" s="695">
        <v>940</v>
      </c>
      <c r="FV415" s="695">
        <v>925</v>
      </c>
      <c r="FW415" s="695">
        <v>977</v>
      </c>
      <c r="FX415" s="695">
        <v>968</v>
      </c>
      <c r="FY415" s="695">
        <v>950</v>
      </c>
      <c r="FZ415" s="695">
        <v>802</v>
      </c>
      <c r="GA415" s="695">
        <v>762</v>
      </c>
      <c r="GB415" s="695">
        <v>734</v>
      </c>
      <c r="GC415" s="695">
        <v>699</v>
      </c>
      <c r="GD415" s="695">
        <v>596</v>
      </c>
      <c r="GE415" s="695">
        <v>495</v>
      </c>
      <c r="GF415" s="695">
        <v>492</v>
      </c>
      <c r="GG415" s="695">
        <v>470</v>
      </c>
      <c r="GH415" s="695">
        <v>385</v>
      </c>
      <c r="GI415" s="695">
        <v>381</v>
      </c>
      <c r="GJ415" s="695">
        <v>327</v>
      </c>
      <c r="GK415" s="695">
        <v>249</v>
      </c>
      <c r="GL415" s="683">
        <v>1199</v>
      </c>
    </row>
    <row r="416" spans="1:194" s="1" customFormat="1" ht="15" x14ac:dyDescent="0.25">
      <c r="A416" s="30" t="s">
        <v>34</v>
      </c>
      <c r="B416" s="1" t="s">
        <v>455</v>
      </c>
      <c r="C416" s="29" t="str">
        <f t="shared" si="111"/>
        <v>LA Wales - Rhondda Cynon Taf</v>
      </c>
      <c r="D416" s="48">
        <f t="shared" si="112"/>
        <v>8993</v>
      </c>
      <c r="E416" s="48">
        <f t="shared" si="113"/>
        <v>8652</v>
      </c>
      <c r="F416" s="49">
        <f t="shared" si="114"/>
        <v>242844</v>
      </c>
      <c r="G416" s="49">
        <f t="shared" si="115"/>
        <v>119029</v>
      </c>
      <c r="H416" s="50">
        <f t="shared" si="116"/>
        <v>123815</v>
      </c>
      <c r="I416" s="50">
        <f t="shared" si="117"/>
        <v>94228</v>
      </c>
      <c r="J416" s="50">
        <f t="shared" si="118"/>
        <v>99918</v>
      </c>
      <c r="K416" s="47">
        <f t="shared" si="119"/>
        <v>24801</v>
      </c>
      <c r="L416" s="48">
        <f t="shared" si="120"/>
        <v>23897</v>
      </c>
      <c r="M416" s="683">
        <v>1061</v>
      </c>
      <c r="N416" s="683">
        <v>1165</v>
      </c>
      <c r="O416" s="683">
        <v>1215</v>
      </c>
      <c r="P416" s="683">
        <v>1223</v>
      </c>
      <c r="Q416" s="683">
        <v>1282</v>
      </c>
      <c r="R416" s="683">
        <v>1339</v>
      </c>
      <c r="S416" s="683">
        <v>1418</v>
      </c>
      <c r="T416" s="683">
        <v>1359</v>
      </c>
      <c r="U416" s="683">
        <v>1356</v>
      </c>
      <c r="V416" s="683">
        <v>1450</v>
      </c>
      <c r="W416" s="683">
        <v>1478</v>
      </c>
      <c r="X416" s="683">
        <v>1462</v>
      </c>
      <c r="Y416" s="683">
        <v>1478</v>
      </c>
      <c r="Z416" s="683">
        <v>1534</v>
      </c>
      <c r="AA416" s="683">
        <v>1412</v>
      </c>
      <c r="AB416" s="683">
        <v>1612</v>
      </c>
      <c r="AC416" s="683">
        <v>1483</v>
      </c>
      <c r="AD416" s="683">
        <v>1474</v>
      </c>
      <c r="AE416" s="683">
        <v>1390</v>
      </c>
      <c r="AF416" s="683">
        <v>1367</v>
      </c>
      <c r="AG416" s="683">
        <v>1331</v>
      </c>
      <c r="AH416" s="683">
        <v>1480</v>
      </c>
      <c r="AI416" s="683">
        <v>1437</v>
      </c>
      <c r="AJ416" s="683">
        <v>1489</v>
      </c>
      <c r="AK416" s="683">
        <v>1447</v>
      </c>
      <c r="AL416" s="683">
        <v>1610</v>
      </c>
      <c r="AM416" s="683">
        <v>1428</v>
      </c>
      <c r="AN416" s="683">
        <v>1586</v>
      </c>
      <c r="AO416" s="683">
        <v>1489</v>
      </c>
      <c r="AP416" s="683">
        <v>1589</v>
      </c>
      <c r="AQ416" s="683">
        <v>1559</v>
      </c>
      <c r="AR416" s="683">
        <v>1657</v>
      </c>
      <c r="AS416" s="683">
        <v>1600</v>
      </c>
      <c r="AT416" s="683">
        <v>1570</v>
      </c>
      <c r="AU416" s="683">
        <v>1771</v>
      </c>
      <c r="AV416" s="683">
        <v>1771</v>
      </c>
      <c r="AW416" s="683">
        <v>1608</v>
      </c>
      <c r="AX416" s="683">
        <v>1645</v>
      </c>
      <c r="AY416" s="683">
        <v>1600</v>
      </c>
      <c r="AZ416" s="683">
        <v>1601</v>
      </c>
      <c r="BA416" s="683">
        <v>1570</v>
      </c>
      <c r="BB416" s="683">
        <v>1531</v>
      </c>
      <c r="BC416" s="683">
        <v>1516</v>
      </c>
      <c r="BD416" s="683">
        <v>1433</v>
      </c>
      <c r="BE416" s="683">
        <v>1484</v>
      </c>
      <c r="BF416" s="683">
        <v>1448</v>
      </c>
      <c r="BG416" s="683">
        <v>1314</v>
      </c>
      <c r="BH416" s="683">
        <v>1275</v>
      </c>
      <c r="BI416" s="683">
        <v>1239</v>
      </c>
      <c r="BJ416" s="683">
        <v>1329</v>
      </c>
      <c r="BK416" s="683">
        <v>1287</v>
      </c>
      <c r="BL416" s="683">
        <v>1519</v>
      </c>
      <c r="BM416" s="683">
        <v>1619</v>
      </c>
      <c r="BN416" s="683">
        <v>1684</v>
      </c>
      <c r="BO416" s="683">
        <v>1568</v>
      </c>
      <c r="BP416" s="683">
        <v>1602</v>
      </c>
      <c r="BQ416" s="683">
        <v>1674</v>
      </c>
      <c r="BR416" s="683">
        <v>1644</v>
      </c>
      <c r="BS416" s="683">
        <v>1675</v>
      </c>
      <c r="BT416" s="683">
        <v>1725</v>
      </c>
      <c r="BU416" s="683">
        <v>1610</v>
      </c>
      <c r="BV416" s="683">
        <v>1577</v>
      </c>
      <c r="BW416" s="683">
        <v>1569</v>
      </c>
      <c r="BX416" s="683">
        <v>1460</v>
      </c>
      <c r="BY416" s="683">
        <v>1317</v>
      </c>
      <c r="BZ416" s="683">
        <v>1409</v>
      </c>
      <c r="CA416" s="683">
        <v>1341</v>
      </c>
      <c r="CB416" s="683">
        <v>1316</v>
      </c>
      <c r="CC416" s="683">
        <v>1240</v>
      </c>
      <c r="CD416" s="683">
        <v>1149</v>
      </c>
      <c r="CE416" s="683">
        <v>1153</v>
      </c>
      <c r="CF416" s="683">
        <v>1111</v>
      </c>
      <c r="CG416" s="683">
        <v>1186</v>
      </c>
      <c r="CH416" s="683">
        <v>1114</v>
      </c>
      <c r="CI416" s="683">
        <v>1157</v>
      </c>
      <c r="CJ416" s="683">
        <v>1166</v>
      </c>
      <c r="CK416" s="683">
        <v>1183</v>
      </c>
      <c r="CL416" s="683">
        <v>1166</v>
      </c>
      <c r="CM416" s="683">
        <v>972</v>
      </c>
      <c r="CN416" s="683">
        <v>911</v>
      </c>
      <c r="CO416" s="683">
        <v>744</v>
      </c>
      <c r="CP416" s="683">
        <v>611</v>
      </c>
      <c r="CQ416" s="683">
        <v>599</v>
      </c>
      <c r="CR416" s="683">
        <v>485</v>
      </c>
      <c r="CS416" s="683">
        <v>421</v>
      </c>
      <c r="CT416" s="683">
        <v>380</v>
      </c>
      <c r="CU416" s="683">
        <v>359</v>
      </c>
      <c r="CV416" s="683">
        <v>277</v>
      </c>
      <c r="CW416" s="683">
        <v>256</v>
      </c>
      <c r="CX416" s="683">
        <v>205</v>
      </c>
      <c r="CY416" s="683">
        <v>623</v>
      </c>
      <c r="CZ416" s="695">
        <v>1091</v>
      </c>
      <c r="DA416" s="695">
        <v>1085</v>
      </c>
      <c r="DB416" s="695">
        <v>1180</v>
      </c>
      <c r="DC416" s="695">
        <v>1115</v>
      </c>
      <c r="DD416" s="695">
        <v>1265</v>
      </c>
      <c r="DE416" s="695">
        <v>1271</v>
      </c>
      <c r="DF416" s="695">
        <v>1277</v>
      </c>
      <c r="DG416" s="695">
        <v>1277</v>
      </c>
      <c r="DH416" s="695">
        <v>1456</v>
      </c>
      <c r="DI416" s="695">
        <v>1345</v>
      </c>
      <c r="DJ416" s="695">
        <v>1412</v>
      </c>
      <c r="DK416" s="695">
        <v>1471</v>
      </c>
      <c r="DL416" s="695">
        <v>1431</v>
      </c>
      <c r="DM416" s="695">
        <v>1513</v>
      </c>
      <c r="DN416" s="695">
        <v>1492</v>
      </c>
      <c r="DO416" s="695">
        <v>1467</v>
      </c>
      <c r="DP416" s="695">
        <v>1463</v>
      </c>
      <c r="DQ416" s="695">
        <v>1286</v>
      </c>
      <c r="DR416" s="695">
        <v>1329</v>
      </c>
      <c r="DS416" s="695">
        <v>1272</v>
      </c>
      <c r="DT416" s="695">
        <v>1189</v>
      </c>
      <c r="DU416" s="695">
        <v>1297</v>
      </c>
      <c r="DV416" s="695">
        <v>1225</v>
      </c>
      <c r="DW416" s="695">
        <v>1254</v>
      </c>
      <c r="DX416" s="695">
        <v>1375</v>
      </c>
      <c r="DY416" s="695">
        <v>1599</v>
      </c>
      <c r="DZ416" s="695">
        <v>1556</v>
      </c>
      <c r="EA416" s="695">
        <v>1704</v>
      </c>
      <c r="EB416" s="695">
        <v>1486</v>
      </c>
      <c r="EC416" s="695">
        <v>1564</v>
      </c>
      <c r="ED416" s="695">
        <v>1694</v>
      </c>
      <c r="EE416" s="695">
        <v>1656</v>
      </c>
      <c r="EF416" s="695">
        <v>1751</v>
      </c>
      <c r="EG416" s="695">
        <v>1863</v>
      </c>
      <c r="EH416" s="695">
        <v>1766</v>
      </c>
      <c r="EI416" s="695">
        <v>1766</v>
      </c>
      <c r="EJ416" s="695">
        <v>1768</v>
      </c>
      <c r="EK416" s="695">
        <v>1774</v>
      </c>
      <c r="EL416" s="695">
        <v>1665</v>
      </c>
      <c r="EM416" s="695">
        <v>1731</v>
      </c>
      <c r="EN416" s="695">
        <v>1615</v>
      </c>
      <c r="EO416" s="695">
        <v>1644</v>
      </c>
      <c r="EP416" s="695">
        <v>1631</v>
      </c>
      <c r="EQ416" s="695">
        <v>1620</v>
      </c>
      <c r="ER416" s="695">
        <v>1580</v>
      </c>
      <c r="ES416" s="695">
        <v>1424</v>
      </c>
      <c r="ET416" s="695">
        <v>1288</v>
      </c>
      <c r="EU416" s="695">
        <v>1270</v>
      </c>
      <c r="EV416" s="695">
        <v>1378</v>
      </c>
      <c r="EW416" s="695">
        <v>1424</v>
      </c>
      <c r="EX416" s="695">
        <v>1456</v>
      </c>
      <c r="EY416" s="695">
        <v>1559</v>
      </c>
      <c r="EZ416" s="695">
        <v>1701</v>
      </c>
      <c r="FA416" s="695">
        <v>1829</v>
      </c>
      <c r="FB416" s="695">
        <v>1657</v>
      </c>
      <c r="FC416" s="695">
        <v>1646</v>
      </c>
      <c r="FD416" s="695">
        <v>1717</v>
      </c>
      <c r="FE416" s="695">
        <v>1715</v>
      </c>
      <c r="FF416" s="695">
        <v>1722</v>
      </c>
      <c r="FG416" s="695">
        <v>1679</v>
      </c>
      <c r="FH416" s="695">
        <v>1733</v>
      </c>
      <c r="FI416" s="695">
        <v>1616</v>
      </c>
      <c r="FJ416" s="695">
        <v>1642</v>
      </c>
      <c r="FK416" s="695">
        <v>1564</v>
      </c>
      <c r="FL416" s="695">
        <v>1496</v>
      </c>
      <c r="FM416" s="695">
        <v>1464</v>
      </c>
      <c r="FN416" s="695">
        <v>1466</v>
      </c>
      <c r="FO416" s="695">
        <v>1299</v>
      </c>
      <c r="FP416" s="695">
        <v>1287</v>
      </c>
      <c r="FQ416" s="695">
        <v>1301</v>
      </c>
      <c r="FR416" s="695">
        <v>1202</v>
      </c>
      <c r="FS416" s="695">
        <v>1301</v>
      </c>
      <c r="FT416" s="695">
        <v>1225</v>
      </c>
      <c r="FU416" s="695">
        <v>1185</v>
      </c>
      <c r="FV416" s="695">
        <v>1219</v>
      </c>
      <c r="FW416" s="695">
        <v>1249</v>
      </c>
      <c r="FX416" s="695">
        <v>1361</v>
      </c>
      <c r="FY416" s="695">
        <v>1348</v>
      </c>
      <c r="FZ416" s="695">
        <v>960</v>
      </c>
      <c r="GA416" s="695">
        <v>918</v>
      </c>
      <c r="GB416" s="695">
        <v>833</v>
      </c>
      <c r="GC416" s="695">
        <v>889</v>
      </c>
      <c r="GD416" s="695">
        <v>766</v>
      </c>
      <c r="GE416" s="695">
        <v>647</v>
      </c>
      <c r="GF416" s="695">
        <v>551</v>
      </c>
      <c r="GG416" s="695">
        <v>556</v>
      </c>
      <c r="GH416" s="695">
        <v>557</v>
      </c>
      <c r="GI416" s="695">
        <v>454</v>
      </c>
      <c r="GJ416" s="695">
        <v>398</v>
      </c>
      <c r="GK416" s="695">
        <v>310</v>
      </c>
      <c r="GL416" s="683">
        <v>1282</v>
      </c>
    </row>
    <row r="417" spans="1:194" s="1" customFormat="1" ht="15" x14ac:dyDescent="0.25">
      <c r="A417" s="30" t="s">
        <v>34</v>
      </c>
      <c r="B417" s="1" t="s">
        <v>456</v>
      </c>
      <c r="C417" s="29" t="str">
        <f t="shared" si="111"/>
        <v>LA Wales - Swansea</v>
      </c>
      <c r="D417" s="48">
        <f t="shared" si="112"/>
        <v>9049</v>
      </c>
      <c r="E417" s="48">
        <f t="shared" si="113"/>
        <v>8360</v>
      </c>
      <c r="F417" s="49">
        <f t="shared" si="114"/>
        <v>251304</v>
      </c>
      <c r="G417" s="49">
        <f t="shared" si="115"/>
        <v>124313</v>
      </c>
      <c r="H417" s="50">
        <f t="shared" si="116"/>
        <v>126991</v>
      </c>
      <c r="I417" s="50">
        <f t="shared" si="117"/>
        <v>99686</v>
      </c>
      <c r="J417" s="50">
        <f t="shared" si="118"/>
        <v>103779</v>
      </c>
      <c r="K417" s="47">
        <f t="shared" si="119"/>
        <v>24627</v>
      </c>
      <c r="L417" s="48">
        <f t="shared" si="120"/>
        <v>23212</v>
      </c>
      <c r="M417" s="683">
        <v>1074</v>
      </c>
      <c r="N417" s="683">
        <v>1100</v>
      </c>
      <c r="O417" s="683">
        <v>1219</v>
      </c>
      <c r="P417" s="683">
        <v>1148</v>
      </c>
      <c r="Q417" s="683">
        <v>1234</v>
      </c>
      <c r="R417" s="683">
        <v>1336</v>
      </c>
      <c r="S417" s="683">
        <v>1324</v>
      </c>
      <c r="T417" s="683">
        <v>1339</v>
      </c>
      <c r="U417" s="683">
        <v>1466</v>
      </c>
      <c r="V417" s="683">
        <v>1440</v>
      </c>
      <c r="W417" s="683">
        <v>1421</v>
      </c>
      <c r="X417" s="683">
        <v>1477</v>
      </c>
      <c r="Y417" s="683">
        <v>1507</v>
      </c>
      <c r="Z417" s="683">
        <v>1547</v>
      </c>
      <c r="AA417" s="683">
        <v>1442</v>
      </c>
      <c r="AB417" s="683">
        <v>1491</v>
      </c>
      <c r="AC417" s="683">
        <v>1590</v>
      </c>
      <c r="AD417" s="683">
        <v>1472</v>
      </c>
      <c r="AE417" s="683">
        <v>1523</v>
      </c>
      <c r="AF417" s="683">
        <v>1938</v>
      </c>
      <c r="AG417" s="683">
        <v>2580</v>
      </c>
      <c r="AH417" s="683">
        <v>2649</v>
      </c>
      <c r="AI417" s="683">
        <v>2389</v>
      </c>
      <c r="AJ417" s="683">
        <v>2183</v>
      </c>
      <c r="AK417" s="683">
        <v>2023</v>
      </c>
      <c r="AL417" s="683">
        <v>1817</v>
      </c>
      <c r="AM417" s="683">
        <v>1583</v>
      </c>
      <c r="AN417" s="683">
        <v>1678</v>
      </c>
      <c r="AO417" s="683">
        <v>1602</v>
      </c>
      <c r="AP417" s="683">
        <v>1529</v>
      </c>
      <c r="AQ417" s="683">
        <v>1540</v>
      </c>
      <c r="AR417" s="683">
        <v>1621</v>
      </c>
      <c r="AS417" s="683">
        <v>1695</v>
      </c>
      <c r="AT417" s="683">
        <v>1683</v>
      </c>
      <c r="AU417" s="683">
        <v>1752</v>
      </c>
      <c r="AV417" s="683">
        <v>1602</v>
      </c>
      <c r="AW417" s="683">
        <v>1617</v>
      </c>
      <c r="AX417" s="683">
        <v>1602</v>
      </c>
      <c r="AY417" s="683">
        <v>1577</v>
      </c>
      <c r="AZ417" s="683">
        <v>1693</v>
      </c>
      <c r="BA417" s="683">
        <v>1477</v>
      </c>
      <c r="BB417" s="683">
        <v>1554</v>
      </c>
      <c r="BC417" s="683">
        <v>1470</v>
      </c>
      <c r="BD417" s="683">
        <v>1517</v>
      </c>
      <c r="BE417" s="683">
        <v>1609</v>
      </c>
      <c r="BF417" s="683">
        <v>1387</v>
      </c>
      <c r="BG417" s="683">
        <v>1311</v>
      </c>
      <c r="BH417" s="683">
        <v>1327</v>
      </c>
      <c r="BI417" s="683">
        <v>1365</v>
      </c>
      <c r="BJ417" s="683">
        <v>1402</v>
      </c>
      <c r="BK417" s="683">
        <v>1350</v>
      </c>
      <c r="BL417" s="683">
        <v>1327</v>
      </c>
      <c r="BM417" s="683">
        <v>1460</v>
      </c>
      <c r="BN417" s="683">
        <v>1483</v>
      </c>
      <c r="BO417" s="683">
        <v>1542</v>
      </c>
      <c r="BP417" s="683">
        <v>1657</v>
      </c>
      <c r="BQ417" s="683">
        <v>1538</v>
      </c>
      <c r="BR417" s="683">
        <v>1502</v>
      </c>
      <c r="BS417" s="683">
        <v>1543</v>
      </c>
      <c r="BT417" s="683">
        <v>1647</v>
      </c>
      <c r="BU417" s="683">
        <v>1615</v>
      </c>
      <c r="BV417" s="683">
        <v>1464</v>
      </c>
      <c r="BW417" s="683">
        <v>1505</v>
      </c>
      <c r="BX417" s="683">
        <v>1425</v>
      </c>
      <c r="BY417" s="683">
        <v>1409</v>
      </c>
      <c r="BZ417" s="683">
        <v>1371</v>
      </c>
      <c r="CA417" s="683">
        <v>1318</v>
      </c>
      <c r="CB417" s="683">
        <v>1256</v>
      </c>
      <c r="CC417" s="683">
        <v>1202</v>
      </c>
      <c r="CD417" s="683">
        <v>1164</v>
      </c>
      <c r="CE417" s="683">
        <v>1132</v>
      </c>
      <c r="CF417" s="683">
        <v>1172</v>
      </c>
      <c r="CG417" s="683">
        <v>1116</v>
      </c>
      <c r="CH417" s="683">
        <v>1038</v>
      </c>
      <c r="CI417" s="683">
        <v>1134</v>
      </c>
      <c r="CJ417" s="683">
        <v>1116</v>
      </c>
      <c r="CK417" s="683">
        <v>1156</v>
      </c>
      <c r="CL417" s="683">
        <v>1238</v>
      </c>
      <c r="CM417" s="683">
        <v>804</v>
      </c>
      <c r="CN417" s="683">
        <v>842</v>
      </c>
      <c r="CO417" s="683">
        <v>801</v>
      </c>
      <c r="CP417" s="683">
        <v>761</v>
      </c>
      <c r="CQ417" s="683">
        <v>660</v>
      </c>
      <c r="CR417" s="683">
        <v>545</v>
      </c>
      <c r="CS417" s="683">
        <v>516</v>
      </c>
      <c r="CT417" s="683">
        <v>442</v>
      </c>
      <c r="CU417" s="683">
        <v>441</v>
      </c>
      <c r="CV417" s="683">
        <v>335</v>
      </c>
      <c r="CW417" s="683">
        <v>310</v>
      </c>
      <c r="CX417" s="683">
        <v>252</v>
      </c>
      <c r="CY417" s="683">
        <v>802</v>
      </c>
      <c r="CZ417" s="695">
        <v>991</v>
      </c>
      <c r="DA417" s="695">
        <v>1102</v>
      </c>
      <c r="DB417" s="695">
        <v>1086</v>
      </c>
      <c r="DC417" s="695">
        <v>1136</v>
      </c>
      <c r="DD417" s="695">
        <v>1286</v>
      </c>
      <c r="DE417" s="695">
        <v>1212</v>
      </c>
      <c r="DF417" s="695">
        <v>1380</v>
      </c>
      <c r="DG417" s="695">
        <v>1294</v>
      </c>
      <c r="DH417" s="695">
        <v>1376</v>
      </c>
      <c r="DI417" s="695">
        <v>1365</v>
      </c>
      <c r="DJ417" s="695">
        <v>1276</v>
      </c>
      <c r="DK417" s="695">
        <v>1348</v>
      </c>
      <c r="DL417" s="695">
        <v>1457</v>
      </c>
      <c r="DM417" s="695">
        <v>1328</v>
      </c>
      <c r="DN417" s="695">
        <v>1459</v>
      </c>
      <c r="DO417" s="695">
        <v>1341</v>
      </c>
      <c r="DP417" s="695">
        <v>1454</v>
      </c>
      <c r="DQ417" s="695">
        <v>1321</v>
      </c>
      <c r="DR417" s="695">
        <v>1364</v>
      </c>
      <c r="DS417" s="695">
        <v>1764</v>
      </c>
      <c r="DT417" s="695">
        <v>2105</v>
      </c>
      <c r="DU417" s="695">
        <v>2034</v>
      </c>
      <c r="DV417" s="695">
        <v>1939</v>
      </c>
      <c r="DW417" s="695">
        <v>1756</v>
      </c>
      <c r="DX417" s="695">
        <v>1498</v>
      </c>
      <c r="DY417" s="695">
        <v>1647</v>
      </c>
      <c r="DZ417" s="695">
        <v>1567</v>
      </c>
      <c r="EA417" s="695">
        <v>1608</v>
      </c>
      <c r="EB417" s="695">
        <v>1596</v>
      </c>
      <c r="EC417" s="695">
        <v>1610</v>
      </c>
      <c r="ED417" s="695">
        <v>1598</v>
      </c>
      <c r="EE417" s="695">
        <v>1647</v>
      </c>
      <c r="EF417" s="695">
        <v>1643</v>
      </c>
      <c r="EG417" s="695">
        <v>1674</v>
      </c>
      <c r="EH417" s="695">
        <v>1722</v>
      </c>
      <c r="EI417" s="695">
        <v>1672</v>
      </c>
      <c r="EJ417" s="695">
        <v>1813</v>
      </c>
      <c r="EK417" s="695">
        <v>1683</v>
      </c>
      <c r="EL417" s="695">
        <v>1723</v>
      </c>
      <c r="EM417" s="695">
        <v>1698</v>
      </c>
      <c r="EN417" s="695">
        <v>1542</v>
      </c>
      <c r="EO417" s="695">
        <v>1615</v>
      </c>
      <c r="EP417" s="695">
        <v>1586</v>
      </c>
      <c r="EQ417" s="695">
        <v>1588</v>
      </c>
      <c r="ER417" s="695">
        <v>1563</v>
      </c>
      <c r="ES417" s="695">
        <v>1555</v>
      </c>
      <c r="ET417" s="695">
        <v>1424</v>
      </c>
      <c r="EU417" s="695">
        <v>1235</v>
      </c>
      <c r="EV417" s="695">
        <v>1302</v>
      </c>
      <c r="EW417" s="695">
        <v>1407</v>
      </c>
      <c r="EX417" s="695">
        <v>1429</v>
      </c>
      <c r="EY417" s="695">
        <v>1521</v>
      </c>
      <c r="EZ417" s="695">
        <v>1529</v>
      </c>
      <c r="FA417" s="695">
        <v>1668</v>
      </c>
      <c r="FB417" s="695">
        <v>1550</v>
      </c>
      <c r="FC417" s="695">
        <v>1607</v>
      </c>
      <c r="FD417" s="695">
        <v>1583</v>
      </c>
      <c r="FE417" s="695">
        <v>1569</v>
      </c>
      <c r="FF417" s="695">
        <v>1599</v>
      </c>
      <c r="FG417" s="695">
        <v>1685</v>
      </c>
      <c r="FH417" s="695">
        <v>1678</v>
      </c>
      <c r="FI417" s="695">
        <v>1554</v>
      </c>
      <c r="FJ417" s="695">
        <v>1558</v>
      </c>
      <c r="FK417" s="695">
        <v>1523</v>
      </c>
      <c r="FL417" s="695">
        <v>1505</v>
      </c>
      <c r="FM417" s="695">
        <v>1464</v>
      </c>
      <c r="FN417" s="695">
        <v>1498</v>
      </c>
      <c r="FO417" s="695">
        <v>1517</v>
      </c>
      <c r="FP417" s="695">
        <v>1419</v>
      </c>
      <c r="FQ417" s="695">
        <v>1308</v>
      </c>
      <c r="FR417" s="695">
        <v>1346</v>
      </c>
      <c r="FS417" s="695">
        <v>1260</v>
      </c>
      <c r="FT417" s="695">
        <v>1166</v>
      </c>
      <c r="FU417" s="695">
        <v>1195</v>
      </c>
      <c r="FV417" s="695">
        <v>1200</v>
      </c>
      <c r="FW417" s="695">
        <v>1275</v>
      </c>
      <c r="FX417" s="695">
        <v>1385</v>
      </c>
      <c r="FY417" s="695">
        <v>1451</v>
      </c>
      <c r="FZ417" s="695">
        <v>1065</v>
      </c>
      <c r="GA417" s="695">
        <v>1047</v>
      </c>
      <c r="GB417" s="695">
        <v>982</v>
      </c>
      <c r="GC417" s="695">
        <v>889</v>
      </c>
      <c r="GD417" s="695">
        <v>817</v>
      </c>
      <c r="GE417" s="695">
        <v>713</v>
      </c>
      <c r="GF417" s="695">
        <v>680</v>
      </c>
      <c r="GG417" s="695">
        <v>641</v>
      </c>
      <c r="GH417" s="695">
        <v>610</v>
      </c>
      <c r="GI417" s="695">
        <v>522</v>
      </c>
      <c r="GJ417" s="695">
        <v>500</v>
      </c>
      <c r="GK417" s="695">
        <v>441</v>
      </c>
      <c r="GL417" s="683">
        <v>1652</v>
      </c>
    </row>
    <row r="418" spans="1:194" s="1" customFormat="1" ht="15" x14ac:dyDescent="0.25">
      <c r="A418" s="30" t="s">
        <v>34</v>
      </c>
      <c r="B418" s="1" t="s">
        <v>457</v>
      </c>
      <c r="C418" s="29" t="str">
        <f t="shared" si="111"/>
        <v>LA Wales - Torfaen</v>
      </c>
      <c r="D418" s="48">
        <f t="shared" si="112"/>
        <v>3599</v>
      </c>
      <c r="E418" s="48">
        <f t="shared" si="113"/>
        <v>3331</v>
      </c>
      <c r="F418" s="49">
        <f t="shared" si="114"/>
        <v>94119</v>
      </c>
      <c r="G418" s="49">
        <f t="shared" si="115"/>
        <v>45782</v>
      </c>
      <c r="H418" s="50">
        <f t="shared" si="116"/>
        <v>48337</v>
      </c>
      <c r="I418" s="50">
        <f t="shared" si="117"/>
        <v>35678</v>
      </c>
      <c r="J418" s="50">
        <f t="shared" si="118"/>
        <v>39032</v>
      </c>
      <c r="K418" s="47">
        <f t="shared" si="119"/>
        <v>10104</v>
      </c>
      <c r="L418" s="48">
        <f t="shared" si="120"/>
        <v>9305</v>
      </c>
      <c r="M418" s="683">
        <v>461</v>
      </c>
      <c r="N418" s="683">
        <v>520</v>
      </c>
      <c r="O418" s="683">
        <v>549</v>
      </c>
      <c r="P418" s="683">
        <v>487</v>
      </c>
      <c r="Q418" s="683">
        <v>561</v>
      </c>
      <c r="R418" s="683">
        <v>561</v>
      </c>
      <c r="S418" s="683">
        <v>520</v>
      </c>
      <c r="T418" s="683">
        <v>569</v>
      </c>
      <c r="U418" s="683">
        <v>601</v>
      </c>
      <c r="V418" s="683">
        <v>522</v>
      </c>
      <c r="W418" s="683">
        <v>575</v>
      </c>
      <c r="X418" s="683">
        <v>579</v>
      </c>
      <c r="Y418" s="683">
        <v>595</v>
      </c>
      <c r="Z418" s="683">
        <v>615</v>
      </c>
      <c r="AA418" s="683">
        <v>602</v>
      </c>
      <c r="AB418" s="683">
        <v>637</v>
      </c>
      <c r="AC418" s="683">
        <v>588</v>
      </c>
      <c r="AD418" s="683">
        <v>562</v>
      </c>
      <c r="AE418" s="683">
        <v>590</v>
      </c>
      <c r="AF418" s="683">
        <v>529</v>
      </c>
      <c r="AG418" s="683">
        <v>423</v>
      </c>
      <c r="AH418" s="683">
        <v>434</v>
      </c>
      <c r="AI418" s="683">
        <v>453</v>
      </c>
      <c r="AJ418" s="683">
        <v>460</v>
      </c>
      <c r="AK418" s="683">
        <v>473</v>
      </c>
      <c r="AL418" s="683">
        <v>465</v>
      </c>
      <c r="AM418" s="683">
        <v>539</v>
      </c>
      <c r="AN418" s="683">
        <v>612</v>
      </c>
      <c r="AO418" s="683">
        <v>570</v>
      </c>
      <c r="AP418" s="683">
        <v>625</v>
      </c>
      <c r="AQ418" s="683">
        <v>559</v>
      </c>
      <c r="AR418" s="683">
        <v>547</v>
      </c>
      <c r="AS418" s="683">
        <v>610</v>
      </c>
      <c r="AT418" s="683">
        <v>639</v>
      </c>
      <c r="AU418" s="683">
        <v>640</v>
      </c>
      <c r="AV418" s="683">
        <v>642</v>
      </c>
      <c r="AW418" s="683">
        <v>577</v>
      </c>
      <c r="AX418" s="683">
        <v>627</v>
      </c>
      <c r="AY418" s="683">
        <v>625</v>
      </c>
      <c r="AZ418" s="683">
        <v>589</v>
      </c>
      <c r="BA418" s="683">
        <v>549</v>
      </c>
      <c r="BB418" s="683">
        <v>568</v>
      </c>
      <c r="BC418" s="683">
        <v>577</v>
      </c>
      <c r="BD418" s="683">
        <v>495</v>
      </c>
      <c r="BE418" s="683">
        <v>555</v>
      </c>
      <c r="BF418" s="683">
        <v>542</v>
      </c>
      <c r="BG418" s="683">
        <v>428</v>
      </c>
      <c r="BH418" s="683">
        <v>503</v>
      </c>
      <c r="BI418" s="683">
        <v>431</v>
      </c>
      <c r="BJ418" s="683">
        <v>500</v>
      </c>
      <c r="BK418" s="683">
        <v>507</v>
      </c>
      <c r="BL418" s="683">
        <v>558</v>
      </c>
      <c r="BM418" s="683">
        <v>581</v>
      </c>
      <c r="BN418" s="683">
        <v>638</v>
      </c>
      <c r="BO418" s="683">
        <v>619</v>
      </c>
      <c r="BP418" s="683">
        <v>591</v>
      </c>
      <c r="BQ418" s="683">
        <v>593</v>
      </c>
      <c r="BR418" s="683">
        <v>619</v>
      </c>
      <c r="BS418" s="683">
        <v>631</v>
      </c>
      <c r="BT418" s="683">
        <v>700</v>
      </c>
      <c r="BU418" s="683">
        <v>629</v>
      </c>
      <c r="BV418" s="683">
        <v>665</v>
      </c>
      <c r="BW418" s="683">
        <v>645</v>
      </c>
      <c r="BX418" s="683">
        <v>655</v>
      </c>
      <c r="BY418" s="683">
        <v>565</v>
      </c>
      <c r="BZ418" s="683">
        <v>549</v>
      </c>
      <c r="CA418" s="683">
        <v>578</v>
      </c>
      <c r="CB418" s="683">
        <v>501</v>
      </c>
      <c r="CC418" s="683">
        <v>466</v>
      </c>
      <c r="CD418" s="683">
        <v>456</v>
      </c>
      <c r="CE418" s="683">
        <v>506</v>
      </c>
      <c r="CF418" s="683">
        <v>454</v>
      </c>
      <c r="CG418" s="683">
        <v>468</v>
      </c>
      <c r="CH418" s="683">
        <v>437</v>
      </c>
      <c r="CI418" s="683">
        <v>437</v>
      </c>
      <c r="CJ418" s="683">
        <v>453</v>
      </c>
      <c r="CK418" s="683">
        <v>425</v>
      </c>
      <c r="CL418" s="683">
        <v>492</v>
      </c>
      <c r="CM418" s="683">
        <v>349</v>
      </c>
      <c r="CN418" s="683">
        <v>357</v>
      </c>
      <c r="CO418" s="683">
        <v>325</v>
      </c>
      <c r="CP418" s="683">
        <v>273</v>
      </c>
      <c r="CQ418" s="683">
        <v>236</v>
      </c>
      <c r="CR418" s="683">
        <v>206</v>
      </c>
      <c r="CS418" s="683">
        <v>184</v>
      </c>
      <c r="CT418" s="683">
        <v>186</v>
      </c>
      <c r="CU418" s="683">
        <v>148</v>
      </c>
      <c r="CV418" s="683">
        <v>117</v>
      </c>
      <c r="CW418" s="683">
        <v>108</v>
      </c>
      <c r="CX418" s="683">
        <v>97</v>
      </c>
      <c r="CY418" s="683">
        <v>298</v>
      </c>
      <c r="CZ418" s="695">
        <v>464</v>
      </c>
      <c r="DA418" s="695">
        <v>443</v>
      </c>
      <c r="DB418" s="695">
        <v>451</v>
      </c>
      <c r="DC418" s="695">
        <v>456</v>
      </c>
      <c r="DD418" s="695">
        <v>468</v>
      </c>
      <c r="DE418" s="695">
        <v>499</v>
      </c>
      <c r="DF418" s="695">
        <v>532</v>
      </c>
      <c r="DG418" s="695">
        <v>507</v>
      </c>
      <c r="DH418" s="695">
        <v>543</v>
      </c>
      <c r="DI418" s="695">
        <v>507</v>
      </c>
      <c r="DJ418" s="695">
        <v>544</v>
      </c>
      <c r="DK418" s="695">
        <v>560</v>
      </c>
      <c r="DL418" s="695">
        <v>553</v>
      </c>
      <c r="DM418" s="695">
        <v>611</v>
      </c>
      <c r="DN418" s="695">
        <v>568</v>
      </c>
      <c r="DO418" s="695">
        <v>540</v>
      </c>
      <c r="DP418" s="695">
        <v>545</v>
      </c>
      <c r="DQ418" s="695">
        <v>514</v>
      </c>
      <c r="DR418" s="695">
        <v>545</v>
      </c>
      <c r="DS418" s="695">
        <v>428</v>
      </c>
      <c r="DT418" s="695">
        <v>385</v>
      </c>
      <c r="DU418" s="695">
        <v>351</v>
      </c>
      <c r="DV418" s="695">
        <v>443</v>
      </c>
      <c r="DW418" s="695">
        <v>419</v>
      </c>
      <c r="DX418" s="695">
        <v>474</v>
      </c>
      <c r="DY418" s="695">
        <v>502</v>
      </c>
      <c r="DZ418" s="695">
        <v>596</v>
      </c>
      <c r="EA418" s="695">
        <v>605</v>
      </c>
      <c r="EB418" s="695">
        <v>569</v>
      </c>
      <c r="EC418" s="695">
        <v>637</v>
      </c>
      <c r="ED418" s="695">
        <v>682</v>
      </c>
      <c r="EE418" s="695">
        <v>679</v>
      </c>
      <c r="EF418" s="695">
        <v>718</v>
      </c>
      <c r="EG418" s="695">
        <v>657</v>
      </c>
      <c r="EH418" s="695">
        <v>726</v>
      </c>
      <c r="EI418" s="695">
        <v>698</v>
      </c>
      <c r="EJ418" s="695">
        <v>718</v>
      </c>
      <c r="EK418" s="695">
        <v>694</v>
      </c>
      <c r="EL418" s="695">
        <v>634</v>
      </c>
      <c r="EM418" s="695">
        <v>709</v>
      </c>
      <c r="EN418" s="695">
        <v>620</v>
      </c>
      <c r="EO418" s="695">
        <v>596</v>
      </c>
      <c r="EP418" s="695">
        <v>536</v>
      </c>
      <c r="EQ418" s="695">
        <v>619</v>
      </c>
      <c r="ER418" s="695">
        <v>622</v>
      </c>
      <c r="ES418" s="695">
        <v>567</v>
      </c>
      <c r="ET418" s="695">
        <v>510</v>
      </c>
      <c r="EU418" s="695">
        <v>500</v>
      </c>
      <c r="EV418" s="695">
        <v>524</v>
      </c>
      <c r="EW418" s="695">
        <v>542</v>
      </c>
      <c r="EX418" s="695">
        <v>548</v>
      </c>
      <c r="EY418" s="695">
        <v>623</v>
      </c>
      <c r="EZ418" s="695">
        <v>576</v>
      </c>
      <c r="FA418" s="695">
        <v>633</v>
      </c>
      <c r="FB418" s="695">
        <v>638</v>
      </c>
      <c r="FC418" s="695">
        <v>721</v>
      </c>
      <c r="FD418" s="695">
        <v>634</v>
      </c>
      <c r="FE418" s="695">
        <v>680</v>
      </c>
      <c r="FF418" s="695">
        <v>711</v>
      </c>
      <c r="FG418" s="695">
        <v>706</v>
      </c>
      <c r="FH418" s="695">
        <v>677</v>
      </c>
      <c r="FI418" s="695">
        <v>672</v>
      </c>
      <c r="FJ418" s="695">
        <v>669</v>
      </c>
      <c r="FK418" s="695">
        <v>651</v>
      </c>
      <c r="FL418" s="695">
        <v>566</v>
      </c>
      <c r="FM418" s="695">
        <v>587</v>
      </c>
      <c r="FN418" s="695">
        <v>601</v>
      </c>
      <c r="FO418" s="695">
        <v>529</v>
      </c>
      <c r="FP418" s="695">
        <v>508</v>
      </c>
      <c r="FQ418" s="695">
        <v>516</v>
      </c>
      <c r="FR418" s="695">
        <v>536</v>
      </c>
      <c r="FS418" s="695">
        <v>552</v>
      </c>
      <c r="FT418" s="695">
        <v>494</v>
      </c>
      <c r="FU418" s="695">
        <v>500</v>
      </c>
      <c r="FV418" s="695">
        <v>517</v>
      </c>
      <c r="FW418" s="695">
        <v>478</v>
      </c>
      <c r="FX418" s="695">
        <v>523</v>
      </c>
      <c r="FY418" s="695">
        <v>523</v>
      </c>
      <c r="FZ418" s="695">
        <v>377</v>
      </c>
      <c r="GA418" s="695">
        <v>405</v>
      </c>
      <c r="GB418" s="695">
        <v>358</v>
      </c>
      <c r="GC418" s="695">
        <v>354</v>
      </c>
      <c r="GD418" s="695">
        <v>343</v>
      </c>
      <c r="GE418" s="695">
        <v>302</v>
      </c>
      <c r="GF418" s="695">
        <v>246</v>
      </c>
      <c r="GG418" s="695">
        <v>231</v>
      </c>
      <c r="GH418" s="695">
        <v>204</v>
      </c>
      <c r="GI418" s="695">
        <v>188</v>
      </c>
      <c r="GJ418" s="695">
        <v>205</v>
      </c>
      <c r="GK418" s="695">
        <v>167</v>
      </c>
      <c r="GL418" s="683">
        <v>578</v>
      </c>
    </row>
    <row r="419" spans="1:194" s="1" customFormat="1" ht="15" x14ac:dyDescent="0.25">
      <c r="A419" s="30" t="s">
        <v>34</v>
      </c>
      <c r="B419" s="1" t="s">
        <v>458</v>
      </c>
      <c r="C419" s="29" t="str">
        <f t="shared" si="111"/>
        <v>LA Wales - Vale of Glamorgan</v>
      </c>
      <c r="D419" s="48">
        <f t="shared" si="112"/>
        <v>5380</v>
      </c>
      <c r="E419" s="48">
        <f t="shared" si="113"/>
        <v>5204</v>
      </c>
      <c r="F419" s="49">
        <f t="shared" si="114"/>
        <v>135743</v>
      </c>
      <c r="G419" s="49">
        <f t="shared" si="115"/>
        <v>65261</v>
      </c>
      <c r="H419" s="50">
        <f t="shared" si="116"/>
        <v>70482</v>
      </c>
      <c r="I419" s="50">
        <f t="shared" si="117"/>
        <v>50939</v>
      </c>
      <c r="J419" s="50">
        <f t="shared" si="118"/>
        <v>56632</v>
      </c>
      <c r="K419" s="47">
        <f t="shared" si="119"/>
        <v>14322</v>
      </c>
      <c r="L419" s="48">
        <f t="shared" si="120"/>
        <v>13850</v>
      </c>
      <c r="M419" s="683">
        <v>559</v>
      </c>
      <c r="N419" s="683">
        <v>612</v>
      </c>
      <c r="O419" s="683">
        <v>679</v>
      </c>
      <c r="P419" s="683">
        <v>712</v>
      </c>
      <c r="Q419" s="683">
        <v>708</v>
      </c>
      <c r="R419" s="683">
        <v>769</v>
      </c>
      <c r="S419" s="683">
        <v>749</v>
      </c>
      <c r="T419" s="683">
        <v>849</v>
      </c>
      <c r="U419" s="683">
        <v>809</v>
      </c>
      <c r="V419" s="683">
        <v>789</v>
      </c>
      <c r="W419" s="683">
        <v>827</v>
      </c>
      <c r="X419" s="683">
        <v>880</v>
      </c>
      <c r="Y419" s="683">
        <v>915</v>
      </c>
      <c r="Z419" s="683">
        <v>881</v>
      </c>
      <c r="AA419" s="683">
        <v>906</v>
      </c>
      <c r="AB419" s="683">
        <v>920</v>
      </c>
      <c r="AC419" s="683">
        <v>886</v>
      </c>
      <c r="AD419" s="683">
        <v>872</v>
      </c>
      <c r="AE419" s="683">
        <v>734</v>
      </c>
      <c r="AF419" s="683">
        <v>562</v>
      </c>
      <c r="AG419" s="683">
        <v>523</v>
      </c>
      <c r="AH419" s="683">
        <v>580</v>
      </c>
      <c r="AI419" s="683">
        <v>602</v>
      </c>
      <c r="AJ419" s="683">
        <v>736</v>
      </c>
      <c r="AK419" s="683">
        <v>722</v>
      </c>
      <c r="AL419" s="683">
        <v>717</v>
      </c>
      <c r="AM419" s="683">
        <v>679</v>
      </c>
      <c r="AN419" s="683">
        <v>710</v>
      </c>
      <c r="AO419" s="683">
        <v>665</v>
      </c>
      <c r="AP419" s="683">
        <v>719</v>
      </c>
      <c r="AQ419" s="683">
        <v>764</v>
      </c>
      <c r="AR419" s="683">
        <v>701</v>
      </c>
      <c r="AS419" s="683">
        <v>742</v>
      </c>
      <c r="AT419" s="683">
        <v>746</v>
      </c>
      <c r="AU419" s="683">
        <v>729</v>
      </c>
      <c r="AV419" s="683">
        <v>778</v>
      </c>
      <c r="AW419" s="683">
        <v>835</v>
      </c>
      <c r="AX419" s="683">
        <v>847</v>
      </c>
      <c r="AY419" s="683">
        <v>902</v>
      </c>
      <c r="AZ419" s="683">
        <v>794</v>
      </c>
      <c r="BA419" s="683">
        <v>776</v>
      </c>
      <c r="BB419" s="683">
        <v>800</v>
      </c>
      <c r="BC419" s="683">
        <v>830</v>
      </c>
      <c r="BD419" s="683">
        <v>912</v>
      </c>
      <c r="BE419" s="683">
        <v>918</v>
      </c>
      <c r="BF419" s="683">
        <v>834</v>
      </c>
      <c r="BG419" s="683">
        <v>668</v>
      </c>
      <c r="BH419" s="683">
        <v>748</v>
      </c>
      <c r="BI419" s="683">
        <v>723</v>
      </c>
      <c r="BJ419" s="683">
        <v>833</v>
      </c>
      <c r="BK419" s="683">
        <v>774</v>
      </c>
      <c r="BL419" s="683">
        <v>817</v>
      </c>
      <c r="BM419" s="683">
        <v>845</v>
      </c>
      <c r="BN419" s="683">
        <v>879</v>
      </c>
      <c r="BO419" s="683">
        <v>863</v>
      </c>
      <c r="BP419" s="683">
        <v>915</v>
      </c>
      <c r="BQ419" s="683">
        <v>869</v>
      </c>
      <c r="BR419" s="683">
        <v>924</v>
      </c>
      <c r="BS419" s="683">
        <v>859</v>
      </c>
      <c r="BT419" s="683">
        <v>889</v>
      </c>
      <c r="BU419" s="683">
        <v>950</v>
      </c>
      <c r="BV419" s="683">
        <v>901</v>
      </c>
      <c r="BW419" s="683">
        <v>921</v>
      </c>
      <c r="BX419" s="683">
        <v>909</v>
      </c>
      <c r="BY419" s="683">
        <v>834</v>
      </c>
      <c r="BZ419" s="683">
        <v>852</v>
      </c>
      <c r="CA419" s="683">
        <v>744</v>
      </c>
      <c r="CB419" s="683">
        <v>792</v>
      </c>
      <c r="CC419" s="683">
        <v>745</v>
      </c>
      <c r="CD419" s="683">
        <v>746</v>
      </c>
      <c r="CE419" s="683">
        <v>728</v>
      </c>
      <c r="CF419" s="683">
        <v>737</v>
      </c>
      <c r="CG419" s="683">
        <v>662</v>
      </c>
      <c r="CH419" s="683">
        <v>684</v>
      </c>
      <c r="CI419" s="683">
        <v>687</v>
      </c>
      <c r="CJ419" s="683">
        <v>673</v>
      </c>
      <c r="CK419" s="683">
        <v>697</v>
      </c>
      <c r="CL419" s="683">
        <v>733</v>
      </c>
      <c r="CM419" s="683">
        <v>515</v>
      </c>
      <c r="CN419" s="683">
        <v>511</v>
      </c>
      <c r="CO419" s="683">
        <v>524</v>
      </c>
      <c r="CP419" s="683">
        <v>417</v>
      </c>
      <c r="CQ419" s="683">
        <v>375</v>
      </c>
      <c r="CR419" s="683">
        <v>343</v>
      </c>
      <c r="CS419" s="683">
        <v>307</v>
      </c>
      <c r="CT419" s="683">
        <v>277</v>
      </c>
      <c r="CU419" s="683">
        <v>239</v>
      </c>
      <c r="CV419" s="683">
        <v>177</v>
      </c>
      <c r="CW419" s="683">
        <v>188</v>
      </c>
      <c r="CX419" s="683">
        <v>135</v>
      </c>
      <c r="CY419" s="683">
        <v>473</v>
      </c>
      <c r="CZ419" s="695">
        <v>563</v>
      </c>
      <c r="DA419" s="695">
        <v>584</v>
      </c>
      <c r="DB419" s="695">
        <v>613</v>
      </c>
      <c r="DC419" s="695">
        <v>634</v>
      </c>
      <c r="DD419" s="695">
        <v>668</v>
      </c>
      <c r="DE419" s="695">
        <v>710</v>
      </c>
      <c r="DF419" s="695">
        <v>798</v>
      </c>
      <c r="DG419" s="695">
        <v>807</v>
      </c>
      <c r="DH419" s="695">
        <v>843</v>
      </c>
      <c r="DI419" s="695">
        <v>854</v>
      </c>
      <c r="DJ419" s="695">
        <v>795</v>
      </c>
      <c r="DK419" s="695">
        <v>777</v>
      </c>
      <c r="DL419" s="695">
        <v>863</v>
      </c>
      <c r="DM419" s="695">
        <v>865</v>
      </c>
      <c r="DN419" s="695">
        <v>823</v>
      </c>
      <c r="DO419" s="695">
        <v>830</v>
      </c>
      <c r="DP419" s="695">
        <v>930</v>
      </c>
      <c r="DQ419" s="695">
        <v>893</v>
      </c>
      <c r="DR419" s="695">
        <v>707</v>
      </c>
      <c r="DS419" s="695">
        <v>544</v>
      </c>
      <c r="DT419" s="695">
        <v>418</v>
      </c>
      <c r="DU419" s="695">
        <v>460</v>
      </c>
      <c r="DV419" s="695">
        <v>518</v>
      </c>
      <c r="DW419" s="695">
        <v>626</v>
      </c>
      <c r="DX419" s="695">
        <v>673</v>
      </c>
      <c r="DY419" s="695">
        <v>661</v>
      </c>
      <c r="DZ419" s="695">
        <v>695</v>
      </c>
      <c r="EA419" s="695">
        <v>727</v>
      </c>
      <c r="EB419" s="695">
        <v>759</v>
      </c>
      <c r="EC419" s="695">
        <v>758</v>
      </c>
      <c r="ED419" s="695">
        <v>823</v>
      </c>
      <c r="EE419" s="695">
        <v>813</v>
      </c>
      <c r="EF419" s="695">
        <v>850</v>
      </c>
      <c r="EG419" s="695">
        <v>862</v>
      </c>
      <c r="EH419" s="695">
        <v>882</v>
      </c>
      <c r="EI419" s="695">
        <v>946</v>
      </c>
      <c r="EJ419" s="695">
        <v>929</v>
      </c>
      <c r="EK419" s="695">
        <v>1036</v>
      </c>
      <c r="EL419" s="695">
        <v>974</v>
      </c>
      <c r="EM419" s="695">
        <v>916</v>
      </c>
      <c r="EN419" s="695">
        <v>894</v>
      </c>
      <c r="EO419" s="695">
        <v>897</v>
      </c>
      <c r="EP419" s="695">
        <v>947</v>
      </c>
      <c r="EQ419" s="695">
        <v>926</v>
      </c>
      <c r="ER419" s="695">
        <v>906</v>
      </c>
      <c r="ES419" s="695">
        <v>940</v>
      </c>
      <c r="ET419" s="695">
        <v>868</v>
      </c>
      <c r="EU419" s="695">
        <v>789</v>
      </c>
      <c r="EV419" s="695">
        <v>809</v>
      </c>
      <c r="EW419" s="695">
        <v>802</v>
      </c>
      <c r="EX419" s="695">
        <v>871</v>
      </c>
      <c r="EY419" s="695">
        <v>884</v>
      </c>
      <c r="EZ419" s="695">
        <v>970</v>
      </c>
      <c r="FA419" s="695">
        <v>990</v>
      </c>
      <c r="FB419" s="695">
        <v>941</v>
      </c>
      <c r="FC419" s="695">
        <v>944</v>
      </c>
      <c r="FD419" s="695">
        <v>1010</v>
      </c>
      <c r="FE419" s="695">
        <v>980</v>
      </c>
      <c r="FF419" s="695">
        <v>953</v>
      </c>
      <c r="FG419" s="695">
        <v>1011</v>
      </c>
      <c r="FH419" s="695">
        <v>1043</v>
      </c>
      <c r="FI419" s="695">
        <v>1004</v>
      </c>
      <c r="FJ419" s="695">
        <v>969</v>
      </c>
      <c r="FK419" s="695">
        <v>898</v>
      </c>
      <c r="FL419" s="695">
        <v>916</v>
      </c>
      <c r="FM419" s="695">
        <v>893</v>
      </c>
      <c r="FN419" s="695">
        <v>891</v>
      </c>
      <c r="FO419" s="695">
        <v>919</v>
      </c>
      <c r="FP419" s="695">
        <v>888</v>
      </c>
      <c r="FQ419" s="695">
        <v>832</v>
      </c>
      <c r="FR419" s="695">
        <v>804</v>
      </c>
      <c r="FS419" s="695">
        <v>826</v>
      </c>
      <c r="FT419" s="695">
        <v>740</v>
      </c>
      <c r="FU419" s="695">
        <v>777</v>
      </c>
      <c r="FV419" s="695">
        <v>706</v>
      </c>
      <c r="FW419" s="695">
        <v>745</v>
      </c>
      <c r="FX419" s="695">
        <v>853</v>
      </c>
      <c r="FY419" s="695">
        <v>848</v>
      </c>
      <c r="FZ419" s="695">
        <v>625</v>
      </c>
      <c r="GA419" s="695">
        <v>659</v>
      </c>
      <c r="GB419" s="695">
        <v>579</v>
      </c>
      <c r="GC419" s="695">
        <v>562</v>
      </c>
      <c r="GD419" s="695">
        <v>507</v>
      </c>
      <c r="GE419" s="695">
        <v>389</v>
      </c>
      <c r="GF419" s="695">
        <v>396</v>
      </c>
      <c r="GG419" s="695">
        <v>382</v>
      </c>
      <c r="GH419" s="695">
        <v>359</v>
      </c>
      <c r="GI419" s="695">
        <v>297</v>
      </c>
      <c r="GJ419" s="695">
        <v>246</v>
      </c>
      <c r="GK419" s="695">
        <v>218</v>
      </c>
      <c r="GL419" s="683">
        <v>952</v>
      </c>
    </row>
    <row r="420" spans="1:194" s="1" customFormat="1" ht="15" x14ac:dyDescent="0.25">
      <c r="A420" s="30" t="s">
        <v>34</v>
      </c>
      <c r="B420" s="1" t="s">
        <v>459</v>
      </c>
      <c r="C420" s="29" t="str">
        <f t="shared" si="111"/>
        <v>LA Wales - Wrexham</v>
      </c>
      <c r="D420" s="48">
        <f t="shared" si="112"/>
        <v>5219</v>
      </c>
      <c r="E420" s="48">
        <f t="shared" si="113"/>
        <v>5059</v>
      </c>
      <c r="F420" s="49">
        <f t="shared" si="114"/>
        <v>138245</v>
      </c>
      <c r="G420" s="49">
        <f t="shared" si="115"/>
        <v>68687</v>
      </c>
      <c r="H420" s="50">
        <f t="shared" si="116"/>
        <v>69558</v>
      </c>
      <c r="I420" s="50">
        <f t="shared" si="117"/>
        <v>54402</v>
      </c>
      <c r="J420" s="50">
        <f t="shared" si="118"/>
        <v>55835</v>
      </c>
      <c r="K420" s="47">
        <f t="shared" si="119"/>
        <v>14285</v>
      </c>
      <c r="L420" s="48">
        <f t="shared" si="120"/>
        <v>13723</v>
      </c>
      <c r="M420" s="683">
        <v>600</v>
      </c>
      <c r="N420" s="683">
        <v>647</v>
      </c>
      <c r="O420" s="683">
        <v>725</v>
      </c>
      <c r="P420" s="683">
        <v>687</v>
      </c>
      <c r="Q420" s="683">
        <v>770</v>
      </c>
      <c r="R420" s="683">
        <v>757</v>
      </c>
      <c r="S420" s="683">
        <v>740</v>
      </c>
      <c r="T420" s="683">
        <v>803</v>
      </c>
      <c r="U420" s="683">
        <v>815</v>
      </c>
      <c r="V420" s="683">
        <v>794</v>
      </c>
      <c r="W420" s="683">
        <v>826</v>
      </c>
      <c r="X420" s="683">
        <v>902</v>
      </c>
      <c r="Y420" s="683">
        <v>859</v>
      </c>
      <c r="Z420" s="683">
        <v>869</v>
      </c>
      <c r="AA420" s="683">
        <v>890</v>
      </c>
      <c r="AB420" s="683">
        <v>885</v>
      </c>
      <c r="AC420" s="683">
        <v>847</v>
      </c>
      <c r="AD420" s="683">
        <v>869</v>
      </c>
      <c r="AE420" s="683">
        <v>825</v>
      </c>
      <c r="AF420" s="683">
        <v>760</v>
      </c>
      <c r="AG420" s="683">
        <v>703</v>
      </c>
      <c r="AH420" s="683">
        <v>651</v>
      </c>
      <c r="AI420" s="683">
        <v>723</v>
      </c>
      <c r="AJ420" s="683">
        <v>743</v>
      </c>
      <c r="AK420" s="683">
        <v>794</v>
      </c>
      <c r="AL420" s="683">
        <v>827</v>
      </c>
      <c r="AM420" s="683">
        <v>863</v>
      </c>
      <c r="AN420" s="683">
        <v>922</v>
      </c>
      <c r="AO420" s="683">
        <v>811</v>
      </c>
      <c r="AP420" s="683">
        <v>874</v>
      </c>
      <c r="AQ420" s="683">
        <v>853</v>
      </c>
      <c r="AR420" s="683">
        <v>879</v>
      </c>
      <c r="AS420" s="683">
        <v>820</v>
      </c>
      <c r="AT420" s="683">
        <v>898</v>
      </c>
      <c r="AU420" s="683">
        <v>947</v>
      </c>
      <c r="AV420" s="683">
        <v>893</v>
      </c>
      <c r="AW420" s="683">
        <v>920</v>
      </c>
      <c r="AX420" s="683">
        <v>922</v>
      </c>
      <c r="AY420" s="683">
        <v>971</v>
      </c>
      <c r="AZ420" s="683">
        <v>960</v>
      </c>
      <c r="BA420" s="683">
        <v>880</v>
      </c>
      <c r="BB420" s="683">
        <v>877</v>
      </c>
      <c r="BC420" s="683">
        <v>861</v>
      </c>
      <c r="BD420" s="683">
        <v>923</v>
      </c>
      <c r="BE420" s="683">
        <v>944</v>
      </c>
      <c r="BF420" s="683">
        <v>898</v>
      </c>
      <c r="BG420" s="683">
        <v>759</v>
      </c>
      <c r="BH420" s="683">
        <v>760</v>
      </c>
      <c r="BI420" s="683">
        <v>806</v>
      </c>
      <c r="BJ420" s="683">
        <v>783</v>
      </c>
      <c r="BK420" s="683">
        <v>811</v>
      </c>
      <c r="BL420" s="683">
        <v>926</v>
      </c>
      <c r="BM420" s="683">
        <v>950</v>
      </c>
      <c r="BN420" s="683">
        <v>1024</v>
      </c>
      <c r="BO420" s="683">
        <v>997</v>
      </c>
      <c r="BP420" s="683">
        <v>990</v>
      </c>
      <c r="BQ420" s="683">
        <v>979</v>
      </c>
      <c r="BR420" s="683">
        <v>952</v>
      </c>
      <c r="BS420" s="683">
        <v>980</v>
      </c>
      <c r="BT420" s="683">
        <v>974</v>
      </c>
      <c r="BU420" s="683">
        <v>961</v>
      </c>
      <c r="BV420" s="683">
        <v>945</v>
      </c>
      <c r="BW420" s="683">
        <v>894</v>
      </c>
      <c r="BX420" s="683">
        <v>878</v>
      </c>
      <c r="BY420" s="683">
        <v>810</v>
      </c>
      <c r="BZ420" s="683">
        <v>729</v>
      </c>
      <c r="CA420" s="683">
        <v>759</v>
      </c>
      <c r="CB420" s="683">
        <v>767</v>
      </c>
      <c r="CC420" s="683">
        <v>749</v>
      </c>
      <c r="CD420" s="683">
        <v>672</v>
      </c>
      <c r="CE420" s="683">
        <v>674</v>
      </c>
      <c r="CF420" s="683">
        <v>699</v>
      </c>
      <c r="CG420" s="683">
        <v>655</v>
      </c>
      <c r="CH420" s="683">
        <v>649</v>
      </c>
      <c r="CI420" s="683">
        <v>651</v>
      </c>
      <c r="CJ420" s="683">
        <v>657</v>
      </c>
      <c r="CK420" s="683">
        <v>649</v>
      </c>
      <c r="CL420" s="683">
        <v>698</v>
      </c>
      <c r="CM420" s="683">
        <v>530</v>
      </c>
      <c r="CN420" s="683">
        <v>482</v>
      </c>
      <c r="CO420" s="683">
        <v>479</v>
      </c>
      <c r="CP420" s="683">
        <v>443</v>
      </c>
      <c r="CQ420" s="683">
        <v>370</v>
      </c>
      <c r="CR420" s="683">
        <v>307</v>
      </c>
      <c r="CS420" s="683">
        <v>275</v>
      </c>
      <c r="CT420" s="683">
        <v>219</v>
      </c>
      <c r="CU420" s="683">
        <v>234</v>
      </c>
      <c r="CV420" s="683">
        <v>188</v>
      </c>
      <c r="CW420" s="683">
        <v>175</v>
      </c>
      <c r="CX420" s="683">
        <v>126</v>
      </c>
      <c r="CY420" s="683">
        <v>445</v>
      </c>
      <c r="CZ420" s="695">
        <v>635</v>
      </c>
      <c r="DA420" s="695">
        <v>619</v>
      </c>
      <c r="DB420" s="695">
        <v>644</v>
      </c>
      <c r="DC420" s="695">
        <v>648</v>
      </c>
      <c r="DD420" s="695">
        <v>675</v>
      </c>
      <c r="DE420" s="695">
        <v>685</v>
      </c>
      <c r="DF420" s="695">
        <v>764</v>
      </c>
      <c r="DG420" s="695">
        <v>775</v>
      </c>
      <c r="DH420" s="695">
        <v>730</v>
      </c>
      <c r="DI420" s="695">
        <v>824</v>
      </c>
      <c r="DJ420" s="695">
        <v>839</v>
      </c>
      <c r="DK420" s="695">
        <v>826</v>
      </c>
      <c r="DL420" s="695">
        <v>871</v>
      </c>
      <c r="DM420" s="695">
        <v>895</v>
      </c>
      <c r="DN420" s="695">
        <v>834</v>
      </c>
      <c r="DO420" s="695">
        <v>820</v>
      </c>
      <c r="DP420" s="695">
        <v>857</v>
      </c>
      <c r="DQ420" s="695">
        <v>782</v>
      </c>
      <c r="DR420" s="695">
        <v>756</v>
      </c>
      <c r="DS420" s="695">
        <v>635</v>
      </c>
      <c r="DT420" s="695">
        <v>550</v>
      </c>
      <c r="DU420" s="695">
        <v>518</v>
      </c>
      <c r="DV420" s="695">
        <v>656</v>
      </c>
      <c r="DW420" s="695">
        <v>728</v>
      </c>
      <c r="DX420" s="695">
        <v>746</v>
      </c>
      <c r="DY420" s="695">
        <v>803</v>
      </c>
      <c r="DZ420" s="695">
        <v>814</v>
      </c>
      <c r="EA420" s="695">
        <v>821</v>
      </c>
      <c r="EB420" s="695">
        <v>773</v>
      </c>
      <c r="EC420" s="695">
        <v>761</v>
      </c>
      <c r="ED420" s="695">
        <v>810</v>
      </c>
      <c r="EE420" s="695">
        <v>894</v>
      </c>
      <c r="EF420" s="695">
        <v>915</v>
      </c>
      <c r="EG420" s="695">
        <v>917</v>
      </c>
      <c r="EH420" s="695">
        <v>940</v>
      </c>
      <c r="EI420" s="695">
        <v>881</v>
      </c>
      <c r="EJ420" s="695">
        <v>938</v>
      </c>
      <c r="EK420" s="695">
        <v>897</v>
      </c>
      <c r="EL420" s="695">
        <v>897</v>
      </c>
      <c r="EM420" s="695">
        <v>932</v>
      </c>
      <c r="EN420" s="695">
        <v>922</v>
      </c>
      <c r="EO420" s="695">
        <v>908</v>
      </c>
      <c r="EP420" s="695">
        <v>893</v>
      </c>
      <c r="EQ420" s="695">
        <v>921</v>
      </c>
      <c r="ER420" s="695">
        <v>865</v>
      </c>
      <c r="ES420" s="695">
        <v>829</v>
      </c>
      <c r="ET420" s="695">
        <v>757</v>
      </c>
      <c r="EU420" s="695">
        <v>766</v>
      </c>
      <c r="EV420" s="695">
        <v>786</v>
      </c>
      <c r="EW420" s="695">
        <v>806</v>
      </c>
      <c r="EX420" s="695">
        <v>895</v>
      </c>
      <c r="EY420" s="695">
        <v>929</v>
      </c>
      <c r="EZ420" s="695">
        <v>960</v>
      </c>
      <c r="FA420" s="695">
        <v>1054</v>
      </c>
      <c r="FB420" s="695">
        <v>1019</v>
      </c>
      <c r="FC420" s="695">
        <v>1046</v>
      </c>
      <c r="FD420" s="695">
        <v>972</v>
      </c>
      <c r="FE420" s="695">
        <v>1051</v>
      </c>
      <c r="FF420" s="695">
        <v>917</v>
      </c>
      <c r="FG420" s="695">
        <v>952</v>
      </c>
      <c r="FH420" s="695">
        <v>991</v>
      </c>
      <c r="FI420" s="695">
        <v>968</v>
      </c>
      <c r="FJ420" s="695">
        <v>876</v>
      </c>
      <c r="FK420" s="695">
        <v>869</v>
      </c>
      <c r="FL420" s="695">
        <v>852</v>
      </c>
      <c r="FM420" s="695">
        <v>811</v>
      </c>
      <c r="FN420" s="695">
        <v>843</v>
      </c>
      <c r="FO420" s="695">
        <v>809</v>
      </c>
      <c r="FP420" s="695">
        <v>761</v>
      </c>
      <c r="FQ420" s="695">
        <v>734</v>
      </c>
      <c r="FR420" s="695">
        <v>795</v>
      </c>
      <c r="FS420" s="695">
        <v>760</v>
      </c>
      <c r="FT420" s="695">
        <v>688</v>
      </c>
      <c r="FU420" s="695">
        <v>725</v>
      </c>
      <c r="FV420" s="695">
        <v>707</v>
      </c>
      <c r="FW420" s="695">
        <v>727</v>
      </c>
      <c r="FX420" s="695">
        <v>736</v>
      </c>
      <c r="FY420" s="695">
        <v>763</v>
      </c>
      <c r="FZ420" s="695">
        <v>584</v>
      </c>
      <c r="GA420" s="695">
        <v>566</v>
      </c>
      <c r="GB420" s="695">
        <v>540</v>
      </c>
      <c r="GC420" s="695">
        <v>476</v>
      </c>
      <c r="GD420" s="695">
        <v>477</v>
      </c>
      <c r="GE420" s="695">
        <v>400</v>
      </c>
      <c r="GF420" s="695">
        <v>358</v>
      </c>
      <c r="GG420" s="695">
        <v>308</v>
      </c>
      <c r="GH420" s="695">
        <v>256</v>
      </c>
      <c r="GI420" s="695">
        <v>290</v>
      </c>
      <c r="GJ420" s="695">
        <v>248</v>
      </c>
      <c r="GK420" s="695">
        <v>195</v>
      </c>
      <c r="GL420" s="683">
        <v>892</v>
      </c>
    </row>
    <row r="421" spans="1:194" s="95" customFormat="1" x14ac:dyDescent="0.25">
      <c r="A421" s="92"/>
      <c r="B421" s="98"/>
      <c r="C421" s="92"/>
      <c r="D421" s="110">
        <f>SUM(D399:D420)</f>
        <v>116035</v>
      </c>
      <c r="E421" s="110">
        <f t="shared" ref="E421:L421" si="121">SUM(E399:E420)</f>
        <v>110411</v>
      </c>
      <c r="F421" s="110">
        <f t="shared" si="121"/>
        <v>3186581</v>
      </c>
      <c r="G421" s="110">
        <f t="shared" si="121"/>
        <v>1561479</v>
      </c>
      <c r="H421" s="110">
        <f t="shared" si="121"/>
        <v>1625102</v>
      </c>
      <c r="I421" s="110">
        <f t="shared" si="121"/>
        <v>1243359</v>
      </c>
      <c r="J421" s="110">
        <f t="shared" si="121"/>
        <v>1322203</v>
      </c>
      <c r="K421" s="110">
        <f t="shared" si="121"/>
        <v>318120</v>
      </c>
      <c r="L421" s="110">
        <f t="shared" si="121"/>
        <v>302899</v>
      </c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3"/>
    </row>
    <row r="422" spans="1:194" s="1" customFormat="1" ht="15" x14ac:dyDescent="0.25">
      <c r="A422" s="30" t="s">
        <v>38</v>
      </c>
      <c r="B422" s="1" t="s">
        <v>460</v>
      </c>
      <c r="C422" s="29" t="str">
        <f t="shared" si="111"/>
        <v>LA NI - Antrim and Newtownabbey</v>
      </c>
      <c r="D422" s="48">
        <f t="shared" ref="D422:D432" si="122">SUM(Y422:AD422)</f>
        <v>6159</v>
      </c>
      <c r="E422" s="48">
        <f t="shared" ref="E422:E432" si="123">SUM(DL422:DQ422)</f>
        <v>5849</v>
      </c>
      <c r="F422" s="49">
        <f t="shared" ref="F422:F432" si="124">G422+H422</f>
        <v>148100</v>
      </c>
      <c r="G422" s="49">
        <f t="shared" ref="G422:G432" si="125">SUM(M422:CY422)</f>
        <v>72745</v>
      </c>
      <c r="H422" s="50">
        <f t="shared" ref="H422:H432" si="126">SUM(CZ422:GL422)</f>
        <v>75355</v>
      </c>
      <c r="I422" s="50">
        <f t="shared" ref="I422:I432" si="127">SUM(AE422:CY422)</f>
        <v>55973</v>
      </c>
      <c r="J422" s="50">
        <f t="shared" ref="J422:J432" si="128">SUM(DR422:GL422)</f>
        <v>59389</v>
      </c>
      <c r="K422" s="47">
        <f t="shared" ref="K422:K432" si="129">SUM(M422:AD422)</f>
        <v>16772</v>
      </c>
      <c r="L422" s="48">
        <f t="shared" ref="L422:L432" si="130">SUM(CZ422:DQ422)</f>
        <v>15966</v>
      </c>
      <c r="M422" s="683">
        <v>736</v>
      </c>
      <c r="N422" s="683">
        <v>776</v>
      </c>
      <c r="O422" s="683">
        <v>816</v>
      </c>
      <c r="P422" s="683">
        <v>858</v>
      </c>
      <c r="Q422" s="683">
        <v>872</v>
      </c>
      <c r="R422" s="683">
        <v>870</v>
      </c>
      <c r="S422" s="683">
        <v>922</v>
      </c>
      <c r="T422" s="683">
        <v>891</v>
      </c>
      <c r="U422" s="683">
        <v>956</v>
      </c>
      <c r="V422" s="683">
        <v>941</v>
      </c>
      <c r="W422" s="683">
        <v>996</v>
      </c>
      <c r="X422" s="683">
        <v>979</v>
      </c>
      <c r="Y422" s="683">
        <v>1042</v>
      </c>
      <c r="Z422" s="683">
        <v>992</v>
      </c>
      <c r="AA422" s="683">
        <v>1076</v>
      </c>
      <c r="AB422" s="683">
        <v>1042</v>
      </c>
      <c r="AC422" s="683">
        <v>1039</v>
      </c>
      <c r="AD422" s="683">
        <v>968</v>
      </c>
      <c r="AE422" s="683">
        <v>923</v>
      </c>
      <c r="AF422" s="683">
        <v>936</v>
      </c>
      <c r="AG422" s="683">
        <v>890</v>
      </c>
      <c r="AH422" s="683">
        <v>778</v>
      </c>
      <c r="AI422" s="683">
        <v>752</v>
      </c>
      <c r="AJ422" s="683">
        <v>729</v>
      </c>
      <c r="AK422" s="683">
        <v>784</v>
      </c>
      <c r="AL422" s="683">
        <v>839</v>
      </c>
      <c r="AM422" s="683">
        <v>837</v>
      </c>
      <c r="AN422" s="683">
        <v>932</v>
      </c>
      <c r="AO422" s="683">
        <v>868</v>
      </c>
      <c r="AP422" s="683">
        <v>931</v>
      </c>
      <c r="AQ422" s="683">
        <v>917</v>
      </c>
      <c r="AR422" s="683">
        <v>900</v>
      </c>
      <c r="AS422" s="683">
        <v>963</v>
      </c>
      <c r="AT422" s="683">
        <v>927</v>
      </c>
      <c r="AU422" s="683">
        <v>932</v>
      </c>
      <c r="AV422" s="683">
        <v>991</v>
      </c>
      <c r="AW422" s="683">
        <v>957</v>
      </c>
      <c r="AX422" s="683">
        <v>1013</v>
      </c>
      <c r="AY422" s="683">
        <v>1011</v>
      </c>
      <c r="AZ422" s="683">
        <v>961</v>
      </c>
      <c r="BA422" s="683">
        <v>940</v>
      </c>
      <c r="BB422" s="683">
        <v>972</v>
      </c>
      <c r="BC422" s="683">
        <v>976</v>
      </c>
      <c r="BD422" s="683">
        <v>961</v>
      </c>
      <c r="BE422" s="683">
        <v>999</v>
      </c>
      <c r="BF422" s="683">
        <v>970</v>
      </c>
      <c r="BG422" s="683">
        <v>933</v>
      </c>
      <c r="BH422" s="683">
        <v>935</v>
      </c>
      <c r="BI422" s="683">
        <v>901</v>
      </c>
      <c r="BJ422" s="683">
        <v>922</v>
      </c>
      <c r="BK422" s="683">
        <v>933</v>
      </c>
      <c r="BL422" s="683">
        <v>998</v>
      </c>
      <c r="BM422" s="683">
        <v>985</v>
      </c>
      <c r="BN422" s="683">
        <v>1000</v>
      </c>
      <c r="BO422" s="683">
        <v>981</v>
      </c>
      <c r="BP422" s="683">
        <v>1007</v>
      </c>
      <c r="BQ422" s="683">
        <v>951</v>
      </c>
      <c r="BR422" s="683">
        <v>993</v>
      </c>
      <c r="BS422" s="683">
        <v>1001</v>
      </c>
      <c r="BT422" s="683">
        <v>1034</v>
      </c>
      <c r="BU422" s="683">
        <v>950</v>
      </c>
      <c r="BV422" s="683">
        <v>1004</v>
      </c>
      <c r="BW422" s="683">
        <v>889</v>
      </c>
      <c r="BX422" s="683">
        <v>865</v>
      </c>
      <c r="BY422" s="683">
        <v>781</v>
      </c>
      <c r="BZ422" s="683">
        <v>785</v>
      </c>
      <c r="CA422" s="683">
        <v>807</v>
      </c>
      <c r="CB422" s="683">
        <v>743</v>
      </c>
      <c r="CC422" s="683">
        <v>701</v>
      </c>
      <c r="CD422" s="683">
        <v>669</v>
      </c>
      <c r="CE422" s="683">
        <v>677</v>
      </c>
      <c r="CF422" s="683">
        <v>611</v>
      </c>
      <c r="CG422" s="683">
        <v>577</v>
      </c>
      <c r="CH422" s="683">
        <v>616</v>
      </c>
      <c r="CI422" s="683">
        <v>566</v>
      </c>
      <c r="CJ422" s="683">
        <v>563</v>
      </c>
      <c r="CK422" s="683">
        <v>528</v>
      </c>
      <c r="CL422" s="683">
        <v>547</v>
      </c>
      <c r="CM422" s="683">
        <v>460</v>
      </c>
      <c r="CN422" s="683">
        <v>451</v>
      </c>
      <c r="CO422" s="683">
        <v>445</v>
      </c>
      <c r="CP422" s="683">
        <v>423</v>
      </c>
      <c r="CQ422" s="683">
        <v>334</v>
      </c>
      <c r="CR422" s="683">
        <v>272</v>
      </c>
      <c r="CS422" s="683">
        <v>267</v>
      </c>
      <c r="CT422" s="683">
        <v>237</v>
      </c>
      <c r="CU422" s="683">
        <v>197</v>
      </c>
      <c r="CV422" s="683">
        <v>191</v>
      </c>
      <c r="CW422" s="683">
        <v>150</v>
      </c>
      <c r="CX422" s="683">
        <v>125</v>
      </c>
      <c r="CY422" s="683">
        <v>379</v>
      </c>
      <c r="CZ422" s="683">
        <v>693</v>
      </c>
      <c r="DA422" s="683">
        <v>719</v>
      </c>
      <c r="DB422" s="683">
        <v>820</v>
      </c>
      <c r="DC422" s="683">
        <v>746</v>
      </c>
      <c r="DD422" s="683">
        <v>838</v>
      </c>
      <c r="DE422" s="683">
        <v>865</v>
      </c>
      <c r="DF422" s="683">
        <v>840</v>
      </c>
      <c r="DG422" s="683">
        <v>854</v>
      </c>
      <c r="DH422" s="683">
        <v>993</v>
      </c>
      <c r="DI422" s="683">
        <v>898</v>
      </c>
      <c r="DJ422" s="683">
        <v>883</v>
      </c>
      <c r="DK422" s="683">
        <v>968</v>
      </c>
      <c r="DL422" s="683">
        <v>945</v>
      </c>
      <c r="DM422" s="683">
        <v>1025</v>
      </c>
      <c r="DN422" s="683">
        <v>951</v>
      </c>
      <c r="DO422" s="683">
        <v>1009</v>
      </c>
      <c r="DP422" s="683">
        <v>1008</v>
      </c>
      <c r="DQ422" s="683">
        <v>911</v>
      </c>
      <c r="DR422" s="683">
        <v>854</v>
      </c>
      <c r="DS422" s="683">
        <v>752</v>
      </c>
      <c r="DT422" s="683">
        <v>706</v>
      </c>
      <c r="DU422" s="683">
        <v>669</v>
      </c>
      <c r="DV422" s="683">
        <v>653</v>
      </c>
      <c r="DW422" s="683">
        <v>646</v>
      </c>
      <c r="DX422" s="683">
        <v>688</v>
      </c>
      <c r="DY422" s="683">
        <v>775</v>
      </c>
      <c r="DZ422" s="683">
        <v>866</v>
      </c>
      <c r="EA422" s="683">
        <v>910</v>
      </c>
      <c r="EB422" s="683">
        <v>906</v>
      </c>
      <c r="EC422" s="683">
        <v>905</v>
      </c>
      <c r="ED422" s="683">
        <v>944</v>
      </c>
      <c r="EE422" s="683">
        <v>961</v>
      </c>
      <c r="EF422" s="683">
        <v>1050</v>
      </c>
      <c r="EG422" s="683">
        <v>1040</v>
      </c>
      <c r="EH422" s="683">
        <v>1001</v>
      </c>
      <c r="EI422" s="683">
        <v>1059</v>
      </c>
      <c r="EJ422" s="683">
        <v>1085</v>
      </c>
      <c r="EK422" s="683">
        <v>996</v>
      </c>
      <c r="EL422" s="683">
        <v>1097</v>
      </c>
      <c r="EM422" s="683">
        <v>1024</v>
      </c>
      <c r="EN422" s="683">
        <v>1084</v>
      </c>
      <c r="EO422" s="683">
        <v>1048</v>
      </c>
      <c r="EP422" s="683">
        <v>1009</v>
      </c>
      <c r="EQ422" s="683">
        <v>1078</v>
      </c>
      <c r="ER422" s="683">
        <v>1090</v>
      </c>
      <c r="ES422" s="683">
        <v>1011</v>
      </c>
      <c r="ET422" s="683">
        <v>1051</v>
      </c>
      <c r="EU422" s="683">
        <v>951</v>
      </c>
      <c r="EV422" s="683">
        <v>961</v>
      </c>
      <c r="EW422" s="683">
        <v>1010</v>
      </c>
      <c r="EX422" s="683">
        <v>983</v>
      </c>
      <c r="EY422" s="683">
        <v>1023</v>
      </c>
      <c r="EZ422" s="683">
        <v>1004</v>
      </c>
      <c r="FA422" s="683">
        <v>1038</v>
      </c>
      <c r="FB422" s="683">
        <v>1073</v>
      </c>
      <c r="FC422" s="683">
        <v>1026</v>
      </c>
      <c r="FD422" s="683">
        <v>1062</v>
      </c>
      <c r="FE422" s="683">
        <v>1089</v>
      </c>
      <c r="FF422" s="683">
        <v>996</v>
      </c>
      <c r="FG422" s="683">
        <v>1030</v>
      </c>
      <c r="FH422" s="683">
        <v>1075</v>
      </c>
      <c r="FI422" s="683">
        <v>924</v>
      </c>
      <c r="FJ422" s="683">
        <v>944</v>
      </c>
      <c r="FK422" s="683">
        <v>989</v>
      </c>
      <c r="FL422" s="683">
        <v>878</v>
      </c>
      <c r="FM422" s="683">
        <v>839</v>
      </c>
      <c r="FN422" s="683">
        <v>820</v>
      </c>
      <c r="FO422" s="683">
        <v>755</v>
      </c>
      <c r="FP422" s="683">
        <v>773</v>
      </c>
      <c r="FQ422" s="683">
        <v>664</v>
      </c>
      <c r="FR422" s="683">
        <v>684</v>
      </c>
      <c r="FS422" s="683">
        <v>715</v>
      </c>
      <c r="FT422" s="683">
        <v>662</v>
      </c>
      <c r="FU422" s="683">
        <v>631</v>
      </c>
      <c r="FV422" s="683">
        <v>674</v>
      </c>
      <c r="FW422" s="683">
        <v>615</v>
      </c>
      <c r="FX422" s="683">
        <v>594</v>
      </c>
      <c r="FY422" s="683">
        <v>651</v>
      </c>
      <c r="FZ422" s="683">
        <v>555</v>
      </c>
      <c r="GA422" s="683">
        <v>528</v>
      </c>
      <c r="GB422" s="683">
        <v>524</v>
      </c>
      <c r="GC422" s="683">
        <v>468</v>
      </c>
      <c r="GD422" s="683">
        <v>432</v>
      </c>
      <c r="GE422" s="683">
        <v>358</v>
      </c>
      <c r="GF422" s="683">
        <v>370</v>
      </c>
      <c r="GG422" s="683">
        <v>320</v>
      </c>
      <c r="GH422" s="683">
        <v>304</v>
      </c>
      <c r="GI422" s="683">
        <v>280</v>
      </c>
      <c r="GJ422" s="683">
        <v>213</v>
      </c>
      <c r="GK422" s="683">
        <v>188</v>
      </c>
      <c r="GL422" s="683">
        <v>758</v>
      </c>
    </row>
    <row r="423" spans="1:194" s="1" customFormat="1" ht="15" x14ac:dyDescent="0.25">
      <c r="A423" s="30" t="s">
        <v>38</v>
      </c>
      <c r="B423" s="1" t="s">
        <v>461</v>
      </c>
      <c r="C423" s="29" t="str">
        <f t="shared" si="111"/>
        <v>LA NI - Ards and North Down</v>
      </c>
      <c r="D423" s="48">
        <f t="shared" si="122"/>
        <v>9850</v>
      </c>
      <c r="E423" s="48">
        <f t="shared" si="123"/>
        <v>9492</v>
      </c>
      <c r="F423" s="49">
        <f t="shared" si="124"/>
        <v>222511</v>
      </c>
      <c r="G423" s="49">
        <f t="shared" si="125"/>
        <v>110276</v>
      </c>
      <c r="H423" s="50">
        <f t="shared" si="126"/>
        <v>112235</v>
      </c>
      <c r="I423" s="50">
        <f t="shared" si="127"/>
        <v>82687</v>
      </c>
      <c r="J423" s="50">
        <f t="shared" si="128"/>
        <v>85790</v>
      </c>
      <c r="K423" s="47">
        <f t="shared" si="129"/>
        <v>27589</v>
      </c>
      <c r="L423" s="48">
        <f t="shared" si="130"/>
        <v>26445</v>
      </c>
      <c r="M423" s="683">
        <v>1211</v>
      </c>
      <c r="N423" s="683">
        <v>1255</v>
      </c>
      <c r="O423" s="683">
        <v>1413</v>
      </c>
      <c r="P423" s="683">
        <v>1375</v>
      </c>
      <c r="Q423" s="683">
        <v>1417</v>
      </c>
      <c r="R423" s="683">
        <v>1526</v>
      </c>
      <c r="S423" s="683">
        <v>1566</v>
      </c>
      <c r="T423" s="683">
        <v>1592</v>
      </c>
      <c r="U423" s="683">
        <v>1613</v>
      </c>
      <c r="V423" s="683">
        <v>1567</v>
      </c>
      <c r="W423" s="683">
        <v>1588</v>
      </c>
      <c r="X423" s="683">
        <v>1616</v>
      </c>
      <c r="Y423" s="683">
        <v>1639</v>
      </c>
      <c r="Z423" s="683">
        <v>1710</v>
      </c>
      <c r="AA423" s="683">
        <v>1620</v>
      </c>
      <c r="AB423" s="683">
        <v>1655</v>
      </c>
      <c r="AC423" s="683">
        <v>1645</v>
      </c>
      <c r="AD423" s="683">
        <v>1581</v>
      </c>
      <c r="AE423" s="683">
        <v>1488</v>
      </c>
      <c r="AF423" s="683">
        <v>1236</v>
      </c>
      <c r="AG423" s="683">
        <v>1114</v>
      </c>
      <c r="AH423" s="683">
        <v>1149</v>
      </c>
      <c r="AI423" s="683">
        <v>1104</v>
      </c>
      <c r="AJ423" s="683">
        <v>1171</v>
      </c>
      <c r="AK423" s="683">
        <v>1189</v>
      </c>
      <c r="AL423" s="683">
        <v>1278</v>
      </c>
      <c r="AM423" s="683">
        <v>1282</v>
      </c>
      <c r="AN423" s="683">
        <v>1275</v>
      </c>
      <c r="AO423" s="683">
        <v>1301</v>
      </c>
      <c r="AP423" s="683">
        <v>1342</v>
      </c>
      <c r="AQ423" s="683">
        <v>1370</v>
      </c>
      <c r="AR423" s="683">
        <v>1308</v>
      </c>
      <c r="AS423" s="683">
        <v>1444</v>
      </c>
      <c r="AT423" s="683">
        <v>1447</v>
      </c>
      <c r="AU423" s="683">
        <v>1530</v>
      </c>
      <c r="AV423" s="683">
        <v>1479</v>
      </c>
      <c r="AW423" s="683">
        <v>1456</v>
      </c>
      <c r="AX423" s="683">
        <v>1514</v>
      </c>
      <c r="AY423" s="683">
        <v>1622</v>
      </c>
      <c r="AZ423" s="683">
        <v>1561</v>
      </c>
      <c r="BA423" s="683">
        <v>1532</v>
      </c>
      <c r="BB423" s="683">
        <v>1398</v>
      </c>
      <c r="BC423" s="683">
        <v>1425</v>
      </c>
      <c r="BD423" s="683">
        <v>1483</v>
      </c>
      <c r="BE423" s="683">
        <v>1515</v>
      </c>
      <c r="BF423" s="683">
        <v>1495</v>
      </c>
      <c r="BG423" s="683">
        <v>1355</v>
      </c>
      <c r="BH423" s="683">
        <v>1334</v>
      </c>
      <c r="BI423" s="683">
        <v>1390</v>
      </c>
      <c r="BJ423" s="683">
        <v>1364</v>
      </c>
      <c r="BK423" s="683">
        <v>1421</v>
      </c>
      <c r="BL423" s="683">
        <v>1435</v>
      </c>
      <c r="BM423" s="683">
        <v>1462</v>
      </c>
      <c r="BN423" s="683">
        <v>1421</v>
      </c>
      <c r="BO423" s="683">
        <v>1538</v>
      </c>
      <c r="BP423" s="683">
        <v>1438</v>
      </c>
      <c r="BQ423" s="683">
        <v>1474</v>
      </c>
      <c r="BR423" s="683">
        <v>1422</v>
      </c>
      <c r="BS423" s="683">
        <v>1500</v>
      </c>
      <c r="BT423" s="683">
        <v>1537</v>
      </c>
      <c r="BU423" s="683">
        <v>1420</v>
      </c>
      <c r="BV423" s="683">
        <v>1366</v>
      </c>
      <c r="BW423" s="683">
        <v>1311</v>
      </c>
      <c r="BX423" s="683">
        <v>1271</v>
      </c>
      <c r="BY423" s="683">
        <v>1289</v>
      </c>
      <c r="BZ423" s="683">
        <v>1130</v>
      </c>
      <c r="CA423" s="683">
        <v>1143</v>
      </c>
      <c r="CB423" s="683">
        <v>1060</v>
      </c>
      <c r="CC423" s="683">
        <v>1046</v>
      </c>
      <c r="CD423" s="683">
        <v>958</v>
      </c>
      <c r="CE423" s="683">
        <v>930</v>
      </c>
      <c r="CF423" s="683">
        <v>885</v>
      </c>
      <c r="CG423" s="683">
        <v>870</v>
      </c>
      <c r="CH423" s="683">
        <v>830</v>
      </c>
      <c r="CI423" s="683">
        <v>805</v>
      </c>
      <c r="CJ423" s="683">
        <v>811</v>
      </c>
      <c r="CK423" s="683">
        <v>772</v>
      </c>
      <c r="CL423" s="683">
        <v>732</v>
      </c>
      <c r="CM423" s="683">
        <v>663</v>
      </c>
      <c r="CN423" s="683">
        <v>661</v>
      </c>
      <c r="CO423" s="683">
        <v>621</v>
      </c>
      <c r="CP423" s="683">
        <v>577</v>
      </c>
      <c r="CQ423" s="683">
        <v>448</v>
      </c>
      <c r="CR423" s="683">
        <v>412</v>
      </c>
      <c r="CS423" s="683">
        <v>368</v>
      </c>
      <c r="CT423" s="683">
        <v>306</v>
      </c>
      <c r="CU423" s="683">
        <v>283</v>
      </c>
      <c r="CV423" s="683">
        <v>266</v>
      </c>
      <c r="CW423" s="683">
        <v>215</v>
      </c>
      <c r="CX423" s="683">
        <v>158</v>
      </c>
      <c r="CY423" s="683">
        <v>481</v>
      </c>
      <c r="CZ423" s="683">
        <v>1168</v>
      </c>
      <c r="DA423" s="683">
        <v>1237</v>
      </c>
      <c r="DB423" s="683">
        <v>1438</v>
      </c>
      <c r="DC423" s="683">
        <v>1310</v>
      </c>
      <c r="DD423" s="683">
        <v>1373</v>
      </c>
      <c r="DE423" s="683">
        <v>1401</v>
      </c>
      <c r="DF423" s="683">
        <v>1416</v>
      </c>
      <c r="DG423" s="683">
        <v>1505</v>
      </c>
      <c r="DH423" s="683">
        <v>1518</v>
      </c>
      <c r="DI423" s="683">
        <v>1512</v>
      </c>
      <c r="DJ423" s="683">
        <v>1477</v>
      </c>
      <c r="DK423" s="683">
        <v>1598</v>
      </c>
      <c r="DL423" s="683">
        <v>1638</v>
      </c>
      <c r="DM423" s="683">
        <v>1623</v>
      </c>
      <c r="DN423" s="683">
        <v>1578</v>
      </c>
      <c r="DO423" s="683">
        <v>1560</v>
      </c>
      <c r="DP423" s="683">
        <v>1572</v>
      </c>
      <c r="DQ423" s="683">
        <v>1521</v>
      </c>
      <c r="DR423" s="683">
        <v>1441</v>
      </c>
      <c r="DS423" s="683">
        <v>1103</v>
      </c>
      <c r="DT423" s="683">
        <v>959</v>
      </c>
      <c r="DU423" s="683">
        <v>915</v>
      </c>
      <c r="DV423" s="683">
        <v>982</v>
      </c>
      <c r="DW423" s="683">
        <v>978</v>
      </c>
      <c r="DX423" s="683">
        <v>1066</v>
      </c>
      <c r="DY423" s="683">
        <v>1168</v>
      </c>
      <c r="DZ423" s="683">
        <v>1237</v>
      </c>
      <c r="EA423" s="683">
        <v>1367</v>
      </c>
      <c r="EB423" s="683">
        <v>1315</v>
      </c>
      <c r="EC423" s="683">
        <v>1289</v>
      </c>
      <c r="ED423" s="683">
        <v>1435</v>
      </c>
      <c r="EE423" s="683">
        <v>1453</v>
      </c>
      <c r="EF423" s="683">
        <v>1430</v>
      </c>
      <c r="EG423" s="683">
        <v>1515</v>
      </c>
      <c r="EH423" s="683">
        <v>1524</v>
      </c>
      <c r="EI423" s="683">
        <v>1476</v>
      </c>
      <c r="EJ423" s="683">
        <v>1519</v>
      </c>
      <c r="EK423" s="683">
        <v>1606</v>
      </c>
      <c r="EL423" s="683">
        <v>1590</v>
      </c>
      <c r="EM423" s="683">
        <v>1596</v>
      </c>
      <c r="EN423" s="683">
        <v>1577</v>
      </c>
      <c r="EO423" s="683">
        <v>1604</v>
      </c>
      <c r="EP423" s="683">
        <v>1602</v>
      </c>
      <c r="EQ423" s="683">
        <v>1515</v>
      </c>
      <c r="ER423" s="683">
        <v>1592</v>
      </c>
      <c r="ES423" s="683">
        <v>1528</v>
      </c>
      <c r="ET423" s="683">
        <v>1460</v>
      </c>
      <c r="EU423" s="683">
        <v>1337</v>
      </c>
      <c r="EV423" s="683">
        <v>1436</v>
      </c>
      <c r="EW423" s="683">
        <v>1338</v>
      </c>
      <c r="EX423" s="683">
        <v>1477</v>
      </c>
      <c r="EY423" s="683">
        <v>1420</v>
      </c>
      <c r="EZ423" s="683">
        <v>1551</v>
      </c>
      <c r="FA423" s="683">
        <v>1567</v>
      </c>
      <c r="FB423" s="683">
        <v>1476</v>
      </c>
      <c r="FC423" s="683">
        <v>1485</v>
      </c>
      <c r="FD423" s="683">
        <v>1480</v>
      </c>
      <c r="FE423" s="683">
        <v>1501</v>
      </c>
      <c r="FF423" s="683">
        <v>1429</v>
      </c>
      <c r="FG423" s="683">
        <v>1457</v>
      </c>
      <c r="FH423" s="683">
        <v>1469</v>
      </c>
      <c r="FI423" s="683">
        <v>1359</v>
      </c>
      <c r="FJ423" s="683">
        <v>1335</v>
      </c>
      <c r="FK423" s="683">
        <v>1308</v>
      </c>
      <c r="FL423" s="683">
        <v>1265</v>
      </c>
      <c r="FM423" s="683">
        <v>1203</v>
      </c>
      <c r="FN423" s="683">
        <v>1203</v>
      </c>
      <c r="FO423" s="683">
        <v>1063</v>
      </c>
      <c r="FP423" s="683">
        <v>1078</v>
      </c>
      <c r="FQ423" s="683">
        <v>980</v>
      </c>
      <c r="FR423" s="683">
        <v>956</v>
      </c>
      <c r="FS423" s="683">
        <v>943</v>
      </c>
      <c r="FT423" s="683">
        <v>842</v>
      </c>
      <c r="FU423" s="683">
        <v>918</v>
      </c>
      <c r="FV423" s="683">
        <v>947</v>
      </c>
      <c r="FW423" s="683">
        <v>838</v>
      </c>
      <c r="FX423" s="683">
        <v>897</v>
      </c>
      <c r="FY423" s="683">
        <v>909</v>
      </c>
      <c r="FZ423" s="683">
        <v>799</v>
      </c>
      <c r="GA423" s="683">
        <v>750</v>
      </c>
      <c r="GB423" s="683">
        <v>710</v>
      </c>
      <c r="GC423" s="683">
        <v>710</v>
      </c>
      <c r="GD423" s="683">
        <v>582</v>
      </c>
      <c r="GE423" s="683">
        <v>516</v>
      </c>
      <c r="GF423" s="683">
        <v>494</v>
      </c>
      <c r="GG423" s="683">
        <v>462</v>
      </c>
      <c r="GH423" s="683">
        <v>398</v>
      </c>
      <c r="GI423" s="683">
        <v>391</v>
      </c>
      <c r="GJ423" s="683">
        <v>331</v>
      </c>
      <c r="GK423" s="683">
        <v>300</v>
      </c>
      <c r="GL423" s="683">
        <v>1038</v>
      </c>
    </row>
    <row r="424" spans="1:194" s="1" customFormat="1" ht="15" x14ac:dyDescent="0.25">
      <c r="A424" s="30" t="s">
        <v>38</v>
      </c>
      <c r="B424" s="1" t="s">
        <v>462</v>
      </c>
      <c r="C424" s="29" t="str">
        <f t="shared" si="111"/>
        <v>LA NI - Armagh City, Banbridge and Craigavon</v>
      </c>
      <c r="D424" s="48">
        <f t="shared" si="122"/>
        <v>13504</v>
      </c>
      <c r="E424" s="48">
        <f t="shared" si="123"/>
        <v>12618</v>
      </c>
      <c r="F424" s="49">
        <f t="shared" si="124"/>
        <v>352390</v>
      </c>
      <c r="G424" s="49">
        <f t="shared" si="125"/>
        <v>172059</v>
      </c>
      <c r="H424" s="50">
        <f t="shared" si="126"/>
        <v>180331</v>
      </c>
      <c r="I424" s="50">
        <f t="shared" si="127"/>
        <v>134057</v>
      </c>
      <c r="J424" s="50">
        <f t="shared" si="128"/>
        <v>144079</v>
      </c>
      <c r="K424" s="47">
        <f t="shared" si="129"/>
        <v>38002</v>
      </c>
      <c r="L424" s="48">
        <f t="shared" si="130"/>
        <v>36252</v>
      </c>
      <c r="M424" s="683">
        <v>1778</v>
      </c>
      <c r="N424" s="683">
        <v>1886</v>
      </c>
      <c r="O424" s="683">
        <v>1933</v>
      </c>
      <c r="P424" s="683">
        <v>1962</v>
      </c>
      <c r="Q424" s="683">
        <v>2041</v>
      </c>
      <c r="R424" s="683">
        <v>2012</v>
      </c>
      <c r="S424" s="683">
        <v>1943</v>
      </c>
      <c r="T424" s="683">
        <v>2158</v>
      </c>
      <c r="U424" s="683">
        <v>2236</v>
      </c>
      <c r="V424" s="683">
        <v>2192</v>
      </c>
      <c r="W424" s="683">
        <v>2192</v>
      </c>
      <c r="X424" s="683">
        <v>2165</v>
      </c>
      <c r="Y424" s="683">
        <v>2372</v>
      </c>
      <c r="Z424" s="683">
        <v>2288</v>
      </c>
      <c r="AA424" s="683">
        <v>2176</v>
      </c>
      <c r="AB424" s="683">
        <v>2271</v>
      </c>
      <c r="AC424" s="683">
        <v>2230</v>
      </c>
      <c r="AD424" s="683">
        <v>2167</v>
      </c>
      <c r="AE424" s="683">
        <v>2024</v>
      </c>
      <c r="AF424" s="683">
        <v>2849</v>
      </c>
      <c r="AG424" s="683">
        <v>3239</v>
      </c>
      <c r="AH424" s="683">
        <v>2816</v>
      </c>
      <c r="AI424" s="683">
        <v>2802</v>
      </c>
      <c r="AJ424" s="683">
        <v>2712</v>
      </c>
      <c r="AK424" s="683">
        <v>2518</v>
      </c>
      <c r="AL424" s="683">
        <v>2785</v>
      </c>
      <c r="AM424" s="683">
        <v>2943</v>
      </c>
      <c r="AN424" s="683">
        <v>2956</v>
      </c>
      <c r="AO424" s="683">
        <v>2815</v>
      </c>
      <c r="AP424" s="683">
        <v>2866</v>
      </c>
      <c r="AQ424" s="683">
        <v>2764</v>
      </c>
      <c r="AR424" s="683">
        <v>2759</v>
      </c>
      <c r="AS424" s="683">
        <v>2787</v>
      </c>
      <c r="AT424" s="683">
        <v>2677</v>
      </c>
      <c r="AU424" s="683">
        <v>2747</v>
      </c>
      <c r="AV424" s="683">
        <v>2590</v>
      </c>
      <c r="AW424" s="683">
        <v>2517</v>
      </c>
      <c r="AX424" s="683">
        <v>2500</v>
      </c>
      <c r="AY424" s="683">
        <v>2563</v>
      </c>
      <c r="AZ424" s="683">
        <v>2361</v>
      </c>
      <c r="BA424" s="683">
        <v>2280</v>
      </c>
      <c r="BB424" s="683">
        <v>2243</v>
      </c>
      <c r="BC424" s="683">
        <v>2221</v>
      </c>
      <c r="BD424" s="683">
        <v>2080</v>
      </c>
      <c r="BE424" s="683">
        <v>2237</v>
      </c>
      <c r="BF424" s="683">
        <v>2073</v>
      </c>
      <c r="BG424" s="683">
        <v>2008</v>
      </c>
      <c r="BH424" s="683">
        <v>1970</v>
      </c>
      <c r="BI424" s="683">
        <v>1857</v>
      </c>
      <c r="BJ424" s="683">
        <v>1905</v>
      </c>
      <c r="BK424" s="683">
        <v>1879</v>
      </c>
      <c r="BL424" s="683">
        <v>1866</v>
      </c>
      <c r="BM424" s="683">
        <v>1897</v>
      </c>
      <c r="BN424" s="683">
        <v>1956</v>
      </c>
      <c r="BO424" s="683">
        <v>1911</v>
      </c>
      <c r="BP424" s="683">
        <v>1944</v>
      </c>
      <c r="BQ424" s="683">
        <v>2059</v>
      </c>
      <c r="BR424" s="683">
        <v>2051</v>
      </c>
      <c r="BS424" s="683">
        <v>2152</v>
      </c>
      <c r="BT424" s="683">
        <v>2066</v>
      </c>
      <c r="BU424" s="683">
        <v>2050</v>
      </c>
      <c r="BV424" s="683">
        <v>1941</v>
      </c>
      <c r="BW424" s="683">
        <v>1942</v>
      </c>
      <c r="BX424" s="683">
        <v>1951</v>
      </c>
      <c r="BY424" s="683">
        <v>1851</v>
      </c>
      <c r="BZ424" s="683">
        <v>1659</v>
      </c>
      <c r="CA424" s="683">
        <v>1731</v>
      </c>
      <c r="CB424" s="683">
        <v>1619</v>
      </c>
      <c r="CC424" s="683">
        <v>1559</v>
      </c>
      <c r="CD424" s="683">
        <v>1402</v>
      </c>
      <c r="CE424" s="683">
        <v>1390</v>
      </c>
      <c r="CF424" s="683">
        <v>1296</v>
      </c>
      <c r="CG424" s="683">
        <v>1209</v>
      </c>
      <c r="CH424" s="683">
        <v>1169</v>
      </c>
      <c r="CI424" s="683">
        <v>1049</v>
      </c>
      <c r="CJ424" s="683">
        <v>1020</v>
      </c>
      <c r="CK424" s="683">
        <v>984</v>
      </c>
      <c r="CL424" s="683">
        <v>964</v>
      </c>
      <c r="CM424" s="683">
        <v>845</v>
      </c>
      <c r="CN424" s="683">
        <v>800</v>
      </c>
      <c r="CO424" s="683">
        <v>779</v>
      </c>
      <c r="CP424" s="683">
        <v>683</v>
      </c>
      <c r="CQ424" s="683">
        <v>619</v>
      </c>
      <c r="CR424" s="683">
        <v>506</v>
      </c>
      <c r="CS424" s="683">
        <v>403</v>
      </c>
      <c r="CT424" s="683">
        <v>424</v>
      </c>
      <c r="CU424" s="683">
        <v>363</v>
      </c>
      <c r="CV424" s="683">
        <v>348</v>
      </c>
      <c r="CW424" s="683">
        <v>263</v>
      </c>
      <c r="CX424" s="683">
        <v>216</v>
      </c>
      <c r="CY424" s="683">
        <v>777</v>
      </c>
      <c r="CZ424" s="683">
        <v>1777</v>
      </c>
      <c r="DA424" s="683">
        <v>1764</v>
      </c>
      <c r="DB424" s="683">
        <v>1913</v>
      </c>
      <c r="DC424" s="683">
        <v>1853</v>
      </c>
      <c r="DD424" s="683">
        <v>1894</v>
      </c>
      <c r="DE424" s="683">
        <v>1991</v>
      </c>
      <c r="DF424" s="683">
        <v>2036</v>
      </c>
      <c r="DG424" s="683">
        <v>2021</v>
      </c>
      <c r="DH424" s="683">
        <v>1991</v>
      </c>
      <c r="DI424" s="683">
        <v>2094</v>
      </c>
      <c r="DJ424" s="683">
        <v>2090</v>
      </c>
      <c r="DK424" s="683">
        <v>2210</v>
      </c>
      <c r="DL424" s="683">
        <v>2203</v>
      </c>
      <c r="DM424" s="683">
        <v>2158</v>
      </c>
      <c r="DN424" s="683">
        <v>2129</v>
      </c>
      <c r="DO424" s="683">
        <v>2063</v>
      </c>
      <c r="DP424" s="683">
        <v>2137</v>
      </c>
      <c r="DQ424" s="683">
        <v>1928</v>
      </c>
      <c r="DR424" s="683">
        <v>1995</v>
      </c>
      <c r="DS424" s="683">
        <v>3136</v>
      </c>
      <c r="DT424" s="683">
        <v>3321</v>
      </c>
      <c r="DU424" s="683">
        <v>2947</v>
      </c>
      <c r="DV424" s="683">
        <v>2959</v>
      </c>
      <c r="DW424" s="683">
        <v>2680</v>
      </c>
      <c r="DX424" s="683">
        <v>2482</v>
      </c>
      <c r="DY424" s="683">
        <v>2605</v>
      </c>
      <c r="DZ424" s="683">
        <v>2951</v>
      </c>
      <c r="EA424" s="683">
        <v>2948</v>
      </c>
      <c r="EB424" s="683">
        <v>2832</v>
      </c>
      <c r="EC424" s="683">
        <v>2702</v>
      </c>
      <c r="ED424" s="683">
        <v>2843</v>
      </c>
      <c r="EE424" s="683">
        <v>2658</v>
      </c>
      <c r="EF424" s="683">
        <v>2759</v>
      </c>
      <c r="EG424" s="683">
        <v>2766</v>
      </c>
      <c r="EH424" s="683">
        <v>2827</v>
      </c>
      <c r="EI424" s="683">
        <v>2781</v>
      </c>
      <c r="EJ424" s="683">
        <v>2720</v>
      </c>
      <c r="EK424" s="683">
        <v>2777</v>
      </c>
      <c r="EL424" s="683">
        <v>2736</v>
      </c>
      <c r="EM424" s="683">
        <v>2669</v>
      </c>
      <c r="EN424" s="683">
        <v>2454</v>
      </c>
      <c r="EO424" s="683">
        <v>2392</v>
      </c>
      <c r="EP424" s="683">
        <v>2350</v>
      </c>
      <c r="EQ424" s="683">
        <v>2380</v>
      </c>
      <c r="ER424" s="683">
        <v>2292</v>
      </c>
      <c r="ES424" s="683">
        <v>2234</v>
      </c>
      <c r="ET424" s="683">
        <v>2084</v>
      </c>
      <c r="EU424" s="683">
        <v>1984</v>
      </c>
      <c r="EV424" s="683">
        <v>1963</v>
      </c>
      <c r="EW424" s="683">
        <v>1908</v>
      </c>
      <c r="EX424" s="683">
        <v>2002</v>
      </c>
      <c r="EY424" s="683">
        <v>1983</v>
      </c>
      <c r="EZ424" s="683">
        <v>1915</v>
      </c>
      <c r="FA424" s="683">
        <v>2033</v>
      </c>
      <c r="FB424" s="683">
        <v>2081</v>
      </c>
      <c r="FC424" s="683">
        <v>2151</v>
      </c>
      <c r="FD424" s="683">
        <v>2084</v>
      </c>
      <c r="FE424" s="683">
        <v>2216</v>
      </c>
      <c r="FF424" s="683">
        <v>2233</v>
      </c>
      <c r="FG424" s="683">
        <v>2237</v>
      </c>
      <c r="FH424" s="683">
        <v>2231</v>
      </c>
      <c r="FI424" s="683">
        <v>2187</v>
      </c>
      <c r="FJ424" s="683">
        <v>2077</v>
      </c>
      <c r="FK424" s="683">
        <v>2087</v>
      </c>
      <c r="FL424" s="683">
        <v>1995</v>
      </c>
      <c r="FM424" s="683">
        <v>1952</v>
      </c>
      <c r="FN424" s="683">
        <v>1854</v>
      </c>
      <c r="FO424" s="683">
        <v>1825</v>
      </c>
      <c r="FP424" s="683">
        <v>1661</v>
      </c>
      <c r="FQ424" s="683">
        <v>1470</v>
      </c>
      <c r="FR424" s="683">
        <v>1399</v>
      </c>
      <c r="FS424" s="683">
        <v>1318</v>
      </c>
      <c r="FT424" s="683">
        <v>1247</v>
      </c>
      <c r="FU424" s="683">
        <v>1197</v>
      </c>
      <c r="FV424" s="683">
        <v>1177</v>
      </c>
      <c r="FW424" s="683">
        <v>1076</v>
      </c>
      <c r="FX424" s="683">
        <v>1138</v>
      </c>
      <c r="FY424" s="683">
        <v>1235</v>
      </c>
      <c r="FZ424" s="683">
        <v>1042</v>
      </c>
      <c r="GA424" s="683">
        <v>1024</v>
      </c>
      <c r="GB424" s="683">
        <v>1015</v>
      </c>
      <c r="GC424" s="683">
        <v>958</v>
      </c>
      <c r="GD424" s="683">
        <v>842</v>
      </c>
      <c r="GE424" s="683">
        <v>712</v>
      </c>
      <c r="GF424" s="683">
        <v>666</v>
      </c>
      <c r="GG424" s="683">
        <v>659</v>
      </c>
      <c r="GH424" s="683">
        <v>583</v>
      </c>
      <c r="GI424" s="683">
        <v>602</v>
      </c>
      <c r="GJ424" s="683">
        <v>523</v>
      </c>
      <c r="GK424" s="683">
        <v>436</v>
      </c>
      <c r="GL424" s="683">
        <v>1821</v>
      </c>
    </row>
    <row r="425" spans="1:194" s="1" customFormat="1" ht="15" x14ac:dyDescent="0.25">
      <c r="A425" s="30" t="s">
        <v>38</v>
      </c>
      <c r="B425" s="1" t="s">
        <v>463</v>
      </c>
      <c r="C425" s="29" t="str">
        <f t="shared" si="111"/>
        <v>LA NI - Belfast</v>
      </c>
      <c r="D425" s="48">
        <f t="shared" si="122"/>
        <v>5685</v>
      </c>
      <c r="E425" s="48">
        <f t="shared" si="123"/>
        <v>5361</v>
      </c>
      <c r="F425" s="49">
        <f t="shared" si="124"/>
        <v>141954</v>
      </c>
      <c r="G425" s="49">
        <f t="shared" si="125"/>
        <v>69960</v>
      </c>
      <c r="H425" s="50">
        <f t="shared" si="126"/>
        <v>71994</v>
      </c>
      <c r="I425" s="50">
        <f t="shared" si="127"/>
        <v>54240</v>
      </c>
      <c r="J425" s="50">
        <f t="shared" si="128"/>
        <v>57053</v>
      </c>
      <c r="K425" s="47">
        <f t="shared" si="129"/>
        <v>15720</v>
      </c>
      <c r="L425" s="48">
        <f t="shared" si="130"/>
        <v>14941</v>
      </c>
      <c r="M425" s="683">
        <v>685</v>
      </c>
      <c r="N425" s="683">
        <v>688</v>
      </c>
      <c r="O425" s="683">
        <v>796</v>
      </c>
      <c r="P425" s="683">
        <v>771</v>
      </c>
      <c r="Q425" s="683">
        <v>846</v>
      </c>
      <c r="R425" s="683">
        <v>818</v>
      </c>
      <c r="S425" s="683">
        <v>835</v>
      </c>
      <c r="T425" s="683">
        <v>896</v>
      </c>
      <c r="U425" s="683">
        <v>912</v>
      </c>
      <c r="V425" s="683">
        <v>951</v>
      </c>
      <c r="W425" s="683">
        <v>892</v>
      </c>
      <c r="X425" s="683">
        <v>945</v>
      </c>
      <c r="Y425" s="683">
        <v>983</v>
      </c>
      <c r="Z425" s="683">
        <v>972</v>
      </c>
      <c r="AA425" s="683">
        <v>896</v>
      </c>
      <c r="AB425" s="683">
        <v>935</v>
      </c>
      <c r="AC425" s="683">
        <v>973</v>
      </c>
      <c r="AD425" s="683">
        <v>926</v>
      </c>
      <c r="AE425" s="683">
        <v>863</v>
      </c>
      <c r="AF425" s="683">
        <v>801</v>
      </c>
      <c r="AG425" s="683">
        <v>809</v>
      </c>
      <c r="AH425" s="683">
        <v>747</v>
      </c>
      <c r="AI425" s="683">
        <v>737</v>
      </c>
      <c r="AJ425" s="683">
        <v>716</v>
      </c>
      <c r="AK425" s="683">
        <v>712</v>
      </c>
      <c r="AL425" s="683">
        <v>811</v>
      </c>
      <c r="AM425" s="683">
        <v>742</v>
      </c>
      <c r="AN425" s="683">
        <v>750</v>
      </c>
      <c r="AO425" s="683">
        <v>723</v>
      </c>
      <c r="AP425" s="683">
        <v>730</v>
      </c>
      <c r="AQ425" s="683">
        <v>749</v>
      </c>
      <c r="AR425" s="683">
        <v>786</v>
      </c>
      <c r="AS425" s="683">
        <v>830</v>
      </c>
      <c r="AT425" s="683">
        <v>810</v>
      </c>
      <c r="AU425" s="683">
        <v>856</v>
      </c>
      <c r="AV425" s="683">
        <v>808</v>
      </c>
      <c r="AW425" s="683">
        <v>844</v>
      </c>
      <c r="AX425" s="683">
        <v>899</v>
      </c>
      <c r="AY425" s="683">
        <v>955</v>
      </c>
      <c r="AZ425" s="683">
        <v>909</v>
      </c>
      <c r="BA425" s="683">
        <v>784</v>
      </c>
      <c r="BB425" s="683">
        <v>801</v>
      </c>
      <c r="BC425" s="683">
        <v>838</v>
      </c>
      <c r="BD425" s="683">
        <v>828</v>
      </c>
      <c r="BE425" s="683">
        <v>901</v>
      </c>
      <c r="BF425" s="683">
        <v>803</v>
      </c>
      <c r="BG425" s="683">
        <v>785</v>
      </c>
      <c r="BH425" s="683">
        <v>821</v>
      </c>
      <c r="BI425" s="683">
        <v>840</v>
      </c>
      <c r="BJ425" s="683">
        <v>812</v>
      </c>
      <c r="BK425" s="683">
        <v>904</v>
      </c>
      <c r="BL425" s="683">
        <v>982</v>
      </c>
      <c r="BM425" s="683">
        <v>997</v>
      </c>
      <c r="BN425" s="683">
        <v>953</v>
      </c>
      <c r="BO425" s="683">
        <v>990</v>
      </c>
      <c r="BP425" s="683">
        <v>1015</v>
      </c>
      <c r="BQ425" s="683">
        <v>1041</v>
      </c>
      <c r="BR425" s="683">
        <v>1007</v>
      </c>
      <c r="BS425" s="683">
        <v>1006</v>
      </c>
      <c r="BT425" s="683">
        <v>1017</v>
      </c>
      <c r="BU425" s="683">
        <v>969</v>
      </c>
      <c r="BV425" s="683">
        <v>963</v>
      </c>
      <c r="BW425" s="683">
        <v>957</v>
      </c>
      <c r="BX425" s="683">
        <v>985</v>
      </c>
      <c r="BY425" s="683">
        <v>926</v>
      </c>
      <c r="BZ425" s="683">
        <v>901</v>
      </c>
      <c r="CA425" s="683">
        <v>838</v>
      </c>
      <c r="CB425" s="683">
        <v>827</v>
      </c>
      <c r="CC425" s="683">
        <v>785</v>
      </c>
      <c r="CD425" s="683">
        <v>766</v>
      </c>
      <c r="CE425" s="683">
        <v>755</v>
      </c>
      <c r="CF425" s="683">
        <v>768</v>
      </c>
      <c r="CG425" s="683">
        <v>657</v>
      </c>
      <c r="CH425" s="683">
        <v>685</v>
      </c>
      <c r="CI425" s="683">
        <v>687</v>
      </c>
      <c r="CJ425" s="683">
        <v>627</v>
      </c>
      <c r="CK425" s="683">
        <v>602</v>
      </c>
      <c r="CL425" s="683">
        <v>594</v>
      </c>
      <c r="CM425" s="683">
        <v>537</v>
      </c>
      <c r="CN425" s="683">
        <v>509</v>
      </c>
      <c r="CO425" s="683">
        <v>497</v>
      </c>
      <c r="CP425" s="683">
        <v>416</v>
      </c>
      <c r="CQ425" s="683">
        <v>389</v>
      </c>
      <c r="CR425" s="683">
        <v>294</v>
      </c>
      <c r="CS425" s="683">
        <v>279</v>
      </c>
      <c r="CT425" s="683">
        <v>268</v>
      </c>
      <c r="CU425" s="683">
        <v>220</v>
      </c>
      <c r="CV425" s="683">
        <v>177</v>
      </c>
      <c r="CW425" s="683">
        <v>149</v>
      </c>
      <c r="CX425" s="683">
        <v>122</v>
      </c>
      <c r="CY425" s="683">
        <v>379</v>
      </c>
      <c r="CZ425" s="683">
        <v>665</v>
      </c>
      <c r="DA425" s="683">
        <v>647</v>
      </c>
      <c r="DB425" s="683">
        <v>764</v>
      </c>
      <c r="DC425" s="683">
        <v>692</v>
      </c>
      <c r="DD425" s="683">
        <v>776</v>
      </c>
      <c r="DE425" s="683">
        <v>852</v>
      </c>
      <c r="DF425" s="683">
        <v>838</v>
      </c>
      <c r="DG425" s="683">
        <v>833</v>
      </c>
      <c r="DH425" s="683">
        <v>831</v>
      </c>
      <c r="DI425" s="683">
        <v>908</v>
      </c>
      <c r="DJ425" s="683">
        <v>902</v>
      </c>
      <c r="DK425" s="683">
        <v>872</v>
      </c>
      <c r="DL425" s="683">
        <v>858</v>
      </c>
      <c r="DM425" s="683">
        <v>928</v>
      </c>
      <c r="DN425" s="683">
        <v>869</v>
      </c>
      <c r="DO425" s="683">
        <v>919</v>
      </c>
      <c r="DP425" s="683">
        <v>937</v>
      </c>
      <c r="DQ425" s="683">
        <v>850</v>
      </c>
      <c r="DR425" s="683">
        <v>833</v>
      </c>
      <c r="DS425" s="683">
        <v>837</v>
      </c>
      <c r="DT425" s="683">
        <v>810</v>
      </c>
      <c r="DU425" s="683">
        <v>697</v>
      </c>
      <c r="DV425" s="683">
        <v>639</v>
      </c>
      <c r="DW425" s="683">
        <v>711</v>
      </c>
      <c r="DX425" s="683">
        <v>657</v>
      </c>
      <c r="DY425" s="683">
        <v>708</v>
      </c>
      <c r="DZ425" s="683">
        <v>730</v>
      </c>
      <c r="EA425" s="683">
        <v>805</v>
      </c>
      <c r="EB425" s="683">
        <v>766</v>
      </c>
      <c r="EC425" s="683">
        <v>752</v>
      </c>
      <c r="ED425" s="683">
        <v>772</v>
      </c>
      <c r="EE425" s="683">
        <v>828</v>
      </c>
      <c r="EF425" s="683">
        <v>762</v>
      </c>
      <c r="EG425" s="683">
        <v>880</v>
      </c>
      <c r="EH425" s="683">
        <v>834</v>
      </c>
      <c r="EI425" s="683">
        <v>823</v>
      </c>
      <c r="EJ425" s="683">
        <v>930</v>
      </c>
      <c r="EK425" s="683">
        <v>910</v>
      </c>
      <c r="EL425" s="683">
        <v>886</v>
      </c>
      <c r="EM425" s="683">
        <v>851</v>
      </c>
      <c r="EN425" s="683">
        <v>868</v>
      </c>
      <c r="EO425" s="683">
        <v>852</v>
      </c>
      <c r="EP425" s="683">
        <v>939</v>
      </c>
      <c r="EQ425" s="683">
        <v>886</v>
      </c>
      <c r="ER425" s="683">
        <v>975</v>
      </c>
      <c r="ES425" s="683">
        <v>904</v>
      </c>
      <c r="ET425" s="683">
        <v>851</v>
      </c>
      <c r="EU425" s="683">
        <v>851</v>
      </c>
      <c r="EV425" s="683">
        <v>866</v>
      </c>
      <c r="EW425" s="683">
        <v>875</v>
      </c>
      <c r="EX425" s="683">
        <v>938</v>
      </c>
      <c r="EY425" s="683">
        <v>983</v>
      </c>
      <c r="EZ425" s="683">
        <v>990</v>
      </c>
      <c r="FA425" s="683">
        <v>1062</v>
      </c>
      <c r="FB425" s="683">
        <v>1031</v>
      </c>
      <c r="FC425" s="683">
        <v>1066</v>
      </c>
      <c r="FD425" s="683">
        <v>1081</v>
      </c>
      <c r="FE425" s="683">
        <v>1070</v>
      </c>
      <c r="FF425" s="683">
        <v>1063</v>
      </c>
      <c r="FG425" s="683">
        <v>1120</v>
      </c>
      <c r="FH425" s="683">
        <v>1021</v>
      </c>
      <c r="FI425" s="683">
        <v>937</v>
      </c>
      <c r="FJ425" s="683">
        <v>1003</v>
      </c>
      <c r="FK425" s="683">
        <v>973</v>
      </c>
      <c r="FL425" s="683">
        <v>912</v>
      </c>
      <c r="FM425" s="683">
        <v>929</v>
      </c>
      <c r="FN425" s="683">
        <v>887</v>
      </c>
      <c r="FO425" s="683">
        <v>846</v>
      </c>
      <c r="FP425" s="683">
        <v>841</v>
      </c>
      <c r="FQ425" s="683">
        <v>805</v>
      </c>
      <c r="FR425" s="683">
        <v>710</v>
      </c>
      <c r="FS425" s="683">
        <v>764</v>
      </c>
      <c r="FT425" s="683">
        <v>700</v>
      </c>
      <c r="FU425" s="683">
        <v>648</v>
      </c>
      <c r="FV425" s="683">
        <v>677</v>
      </c>
      <c r="FW425" s="683">
        <v>704</v>
      </c>
      <c r="FX425" s="683">
        <v>634</v>
      </c>
      <c r="FY425" s="683">
        <v>640</v>
      </c>
      <c r="FZ425" s="683">
        <v>594</v>
      </c>
      <c r="GA425" s="683">
        <v>588</v>
      </c>
      <c r="GB425" s="683">
        <v>544</v>
      </c>
      <c r="GC425" s="683">
        <v>538</v>
      </c>
      <c r="GD425" s="683">
        <v>480</v>
      </c>
      <c r="GE425" s="683">
        <v>447</v>
      </c>
      <c r="GF425" s="683">
        <v>369</v>
      </c>
      <c r="GG425" s="683">
        <v>373</v>
      </c>
      <c r="GH425" s="683">
        <v>307</v>
      </c>
      <c r="GI425" s="683">
        <v>264</v>
      </c>
      <c r="GJ425" s="683">
        <v>215</v>
      </c>
      <c r="GK425" s="683">
        <v>223</v>
      </c>
      <c r="GL425" s="683">
        <v>788</v>
      </c>
    </row>
    <row r="426" spans="1:194" s="1" customFormat="1" ht="15" x14ac:dyDescent="0.25">
      <c r="A426" s="30" t="s">
        <v>38</v>
      </c>
      <c r="B426" s="1" t="s">
        <v>464</v>
      </c>
      <c r="C426" s="29" t="str">
        <f t="shared" si="111"/>
        <v>LA NI - Causeway Coast and Glens</v>
      </c>
      <c r="D426" s="48">
        <f t="shared" si="122"/>
        <v>6476</v>
      </c>
      <c r="E426" s="48">
        <f t="shared" si="123"/>
        <v>6255</v>
      </c>
      <c r="F426" s="49">
        <f t="shared" si="124"/>
        <v>152383</v>
      </c>
      <c r="G426" s="49">
        <f t="shared" si="125"/>
        <v>74417</v>
      </c>
      <c r="H426" s="50">
        <f t="shared" si="126"/>
        <v>77966</v>
      </c>
      <c r="I426" s="50">
        <f t="shared" si="127"/>
        <v>56165</v>
      </c>
      <c r="J426" s="50">
        <f t="shared" si="128"/>
        <v>60460</v>
      </c>
      <c r="K426" s="47">
        <f t="shared" si="129"/>
        <v>18252</v>
      </c>
      <c r="L426" s="48">
        <f t="shared" si="130"/>
        <v>17506</v>
      </c>
      <c r="M426" s="683">
        <v>842</v>
      </c>
      <c r="N426" s="683">
        <v>870</v>
      </c>
      <c r="O426" s="683">
        <v>951</v>
      </c>
      <c r="P426" s="683">
        <v>942</v>
      </c>
      <c r="Q426" s="683">
        <v>957</v>
      </c>
      <c r="R426" s="683">
        <v>1008</v>
      </c>
      <c r="S426" s="683">
        <v>991</v>
      </c>
      <c r="T426" s="683">
        <v>996</v>
      </c>
      <c r="U426" s="683">
        <v>1110</v>
      </c>
      <c r="V426" s="683">
        <v>1021</v>
      </c>
      <c r="W426" s="683">
        <v>1043</v>
      </c>
      <c r="X426" s="683">
        <v>1045</v>
      </c>
      <c r="Y426" s="683">
        <v>1111</v>
      </c>
      <c r="Z426" s="683">
        <v>1070</v>
      </c>
      <c r="AA426" s="683">
        <v>1070</v>
      </c>
      <c r="AB426" s="683">
        <v>1098</v>
      </c>
      <c r="AC426" s="683">
        <v>1078</v>
      </c>
      <c r="AD426" s="683">
        <v>1049</v>
      </c>
      <c r="AE426" s="683">
        <v>1022</v>
      </c>
      <c r="AF426" s="683">
        <v>946</v>
      </c>
      <c r="AG426" s="683">
        <v>907</v>
      </c>
      <c r="AH426" s="683">
        <v>879</v>
      </c>
      <c r="AI426" s="683">
        <v>777</v>
      </c>
      <c r="AJ426" s="683">
        <v>769</v>
      </c>
      <c r="AK426" s="683">
        <v>844</v>
      </c>
      <c r="AL426" s="683">
        <v>836</v>
      </c>
      <c r="AM426" s="683">
        <v>895</v>
      </c>
      <c r="AN426" s="683">
        <v>884</v>
      </c>
      <c r="AO426" s="683">
        <v>960</v>
      </c>
      <c r="AP426" s="683">
        <v>877</v>
      </c>
      <c r="AQ426" s="683">
        <v>739</v>
      </c>
      <c r="AR426" s="683">
        <v>889</v>
      </c>
      <c r="AS426" s="683">
        <v>923</v>
      </c>
      <c r="AT426" s="683">
        <v>894</v>
      </c>
      <c r="AU426" s="683">
        <v>932</v>
      </c>
      <c r="AV426" s="683">
        <v>960</v>
      </c>
      <c r="AW426" s="683">
        <v>917</v>
      </c>
      <c r="AX426" s="683">
        <v>997</v>
      </c>
      <c r="AY426" s="683">
        <v>989</v>
      </c>
      <c r="AZ426" s="683">
        <v>981</v>
      </c>
      <c r="BA426" s="683">
        <v>931</v>
      </c>
      <c r="BB426" s="683">
        <v>963</v>
      </c>
      <c r="BC426" s="683">
        <v>944</v>
      </c>
      <c r="BD426" s="683">
        <v>891</v>
      </c>
      <c r="BE426" s="683">
        <v>1007</v>
      </c>
      <c r="BF426" s="683">
        <v>898</v>
      </c>
      <c r="BG426" s="683">
        <v>882</v>
      </c>
      <c r="BH426" s="683">
        <v>879</v>
      </c>
      <c r="BI426" s="683">
        <v>934</v>
      </c>
      <c r="BJ426" s="683">
        <v>853</v>
      </c>
      <c r="BK426" s="683">
        <v>947</v>
      </c>
      <c r="BL426" s="683">
        <v>970</v>
      </c>
      <c r="BM426" s="683">
        <v>983</v>
      </c>
      <c r="BN426" s="683">
        <v>1005</v>
      </c>
      <c r="BO426" s="683">
        <v>1040</v>
      </c>
      <c r="BP426" s="683">
        <v>1030</v>
      </c>
      <c r="BQ426" s="683">
        <v>1022</v>
      </c>
      <c r="BR426" s="683">
        <v>1013</v>
      </c>
      <c r="BS426" s="683">
        <v>1049</v>
      </c>
      <c r="BT426" s="683">
        <v>1037</v>
      </c>
      <c r="BU426" s="683">
        <v>1004</v>
      </c>
      <c r="BV426" s="683">
        <v>1001</v>
      </c>
      <c r="BW426" s="683">
        <v>1044</v>
      </c>
      <c r="BX426" s="683">
        <v>929</v>
      </c>
      <c r="BY426" s="683">
        <v>897</v>
      </c>
      <c r="BZ426" s="683">
        <v>804</v>
      </c>
      <c r="CA426" s="683">
        <v>781</v>
      </c>
      <c r="CB426" s="683">
        <v>790</v>
      </c>
      <c r="CC426" s="683">
        <v>749</v>
      </c>
      <c r="CD426" s="683">
        <v>743</v>
      </c>
      <c r="CE426" s="683">
        <v>683</v>
      </c>
      <c r="CF426" s="683">
        <v>638</v>
      </c>
      <c r="CG426" s="683">
        <v>605</v>
      </c>
      <c r="CH426" s="683">
        <v>665</v>
      </c>
      <c r="CI426" s="683">
        <v>587</v>
      </c>
      <c r="CJ426" s="683">
        <v>662</v>
      </c>
      <c r="CK426" s="683">
        <v>540</v>
      </c>
      <c r="CL426" s="683">
        <v>559</v>
      </c>
      <c r="CM426" s="683">
        <v>471</v>
      </c>
      <c r="CN426" s="683">
        <v>403</v>
      </c>
      <c r="CO426" s="683">
        <v>393</v>
      </c>
      <c r="CP426" s="683">
        <v>322</v>
      </c>
      <c r="CQ426" s="683">
        <v>299</v>
      </c>
      <c r="CR426" s="683">
        <v>258</v>
      </c>
      <c r="CS426" s="683">
        <v>222</v>
      </c>
      <c r="CT426" s="683">
        <v>208</v>
      </c>
      <c r="CU426" s="683">
        <v>204</v>
      </c>
      <c r="CV426" s="683">
        <v>128</v>
      </c>
      <c r="CW426" s="683">
        <v>125</v>
      </c>
      <c r="CX426" s="683">
        <v>95</v>
      </c>
      <c r="CY426" s="683">
        <v>261</v>
      </c>
      <c r="CZ426" s="683">
        <v>803</v>
      </c>
      <c r="DA426" s="683">
        <v>782</v>
      </c>
      <c r="DB426" s="683">
        <v>917</v>
      </c>
      <c r="DC426" s="683">
        <v>942</v>
      </c>
      <c r="DD426" s="683">
        <v>897</v>
      </c>
      <c r="DE426" s="683">
        <v>942</v>
      </c>
      <c r="DF426" s="683">
        <v>951</v>
      </c>
      <c r="DG426" s="683">
        <v>957</v>
      </c>
      <c r="DH426" s="683">
        <v>1008</v>
      </c>
      <c r="DI426" s="683">
        <v>1036</v>
      </c>
      <c r="DJ426" s="683">
        <v>1011</v>
      </c>
      <c r="DK426" s="683">
        <v>1005</v>
      </c>
      <c r="DL426" s="683">
        <v>1046</v>
      </c>
      <c r="DM426" s="683">
        <v>1068</v>
      </c>
      <c r="DN426" s="683">
        <v>1077</v>
      </c>
      <c r="DO426" s="683">
        <v>1055</v>
      </c>
      <c r="DP426" s="683">
        <v>1042</v>
      </c>
      <c r="DQ426" s="683">
        <v>967</v>
      </c>
      <c r="DR426" s="683">
        <v>1000</v>
      </c>
      <c r="DS426" s="683">
        <v>922</v>
      </c>
      <c r="DT426" s="683">
        <v>869</v>
      </c>
      <c r="DU426" s="683">
        <v>746</v>
      </c>
      <c r="DV426" s="683">
        <v>671</v>
      </c>
      <c r="DW426" s="683">
        <v>784</v>
      </c>
      <c r="DX426" s="683">
        <v>709</v>
      </c>
      <c r="DY426" s="683">
        <v>872</v>
      </c>
      <c r="DZ426" s="683">
        <v>968</v>
      </c>
      <c r="EA426" s="683">
        <v>946</v>
      </c>
      <c r="EB426" s="683">
        <v>873</v>
      </c>
      <c r="EC426" s="683">
        <v>900</v>
      </c>
      <c r="ED426" s="683">
        <v>898</v>
      </c>
      <c r="EE426" s="683">
        <v>963</v>
      </c>
      <c r="EF426" s="683">
        <v>983</v>
      </c>
      <c r="EG426" s="683">
        <v>1014</v>
      </c>
      <c r="EH426" s="683">
        <v>1062</v>
      </c>
      <c r="EI426" s="683">
        <v>1024</v>
      </c>
      <c r="EJ426" s="683">
        <v>1173</v>
      </c>
      <c r="EK426" s="683">
        <v>1085</v>
      </c>
      <c r="EL426" s="683">
        <v>1105</v>
      </c>
      <c r="EM426" s="683">
        <v>1071</v>
      </c>
      <c r="EN426" s="683">
        <v>1087</v>
      </c>
      <c r="EO426" s="683">
        <v>1092</v>
      </c>
      <c r="EP426" s="683">
        <v>1074</v>
      </c>
      <c r="EQ426" s="683">
        <v>1043</v>
      </c>
      <c r="ER426" s="683">
        <v>1098</v>
      </c>
      <c r="ES426" s="683">
        <v>1036</v>
      </c>
      <c r="ET426" s="683">
        <v>1028</v>
      </c>
      <c r="EU426" s="683">
        <v>966</v>
      </c>
      <c r="EV426" s="683">
        <v>941</v>
      </c>
      <c r="EW426" s="683">
        <v>967</v>
      </c>
      <c r="EX426" s="683">
        <v>983</v>
      </c>
      <c r="EY426" s="683">
        <v>1025</v>
      </c>
      <c r="EZ426" s="683">
        <v>1085</v>
      </c>
      <c r="FA426" s="683">
        <v>1104</v>
      </c>
      <c r="FB426" s="683">
        <v>1054</v>
      </c>
      <c r="FC426" s="683">
        <v>1095</v>
      </c>
      <c r="FD426" s="683">
        <v>1084</v>
      </c>
      <c r="FE426" s="683">
        <v>1122</v>
      </c>
      <c r="FF426" s="683">
        <v>1133</v>
      </c>
      <c r="FG426" s="683">
        <v>1096</v>
      </c>
      <c r="FH426" s="683">
        <v>1038</v>
      </c>
      <c r="FI426" s="683">
        <v>1074</v>
      </c>
      <c r="FJ426" s="683">
        <v>1004</v>
      </c>
      <c r="FK426" s="683">
        <v>924</v>
      </c>
      <c r="FL426" s="683">
        <v>917</v>
      </c>
      <c r="FM426" s="683">
        <v>916</v>
      </c>
      <c r="FN426" s="683">
        <v>860</v>
      </c>
      <c r="FO426" s="683">
        <v>782</v>
      </c>
      <c r="FP426" s="683">
        <v>763</v>
      </c>
      <c r="FQ426" s="683">
        <v>688</v>
      </c>
      <c r="FR426" s="683">
        <v>735</v>
      </c>
      <c r="FS426" s="683">
        <v>715</v>
      </c>
      <c r="FT426" s="683">
        <v>685</v>
      </c>
      <c r="FU426" s="683">
        <v>677</v>
      </c>
      <c r="FV426" s="683">
        <v>644</v>
      </c>
      <c r="FW426" s="683">
        <v>558</v>
      </c>
      <c r="FX426" s="683">
        <v>605</v>
      </c>
      <c r="FY426" s="683">
        <v>570</v>
      </c>
      <c r="FZ426" s="683">
        <v>518</v>
      </c>
      <c r="GA426" s="683">
        <v>515</v>
      </c>
      <c r="GB426" s="683">
        <v>486</v>
      </c>
      <c r="GC426" s="683">
        <v>433</v>
      </c>
      <c r="GD426" s="683">
        <v>342</v>
      </c>
      <c r="GE426" s="683">
        <v>306</v>
      </c>
      <c r="GF426" s="683">
        <v>296</v>
      </c>
      <c r="GG426" s="683">
        <v>256</v>
      </c>
      <c r="GH426" s="683">
        <v>279</v>
      </c>
      <c r="GI426" s="683">
        <v>196</v>
      </c>
      <c r="GJ426" s="683">
        <v>194</v>
      </c>
      <c r="GK426" s="683">
        <v>172</v>
      </c>
      <c r="GL426" s="683">
        <v>561</v>
      </c>
    </row>
    <row r="427" spans="1:194" s="1" customFormat="1" ht="15" x14ac:dyDescent="0.25">
      <c r="A427" s="30" t="s">
        <v>38</v>
      </c>
      <c r="B427" s="1" t="s">
        <v>465</v>
      </c>
      <c r="C427" s="29" t="str">
        <f t="shared" si="111"/>
        <v>LA NI - Derry City and Strabane</v>
      </c>
      <c r="D427" s="48">
        <f t="shared" si="122"/>
        <v>5126</v>
      </c>
      <c r="E427" s="48">
        <f t="shared" si="123"/>
        <v>4792</v>
      </c>
      <c r="F427" s="49">
        <f t="shared" si="124"/>
        <v>117687</v>
      </c>
      <c r="G427" s="49">
        <f t="shared" si="125"/>
        <v>58839</v>
      </c>
      <c r="H427" s="50">
        <f t="shared" si="126"/>
        <v>58848</v>
      </c>
      <c r="I427" s="50">
        <f t="shared" si="127"/>
        <v>44658</v>
      </c>
      <c r="J427" s="50">
        <f t="shared" si="128"/>
        <v>45237</v>
      </c>
      <c r="K427" s="47">
        <f t="shared" si="129"/>
        <v>14181</v>
      </c>
      <c r="L427" s="48">
        <f t="shared" si="130"/>
        <v>13611</v>
      </c>
      <c r="M427" s="683">
        <v>640</v>
      </c>
      <c r="N427" s="683">
        <v>709</v>
      </c>
      <c r="O427" s="683">
        <v>688</v>
      </c>
      <c r="P427" s="683">
        <v>711</v>
      </c>
      <c r="Q427" s="683">
        <v>724</v>
      </c>
      <c r="R427" s="683">
        <v>802</v>
      </c>
      <c r="S427" s="683">
        <v>801</v>
      </c>
      <c r="T427" s="683">
        <v>755</v>
      </c>
      <c r="U427" s="683">
        <v>844</v>
      </c>
      <c r="V427" s="683">
        <v>779</v>
      </c>
      <c r="W427" s="683">
        <v>765</v>
      </c>
      <c r="X427" s="683">
        <v>837</v>
      </c>
      <c r="Y427" s="683">
        <v>865</v>
      </c>
      <c r="Z427" s="683">
        <v>775</v>
      </c>
      <c r="AA427" s="683">
        <v>909</v>
      </c>
      <c r="AB427" s="683">
        <v>885</v>
      </c>
      <c r="AC427" s="683">
        <v>864</v>
      </c>
      <c r="AD427" s="683">
        <v>828</v>
      </c>
      <c r="AE427" s="683">
        <v>783</v>
      </c>
      <c r="AF427" s="683">
        <v>638</v>
      </c>
      <c r="AG427" s="683">
        <v>581</v>
      </c>
      <c r="AH427" s="683">
        <v>608</v>
      </c>
      <c r="AI427" s="683">
        <v>579</v>
      </c>
      <c r="AJ427" s="683">
        <v>599</v>
      </c>
      <c r="AK427" s="683">
        <v>673</v>
      </c>
      <c r="AL427" s="683">
        <v>710</v>
      </c>
      <c r="AM427" s="683">
        <v>671</v>
      </c>
      <c r="AN427" s="683">
        <v>654</v>
      </c>
      <c r="AO427" s="683">
        <v>644</v>
      </c>
      <c r="AP427" s="683">
        <v>605</v>
      </c>
      <c r="AQ427" s="683">
        <v>663</v>
      </c>
      <c r="AR427" s="683">
        <v>663</v>
      </c>
      <c r="AS427" s="683">
        <v>571</v>
      </c>
      <c r="AT427" s="683">
        <v>621</v>
      </c>
      <c r="AU427" s="683">
        <v>652</v>
      </c>
      <c r="AV427" s="683">
        <v>664</v>
      </c>
      <c r="AW427" s="683">
        <v>713</v>
      </c>
      <c r="AX427" s="683">
        <v>695</v>
      </c>
      <c r="AY427" s="683">
        <v>770</v>
      </c>
      <c r="AZ427" s="683">
        <v>771</v>
      </c>
      <c r="BA427" s="683">
        <v>739</v>
      </c>
      <c r="BB427" s="683">
        <v>790</v>
      </c>
      <c r="BC427" s="683">
        <v>771</v>
      </c>
      <c r="BD427" s="683">
        <v>794</v>
      </c>
      <c r="BE427" s="683">
        <v>779</v>
      </c>
      <c r="BF427" s="683">
        <v>712</v>
      </c>
      <c r="BG427" s="683">
        <v>740</v>
      </c>
      <c r="BH427" s="683">
        <v>670</v>
      </c>
      <c r="BI427" s="683">
        <v>669</v>
      </c>
      <c r="BJ427" s="683">
        <v>738</v>
      </c>
      <c r="BK427" s="683">
        <v>757</v>
      </c>
      <c r="BL427" s="683">
        <v>764</v>
      </c>
      <c r="BM427" s="683">
        <v>805</v>
      </c>
      <c r="BN427" s="683">
        <v>810</v>
      </c>
      <c r="BO427" s="683">
        <v>815</v>
      </c>
      <c r="BP427" s="683">
        <v>765</v>
      </c>
      <c r="BQ427" s="683">
        <v>781</v>
      </c>
      <c r="BR427" s="683">
        <v>746</v>
      </c>
      <c r="BS427" s="683">
        <v>724</v>
      </c>
      <c r="BT427" s="683">
        <v>792</v>
      </c>
      <c r="BU427" s="683">
        <v>761</v>
      </c>
      <c r="BV427" s="683">
        <v>819</v>
      </c>
      <c r="BW427" s="683">
        <v>771</v>
      </c>
      <c r="BX427" s="683">
        <v>765</v>
      </c>
      <c r="BY427" s="683">
        <v>735</v>
      </c>
      <c r="BZ427" s="683">
        <v>665</v>
      </c>
      <c r="CA427" s="683">
        <v>682</v>
      </c>
      <c r="CB427" s="683">
        <v>690</v>
      </c>
      <c r="CC427" s="683">
        <v>724</v>
      </c>
      <c r="CD427" s="683">
        <v>658</v>
      </c>
      <c r="CE427" s="683">
        <v>646</v>
      </c>
      <c r="CF427" s="683">
        <v>623</v>
      </c>
      <c r="CG427" s="683">
        <v>572</v>
      </c>
      <c r="CH427" s="683">
        <v>597</v>
      </c>
      <c r="CI427" s="683">
        <v>514</v>
      </c>
      <c r="CJ427" s="683">
        <v>556</v>
      </c>
      <c r="CK427" s="683">
        <v>488</v>
      </c>
      <c r="CL427" s="683">
        <v>464</v>
      </c>
      <c r="CM427" s="683">
        <v>414</v>
      </c>
      <c r="CN427" s="683">
        <v>363</v>
      </c>
      <c r="CO427" s="683">
        <v>354</v>
      </c>
      <c r="CP427" s="683">
        <v>327</v>
      </c>
      <c r="CQ427" s="683">
        <v>268</v>
      </c>
      <c r="CR427" s="683">
        <v>224</v>
      </c>
      <c r="CS427" s="683">
        <v>230</v>
      </c>
      <c r="CT427" s="683">
        <v>187</v>
      </c>
      <c r="CU427" s="683">
        <v>199</v>
      </c>
      <c r="CV427" s="683">
        <v>149</v>
      </c>
      <c r="CW427" s="683">
        <v>115</v>
      </c>
      <c r="CX427" s="683">
        <v>117</v>
      </c>
      <c r="CY427" s="683">
        <v>292</v>
      </c>
      <c r="CZ427" s="683">
        <v>611</v>
      </c>
      <c r="DA427" s="683">
        <v>616</v>
      </c>
      <c r="DB427" s="683">
        <v>669</v>
      </c>
      <c r="DC427" s="683">
        <v>750</v>
      </c>
      <c r="DD427" s="683">
        <v>724</v>
      </c>
      <c r="DE427" s="683">
        <v>708</v>
      </c>
      <c r="DF427" s="683">
        <v>797</v>
      </c>
      <c r="DG427" s="683">
        <v>790</v>
      </c>
      <c r="DH427" s="683">
        <v>780</v>
      </c>
      <c r="DI427" s="683">
        <v>817</v>
      </c>
      <c r="DJ427" s="683">
        <v>834</v>
      </c>
      <c r="DK427" s="683">
        <v>723</v>
      </c>
      <c r="DL427" s="683">
        <v>797</v>
      </c>
      <c r="DM427" s="683">
        <v>829</v>
      </c>
      <c r="DN427" s="683">
        <v>832</v>
      </c>
      <c r="DO427" s="683">
        <v>769</v>
      </c>
      <c r="DP427" s="683">
        <v>766</v>
      </c>
      <c r="DQ427" s="683">
        <v>799</v>
      </c>
      <c r="DR427" s="683">
        <v>764</v>
      </c>
      <c r="DS427" s="683">
        <v>502</v>
      </c>
      <c r="DT427" s="683">
        <v>410</v>
      </c>
      <c r="DU427" s="683">
        <v>464</v>
      </c>
      <c r="DV427" s="683">
        <v>530</v>
      </c>
      <c r="DW427" s="683">
        <v>551</v>
      </c>
      <c r="DX427" s="683">
        <v>627</v>
      </c>
      <c r="DY427" s="683">
        <v>583</v>
      </c>
      <c r="DZ427" s="683">
        <v>623</v>
      </c>
      <c r="EA427" s="683">
        <v>559</v>
      </c>
      <c r="EB427" s="683">
        <v>628</v>
      </c>
      <c r="EC427" s="683">
        <v>630</v>
      </c>
      <c r="ED427" s="683">
        <v>551</v>
      </c>
      <c r="EE427" s="683">
        <v>592</v>
      </c>
      <c r="EF427" s="683">
        <v>622</v>
      </c>
      <c r="EG427" s="683">
        <v>602</v>
      </c>
      <c r="EH427" s="683">
        <v>701</v>
      </c>
      <c r="EI427" s="683">
        <v>716</v>
      </c>
      <c r="EJ427" s="683">
        <v>712</v>
      </c>
      <c r="EK427" s="683">
        <v>780</v>
      </c>
      <c r="EL427" s="683">
        <v>758</v>
      </c>
      <c r="EM427" s="683">
        <v>812</v>
      </c>
      <c r="EN427" s="683">
        <v>836</v>
      </c>
      <c r="EO427" s="683">
        <v>735</v>
      </c>
      <c r="EP427" s="683">
        <v>726</v>
      </c>
      <c r="EQ427" s="683">
        <v>784</v>
      </c>
      <c r="ER427" s="683">
        <v>843</v>
      </c>
      <c r="ES427" s="683">
        <v>835</v>
      </c>
      <c r="ET427" s="683">
        <v>736</v>
      </c>
      <c r="EU427" s="683">
        <v>743</v>
      </c>
      <c r="EV427" s="683">
        <v>738</v>
      </c>
      <c r="EW427" s="683">
        <v>682</v>
      </c>
      <c r="EX427" s="683">
        <v>773</v>
      </c>
      <c r="EY427" s="683">
        <v>770</v>
      </c>
      <c r="EZ427" s="683">
        <v>796</v>
      </c>
      <c r="FA427" s="683">
        <v>775</v>
      </c>
      <c r="FB427" s="683">
        <v>766</v>
      </c>
      <c r="FC427" s="683">
        <v>861</v>
      </c>
      <c r="FD427" s="683">
        <v>817</v>
      </c>
      <c r="FE427" s="683">
        <v>800</v>
      </c>
      <c r="FF427" s="683">
        <v>795</v>
      </c>
      <c r="FG427" s="683">
        <v>805</v>
      </c>
      <c r="FH427" s="683">
        <v>807</v>
      </c>
      <c r="FI427" s="683">
        <v>759</v>
      </c>
      <c r="FJ427" s="683">
        <v>766</v>
      </c>
      <c r="FK427" s="683">
        <v>737</v>
      </c>
      <c r="FL427" s="683">
        <v>743</v>
      </c>
      <c r="FM427" s="683">
        <v>747</v>
      </c>
      <c r="FN427" s="683">
        <v>719</v>
      </c>
      <c r="FO427" s="683">
        <v>669</v>
      </c>
      <c r="FP427" s="683">
        <v>648</v>
      </c>
      <c r="FQ427" s="683">
        <v>656</v>
      </c>
      <c r="FR427" s="683">
        <v>591</v>
      </c>
      <c r="FS427" s="683">
        <v>613</v>
      </c>
      <c r="FT427" s="683">
        <v>581</v>
      </c>
      <c r="FU427" s="683">
        <v>550</v>
      </c>
      <c r="FV427" s="683">
        <v>555</v>
      </c>
      <c r="FW427" s="683">
        <v>547</v>
      </c>
      <c r="FX427" s="683">
        <v>513</v>
      </c>
      <c r="FY427" s="683">
        <v>517</v>
      </c>
      <c r="FZ427" s="683">
        <v>458</v>
      </c>
      <c r="GA427" s="683">
        <v>430</v>
      </c>
      <c r="GB427" s="683">
        <v>381</v>
      </c>
      <c r="GC427" s="683">
        <v>349</v>
      </c>
      <c r="GD427" s="683">
        <v>338</v>
      </c>
      <c r="GE427" s="683">
        <v>298</v>
      </c>
      <c r="GF427" s="683">
        <v>244</v>
      </c>
      <c r="GG427" s="683">
        <v>248</v>
      </c>
      <c r="GH427" s="683">
        <v>230</v>
      </c>
      <c r="GI427" s="683">
        <v>238</v>
      </c>
      <c r="GJ427" s="683">
        <v>189</v>
      </c>
      <c r="GK427" s="683">
        <v>153</v>
      </c>
      <c r="GL427" s="683">
        <v>630</v>
      </c>
    </row>
    <row r="428" spans="1:194" s="1" customFormat="1" ht="15" x14ac:dyDescent="0.25">
      <c r="A428" s="30" t="s">
        <v>38</v>
      </c>
      <c r="B428" s="1" t="s">
        <v>466</v>
      </c>
      <c r="C428" s="29" t="str">
        <f t="shared" si="111"/>
        <v>LA NI - Fermanagh and Omagh</v>
      </c>
      <c r="D428" s="48">
        <f t="shared" si="122"/>
        <v>6152</v>
      </c>
      <c r="E428" s="48">
        <f t="shared" si="123"/>
        <v>5794</v>
      </c>
      <c r="F428" s="49">
        <f t="shared" si="124"/>
        <v>151669</v>
      </c>
      <c r="G428" s="49">
        <f t="shared" si="125"/>
        <v>74832</v>
      </c>
      <c r="H428" s="50">
        <f t="shared" si="126"/>
        <v>76837</v>
      </c>
      <c r="I428" s="50">
        <f t="shared" si="127"/>
        <v>57152</v>
      </c>
      <c r="J428" s="50">
        <f t="shared" si="128"/>
        <v>60464</v>
      </c>
      <c r="K428" s="47">
        <f t="shared" si="129"/>
        <v>17680</v>
      </c>
      <c r="L428" s="48">
        <f t="shared" si="130"/>
        <v>16373</v>
      </c>
      <c r="M428" s="683">
        <v>858</v>
      </c>
      <c r="N428" s="683">
        <v>844</v>
      </c>
      <c r="O428" s="683">
        <v>892</v>
      </c>
      <c r="P428" s="683">
        <v>863</v>
      </c>
      <c r="Q428" s="683">
        <v>956</v>
      </c>
      <c r="R428" s="683">
        <v>971</v>
      </c>
      <c r="S428" s="683">
        <v>1037</v>
      </c>
      <c r="T428" s="683">
        <v>1034</v>
      </c>
      <c r="U428" s="683">
        <v>974</v>
      </c>
      <c r="V428" s="683">
        <v>1070</v>
      </c>
      <c r="W428" s="683">
        <v>1029</v>
      </c>
      <c r="X428" s="683">
        <v>1000</v>
      </c>
      <c r="Y428" s="683">
        <v>1053</v>
      </c>
      <c r="Z428" s="683">
        <v>1086</v>
      </c>
      <c r="AA428" s="683">
        <v>1037</v>
      </c>
      <c r="AB428" s="683">
        <v>985</v>
      </c>
      <c r="AC428" s="683">
        <v>1009</v>
      </c>
      <c r="AD428" s="683">
        <v>982</v>
      </c>
      <c r="AE428" s="683">
        <v>934</v>
      </c>
      <c r="AF428" s="683">
        <v>828</v>
      </c>
      <c r="AG428" s="683">
        <v>698</v>
      </c>
      <c r="AH428" s="683">
        <v>697</v>
      </c>
      <c r="AI428" s="683">
        <v>631</v>
      </c>
      <c r="AJ428" s="683">
        <v>643</v>
      </c>
      <c r="AK428" s="683">
        <v>704</v>
      </c>
      <c r="AL428" s="683">
        <v>789</v>
      </c>
      <c r="AM428" s="683">
        <v>739</v>
      </c>
      <c r="AN428" s="683">
        <v>803</v>
      </c>
      <c r="AO428" s="683">
        <v>871</v>
      </c>
      <c r="AP428" s="683">
        <v>853</v>
      </c>
      <c r="AQ428" s="683">
        <v>928</v>
      </c>
      <c r="AR428" s="683">
        <v>952</v>
      </c>
      <c r="AS428" s="683">
        <v>983</v>
      </c>
      <c r="AT428" s="683">
        <v>1062</v>
      </c>
      <c r="AU428" s="683">
        <v>1102</v>
      </c>
      <c r="AV428" s="683">
        <v>1052</v>
      </c>
      <c r="AW428" s="683">
        <v>1114</v>
      </c>
      <c r="AX428" s="683">
        <v>1048</v>
      </c>
      <c r="AY428" s="683">
        <v>1020</v>
      </c>
      <c r="AZ428" s="683">
        <v>1137</v>
      </c>
      <c r="BA428" s="683">
        <v>1039</v>
      </c>
      <c r="BB428" s="683">
        <v>1096</v>
      </c>
      <c r="BC428" s="683">
        <v>1019</v>
      </c>
      <c r="BD428" s="683">
        <v>1005</v>
      </c>
      <c r="BE428" s="683">
        <v>1063</v>
      </c>
      <c r="BF428" s="683">
        <v>1044</v>
      </c>
      <c r="BG428" s="683">
        <v>959</v>
      </c>
      <c r="BH428" s="683">
        <v>867</v>
      </c>
      <c r="BI428" s="683">
        <v>973</v>
      </c>
      <c r="BJ428" s="683">
        <v>907</v>
      </c>
      <c r="BK428" s="683">
        <v>915</v>
      </c>
      <c r="BL428" s="683">
        <v>968</v>
      </c>
      <c r="BM428" s="683">
        <v>1000</v>
      </c>
      <c r="BN428" s="683">
        <v>992</v>
      </c>
      <c r="BO428" s="683">
        <v>944</v>
      </c>
      <c r="BP428" s="683">
        <v>982</v>
      </c>
      <c r="BQ428" s="683">
        <v>1022</v>
      </c>
      <c r="BR428" s="683">
        <v>1029</v>
      </c>
      <c r="BS428" s="683">
        <v>1041</v>
      </c>
      <c r="BT428" s="683">
        <v>1030</v>
      </c>
      <c r="BU428" s="683">
        <v>998</v>
      </c>
      <c r="BV428" s="683">
        <v>962</v>
      </c>
      <c r="BW428" s="683">
        <v>954</v>
      </c>
      <c r="BX428" s="683">
        <v>970</v>
      </c>
      <c r="BY428" s="683">
        <v>868</v>
      </c>
      <c r="BZ428" s="683">
        <v>849</v>
      </c>
      <c r="CA428" s="683">
        <v>826</v>
      </c>
      <c r="CB428" s="683">
        <v>776</v>
      </c>
      <c r="CC428" s="683">
        <v>726</v>
      </c>
      <c r="CD428" s="683">
        <v>710</v>
      </c>
      <c r="CE428" s="683">
        <v>691</v>
      </c>
      <c r="CF428" s="683">
        <v>646</v>
      </c>
      <c r="CG428" s="683">
        <v>580</v>
      </c>
      <c r="CH428" s="683">
        <v>596</v>
      </c>
      <c r="CI428" s="683">
        <v>607</v>
      </c>
      <c r="CJ428" s="683">
        <v>557</v>
      </c>
      <c r="CK428" s="683">
        <v>577</v>
      </c>
      <c r="CL428" s="683">
        <v>559</v>
      </c>
      <c r="CM428" s="683">
        <v>501</v>
      </c>
      <c r="CN428" s="683">
        <v>455</v>
      </c>
      <c r="CO428" s="683">
        <v>383</v>
      </c>
      <c r="CP428" s="683">
        <v>480</v>
      </c>
      <c r="CQ428" s="683">
        <v>372</v>
      </c>
      <c r="CR428" s="683">
        <v>312</v>
      </c>
      <c r="CS428" s="683">
        <v>316</v>
      </c>
      <c r="CT428" s="683">
        <v>279</v>
      </c>
      <c r="CU428" s="683">
        <v>220</v>
      </c>
      <c r="CV428" s="683">
        <v>187</v>
      </c>
      <c r="CW428" s="683">
        <v>166</v>
      </c>
      <c r="CX428" s="683">
        <v>135</v>
      </c>
      <c r="CY428" s="683">
        <v>411</v>
      </c>
      <c r="CZ428" s="683">
        <v>778</v>
      </c>
      <c r="DA428" s="683">
        <v>767</v>
      </c>
      <c r="DB428" s="683">
        <v>842</v>
      </c>
      <c r="DC428" s="683">
        <v>832</v>
      </c>
      <c r="DD428" s="683">
        <v>823</v>
      </c>
      <c r="DE428" s="683">
        <v>933</v>
      </c>
      <c r="DF428" s="683">
        <v>922</v>
      </c>
      <c r="DG428" s="683">
        <v>893</v>
      </c>
      <c r="DH428" s="683">
        <v>951</v>
      </c>
      <c r="DI428" s="683">
        <v>936</v>
      </c>
      <c r="DJ428" s="683">
        <v>927</v>
      </c>
      <c r="DK428" s="683">
        <v>975</v>
      </c>
      <c r="DL428" s="683">
        <v>982</v>
      </c>
      <c r="DM428" s="683">
        <v>993</v>
      </c>
      <c r="DN428" s="683">
        <v>963</v>
      </c>
      <c r="DO428" s="683">
        <v>1015</v>
      </c>
      <c r="DP428" s="683">
        <v>990</v>
      </c>
      <c r="DQ428" s="683">
        <v>851</v>
      </c>
      <c r="DR428" s="683">
        <v>857</v>
      </c>
      <c r="DS428" s="683">
        <v>675</v>
      </c>
      <c r="DT428" s="683">
        <v>615</v>
      </c>
      <c r="DU428" s="683">
        <v>539</v>
      </c>
      <c r="DV428" s="683">
        <v>499</v>
      </c>
      <c r="DW428" s="683">
        <v>594</v>
      </c>
      <c r="DX428" s="683">
        <v>652</v>
      </c>
      <c r="DY428" s="683">
        <v>697</v>
      </c>
      <c r="DZ428" s="683">
        <v>772</v>
      </c>
      <c r="EA428" s="683">
        <v>793</v>
      </c>
      <c r="EB428" s="683">
        <v>778</v>
      </c>
      <c r="EC428" s="683">
        <v>917</v>
      </c>
      <c r="ED428" s="683">
        <v>1009</v>
      </c>
      <c r="EE428" s="683">
        <v>982</v>
      </c>
      <c r="EF428" s="683">
        <v>1095</v>
      </c>
      <c r="EG428" s="683">
        <v>1098</v>
      </c>
      <c r="EH428" s="683">
        <v>1121</v>
      </c>
      <c r="EI428" s="683">
        <v>975</v>
      </c>
      <c r="EJ428" s="683">
        <v>1121</v>
      </c>
      <c r="EK428" s="683">
        <v>1169</v>
      </c>
      <c r="EL428" s="683">
        <v>1137</v>
      </c>
      <c r="EM428" s="683">
        <v>1157</v>
      </c>
      <c r="EN428" s="683">
        <v>1132</v>
      </c>
      <c r="EO428" s="683">
        <v>1105</v>
      </c>
      <c r="EP428" s="683">
        <v>1101</v>
      </c>
      <c r="EQ428" s="683">
        <v>1121</v>
      </c>
      <c r="ER428" s="683">
        <v>1080</v>
      </c>
      <c r="ES428" s="683">
        <v>1040</v>
      </c>
      <c r="ET428" s="683">
        <v>969</v>
      </c>
      <c r="EU428" s="683">
        <v>970</v>
      </c>
      <c r="EV428" s="683">
        <v>992</v>
      </c>
      <c r="EW428" s="683">
        <v>931</v>
      </c>
      <c r="EX428" s="683">
        <v>922</v>
      </c>
      <c r="EY428" s="683">
        <v>986</v>
      </c>
      <c r="EZ428" s="683">
        <v>956</v>
      </c>
      <c r="FA428" s="683">
        <v>1046</v>
      </c>
      <c r="FB428" s="683">
        <v>1065</v>
      </c>
      <c r="FC428" s="683">
        <v>1049</v>
      </c>
      <c r="FD428" s="683">
        <v>1093</v>
      </c>
      <c r="FE428" s="683">
        <v>1107</v>
      </c>
      <c r="FF428" s="683">
        <v>1074</v>
      </c>
      <c r="FG428" s="683">
        <v>1134</v>
      </c>
      <c r="FH428" s="683">
        <v>1084</v>
      </c>
      <c r="FI428" s="683">
        <v>1027</v>
      </c>
      <c r="FJ428" s="683">
        <v>1044</v>
      </c>
      <c r="FK428" s="683">
        <v>998</v>
      </c>
      <c r="FL428" s="683">
        <v>940</v>
      </c>
      <c r="FM428" s="683">
        <v>924</v>
      </c>
      <c r="FN428" s="683">
        <v>879</v>
      </c>
      <c r="FO428" s="683">
        <v>806</v>
      </c>
      <c r="FP428" s="683">
        <v>804</v>
      </c>
      <c r="FQ428" s="683">
        <v>692</v>
      </c>
      <c r="FR428" s="683">
        <v>668</v>
      </c>
      <c r="FS428" s="683">
        <v>703</v>
      </c>
      <c r="FT428" s="683">
        <v>652</v>
      </c>
      <c r="FU428" s="683">
        <v>632</v>
      </c>
      <c r="FV428" s="683">
        <v>620</v>
      </c>
      <c r="FW428" s="683">
        <v>678</v>
      </c>
      <c r="FX428" s="683">
        <v>627</v>
      </c>
      <c r="FY428" s="683">
        <v>634</v>
      </c>
      <c r="FZ428" s="683">
        <v>531</v>
      </c>
      <c r="GA428" s="683">
        <v>539</v>
      </c>
      <c r="GB428" s="683">
        <v>570</v>
      </c>
      <c r="GC428" s="683">
        <v>546</v>
      </c>
      <c r="GD428" s="683">
        <v>490</v>
      </c>
      <c r="GE428" s="683">
        <v>414</v>
      </c>
      <c r="GF428" s="683">
        <v>410</v>
      </c>
      <c r="GG428" s="683">
        <v>388</v>
      </c>
      <c r="GH428" s="683">
        <v>323</v>
      </c>
      <c r="GI428" s="683">
        <v>314</v>
      </c>
      <c r="GJ428" s="683">
        <v>286</v>
      </c>
      <c r="GK428" s="683">
        <v>240</v>
      </c>
      <c r="GL428" s="683">
        <v>876</v>
      </c>
    </row>
    <row r="429" spans="1:194" s="1" customFormat="1" ht="15" x14ac:dyDescent="0.25">
      <c r="A429" s="30" t="s">
        <v>38</v>
      </c>
      <c r="B429" s="1" t="s">
        <v>467</v>
      </c>
      <c r="C429" s="29" t="str">
        <f t="shared" si="111"/>
        <v>LA NI - Lisburn and Castlereagh</v>
      </c>
      <c r="D429" s="48">
        <f t="shared" si="122"/>
        <v>5313</v>
      </c>
      <c r="E429" s="48">
        <f t="shared" si="123"/>
        <v>5125</v>
      </c>
      <c r="F429" s="49">
        <f t="shared" si="124"/>
        <v>139913</v>
      </c>
      <c r="G429" s="49">
        <f t="shared" si="125"/>
        <v>68772</v>
      </c>
      <c r="H429" s="50">
        <f t="shared" si="126"/>
        <v>71141</v>
      </c>
      <c r="I429" s="50">
        <f t="shared" si="127"/>
        <v>53896</v>
      </c>
      <c r="J429" s="50">
        <f t="shared" si="128"/>
        <v>57030</v>
      </c>
      <c r="K429" s="47">
        <f t="shared" si="129"/>
        <v>14876</v>
      </c>
      <c r="L429" s="48">
        <f t="shared" si="130"/>
        <v>14111</v>
      </c>
      <c r="M429" s="683">
        <v>692</v>
      </c>
      <c r="N429" s="683">
        <v>718</v>
      </c>
      <c r="O429" s="683">
        <v>715</v>
      </c>
      <c r="P429" s="683">
        <v>805</v>
      </c>
      <c r="Q429" s="683">
        <v>774</v>
      </c>
      <c r="R429" s="683">
        <v>783</v>
      </c>
      <c r="S429" s="683">
        <v>805</v>
      </c>
      <c r="T429" s="683">
        <v>861</v>
      </c>
      <c r="U429" s="683">
        <v>834</v>
      </c>
      <c r="V429" s="683">
        <v>861</v>
      </c>
      <c r="W429" s="683">
        <v>841</v>
      </c>
      <c r="X429" s="683">
        <v>874</v>
      </c>
      <c r="Y429" s="683">
        <v>887</v>
      </c>
      <c r="Z429" s="683">
        <v>875</v>
      </c>
      <c r="AA429" s="683">
        <v>907</v>
      </c>
      <c r="AB429" s="683">
        <v>871</v>
      </c>
      <c r="AC429" s="683">
        <v>948</v>
      </c>
      <c r="AD429" s="683">
        <v>825</v>
      </c>
      <c r="AE429" s="683">
        <v>893</v>
      </c>
      <c r="AF429" s="683">
        <v>827</v>
      </c>
      <c r="AG429" s="683">
        <v>732</v>
      </c>
      <c r="AH429" s="683">
        <v>712</v>
      </c>
      <c r="AI429" s="683">
        <v>631</v>
      </c>
      <c r="AJ429" s="683">
        <v>675</v>
      </c>
      <c r="AK429" s="683">
        <v>694</v>
      </c>
      <c r="AL429" s="683">
        <v>780</v>
      </c>
      <c r="AM429" s="683">
        <v>771</v>
      </c>
      <c r="AN429" s="683">
        <v>826</v>
      </c>
      <c r="AO429" s="683">
        <v>784</v>
      </c>
      <c r="AP429" s="683">
        <v>807</v>
      </c>
      <c r="AQ429" s="683">
        <v>828</v>
      </c>
      <c r="AR429" s="683">
        <v>799</v>
      </c>
      <c r="AS429" s="683">
        <v>810</v>
      </c>
      <c r="AT429" s="683">
        <v>798</v>
      </c>
      <c r="AU429" s="683">
        <v>814</v>
      </c>
      <c r="AV429" s="683">
        <v>883</v>
      </c>
      <c r="AW429" s="683">
        <v>883</v>
      </c>
      <c r="AX429" s="683">
        <v>862</v>
      </c>
      <c r="AY429" s="683">
        <v>849</v>
      </c>
      <c r="AZ429" s="683">
        <v>853</v>
      </c>
      <c r="BA429" s="683">
        <v>860</v>
      </c>
      <c r="BB429" s="683">
        <v>819</v>
      </c>
      <c r="BC429" s="683">
        <v>796</v>
      </c>
      <c r="BD429" s="683">
        <v>862</v>
      </c>
      <c r="BE429" s="683">
        <v>870</v>
      </c>
      <c r="BF429" s="683">
        <v>884</v>
      </c>
      <c r="BG429" s="683">
        <v>779</v>
      </c>
      <c r="BH429" s="683">
        <v>739</v>
      </c>
      <c r="BI429" s="683">
        <v>749</v>
      </c>
      <c r="BJ429" s="683">
        <v>841</v>
      </c>
      <c r="BK429" s="683">
        <v>903</v>
      </c>
      <c r="BL429" s="683">
        <v>970</v>
      </c>
      <c r="BM429" s="683">
        <v>950</v>
      </c>
      <c r="BN429" s="683">
        <v>1008</v>
      </c>
      <c r="BO429" s="683">
        <v>999</v>
      </c>
      <c r="BP429" s="683">
        <v>1048</v>
      </c>
      <c r="BQ429" s="683">
        <v>1071</v>
      </c>
      <c r="BR429" s="683">
        <v>1054</v>
      </c>
      <c r="BS429" s="683">
        <v>1079</v>
      </c>
      <c r="BT429" s="683">
        <v>1022</v>
      </c>
      <c r="BU429" s="683">
        <v>994</v>
      </c>
      <c r="BV429" s="683">
        <v>998</v>
      </c>
      <c r="BW429" s="683">
        <v>903</v>
      </c>
      <c r="BX429" s="683">
        <v>954</v>
      </c>
      <c r="BY429" s="683">
        <v>890</v>
      </c>
      <c r="BZ429" s="683">
        <v>934</v>
      </c>
      <c r="CA429" s="683">
        <v>852</v>
      </c>
      <c r="CB429" s="683">
        <v>750</v>
      </c>
      <c r="CC429" s="683">
        <v>796</v>
      </c>
      <c r="CD429" s="683">
        <v>719</v>
      </c>
      <c r="CE429" s="683">
        <v>725</v>
      </c>
      <c r="CF429" s="683">
        <v>665</v>
      </c>
      <c r="CG429" s="683">
        <v>647</v>
      </c>
      <c r="CH429" s="683">
        <v>609</v>
      </c>
      <c r="CI429" s="683">
        <v>640</v>
      </c>
      <c r="CJ429" s="683">
        <v>572</v>
      </c>
      <c r="CK429" s="683">
        <v>605</v>
      </c>
      <c r="CL429" s="683">
        <v>619</v>
      </c>
      <c r="CM429" s="683">
        <v>493</v>
      </c>
      <c r="CN429" s="683">
        <v>480</v>
      </c>
      <c r="CO429" s="683">
        <v>485</v>
      </c>
      <c r="CP429" s="683">
        <v>458</v>
      </c>
      <c r="CQ429" s="683">
        <v>376</v>
      </c>
      <c r="CR429" s="683">
        <v>300</v>
      </c>
      <c r="CS429" s="683">
        <v>254</v>
      </c>
      <c r="CT429" s="683">
        <v>267</v>
      </c>
      <c r="CU429" s="683">
        <v>249</v>
      </c>
      <c r="CV429" s="683">
        <v>182</v>
      </c>
      <c r="CW429" s="683">
        <v>159</v>
      </c>
      <c r="CX429" s="683">
        <v>127</v>
      </c>
      <c r="CY429" s="683">
        <v>380</v>
      </c>
      <c r="CZ429" s="683">
        <v>624</v>
      </c>
      <c r="DA429" s="683">
        <v>685</v>
      </c>
      <c r="DB429" s="683">
        <v>637</v>
      </c>
      <c r="DC429" s="683">
        <v>666</v>
      </c>
      <c r="DD429" s="683">
        <v>744</v>
      </c>
      <c r="DE429" s="683">
        <v>737</v>
      </c>
      <c r="DF429" s="683">
        <v>822</v>
      </c>
      <c r="DG429" s="683">
        <v>823</v>
      </c>
      <c r="DH429" s="683">
        <v>793</v>
      </c>
      <c r="DI429" s="683">
        <v>829</v>
      </c>
      <c r="DJ429" s="683">
        <v>807</v>
      </c>
      <c r="DK429" s="683">
        <v>819</v>
      </c>
      <c r="DL429" s="683">
        <v>871</v>
      </c>
      <c r="DM429" s="683">
        <v>875</v>
      </c>
      <c r="DN429" s="683">
        <v>850</v>
      </c>
      <c r="DO429" s="683">
        <v>835</v>
      </c>
      <c r="DP429" s="683">
        <v>829</v>
      </c>
      <c r="DQ429" s="683">
        <v>865</v>
      </c>
      <c r="DR429" s="683">
        <v>844</v>
      </c>
      <c r="DS429" s="683">
        <v>708</v>
      </c>
      <c r="DT429" s="683">
        <v>610</v>
      </c>
      <c r="DU429" s="683">
        <v>620</v>
      </c>
      <c r="DV429" s="683">
        <v>598</v>
      </c>
      <c r="DW429" s="683">
        <v>638</v>
      </c>
      <c r="DX429" s="683">
        <v>653</v>
      </c>
      <c r="DY429" s="683">
        <v>761</v>
      </c>
      <c r="DZ429" s="683">
        <v>734</v>
      </c>
      <c r="EA429" s="683">
        <v>750</v>
      </c>
      <c r="EB429" s="683">
        <v>709</v>
      </c>
      <c r="EC429" s="683">
        <v>718</v>
      </c>
      <c r="ED429" s="683">
        <v>769</v>
      </c>
      <c r="EE429" s="683">
        <v>801</v>
      </c>
      <c r="EF429" s="683">
        <v>879</v>
      </c>
      <c r="EG429" s="683">
        <v>821</v>
      </c>
      <c r="EH429" s="683">
        <v>872</v>
      </c>
      <c r="EI429" s="683">
        <v>900</v>
      </c>
      <c r="EJ429" s="683">
        <v>924</v>
      </c>
      <c r="EK429" s="683">
        <v>903</v>
      </c>
      <c r="EL429" s="683">
        <v>934</v>
      </c>
      <c r="EM429" s="683">
        <v>916</v>
      </c>
      <c r="EN429" s="683">
        <v>895</v>
      </c>
      <c r="EO429" s="683">
        <v>894</v>
      </c>
      <c r="EP429" s="683">
        <v>908</v>
      </c>
      <c r="EQ429" s="683">
        <v>955</v>
      </c>
      <c r="ER429" s="683">
        <v>944</v>
      </c>
      <c r="ES429" s="683">
        <v>939</v>
      </c>
      <c r="ET429" s="683">
        <v>859</v>
      </c>
      <c r="EU429" s="683">
        <v>860</v>
      </c>
      <c r="EV429" s="683">
        <v>841</v>
      </c>
      <c r="EW429" s="683">
        <v>876</v>
      </c>
      <c r="EX429" s="683">
        <v>901</v>
      </c>
      <c r="EY429" s="683">
        <v>984</v>
      </c>
      <c r="EZ429" s="683">
        <v>985</v>
      </c>
      <c r="FA429" s="683">
        <v>1090</v>
      </c>
      <c r="FB429" s="683">
        <v>1080</v>
      </c>
      <c r="FC429" s="683">
        <v>1051</v>
      </c>
      <c r="FD429" s="683">
        <v>1112</v>
      </c>
      <c r="FE429" s="683">
        <v>1071</v>
      </c>
      <c r="FF429" s="683">
        <v>1039</v>
      </c>
      <c r="FG429" s="683">
        <v>1109</v>
      </c>
      <c r="FH429" s="683">
        <v>1045</v>
      </c>
      <c r="FI429" s="683">
        <v>1057</v>
      </c>
      <c r="FJ429" s="683">
        <v>948</v>
      </c>
      <c r="FK429" s="683">
        <v>928</v>
      </c>
      <c r="FL429" s="683">
        <v>928</v>
      </c>
      <c r="FM429" s="683">
        <v>909</v>
      </c>
      <c r="FN429" s="683">
        <v>854</v>
      </c>
      <c r="FO429" s="683">
        <v>845</v>
      </c>
      <c r="FP429" s="683">
        <v>843</v>
      </c>
      <c r="FQ429" s="683">
        <v>740</v>
      </c>
      <c r="FR429" s="683">
        <v>680</v>
      </c>
      <c r="FS429" s="683">
        <v>769</v>
      </c>
      <c r="FT429" s="683">
        <v>689</v>
      </c>
      <c r="FU429" s="683">
        <v>725</v>
      </c>
      <c r="FV429" s="683">
        <v>666</v>
      </c>
      <c r="FW429" s="683">
        <v>706</v>
      </c>
      <c r="FX429" s="683">
        <v>657</v>
      </c>
      <c r="FY429" s="683">
        <v>716</v>
      </c>
      <c r="FZ429" s="683">
        <v>595</v>
      </c>
      <c r="GA429" s="683">
        <v>565</v>
      </c>
      <c r="GB429" s="683">
        <v>589</v>
      </c>
      <c r="GC429" s="683">
        <v>558</v>
      </c>
      <c r="GD429" s="683">
        <v>473</v>
      </c>
      <c r="GE429" s="683">
        <v>406</v>
      </c>
      <c r="GF429" s="683">
        <v>372</v>
      </c>
      <c r="GG429" s="683">
        <v>375</v>
      </c>
      <c r="GH429" s="683">
        <v>300</v>
      </c>
      <c r="GI429" s="683">
        <v>325</v>
      </c>
      <c r="GJ429" s="683">
        <v>250</v>
      </c>
      <c r="GK429" s="683">
        <v>225</v>
      </c>
      <c r="GL429" s="683">
        <v>837</v>
      </c>
    </row>
    <row r="430" spans="1:194" s="1" customFormat="1" ht="15" x14ac:dyDescent="0.25">
      <c r="A430" s="30" t="s">
        <v>38</v>
      </c>
      <c r="B430" s="1" t="s">
        <v>468</v>
      </c>
      <c r="C430" s="29" t="str">
        <f t="shared" si="111"/>
        <v>LA NI - Mid and East Antrim</v>
      </c>
      <c r="D430" s="48">
        <f t="shared" si="122"/>
        <v>6788</v>
      </c>
      <c r="E430" s="48">
        <f t="shared" si="123"/>
        <v>6606</v>
      </c>
      <c r="F430" s="49">
        <f t="shared" si="124"/>
        <v>152718</v>
      </c>
      <c r="G430" s="49">
        <f t="shared" si="125"/>
        <v>76882</v>
      </c>
      <c r="H430" s="50">
        <f t="shared" si="126"/>
        <v>75836</v>
      </c>
      <c r="I430" s="50">
        <f t="shared" si="127"/>
        <v>56884</v>
      </c>
      <c r="J430" s="50">
        <f t="shared" si="128"/>
        <v>56750</v>
      </c>
      <c r="K430" s="47">
        <f t="shared" si="129"/>
        <v>19998</v>
      </c>
      <c r="L430" s="48">
        <f t="shared" si="130"/>
        <v>19086</v>
      </c>
      <c r="M430" s="683">
        <v>960</v>
      </c>
      <c r="N430" s="683">
        <v>992</v>
      </c>
      <c r="O430" s="683">
        <v>1018</v>
      </c>
      <c r="P430" s="683">
        <v>1141</v>
      </c>
      <c r="Q430" s="683">
        <v>1093</v>
      </c>
      <c r="R430" s="683">
        <v>1108</v>
      </c>
      <c r="S430" s="683">
        <v>1128</v>
      </c>
      <c r="T430" s="683">
        <v>1145</v>
      </c>
      <c r="U430" s="683">
        <v>1161</v>
      </c>
      <c r="V430" s="683">
        <v>1138</v>
      </c>
      <c r="W430" s="683">
        <v>1138</v>
      </c>
      <c r="X430" s="683">
        <v>1188</v>
      </c>
      <c r="Y430" s="683">
        <v>1099</v>
      </c>
      <c r="Z430" s="683">
        <v>1200</v>
      </c>
      <c r="AA430" s="683">
        <v>1138</v>
      </c>
      <c r="AB430" s="683">
        <v>1115</v>
      </c>
      <c r="AC430" s="683">
        <v>1140</v>
      </c>
      <c r="AD430" s="683">
        <v>1096</v>
      </c>
      <c r="AE430" s="683">
        <v>1073</v>
      </c>
      <c r="AF430" s="683">
        <v>941</v>
      </c>
      <c r="AG430" s="683">
        <v>830</v>
      </c>
      <c r="AH430" s="683">
        <v>795</v>
      </c>
      <c r="AI430" s="683">
        <v>784</v>
      </c>
      <c r="AJ430" s="683">
        <v>834</v>
      </c>
      <c r="AK430" s="683">
        <v>897</v>
      </c>
      <c r="AL430" s="683">
        <v>916</v>
      </c>
      <c r="AM430" s="683">
        <v>954</v>
      </c>
      <c r="AN430" s="683">
        <v>945</v>
      </c>
      <c r="AO430" s="683">
        <v>915</v>
      </c>
      <c r="AP430" s="683">
        <v>949</v>
      </c>
      <c r="AQ430" s="683">
        <v>954</v>
      </c>
      <c r="AR430" s="683">
        <v>964</v>
      </c>
      <c r="AS430" s="683">
        <v>922</v>
      </c>
      <c r="AT430" s="683">
        <v>990</v>
      </c>
      <c r="AU430" s="683">
        <v>1063</v>
      </c>
      <c r="AV430" s="683">
        <v>1101</v>
      </c>
      <c r="AW430" s="683">
        <v>1077</v>
      </c>
      <c r="AX430" s="683">
        <v>1024</v>
      </c>
      <c r="AY430" s="683">
        <v>1044</v>
      </c>
      <c r="AZ430" s="683">
        <v>1134</v>
      </c>
      <c r="BA430" s="683">
        <v>1071</v>
      </c>
      <c r="BB430" s="683">
        <v>1124</v>
      </c>
      <c r="BC430" s="683">
        <v>1082</v>
      </c>
      <c r="BD430" s="683">
        <v>1087</v>
      </c>
      <c r="BE430" s="683">
        <v>1014</v>
      </c>
      <c r="BF430" s="683">
        <v>1073</v>
      </c>
      <c r="BG430" s="683">
        <v>957</v>
      </c>
      <c r="BH430" s="683">
        <v>945</v>
      </c>
      <c r="BI430" s="683">
        <v>948</v>
      </c>
      <c r="BJ430" s="683">
        <v>998</v>
      </c>
      <c r="BK430" s="683">
        <v>1019</v>
      </c>
      <c r="BL430" s="683">
        <v>1012</v>
      </c>
      <c r="BM430" s="683">
        <v>1039</v>
      </c>
      <c r="BN430" s="683">
        <v>1020</v>
      </c>
      <c r="BO430" s="683">
        <v>1023</v>
      </c>
      <c r="BP430" s="683">
        <v>960</v>
      </c>
      <c r="BQ430" s="683">
        <v>943</v>
      </c>
      <c r="BR430" s="683">
        <v>910</v>
      </c>
      <c r="BS430" s="683">
        <v>970</v>
      </c>
      <c r="BT430" s="683">
        <v>881</v>
      </c>
      <c r="BU430" s="683">
        <v>894</v>
      </c>
      <c r="BV430" s="683">
        <v>908</v>
      </c>
      <c r="BW430" s="683">
        <v>859</v>
      </c>
      <c r="BX430" s="683">
        <v>802</v>
      </c>
      <c r="BY430" s="683">
        <v>785</v>
      </c>
      <c r="BZ430" s="683">
        <v>757</v>
      </c>
      <c r="CA430" s="683">
        <v>737</v>
      </c>
      <c r="CB430" s="683">
        <v>711</v>
      </c>
      <c r="CC430" s="683">
        <v>691</v>
      </c>
      <c r="CD430" s="683">
        <v>653</v>
      </c>
      <c r="CE430" s="683">
        <v>634</v>
      </c>
      <c r="CF430" s="683">
        <v>673</v>
      </c>
      <c r="CG430" s="683">
        <v>565</v>
      </c>
      <c r="CH430" s="683">
        <v>559</v>
      </c>
      <c r="CI430" s="683">
        <v>534</v>
      </c>
      <c r="CJ430" s="683">
        <v>513</v>
      </c>
      <c r="CK430" s="683">
        <v>484</v>
      </c>
      <c r="CL430" s="683">
        <v>477</v>
      </c>
      <c r="CM430" s="683">
        <v>443</v>
      </c>
      <c r="CN430" s="683">
        <v>425</v>
      </c>
      <c r="CO430" s="683">
        <v>369</v>
      </c>
      <c r="CP430" s="683">
        <v>375</v>
      </c>
      <c r="CQ430" s="683">
        <v>284</v>
      </c>
      <c r="CR430" s="683">
        <v>262</v>
      </c>
      <c r="CS430" s="683">
        <v>228</v>
      </c>
      <c r="CT430" s="683">
        <v>194</v>
      </c>
      <c r="CU430" s="683">
        <v>182</v>
      </c>
      <c r="CV430" s="683">
        <v>151</v>
      </c>
      <c r="CW430" s="683">
        <v>133</v>
      </c>
      <c r="CX430" s="683">
        <v>98</v>
      </c>
      <c r="CY430" s="683">
        <v>322</v>
      </c>
      <c r="CZ430" s="683">
        <v>907</v>
      </c>
      <c r="DA430" s="683">
        <v>956</v>
      </c>
      <c r="DB430" s="683">
        <v>986</v>
      </c>
      <c r="DC430" s="683">
        <v>1004</v>
      </c>
      <c r="DD430" s="683">
        <v>1081</v>
      </c>
      <c r="DE430" s="683">
        <v>975</v>
      </c>
      <c r="DF430" s="683">
        <v>1080</v>
      </c>
      <c r="DG430" s="683">
        <v>1111</v>
      </c>
      <c r="DH430" s="683">
        <v>1038</v>
      </c>
      <c r="DI430" s="683">
        <v>1106</v>
      </c>
      <c r="DJ430" s="683">
        <v>1086</v>
      </c>
      <c r="DK430" s="683">
        <v>1150</v>
      </c>
      <c r="DL430" s="683">
        <v>1076</v>
      </c>
      <c r="DM430" s="683">
        <v>1095</v>
      </c>
      <c r="DN430" s="683">
        <v>1141</v>
      </c>
      <c r="DO430" s="683">
        <v>1170</v>
      </c>
      <c r="DP430" s="683">
        <v>1062</v>
      </c>
      <c r="DQ430" s="683">
        <v>1062</v>
      </c>
      <c r="DR430" s="683">
        <v>1004</v>
      </c>
      <c r="DS430" s="683">
        <v>768</v>
      </c>
      <c r="DT430" s="683">
        <v>681</v>
      </c>
      <c r="DU430" s="683">
        <v>672</v>
      </c>
      <c r="DV430" s="683">
        <v>756</v>
      </c>
      <c r="DW430" s="683">
        <v>764</v>
      </c>
      <c r="DX430" s="683">
        <v>804</v>
      </c>
      <c r="DY430" s="683">
        <v>930</v>
      </c>
      <c r="DZ430" s="683">
        <v>781</v>
      </c>
      <c r="EA430" s="683">
        <v>800</v>
      </c>
      <c r="EB430" s="683">
        <v>822</v>
      </c>
      <c r="EC430" s="683">
        <v>848</v>
      </c>
      <c r="ED430" s="683">
        <v>853</v>
      </c>
      <c r="EE430" s="683">
        <v>904</v>
      </c>
      <c r="EF430" s="683">
        <v>1004</v>
      </c>
      <c r="EG430" s="683">
        <v>954</v>
      </c>
      <c r="EH430" s="683">
        <v>1002</v>
      </c>
      <c r="EI430" s="683">
        <v>1024</v>
      </c>
      <c r="EJ430" s="683">
        <v>1095</v>
      </c>
      <c r="EK430" s="683">
        <v>1112</v>
      </c>
      <c r="EL430" s="683">
        <v>1073</v>
      </c>
      <c r="EM430" s="683">
        <v>1041</v>
      </c>
      <c r="EN430" s="683">
        <v>1093</v>
      </c>
      <c r="EO430" s="683">
        <v>1086</v>
      </c>
      <c r="EP430" s="683">
        <v>1101</v>
      </c>
      <c r="EQ430" s="683">
        <v>1137</v>
      </c>
      <c r="ER430" s="683">
        <v>1073</v>
      </c>
      <c r="ES430" s="683">
        <v>1045</v>
      </c>
      <c r="ET430" s="683">
        <v>913</v>
      </c>
      <c r="EU430" s="683">
        <v>936</v>
      </c>
      <c r="EV430" s="683">
        <v>1039</v>
      </c>
      <c r="EW430" s="683">
        <v>915</v>
      </c>
      <c r="EX430" s="683">
        <v>978</v>
      </c>
      <c r="EY430" s="683">
        <v>1027</v>
      </c>
      <c r="EZ430" s="683">
        <v>975</v>
      </c>
      <c r="FA430" s="683">
        <v>966</v>
      </c>
      <c r="FB430" s="683">
        <v>928</v>
      </c>
      <c r="FC430" s="683">
        <v>1016</v>
      </c>
      <c r="FD430" s="683">
        <v>958</v>
      </c>
      <c r="FE430" s="683">
        <v>868</v>
      </c>
      <c r="FF430" s="683">
        <v>965</v>
      </c>
      <c r="FG430" s="683">
        <v>937</v>
      </c>
      <c r="FH430" s="683">
        <v>872</v>
      </c>
      <c r="FI430" s="683">
        <v>830</v>
      </c>
      <c r="FJ430" s="683">
        <v>851</v>
      </c>
      <c r="FK430" s="683">
        <v>900</v>
      </c>
      <c r="FL430" s="683">
        <v>815</v>
      </c>
      <c r="FM430" s="683">
        <v>746</v>
      </c>
      <c r="FN430" s="683">
        <v>735</v>
      </c>
      <c r="FO430" s="683">
        <v>705</v>
      </c>
      <c r="FP430" s="683">
        <v>686</v>
      </c>
      <c r="FQ430" s="683">
        <v>620</v>
      </c>
      <c r="FR430" s="683">
        <v>611</v>
      </c>
      <c r="FS430" s="683">
        <v>610</v>
      </c>
      <c r="FT430" s="683">
        <v>602</v>
      </c>
      <c r="FU430" s="683">
        <v>611</v>
      </c>
      <c r="FV430" s="683">
        <v>606</v>
      </c>
      <c r="FW430" s="683">
        <v>535</v>
      </c>
      <c r="FX430" s="683">
        <v>509</v>
      </c>
      <c r="FY430" s="683">
        <v>534</v>
      </c>
      <c r="FZ430" s="683">
        <v>503</v>
      </c>
      <c r="GA430" s="683">
        <v>498</v>
      </c>
      <c r="GB430" s="683">
        <v>436</v>
      </c>
      <c r="GC430" s="683">
        <v>442</v>
      </c>
      <c r="GD430" s="683">
        <v>348</v>
      </c>
      <c r="GE430" s="683">
        <v>355</v>
      </c>
      <c r="GF430" s="683">
        <v>316</v>
      </c>
      <c r="GG430" s="683">
        <v>297</v>
      </c>
      <c r="GH430" s="683">
        <v>251</v>
      </c>
      <c r="GI430" s="683">
        <v>201</v>
      </c>
      <c r="GJ430" s="683">
        <v>200</v>
      </c>
      <c r="GK430" s="683">
        <v>193</v>
      </c>
      <c r="GL430" s="683">
        <v>684</v>
      </c>
    </row>
    <row r="431" spans="1:194" s="1" customFormat="1" ht="15" x14ac:dyDescent="0.25">
      <c r="A431" s="30" t="s">
        <v>38</v>
      </c>
      <c r="B431" s="1" t="s">
        <v>469</v>
      </c>
      <c r="C431" s="29" t="str">
        <f t="shared" si="111"/>
        <v>LA NI - Mid Ulster</v>
      </c>
      <c r="D431" s="48">
        <f t="shared" si="122"/>
        <v>8184</v>
      </c>
      <c r="E431" s="48">
        <f t="shared" si="123"/>
        <v>7858</v>
      </c>
      <c r="F431" s="49">
        <f t="shared" si="124"/>
        <v>183115</v>
      </c>
      <c r="G431" s="49">
        <f t="shared" si="125"/>
        <v>90482</v>
      </c>
      <c r="H431" s="50">
        <f t="shared" si="126"/>
        <v>92633</v>
      </c>
      <c r="I431" s="50">
        <f t="shared" si="127"/>
        <v>67611</v>
      </c>
      <c r="J431" s="50">
        <f t="shared" si="128"/>
        <v>70531</v>
      </c>
      <c r="K431" s="47">
        <f t="shared" si="129"/>
        <v>22871</v>
      </c>
      <c r="L431" s="48">
        <f t="shared" si="130"/>
        <v>22102</v>
      </c>
      <c r="M431" s="683">
        <v>1044</v>
      </c>
      <c r="N431" s="683">
        <v>993</v>
      </c>
      <c r="O431" s="683">
        <v>1174</v>
      </c>
      <c r="P431" s="683">
        <v>1158</v>
      </c>
      <c r="Q431" s="683">
        <v>1189</v>
      </c>
      <c r="R431" s="683">
        <v>1248</v>
      </c>
      <c r="S431" s="683">
        <v>1242</v>
      </c>
      <c r="T431" s="683">
        <v>1292</v>
      </c>
      <c r="U431" s="683">
        <v>1371</v>
      </c>
      <c r="V431" s="683">
        <v>1360</v>
      </c>
      <c r="W431" s="683">
        <v>1329</v>
      </c>
      <c r="X431" s="683">
        <v>1287</v>
      </c>
      <c r="Y431" s="683">
        <v>1419</v>
      </c>
      <c r="Z431" s="683">
        <v>1369</v>
      </c>
      <c r="AA431" s="683">
        <v>1367</v>
      </c>
      <c r="AB431" s="683">
        <v>1380</v>
      </c>
      <c r="AC431" s="683">
        <v>1344</v>
      </c>
      <c r="AD431" s="683">
        <v>1305</v>
      </c>
      <c r="AE431" s="683">
        <v>1199</v>
      </c>
      <c r="AF431" s="683">
        <v>992</v>
      </c>
      <c r="AG431" s="683">
        <v>1039</v>
      </c>
      <c r="AH431" s="683">
        <v>997</v>
      </c>
      <c r="AI431" s="683">
        <v>888</v>
      </c>
      <c r="AJ431" s="683">
        <v>918</v>
      </c>
      <c r="AK431" s="683">
        <v>977</v>
      </c>
      <c r="AL431" s="683">
        <v>1057</v>
      </c>
      <c r="AM431" s="683">
        <v>1093</v>
      </c>
      <c r="AN431" s="683">
        <v>1040</v>
      </c>
      <c r="AO431" s="683">
        <v>1006</v>
      </c>
      <c r="AP431" s="683">
        <v>1066</v>
      </c>
      <c r="AQ431" s="683">
        <v>981</v>
      </c>
      <c r="AR431" s="683">
        <v>951</v>
      </c>
      <c r="AS431" s="683">
        <v>986</v>
      </c>
      <c r="AT431" s="683">
        <v>1068</v>
      </c>
      <c r="AU431" s="683">
        <v>1075</v>
      </c>
      <c r="AV431" s="683">
        <v>1067</v>
      </c>
      <c r="AW431" s="683">
        <v>1076</v>
      </c>
      <c r="AX431" s="683">
        <v>1088</v>
      </c>
      <c r="AY431" s="683">
        <v>1146</v>
      </c>
      <c r="AZ431" s="683">
        <v>1175</v>
      </c>
      <c r="BA431" s="683">
        <v>1179</v>
      </c>
      <c r="BB431" s="683">
        <v>1187</v>
      </c>
      <c r="BC431" s="683">
        <v>1135</v>
      </c>
      <c r="BD431" s="683">
        <v>1197</v>
      </c>
      <c r="BE431" s="683">
        <v>1265</v>
      </c>
      <c r="BF431" s="683">
        <v>1172</v>
      </c>
      <c r="BG431" s="683">
        <v>1117</v>
      </c>
      <c r="BH431" s="683">
        <v>1143</v>
      </c>
      <c r="BI431" s="683">
        <v>1131</v>
      </c>
      <c r="BJ431" s="683">
        <v>1085</v>
      </c>
      <c r="BK431" s="683">
        <v>1116</v>
      </c>
      <c r="BL431" s="683">
        <v>1164</v>
      </c>
      <c r="BM431" s="683">
        <v>1148</v>
      </c>
      <c r="BN431" s="683">
        <v>1253</v>
      </c>
      <c r="BO431" s="683">
        <v>1134</v>
      </c>
      <c r="BP431" s="683">
        <v>1223</v>
      </c>
      <c r="BQ431" s="683">
        <v>1247</v>
      </c>
      <c r="BR431" s="683">
        <v>1200</v>
      </c>
      <c r="BS431" s="683">
        <v>1229</v>
      </c>
      <c r="BT431" s="683">
        <v>1250</v>
      </c>
      <c r="BU431" s="683">
        <v>1234</v>
      </c>
      <c r="BV431" s="683">
        <v>1226</v>
      </c>
      <c r="BW431" s="683">
        <v>1130</v>
      </c>
      <c r="BX431" s="683">
        <v>1151</v>
      </c>
      <c r="BY431" s="683">
        <v>1012</v>
      </c>
      <c r="BZ431" s="683">
        <v>1029</v>
      </c>
      <c r="CA431" s="683">
        <v>964</v>
      </c>
      <c r="CB431" s="683">
        <v>1006</v>
      </c>
      <c r="CC431" s="683">
        <v>978</v>
      </c>
      <c r="CD431" s="683">
        <v>913</v>
      </c>
      <c r="CE431" s="683">
        <v>866</v>
      </c>
      <c r="CF431" s="683">
        <v>802</v>
      </c>
      <c r="CG431" s="683">
        <v>758</v>
      </c>
      <c r="CH431" s="683">
        <v>772</v>
      </c>
      <c r="CI431" s="683">
        <v>751</v>
      </c>
      <c r="CJ431" s="683">
        <v>676</v>
      </c>
      <c r="CK431" s="683">
        <v>694</v>
      </c>
      <c r="CL431" s="683">
        <v>625</v>
      </c>
      <c r="CM431" s="683">
        <v>600</v>
      </c>
      <c r="CN431" s="683">
        <v>550</v>
      </c>
      <c r="CO431" s="683">
        <v>501</v>
      </c>
      <c r="CP431" s="683">
        <v>460</v>
      </c>
      <c r="CQ431" s="683">
        <v>388</v>
      </c>
      <c r="CR431" s="683">
        <v>331</v>
      </c>
      <c r="CS431" s="683">
        <v>307</v>
      </c>
      <c r="CT431" s="683">
        <v>258</v>
      </c>
      <c r="CU431" s="683">
        <v>222</v>
      </c>
      <c r="CV431" s="683">
        <v>215</v>
      </c>
      <c r="CW431" s="683">
        <v>172</v>
      </c>
      <c r="CX431" s="683">
        <v>142</v>
      </c>
      <c r="CY431" s="683">
        <v>418</v>
      </c>
      <c r="CZ431" s="683">
        <v>1025</v>
      </c>
      <c r="DA431" s="683">
        <v>1050</v>
      </c>
      <c r="DB431" s="683">
        <v>1144</v>
      </c>
      <c r="DC431" s="683">
        <v>1136</v>
      </c>
      <c r="DD431" s="683">
        <v>1126</v>
      </c>
      <c r="DE431" s="683">
        <v>1193</v>
      </c>
      <c r="DF431" s="683">
        <v>1152</v>
      </c>
      <c r="DG431" s="683">
        <v>1210</v>
      </c>
      <c r="DH431" s="683">
        <v>1311</v>
      </c>
      <c r="DI431" s="683">
        <v>1256</v>
      </c>
      <c r="DJ431" s="683">
        <v>1312</v>
      </c>
      <c r="DK431" s="683">
        <v>1329</v>
      </c>
      <c r="DL431" s="683">
        <v>1310</v>
      </c>
      <c r="DM431" s="683">
        <v>1302</v>
      </c>
      <c r="DN431" s="683">
        <v>1296</v>
      </c>
      <c r="DO431" s="683">
        <v>1345</v>
      </c>
      <c r="DP431" s="683">
        <v>1333</v>
      </c>
      <c r="DQ431" s="683">
        <v>1272</v>
      </c>
      <c r="DR431" s="683">
        <v>1152</v>
      </c>
      <c r="DS431" s="683">
        <v>810</v>
      </c>
      <c r="DT431" s="683">
        <v>728</v>
      </c>
      <c r="DU431" s="683">
        <v>772</v>
      </c>
      <c r="DV431" s="683">
        <v>788</v>
      </c>
      <c r="DW431" s="683">
        <v>898</v>
      </c>
      <c r="DX431" s="683">
        <v>919</v>
      </c>
      <c r="DY431" s="683">
        <v>995</v>
      </c>
      <c r="DZ431" s="683">
        <v>944</v>
      </c>
      <c r="EA431" s="683">
        <v>1089</v>
      </c>
      <c r="EB431" s="683">
        <v>861</v>
      </c>
      <c r="EC431" s="683">
        <v>940</v>
      </c>
      <c r="ED431" s="683">
        <v>1045</v>
      </c>
      <c r="EE431" s="683">
        <v>1003</v>
      </c>
      <c r="EF431" s="683">
        <v>1101</v>
      </c>
      <c r="EG431" s="683">
        <v>1118</v>
      </c>
      <c r="EH431" s="683">
        <v>1170</v>
      </c>
      <c r="EI431" s="683">
        <v>1168</v>
      </c>
      <c r="EJ431" s="683">
        <v>1307</v>
      </c>
      <c r="EK431" s="683">
        <v>1275</v>
      </c>
      <c r="EL431" s="683">
        <v>1262</v>
      </c>
      <c r="EM431" s="683">
        <v>1213</v>
      </c>
      <c r="EN431" s="683">
        <v>1229</v>
      </c>
      <c r="EO431" s="683">
        <v>1203</v>
      </c>
      <c r="EP431" s="683">
        <v>1275</v>
      </c>
      <c r="EQ431" s="683">
        <v>1272</v>
      </c>
      <c r="ER431" s="683">
        <v>1297</v>
      </c>
      <c r="ES431" s="683">
        <v>1225</v>
      </c>
      <c r="ET431" s="683">
        <v>1178</v>
      </c>
      <c r="EU431" s="683">
        <v>1070</v>
      </c>
      <c r="EV431" s="683">
        <v>1057</v>
      </c>
      <c r="EW431" s="683">
        <v>1123</v>
      </c>
      <c r="EX431" s="683">
        <v>1175</v>
      </c>
      <c r="EY431" s="683">
        <v>1223</v>
      </c>
      <c r="EZ431" s="683">
        <v>1195</v>
      </c>
      <c r="FA431" s="683">
        <v>1255</v>
      </c>
      <c r="FB431" s="683">
        <v>1278</v>
      </c>
      <c r="FC431" s="683">
        <v>1302</v>
      </c>
      <c r="FD431" s="683">
        <v>1334</v>
      </c>
      <c r="FE431" s="683">
        <v>1253</v>
      </c>
      <c r="FF431" s="683">
        <v>1225</v>
      </c>
      <c r="FG431" s="683">
        <v>1288</v>
      </c>
      <c r="FH431" s="683">
        <v>1248</v>
      </c>
      <c r="FI431" s="683">
        <v>1204</v>
      </c>
      <c r="FJ431" s="683">
        <v>1171</v>
      </c>
      <c r="FK431" s="683">
        <v>1252</v>
      </c>
      <c r="FL431" s="683">
        <v>1082</v>
      </c>
      <c r="FM431" s="683">
        <v>1056</v>
      </c>
      <c r="FN431" s="683">
        <v>1091</v>
      </c>
      <c r="FO431" s="683">
        <v>981</v>
      </c>
      <c r="FP431" s="683">
        <v>985</v>
      </c>
      <c r="FQ431" s="683">
        <v>947</v>
      </c>
      <c r="FR431" s="683">
        <v>896</v>
      </c>
      <c r="FS431" s="683">
        <v>845</v>
      </c>
      <c r="FT431" s="683">
        <v>851</v>
      </c>
      <c r="FU431" s="683">
        <v>810</v>
      </c>
      <c r="FV431" s="683">
        <v>778</v>
      </c>
      <c r="FW431" s="683">
        <v>778</v>
      </c>
      <c r="FX431" s="683">
        <v>745</v>
      </c>
      <c r="FY431" s="683">
        <v>658</v>
      </c>
      <c r="FZ431" s="683">
        <v>658</v>
      </c>
      <c r="GA431" s="683">
        <v>676</v>
      </c>
      <c r="GB431" s="683">
        <v>611</v>
      </c>
      <c r="GC431" s="683">
        <v>564</v>
      </c>
      <c r="GD431" s="683">
        <v>441</v>
      </c>
      <c r="GE431" s="683">
        <v>413</v>
      </c>
      <c r="GF431" s="683">
        <v>419</v>
      </c>
      <c r="GG431" s="683">
        <v>331</v>
      </c>
      <c r="GH431" s="683">
        <v>305</v>
      </c>
      <c r="GI431" s="683">
        <v>300</v>
      </c>
      <c r="GJ431" s="683">
        <v>293</v>
      </c>
      <c r="GK431" s="683">
        <v>215</v>
      </c>
      <c r="GL431" s="683">
        <v>912</v>
      </c>
    </row>
    <row r="432" spans="1:194" s="1" customFormat="1" ht="15" x14ac:dyDescent="0.25">
      <c r="A432" s="30" t="s">
        <v>38</v>
      </c>
      <c r="B432" s="1" t="s">
        <v>470</v>
      </c>
      <c r="C432" s="29" t="str">
        <f t="shared" si="111"/>
        <v>LA NI - Newry, Mourne and Down</v>
      </c>
      <c r="D432" s="48">
        <f t="shared" si="122"/>
        <v>6314</v>
      </c>
      <c r="E432" s="48">
        <f t="shared" si="123"/>
        <v>6077</v>
      </c>
      <c r="F432" s="49">
        <f t="shared" si="124"/>
        <v>165415</v>
      </c>
      <c r="G432" s="49">
        <f t="shared" si="125"/>
        <v>80526</v>
      </c>
      <c r="H432" s="50">
        <f t="shared" si="126"/>
        <v>84889</v>
      </c>
      <c r="I432" s="50">
        <f t="shared" si="127"/>
        <v>63397</v>
      </c>
      <c r="J432" s="50">
        <f t="shared" si="128"/>
        <v>68816</v>
      </c>
      <c r="K432" s="47">
        <f t="shared" si="129"/>
        <v>17129</v>
      </c>
      <c r="L432" s="48">
        <f t="shared" si="130"/>
        <v>16073</v>
      </c>
      <c r="M432" s="683">
        <v>724</v>
      </c>
      <c r="N432" s="683">
        <v>740</v>
      </c>
      <c r="O432" s="683">
        <v>817</v>
      </c>
      <c r="P432" s="683">
        <v>850</v>
      </c>
      <c r="Q432" s="683">
        <v>891</v>
      </c>
      <c r="R432" s="683">
        <v>893</v>
      </c>
      <c r="S432" s="683">
        <v>868</v>
      </c>
      <c r="T432" s="683">
        <v>948</v>
      </c>
      <c r="U432" s="683">
        <v>1011</v>
      </c>
      <c r="V432" s="683">
        <v>1004</v>
      </c>
      <c r="W432" s="683">
        <v>1020</v>
      </c>
      <c r="X432" s="683">
        <v>1049</v>
      </c>
      <c r="Y432" s="683">
        <v>1006</v>
      </c>
      <c r="Z432" s="683">
        <v>1078</v>
      </c>
      <c r="AA432" s="683">
        <v>1024</v>
      </c>
      <c r="AB432" s="683">
        <v>1081</v>
      </c>
      <c r="AC432" s="683">
        <v>1080</v>
      </c>
      <c r="AD432" s="683">
        <v>1045</v>
      </c>
      <c r="AE432" s="683">
        <v>1013</v>
      </c>
      <c r="AF432" s="683">
        <v>914</v>
      </c>
      <c r="AG432" s="683">
        <v>811</v>
      </c>
      <c r="AH432" s="683">
        <v>741</v>
      </c>
      <c r="AI432" s="683">
        <v>670</v>
      </c>
      <c r="AJ432" s="683">
        <v>683</v>
      </c>
      <c r="AK432" s="683">
        <v>734</v>
      </c>
      <c r="AL432" s="683">
        <v>822</v>
      </c>
      <c r="AM432" s="683">
        <v>872</v>
      </c>
      <c r="AN432" s="683">
        <v>882</v>
      </c>
      <c r="AO432" s="683">
        <v>913</v>
      </c>
      <c r="AP432" s="683">
        <v>813</v>
      </c>
      <c r="AQ432" s="683">
        <v>882</v>
      </c>
      <c r="AR432" s="683">
        <v>910</v>
      </c>
      <c r="AS432" s="683">
        <v>914</v>
      </c>
      <c r="AT432" s="683">
        <v>964</v>
      </c>
      <c r="AU432" s="683">
        <v>858</v>
      </c>
      <c r="AV432" s="683">
        <v>987</v>
      </c>
      <c r="AW432" s="683">
        <v>947</v>
      </c>
      <c r="AX432" s="683">
        <v>960</v>
      </c>
      <c r="AY432" s="683">
        <v>923</v>
      </c>
      <c r="AZ432" s="683">
        <v>951</v>
      </c>
      <c r="BA432" s="683">
        <v>944</v>
      </c>
      <c r="BB432" s="683">
        <v>1043</v>
      </c>
      <c r="BC432" s="683">
        <v>1032</v>
      </c>
      <c r="BD432" s="683">
        <v>1012</v>
      </c>
      <c r="BE432" s="683">
        <v>1063</v>
      </c>
      <c r="BF432" s="683">
        <v>989</v>
      </c>
      <c r="BG432" s="683">
        <v>917</v>
      </c>
      <c r="BH432" s="683">
        <v>883</v>
      </c>
      <c r="BI432" s="683">
        <v>987</v>
      </c>
      <c r="BJ432" s="683">
        <v>994</v>
      </c>
      <c r="BK432" s="683">
        <v>1000</v>
      </c>
      <c r="BL432" s="683">
        <v>1097</v>
      </c>
      <c r="BM432" s="683">
        <v>1139</v>
      </c>
      <c r="BN432" s="683">
        <v>1101</v>
      </c>
      <c r="BO432" s="683">
        <v>1078</v>
      </c>
      <c r="BP432" s="683">
        <v>1170</v>
      </c>
      <c r="BQ432" s="683">
        <v>1151</v>
      </c>
      <c r="BR432" s="683">
        <v>1147</v>
      </c>
      <c r="BS432" s="683">
        <v>1140</v>
      </c>
      <c r="BT432" s="683">
        <v>1140</v>
      </c>
      <c r="BU432" s="683">
        <v>1142</v>
      </c>
      <c r="BV432" s="683">
        <v>1125</v>
      </c>
      <c r="BW432" s="683">
        <v>1082</v>
      </c>
      <c r="BX432" s="683">
        <v>1086</v>
      </c>
      <c r="BY432" s="683">
        <v>1041</v>
      </c>
      <c r="BZ432" s="683">
        <v>1018</v>
      </c>
      <c r="CA432" s="683">
        <v>1025</v>
      </c>
      <c r="CB432" s="683">
        <v>1002</v>
      </c>
      <c r="CC432" s="683">
        <v>976</v>
      </c>
      <c r="CD432" s="683">
        <v>897</v>
      </c>
      <c r="CE432" s="683">
        <v>904</v>
      </c>
      <c r="CF432" s="683">
        <v>875</v>
      </c>
      <c r="CG432" s="683">
        <v>877</v>
      </c>
      <c r="CH432" s="683">
        <v>844</v>
      </c>
      <c r="CI432" s="683">
        <v>845</v>
      </c>
      <c r="CJ432" s="683">
        <v>857</v>
      </c>
      <c r="CK432" s="683">
        <v>862</v>
      </c>
      <c r="CL432" s="683">
        <v>838</v>
      </c>
      <c r="CM432" s="683">
        <v>771</v>
      </c>
      <c r="CN432" s="683">
        <v>708</v>
      </c>
      <c r="CO432" s="683">
        <v>682</v>
      </c>
      <c r="CP432" s="683">
        <v>653</v>
      </c>
      <c r="CQ432" s="683">
        <v>508</v>
      </c>
      <c r="CR432" s="683">
        <v>417</v>
      </c>
      <c r="CS432" s="683">
        <v>331</v>
      </c>
      <c r="CT432" s="683">
        <v>345</v>
      </c>
      <c r="CU432" s="683">
        <v>317</v>
      </c>
      <c r="CV432" s="683">
        <v>255</v>
      </c>
      <c r="CW432" s="683">
        <v>231</v>
      </c>
      <c r="CX432" s="683">
        <v>181</v>
      </c>
      <c r="CY432" s="683">
        <v>511</v>
      </c>
      <c r="CZ432" s="683">
        <v>668</v>
      </c>
      <c r="DA432" s="683">
        <v>695</v>
      </c>
      <c r="DB432" s="683">
        <v>763</v>
      </c>
      <c r="DC432" s="683">
        <v>711</v>
      </c>
      <c r="DD432" s="683">
        <v>768</v>
      </c>
      <c r="DE432" s="683">
        <v>837</v>
      </c>
      <c r="DF432" s="683">
        <v>864</v>
      </c>
      <c r="DG432" s="683">
        <v>874</v>
      </c>
      <c r="DH432" s="683">
        <v>1013</v>
      </c>
      <c r="DI432" s="683">
        <v>946</v>
      </c>
      <c r="DJ432" s="683">
        <v>940</v>
      </c>
      <c r="DK432" s="683">
        <v>917</v>
      </c>
      <c r="DL432" s="683">
        <v>1052</v>
      </c>
      <c r="DM432" s="683">
        <v>1043</v>
      </c>
      <c r="DN432" s="683">
        <v>967</v>
      </c>
      <c r="DO432" s="683">
        <v>985</v>
      </c>
      <c r="DP432" s="683">
        <v>1043</v>
      </c>
      <c r="DQ432" s="683">
        <v>987</v>
      </c>
      <c r="DR432" s="683">
        <v>886</v>
      </c>
      <c r="DS432" s="683">
        <v>767</v>
      </c>
      <c r="DT432" s="683">
        <v>734</v>
      </c>
      <c r="DU432" s="683">
        <v>653</v>
      </c>
      <c r="DV432" s="683">
        <v>541</v>
      </c>
      <c r="DW432" s="683">
        <v>609</v>
      </c>
      <c r="DX432" s="683">
        <v>674</v>
      </c>
      <c r="DY432" s="683">
        <v>779</v>
      </c>
      <c r="DZ432" s="683">
        <v>849</v>
      </c>
      <c r="EA432" s="683">
        <v>826</v>
      </c>
      <c r="EB432" s="683">
        <v>814</v>
      </c>
      <c r="EC432" s="683">
        <v>855</v>
      </c>
      <c r="ED432" s="683">
        <v>894</v>
      </c>
      <c r="EE432" s="683">
        <v>946</v>
      </c>
      <c r="EF432" s="683">
        <v>932</v>
      </c>
      <c r="EG432" s="683">
        <v>1037</v>
      </c>
      <c r="EH432" s="683">
        <v>1043</v>
      </c>
      <c r="EI432" s="683">
        <v>1117</v>
      </c>
      <c r="EJ432" s="683">
        <v>1009</v>
      </c>
      <c r="EK432" s="683">
        <v>1056</v>
      </c>
      <c r="EL432" s="683">
        <v>1049</v>
      </c>
      <c r="EM432" s="683">
        <v>1063</v>
      </c>
      <c r="EN432" s="683">
        <v>1097</v>
      </c>
      <c r="EO432" s="683">
        <v>1103</v>
      </c>
      <c r="EP432" s="683">
        <v>1031</v>
      </c>
      <c r="EQ432" s="683">
        <v>1067</v>
      </c>
      <c r="ER432" s="683">
        <v>1203</v>
      </c>
      <c r="ES432" s="683">
        <v>1123</v>
      </c>
      <c r="ET432" s="683">
        <v>1040</v>
      </c>
      <c r="EU432" s="683">
        <v>1041</v>
      </c>
      <c r="EV432" s="683">
        <v>1082</v>
      </c>
      <c r="EW432" s="683">
        <v>1078</v>
      </c>
      <c r="EX432" s="683">
        <v>1090</v>
      </c>
      <c r="EY432" s="683">
        <v>1167</v>
      </c>
      <c r="EZ432" s="683">
        <v>1133</v>
      </c>
      <c r="FA432" s="683">
        <v>1230</v>
      </c>
      <c r="FB432" s="683">
        <v>1222</v>
      </c>
      <c r="FC432" s="683">
        <v>1196</v>
      </c>
      <c r="FD432" s="683">
        <v>1262</v>
      </c>
      <c r="FE432" s="683">
        <v>1290</v>
      </c>
      <c r="FF432" s="683">
        <v>1220</v>
      </c>
      <c r="FG432" s="683">
        <v>1204</v>
      </c>
      <c r="FH432" s="683">
        <v>1298</v>
      </c>
      <c r="FI432" s="683">
        <v>1200</v>
      </c>
      <c r="FJ432" s="683">
        <v>1204</v>
      </c>
      <c r="FK432" s="683">
        <v>1190</v>
      </c>
      <c r="FL432" s="683">
        <v>1162</v>
      </c>
      <c r="FM432" s="683">
        <v>1108</v>
      </c>
      <c r="FN432" s="683">
        <v>1156</v>
      </c>
      <c r="FO432" s="683">
        <v>1072</v>
      </c>
      <c r="FP432" s="683">
        <v>956</v>
      </c>
      <c r="FQ432" s="683">
        <v>974</v>
      </c>
      <c r="FR432" s="683">
        <v>971</v>
      </c>
      <c r="FS432" s="683">
        <v>984</v>
      </c>
      <c r="FT432" s="683">
        <v>923</v>
      </c>
      <c r="FU432" s="683">
        <v>964</v>
      </c>
      <c r="FV432" s="683">
        <v>932</v>
      </c>
      <c r="FW432" s="683">
        <v>936</v>
      </c>
      <c r="FX432" s="683">
        <v>1030</v>
      </c>
      <c r="FY432" s="683">
        <v>985</v>
      </c>
      <c r="FZ432" s="683">
        <v>866</v>
      </c>
      <c r="GA432" s="683">
        <v>870</v>
      </c>
      <c r="GB432" s="683">
        <v>802</v>
      </c>
      <c r="GC432" s="683">
        <v>722</v>
      </c>
      <c r="GD432" s="683">
        <v>583</v>
      </c>
      <c r="GE432" s="683">
        <v>524</v>
      </c>
      <c r="GF432" s="683">
        <v>455</v>
      </c>
      <c r="GG432" s="683">
        <v>471</v>
      </c>
      <c r="GH432" s="683">
        <v>421</v>
      </c>
      <c r="GI432" s="683">
        <v>349</v>
      </c>
      <c r="GJ432" s="683">
        <v>287</v>
      </c>
      <c r="GK432" s="683">
        <v>274</v>
      </c>
      <c r="GL432" s="683">
        <v>1135</v>
      </c>
    </row>
    <row r="433" spans="1:194" s="95" customFormat="1" x14ac:dyDescent="0.25">
      <c r="A433" s="92"/>
      <c r="B433" s="99"/>
      <c r="C433" s="92"/>
      <c r="D433" s="110">
        <f t="shared" ref="D433:L433" si="131">SUM(D422:D432)</f>
        <v>79551</v>
      </c>
      <c r="E433" s="110">
        <f t="shared" si="131"/>
        <v>75827</v>
      </c>
      <c r="F433" s="110">
        <f t="shared" si="131"/>
        <v>1927855</v>
      </c>
      <c r="G433" s="110">
        <f t="shared" si="131"/>
        <v>949790</v>
      </c>
      <c r="H433" s="110">
        <f t="shared" si="131"/>
        <v>978065</v>
      </c>
      <c r="I433" s="110">
        <f t="shared" si="131"/>
        <v>726720</v>
      </c>
      <c r="J433" s="110">
        <f t="shared" si="131"/>
        <v>765599</v>
      </c>
      <c r="K433" s="110">
        <f t="shared" si="131"/>
        <v>223070</v>
      </c>
      <c r="L433" s="110">
        <f t="shared" si="131"/>
        <v>212466</v>
      </c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3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3"/>
    </row>
    <row r="434" spans="1:194" x14ac:dyDescent="0.25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25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25">
      <c r="A436" s="419" t="s">
        <v>471</v>
      </c>
      <c r="B436" s="420"/>
      <c r="C436" s="421"/>
      <c r="D436" s="418"/>
      <c r="E436" s="418"/>
      <c r="F436" s="418"/>
      <c r="G436" s="418"/>
      <c r="H436" s="418"/>
      <c r="I436" s="418"/>
      <c r="J436" s="418"/>
      <c r="K436" s="418"/>
      <c r="L436" s="418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25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25">
      <c r="C438" s="10"/>
      <c r="D438" s="260" t="s">
        <v>472</v>
      </c>
      <c r="E438" s="261"/>
      <c r="F438" s="260" t="s">
        <v>473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4" x14ac:dyDescent="0.3">
      <c r="C439" s="10"/>
      <c r="D439" s="262" t="s">
        <v>474</v>
      </c>
      <c r="E439" s="262"/>
      <c r="F439" s="262" t="s">
        <v>475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4" x14ac:dyDescent="0.3">
      <c r="C440" s="10"/>
      <c r="D440" s="262">
        <v>2024</v>
      </c>
      <c r="E440" s="263"/>
      <c r="F440" s="262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4" x14ac:dyDescent="0.3">
      <c r="C441" s="1" t="s">
        <v>476</v>
      </c>
      <c r="D441" s="705">
        <f>F25/1000000</f>
        <v>58.620100999999998</v>
      </c>
      <c r="E441" s="265"/>
      <c r="F441" s="266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4" x14ac:dyDescent="0.3">
      <c r="C442" s="267" t="s">
        <v>477</v>
      </c>
      <c r="D442" s="268"/>
      <c r="E442" s="269"/>
      <c r="F442" s="702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4" x14ac:dyDescent="0.3">
      <c r="C443" s="267" t="s">
        <v>478</v>
      </c>
      <c r="D443" s="268"/>
      <c r="E443" s="270"/>
      <c r="F443" s="403">
        <f>(F442-D441)/D441</f>
        <v>1.4414641786380871E-2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4" x14ac:dyDescent="0.3">
      <c r="C444" s="267"/>
      <c r="D444" s="268"/>
      <c r="E444" s="271"/>
      <c r="F444" s="702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4" x14ac:dyDescent="0.3">
      <c r="C445" s="267"/>
      <c r="D445" s="268"/>
      <c r="E445" s="271"/>
      <c r="F445" s="264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25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25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t="15" hidden="1" customHeight="1" x14ac:dyDescent="0.25">
      <c r="A448" s="419" t="s">
        <v>479</v>
      </c>
      <c r="B448" s="420"/>
      <c r="C448" s="421"/>
      <c r="D448" s="418"/>
      <c r="E448" s="418"/>
      <c r="F448" s="418"/>
      <c r="G448" s="418"/>
      <c r="H448" s="418"/>
      <c r="I448" s="418"/>
      <c r="J448" s="418"/>
      <c r="K448" s="418"/>
      <c r="L448" s="418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5" hidden="1" customHeight="1" x14ac:dyDescent="0.25">
      <c r="D449" s="74"/>
      <c r="E449" s="74"/>
      <c r="F449" s="74"/>
      <c r="G449" s="74"/>
      <c r="H449" s="74"/>
      <c r="I449" s="74"/>
      <c r="J449" s="272"/>
      <c r="K449" s="273" t="s">
        <v>480</v>
      </c>
      <c r="L449" s="274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4.25" hidden="1" customHeight="1" x14ac:dyDescent="0.25">
      <c r="A450" s="256"/>
      <c r="B450" s="257"/>
      <c r="C450" s="20" t="s">
        <v>481</v>
      </c>
      <c r="D450" s="113" t="s">
        <v>482</v>
      </c>
      <c r="E450" s="113" t="s">
        <v>483</v>
      </c>
      <c r="F450" s="113" t="s">
        <v>484</v>
      </c>
      <c r="G450" s="113" t="s">
        <v>485</v>
      </c>
      <c r="H450" s="113" t="s">
        <v>486</v>
      </c>
      <c r="I450" s="113" t="s">
        <v>487</v>
      </c>
      <c r="J450" s="405" t="s">
        <v>488</v>
      </c>
      <c r="K450" s="406" t="s">
        <v>489</v>
      </c>
      <c r="L450" s="190" t="s">
        <v>490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4.25" hidden="1" customHeight="1" x14ac:dyDescent="0.25">
      <c r="A451" s="258"/>
      <c r="C451" s="20" t="s">
        <v>491</v>
      </c>
      <c r="D451" s="809" t="s">
        <v>492</v>
      </c>
      <c r="E451" s="810"/>
      <c r="F451" s="810"/>
      <c r="G451" s="810"/>
      <c r="H451" s="810"/>
      <c r="I451" s="811"/>
      <c r="J451" s="407"/>
      <c r="K451" s="407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4.25" hidden="1" customHeight="1" x14ac:dyDescent="0.25">
      <c r="A452" s="258"/>
      <c r="B452" s="10">
        <v>0</v>
      </c>
      <c r="C452" s="112" t="s">
        <v>493</v>
      </c>
      <c r="D452" s="116"/>
      <c r="E452" s="116"/>
      <c r="F452" s="116"/>
      <c r="G452" s="116"/>
      <c r="H452" s="116"/>
      <c r="I452" s="116"/>
      <c r="J452" s="407"/>
      <c r="K452" s="407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4.25" hidden="1" customHeight="1" x14ac:dyDescent="0.25">
      <c r="A453" s="258"/>
      <c r="B453" s="10">
        <v>1</v>
      </c>
      <c r="C453" s="432" t="s">
        <v>494</v>
      </c>
      <c r="D453" s="229"/>
      <c r="E453" s="229">
        <v>1.0083396326386167</v>
      </c>
      <c r="F453" s="229">
        <v>1.0068144721288348</v>
      </c>
      <c r="G453" s="229">
        <v>1.0052783852289084</v>
      </c>
      <c r="H453" s="229">
        <v>1.005159569821475</v>
      </c>
      <c r="I453" s="229">
        <v>1.005034244714381</v>
      </c>
      <c r="J453" s="408">
        <f>(I453-100%)/5</f>
        <v>1.0068489428761928E-3</v>
      </c>
      <c r="K453" s="409">
        <f t="shared" ref="K453:K463" si="132">(I453/100%)^(1/5)-1</f>
        <v>1.0048275559169095E-3</v>
      </c>
      <c r="L453" s="259">
        <v>1.0048275559169095E-3</v>
      </c>
      <c r="M453" s="12"/>
      <c r="N453" s="230"/>
      <c r="O453" s="231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4.25" hidden="1" customHeight="1" x14ac:dyDescent="0.25">
      <c r="A454" s="258" t="s">
        <v>495</v>
      </c>
      <c r="B454" s="10">
        <v>2</v>
      </c>
      <c r="C454" s="152" t="s">
        <v>496</v>
      </c>
      <c r="D454" s="116"/>
      <c r="E454" s="116">
        <v>0.99220867160133164</v>
      </c>
      <c r="F454" s="116">
        <v>0.99099332816200558</v>
      </c>
      <c r="G454" s="116">
        <v>0.99149832442765373</v>
      </c>
      <c r="H454" s="116">
        <v>0.99306376744162606</v>
      </c>
      <c r="I454" s="116">
        <v>0.99322960389630777</v>
      </c>
      <c r="J454" s="408">
        <f t="shared" ref="J454:J463" si="133">(I454-100%)/5</f>
        <v>-1.3540792207384466E-3</v>
      </c>
      <c r="K454" s="409">
        <f t="shared" si="132"/>
        <v>-1.357761249247913E-3</v>
      </c>
      <c r="L454" s="234">
        <v>-1.357761249247913E-3</v>
      </c>
      <c r="M454" s="12"/>
      <c r="N454" s="230"/>
      <c r="O454" s="231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4.25" hidden="1" customHeight="1" x14ac:dyDescent="0.25">
      <c r="A455" s="258" t="s">
        <v>495</v>
      </c>
      <c r="B455" s="10">
        <v>3</v>
      </c>
      <c r="C455" s="152" t="s">
        <v>497</v>
      </c>
      <c r="D455" s="116"/>
      <c r="E455" s="116">
        <v>1.0143809141680851</v>
      </c>
      <c r="F455" s="116">
        <v>1.0083971212477236</v>
      </c>
      <c r="G455" s="116">
        <v>1.003626338830879</v>
      </c>
      <c r="H455" s="116">
        <v>1.0019091820289452</v>
      </c>
      <c r="I455" s="116">
        <v>1.0029969851890055</v>
      </c>
      <c r="J455" s="408">
        <f t="shared" si="133"/>
        <v>5.993970378010971E-4</v>
      </c>
      <c r="K455" s="409">
        <f t="shared" si="132"/>
        <v>5.9867977357552782E-4</v>
      </c>
      <c r="L455" s="234">
        <v>5.9867977357552782E-4</v>
      </c>
      <c r="M455" s="12"/>
      <c r="N455" s="230"/>
      <c r="O455" s="231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4.25" hidden="1" customHeight="1" x14ac:dyDescent="0.25">
      <c r="A456" s="258" t="s">
        <v>495</v>
      </c>
      <c r="B456" s="10">
        <v>4</v>
      </c>
      <c r="C456" s="152" t="s">
        <v>498</v>
      </c>
      <c r="D456" s="116"/>
      <c r="E456" s="116">
        <v>1.0119831388235714</v>
      </c>
      <c r="F456" s="116">
        <v>1.0123152749187849</v>
      </c>
      <c r="G456" s="116">
        <v>1.0092966846901532</v>
      </c>
      <c r="H456" s="116">
        <v>1.0093024499843755</v>
      </c>
      <c r="I456" s="116">
        <v>1.0058607612889943</v>
      </c>
      <c r="J456" s="408">
        <f t="shared" si="133"/>
        <v>1.1721522577988531E-3</v>
      </c>
      <c r="K456" s="409">
        <f t="shared" si="132"/>
        <v>1.1694139993094765E-3</v>
      </c>
      <c r="L456" s="234">
        <v>1.1694139993094765E-3</v>
      </c>
      <c r="M456" s="12"/>
      <c r="N456" s="230"/>
      <c r="O456" s="231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4.25" hidden="1" customHeight="1" x14ac:dyDescent="0.25">
      <c r="A457" s="258" t="s">
        <v>495</v>
      </c>
      <c r="B457" s="10">
        <v>5</v>
      </c>
      <c r="C457" s="152" t="s">
        <v>499</v>
      </c>
      <c r="D457" s="116"/>
      <c r="E457" s="116">
        <v>0.99868810197260138</v>
      </c>
      <c r="F457" s="116">
        <v>0.99777419677997459</v>
      </c>
      <c r="G457" s="116">
        <v>0.99863727568848948</v>
      </c>
      <c r="H457" s="116">
        <v>0.99899133935284168</v>
      </c>
      <c r="I457" s="116">
        <v>1.0032834988438057</v>
      </c>
      <c r="J457" s="408">
        <f t="shared" si="133"/>
        <v>6.5669976876114866E-4</v>
      </c>
      <c r="K457" s="409">
        <f t="shared" si="132"/>
        <v>6.5583895492138389E-4</v>
      </c>
      <c r="L457" s="234">
        <v>6.5583895492138389E-4</v>
      </c>
      <c r="M457" s="12"/>
      <c r="N457" s="230"/>
      <c r="O457" s="231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4.25" hidden="1" customHeight="1" x14ac:dyDescent="0.25">
      <c r="A458" s="258" t="s">
        <v>495</v>
      </c>
      <c r="B458" s="10">
        <v>6</v>
      </c>
      <c r="C458" s="152" t="s">
        <v>500</v>
      </c>
      <c r="D458" s="116"/>
      <c r="E458" s="116">
        <v>1.0185737392830623</v>
      </c>
      <c r="F458" s="116">
        <v>1.018863566736369</v>
      </c>
      <c r="G458" s="116">
        <v>1.0165082772965106</v>
      </c>
      <c r="H458" s="116">
        <v>1.0156627003170711</v>
      </c>
      <c r="I458" s="116">
        <v>1.0139248252188859</v>
      </c>
      <c r="J458" s="408">
        <f t="shared" si="133"/>
        <v>2.784965043777188E-3</v>
      </c>
      <c r="K458" s="409">
        <f t="shared" si="132"/>
        <v>2.7695813347723419E-3</v>
      </c>
      <c r="L458" s="234">
        <v>2.7695813347723419E-3</v>
      </c>
      <c r="M458" s="12"/>
      <c r="N458" s="230"/>
      <c r="O458" s="231"/>
      <c r="P458" s="12"/>
      <c r="Q458" s="23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4.25" hidden="1" customHeight="1" x14ac:dyDescent="0.25">
      <c r="A459" s="258" t="s">
        <v>495</v>
      </c>
      <c r="B459" s="10">
        <v>7</v>
      </c>
      <c r="C459" s="152" t="s">
        <v>501</v>
      </c>
      <c r="D459" s="116"/>
      <c r="E459" s="116">
        <v>1.0186430018515642</v>
      </c>
      <c r="F459" s="116">
        <v>1.016281083830104</v>
      </c>
      <c r="G459" s="116">
        <v>1.0168046783204194</v>
      </c>
      <c r="H459" s="116">
        <v>1.0163751107042418</v>
      </c>
      <c r="I459" s="116">
        <v>1.0143846521681685</v>
      </c>
      <c r="J459" s="408">
        <f t="shared" si="133"/>
        <v>2.8769304336337064E-3</v>
      </c>
      <c r="K459" s="409">
        <f t="shared" si="132"/>
        <v>2.8605184225896085E-3</v>
      </c>
      <c r="L459" s="234">
        <v>2.8605184225896085E-3</v>
      </c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4.25" hidden="1" customHeight="1" x14ac:dyDescent="0.25">
      <c r="A460" s="258" t="s">
        <v>495</v>
      </c>
      <c r="B460" s="10">
        <v>8</v>
      </c>
      <c r="C460" s="432" t="s">
        <v>502</v>
      </c>
      <c r="D460" s="229"/>
      <c r="E460" s="229">
        <v>1.0115317316189907</v>
      </c>
      <c r="F460" s="229">
        <v>1.0098854557273558</v>
      </c>
      <c r="G460" s="229">
        <v>1.0079031437924768</v>
      </c>
      <c r="H460" s="229">
        <v>1.0074260195736053</v>
      </c>
      <c r="I460" s="229">
        <v>1.0072146044968846</v>
      </c>
      <c r="J460" s="408">
        <f t="shared" si="133"/>
        <v>1.4429208993769205E-3</v>
      </c>
      <c r="K460" s="409">
        <f t="shared" si="132"/>
        <v>1.4387747925457273E-3</v>
      </c>
      <c r="L460" s="259">
        <v>1.4387747925457301E-3</v>
      </c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4.25" hidden="1" customHeight="1" x14ac:dyDescent="0.25">
      <c r="A461" s="258" t="s">
        <v>495</v>
      </c>
      <c r="B461" s="10">
        <v>9</v>
      </c>
      <c r="C461" s="152" t="s">
        <v>503</v>
      </c>
      <c r="D461" s="116"/>
      <c r="E461" s="116">
        <f>E454</f>
        <v>0.99220867160133164</v>
      </c>
      <c r="F461" s="116">
        <f>F454</f>
        <v>0.99099332816200558</v>
      </c>
      <c r="G461" s="116">
        <f>G454</f>
        <v>0.99149832442765373</v>
      </c>
      <c r="H461" s="116">
        <f>H454</f>
        <v>0.99306376744162606</v>
      </c>
      <c r="I461" s="116">
        <f>I454</f>
        <v>0.99322960389630777</v>
      </c>
      <c r="J461" s="408">
        <f t="shared" si="133"/>
        <v>-1.3540792207384466E-3</v>
      </c>
      <c r="K461" s="409">
        <f t="shared" si="132"/>
        <v>-1.357761249247913E-3</v>
      </c>
      <c r="L461" s="234">
        <f>L454</f>
        <v>-1.357761249247913E-3</v>
      </c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4.25" hidden="1" customHeight="1" x14ac:dyDescent="0.25">
      <c r="A462" s="258" t="s">
        <v>495</v>
      </c>
      <c r="B462" s="10">
        <v>10</v>
      </c>
      <c r="C462" s="152" t="s">
        <v>504</v>
      </c>
      <c r="D462" s="116"/>
      <c r="E462" s="116">
        <v>1.0101622336917053</v>
      </c>
      <c r="F462" s="116">
        <v>1.0086801518353343</v>
      </c>
      <c r="G462" s="116">
        <v>1.0069295256394797</v>
      </c>
      <c r="H462" s="116">
        <v>1.0064889037252818</v>
      </c>
      <c r="I462" s="116">
        <v>1.0062891385473149</v>
      </c>
      <c r="J462" s="408">
        <f t="shared" si="133"/>
        <v>1.2578277094629886E-3</v>
      </c>
      <c r="K462" s="409">
        <f t="shared" si="132"/>
        <v>1.2546753363396057E-3</v>
      </c>
      <c r="L462" s="234">
        <v>1.2546753363396057E-3</v>
      </c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4.25" hidden="1" customHeight="1" x14ac:dyDescent="0.25">
      <c r="A463" s="258" t="s">
        <v>495</v>
      </c>
      <c r="B463" s="10">
        <v>11</v>
      </c>
      <c r="C463" s="152" t="s">
        <v>505</v>
      </c>
      <c r="D463" s="116"/>
      <c r="E463" s="116">
        <v>1.0095905530762708</v>
      </c>
      <c r="F463" s="116">
        <v>1.0083132699804231</v>
      </c>
      <c r="G463" s="116">
        <v>1.006695740502793</v>
      </c>
      <c r="H463" s="116">
        <v>1.0063437323937274</v>
      </c>
      <c r="I463" s="116">
        <v>1.0061665544670078</v>
      </c>
      <c r="J463" s="408">
        <f t="shared" si="133"/>
        <v>1.2333108934015514E-3</v>
      </c>
      <c r="K463" s="409">
        <f t="shared" si="132"/>
        <v>1.2302799891306115E-3</v>
      </c>
      <c r="L463" s="234">
        <v>1.2302799891306115E-3</v>
      </c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4.25" hidden="1" customHeight="1" x14ac:dyDescent="0.25">
      <c r="A464" s="258" t="s">
        <v>495</v>
      </c>
      <c r="B464" s="10">
        <v>12</v>
      </c>
      <c r="C464" s="152"/>
      <c r="D464" s="112"/>
      <c r="E464" s="112"/>
      <c r="F464" s="112"/>
      <c r="G464" s="112"/>
      <c r="H464" s="112"/>
      <c r="I464" s="112"/>
      <c r="J464" s="408"/>
      <c r="K464" s="409"/>
      <c r="L464" s="410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4.25" hidden="1" customHeight="1" x14ac:dyDescent="0.25">
      <c r="A465" s="258" t="s">
        <v>495</v>
      </c>
      <c r="B465" s="10">
        <v>13</v>
      </c>
      <c r="C465" s="112"/>
      <c r="D465" s="112"/>
      <c r="E465" s="112"/>
      <c r="F465" s="112"/>
      <c r="G465" s="112"/>
      <c r="H465" s="112"/>
      <c r="I465" s="112"/>
      <c r="J465" s="408"/>
      <c r="K465" s="409"/>
      <c r="L465" s="410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4.25" hidden="1" customHeight="1" x14ac:dyDescent="0.25">
      <c r="A466" s="55"/>
      <c r="B466" s="200">
        <v>14</v>
      </c>
      <c r="C466" s="112"/>
      <c r="D466" s="112"/>
      <c r="E466" s="112"/>
      <c r="F466" s="112"/>
      <c r="G466" s="112"/>
      <c r="H466" s="112"/>
      <c r="I466" s="112"/>
      <c r="J466" s="408"/>
      <c r="K466" s="409"/>
      <c r="L466" s="410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4.25" hidden="1" customHeight="1" x14ac:dyDescent="0.25">
      <c r="B467" s="10">
        <v>15</v>
      </c>
      <c r="C467" s="112"/>
      <c r="D467" s="112"/>
      <c r="E467" s="112"/>
      <c r="F467" s="112"/>
      <c r="G467" s="112"/>
      <c r="H467" s="112"/>
      <c r="I467" s="112"/>
      <c r="J467" s="404" t="s">
        <v>506</v>
      </c>
      <c r="K467" s="407"/>
      <c r="L467" s="189" t="s">
        <v>507</v>
      </c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4.25" hidden="1" customHeight="1" x14ac:dyDescent="0.25">
      <c r="E468" s="14"/>
      <c r="J468" s="404" t="s">
        <v>508</v>
      </c>
      <c r="K468" s="407"/>
      <c r="L468" s="189" t="s">
        <v>509</v>
      </c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4.25" hidden="1" customHeight="1" x14ac:dyDescent="0.25">
      <c r="E469" s="237" t="s">
        <v>510</v>
      </c>
      <c r="F469" s="417"/>
      <c r="G469" s="417"/>
      <c r="H469" s="417"/>
      <c r="I469" s="417"/>
      <c r="J469" s="404" t="s">
        <v>511</v>
      </c>
      <c r="K469" s="407"/>
      <c r="L469" s="189" t="s">
        <v>512</v>
      </c>
      <c r="M469" s="12"/>
      <c r="N469" s="12"/>
      <c r="O469" s="12"/>
      <c r="P469" s="12"/>
      <c r="Q469" s="12"/>
      <c r="R469" s="233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4.25" hidden="1" customHeight="1" x14ac:dyDescent="0.25">
      <c r="E470" s="14"/>
      <c r="L470" s="189" t="s">
        <v>513</v>
      </c>
      <c r="M470" s="12"/>
      <c r="N470" s="12"/>
      <c r="O470" s="12"/>
      <c r="P470" s="12"/>
      <c r="Q470" s="12"/>
      <c r="R470" s="233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4.25" hidden="1" customHeight="1" x14ac:dyDescent="0.25">
      <c r="E471" s="14"/>
      <c r="L471" s="189" t="s">
        <v>514</v>
      </c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4.25" hidden="1" customHeight="1" x14ac:dyDescent="0.25">
      <c r="E472" s="14"/>
      <c r="L472" s="189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4.25" hidden="1" customHeight="1" x14ac:dyDescent="0.25">
      <c r="C473" s="10"/>
      <c r="L473" s="189" t="s">
        <v>515</v>
      </c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5" hidden="1" customHeight="1" x14ac:dyDescent="0.25">
      <c r="C474" s="10"/>
      <c r="L474" s="189" t="s">
        <v>516</v>
      </c>
      <c r="M474" s="12"/>
      <c r="N474" s="12"/>
      <c r="O474" s="272"/>
      <c r="P474" s="273" t="s">
        <v>517</v>
      </c>
      <c r="Q474" s="274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26.7" hidden="1" customHeight="1" x14ac:dyDescent="0.25">
      <c r="C475" s="10"/>
      <c r="M475" s="12"/>
      <c r="N475" s="12"/>
      <c r="O475" s="416" t="s">
        <v>488</v>
      </c>
      <c r="P475" s="416" t="s">
        <v>489</v>
      </c>
      <c r="Q475" s="414" t="s">
        <v>490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4.25" hidden="1" customHeight="1" x14ac:dyDescent="0.25">
      <c r="A476" s="256"/>
      <c r="B476" s="257"/>
      <c r="C476" s="432" t="s">
        <v>494</v>
      </c>
      <c r="D476" s="229"/>
      <c r="E476" s="229">
        <f>E453</f>
        <v>1.0083396326386167</v>
      </c>
      <c r="F476" s="229">
        <f>F453</f>
        <v>1.0068144721288348</v>
      </c>
      <c r="G476" s="229">
        <f>G453</f>
        <v>1.0052783852289084</v>
      </c>
      <c r="H476" s="229">
        <f>H453</f>
        <v>1.005159569821475</v>
      </c>
      <c r="I476" s="229">
        <f>I453</f>
        <v>1.005034244714381</v>
      </c>
      <c r="J476" s="229">
        <v>1.0049046476669568</v>
      </c>
      <c r="K476" s="229">
        <v>1.0047743417635073</v>
      </c>
      <c r="L476" s="229">
        <v>1.0046496264171023</v>
      </c>
      <c r="M476" s="229">
        <v>1.0045344880171496</v>
      </c>
      <c r="N476" s="229">
        <v>1.0044234456443373</v>
      </c>
      <c r="O476" s="408">
        <f>(N476-100%)/10</f>
        <v>4.4234456443372763E-4</v>
      </c>
      <c r="P476" s="409">
        <f>(N476/100%)^(1/10)-1</f>
        <v>4.4146651409882054E-4</v>
      </c>
      <c r="Q476" s="236">
        <v>4.4146651409882054E-4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4.25" hidden="1" customHeight="1" x14ac:dyDescent="0.25">
      <c r="A477" s="258" t="s">
        <v>518</v>
      </c>
      <c r="C477" s="112" t="s">
        <v>496</v>
      </c>
      <c r="D477" s="411"/>
      <c r="E477" s="116">
        <f t="shared" ref="E477:I486" si="134">E454</f>
        <v>0.99220867160133164</v>
      </c>
      <c r="F477" s="116">
        <f t="shared" si="134"/>
        <v>0.99099332816200558</v>
      </c>
      <c r="G477" s="116">
        <f t="shared" si="134"/>
        <v>0.99149832442765373</v>
      </c>
      <c r="H477" s="116">
        <f t="shared" si="134"/>
        <v>0.99306376744162606</v>
      </c>
      <c r="I477" s="116">
        <f t="shared" si="134"/>
        <v>0.99322960389630777</v>
      </c>
      <c r="J477" s="116">
        <v>0.99236209142521536</v>
      </c>
      <c r="K477" s="116">
        <v>0.99402742199053329</v>
      </c>
      <c r="L477" s="116">
        <v>0.99546716277190817</v>
      </c>
      <c r="M477" s="116">
        <v>0.99621360090423539</v>
      </c>
      <c r="N477" s="116">
        <v>0.99725045732322648</v>
      </c>
      <c r="O477" s="408">
        <f t="shared" ref="O477:O486" si="135">(N477-100%)/10</f>
        <v>-2.7495426767735196E-4</v>
      </c>
      <c r="P477" s="409">
        <f t="shared" ref="P477:P486" si="136">(N477/100%)^(1/10)-1</f>
        <v>-2.7529506059797981E-4</v>
      </c>
      <c r="Q477" s="415">
        <v>-2.7529506059797981E-4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4.25" hidden="1" customHeight="1" x14ac:dyDescent="0.25">
      <c r="A478" s="258" t="s">
        <v>518</v>
      </c>
      <c r="C478" s="112" t="s">
        <v>497</v>
      </c>
      <c r="D478" s="411"/>
      <c r="E478" s="116">
        <f t="shared" si="134"/>
        <v>1.0143809141680851</v>
      </c>
      <c r="F478" s="116">
        <f t="shared" si="134"/>
        <v>1.0083971212477236</v>
      </c>
      <c r="G478" s="116">
        <f t="shared" si="134"/>
        <v>1.003626338830879</v>
      </c>
      <c r="H478" s="116">
        <f t="shared" si="134"/>
        <v>1.0019091820289452</v>
      </c>
      <c r="I478" s="116">
        <f t="shared" si="134"/>
        <v>1.0029969851890055</v>
      </c>
      <c r="J478" s="116">
        <v>1.0042219276236541</v>
      </c>
      <c r="K478" s="116">
        <v>1.0024496879255318</v>
      </c>
      <c r="L478" s="116">
        <v>1.000539835747325</v>
      </c>
      <c r="M478" s="116">
        <v>0.99868630040969919</v>
      </c>
      <c r="N478" s="116">
        <v>0.99816018524569949</v>
      </c>
      <c r="O478" s="408">
        <f t="shared" si="135"/>
        <v>-1.8398147543005061E-4</v>
      </c>
      <c r="P478" s="409">
        <f t="shared" si="136"/>
        <v>-1.8413397447925028E-4</v>
      </c>
      <c r="Q478" s="415">
        <v>-1.8413397447925028E-4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4.25" hidden="1" customHeight="1" x14ac:dyDescent="0.25">
      <c r="A479" s="258" t="s">
        <v>518</v>
      </c>
      <c r="C479" s="112" t="s">
        <v>498</v>
      </c>
      <c r="D479" s="411"/>
      <c r="E479" s="116">
        <f t="shared" si="134"/>
        <v>1.0119831388235714</v>
      </c>
      <c r="F479" s="116">
        <f t="shared" si="134"/>
        <v>1.0123152749187849</v>
      </c>
      <c r="G479" s="116">
        <f t="shared" si="134"/>
        <v>1.0092966846901532</v>
      </c>
      <c r="H479" s="116">
        <f t="shared" si="134"/>
        <v>1.0093024499843755</v>
      </c>
      <c r="I479" s="116">
        <f t="shared" si="134"/>
        <v>1.0058607612889943</v>
      </c>
      <c r="J479" s="116">
        <v>1.0046741825753627</v>
      </c>
      <c r="K479" s="116">
        <v>1.0040655187652219</v>
      </c>
      <c r="L479" s="116">
        <v>1.0028066468146803</v>
      </c>
      <c r="M479" s="116">
        <v>1.0040927405326865</v>
      </c>
      <c r="N479" s="116">
        <v>1.0028297433769999</v>
      </c>
      <c r="O479" s="408">
        <f t="shared" si="135"/>
        <v>2.8297433769999272E-4</v>
      </c>
      <c r="P479" s="409">
        <f t="shared" si="136"/>
        <v>2.8261464701917483E-4</v>
      </c>
      <c r="Q479" s="415">
        <v>2.8261464701917483E-4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4.25" hidden="1" customHeight="1" x14ac:dyDescent="0.25">
      <c r="A480" s="258" t="s">
        <v>518</v>
      </c>
      <c r="C480" s="112" t="s">
        <v>499</v>
      </c>
      <c r="D480" s="411"/>
      <c r="E480" s="116">
        <f t="shared" si="134"/>
        <v>0.99868810197260138</v>
      </c>
      <c r="F480" s="116">
        <f t="shared" si="134"/>
        <v>0.99777419677997459</v>
      </c>
      <c r="G480" s="116">
        <f t="shared" si="134"/>
        <v>0.99863727568848948</v>
      </c>
      <c r="H480" s="116">
        <f t="shared" si="134"/>
        <v>0.99899133935284168</v>
      </c>
      <c r="I480" s="116">
        <f t="shared" si="134"/>
        <v>1.0032834988438057</v>
      </c>
      <c r="J480" s="116">
        <v>1.0025211828474903</v>
      </c>
      <c r="K480" s="116">
        <v>1.0061987307502627</v>
      </c>
      <c r="L480" s="116">
        <v>1.0108614511292535</v>
      </c>
      <c r="M480" s="116">
        <v>1.0130027519178399</v>
      </c>
      <c r="N480" s="116">
        <v>1.0147226591821301</v>
      </c>
      <c r="O480" s="408">
        <f t="shared" si="135"/>
        <v>1.4722659182130116E-3</v>
      </c>
      <c r="P480" s="409">
        <f t="shared" si="136"/>
        <v>1.4626018574257493E-3</v>
      </c>
      <c r="Q480" s="415">
        <v>1.4626018574257493E-3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4.25" hidden="1" customHeight="1" x14ac:dyDescent="0.25">
      <c r="A481" s="258" t="s">
        <v>518</v>
      </c>
      <c r="C481" s="112" t="s">
        <v>500</v>
      </c>
      <c r="D481" s="411"/>
      <c r="E481" s="116">
        <f t="shared" si="134"/>
        <v>1.0185737392830623</v>
      </c>
      <c r="F481" s="116">
        <f t="shared" si="134"/>
        <v>1.018863566736369</v>
      </c>
      <c r="G481" s="116">
        <f t="shared" si="134"/>
        <v>1.0165082772965106</v>
      </c>
      <c r="H481" s="116">
        <f t="shared" si="134"/>
        <v>1.0156627003170711</v>
      </c>
      <c r="I481" s="116">
        <f t="shared" si="134"/>
        <v>1.0139248252188859</v>
      </c>
      <c r="J481" s="116">
        <v>1.0137393541531157</v>
      </c>
      <c r="K481" s="116">
        <v>1.0090610270988314</v>
      </c>
      <c r="L481" s="116">
        <v>1.0044579014368722</v>
      </c>
      <c r="M481" s="116">
        <v>1.0006466931414433</v>
      </c>
      <c r="N481" s="116">
        <v>0.99872930478466071</v>
      </c>
      <c r="O481" s="408">
        <f t="shared" si="135"/>
        <v>-1.2706952153392903E-4</v>
      </c>
      <c r="P481" s="409">
        <f t="shared" si="136"/>
        <v>-1.2714224004750641E-4</v>
      </c>
      <c r="Q481" s="415">
        <v>-1.2714224004750641E-4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4.25" hidden="1" customHeight="1" x14ac:dyDescent="0.25">
      <c r="A482" s="258" t="s">
        <v>518</v>
      </c>
      <c r="C482" s="112" t="s">
        <v>501</v>
      </c>
      <c r="D482" s="411"/>
      <c r="E482" s="116">
        <f t="shared" si="134"/>
        <v>1.0186430018515642</v>
      </c>
      <c r="F482" s="116">
        <f t="shared" si="134"/>
        <v>1.016281083830104</v>
      </c>
      <c r="G482" s="116">
        <f t="shared" si="134"/>
        <v>1.0168046783204194</v>
      </c>
      <c r="H482" s="116">
        <f t="shared" si="134"/>
        <v>1.0163751107042418</v>
      </c>
      <c r="I482" s="116">
        <f t="shared" si="134"/>
        <v>1.0143846521681685</v>
      </c>
      <c r="J482" s="116">
        <v>1.0158477764534428</v>
      </c>
      <c r="K482" s="116">
        <v>1.017287039308961</v>
      </c>
      <c r="L482" s="116">
        <v>1.0189817214001011</v>
      </c>
      <c r="M482" s="116">
        <v>1.0195229921033415</v>
      </c>
      <c r="N482" s="116">
        <v>1.0199714464880305</v>
      </c>
      <c r="O482" s="408">
        <f t="shared" si="135"/>
        <v>1.997144648803051E-3</v>
      </c>
      <c r="P482" s="409">
        <f t="shared" si="136"/>
        <v>1.9794197965237181E-3</v>
      </c>
      <c r="Q482" s="415">
        <v>1.9794197965237181E-3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4.25" hidden="1" customHeight="1" x14ac:dyDescent="0.25">
      <c r="A483" s="258" t="s">
        <v>518</v>
      </c>
      <c r="C483" s="432" t="s">
        <v>502</v>
      </c>
      <c r="D483" s="229"/>
      <c r="E483" s="229">
        <f t="shared" si="134"/>
        <v>1.0115317316189907</v>
      </c>
      <c r="F483" s="229">
        <f t="shared" si="134"/>
        <v>1.0098854557273558</v>
      </c>
      <c r="G483" s="229">
        <f t="shared" si="134"/>
        <v>1.0079031437924768</v>
      </c>
      <c r="H483" s="229">
        <f t="shared" si="134"/>
        <v>1.0074260195736053</v>
      </c>
      <c r="I483" s="229">
        <f t="shared" si="134"/>
        <v>1.0072146044968846</v>
      </c>
      <c r="J483" s="229">
        <v>1.0071891367326733</v>
      </c>
      <c r="K483" s="229">
        <v>1.0067029595434946</v>
      </c>
      <c r="L483" s="229">
        <v>1.0062767419722747</v>
      </c>
      <c r="M483" s="229">
        <v>1.005993095083189</v>
      </c>
      <c r="N483" s="229">
        <v>1.0056686088348645</v>
      </c>
      <c r="O483" s="408">
        <f t="shared" si="135"/>
        <v>5.6686088348645303E-4</v>
      </c>
      <c r="P483" s="409">
        <f t="shared" si="136"/>
        <v>5.6542006284843183E-4</v>
      </c>
      <c r="Q483" s="236">
        <v>5.6542006284843183E-4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4.25" hidden="1" customHeight="1" x14ac:dyDescent="0.25">
      <c r="A484" s="258" t="s">
        <v>518</v>
      </c>
      <c r="C484" s="112" t="s">
        <v>503</v>
      </c>
      <c r="D484" s="411"/>
      <c r="E484" s="116">
        <f t="shared" si="134"/>
        <v>0.99220867160133164</v>
      </c>
      <c r="F484" s="116">
        <f t="shared" si="134"/>
        <v>0.99099332816200558</v>
      </c>
      <c r="G484" s="116">
        <f t="shared" si="134"/>
        <v>0.99149832442765373</v>
      </c>
      <c r="H484" s="116">
        <f t="shared" si="134"/>
        <v>0.99306376744162606</v>
      </c>
      <c r="I484" s="116">
        <f t="shared" si="134"/>
        <v>0.99322960389630777</v>
      </c>
      <c r="J484" s="116">
        <v>0.99236209142521536</v>
      </c>
      <c r="K484" s="116">
        <v>0.99402742199053329</v>
      </c>
      <c r="L484" s="116">
        <v>0.99546716277190817</v>
      </c>
      <c r="M484" s="116">
        <v>0.99621360090423539</v>
      </c>
      <c r="N484" s="116">
        <v>0.99725045732322648</v>
      </c>
      <c r="O484" s="408">
        <f t="shared" si="135"/>
        <v>-2.7495426767735196E-4</v>
      </c>
      <c r="P484" s="409">
        <f t="shared" si="136"/>
        <v>-2.7529506059797981E-4</v>
      </c>
      <c r="Q484" s="415">
        <v>-2.7529506059797981E-4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4.25" hidden="1" customHeight="1" x14ac:dyDescent="0.25">
      <c r="A485" s="258" t="s">
        <v>518</v>
      </c>
      <c r="C485" s="112" t="s">
        <v>504</v>
      </c>
      <c r="D485" s="411"/>
      <c r="E485" s="116">
        <f t="shared" si="134"/>
        <v>1.0101622336917053</v>
      </c>
      <c r="F485" s="116">
        <f t="shared" si="134"/>
        <v>1.0086801518353343</v>
      </c>
      <c r="G485" s="116">
        <f t="shared" si="134"/>
        <v>1.0069295256394797</v>
      </c>
      <c r="H485" s="116">
        <f t="shared" si="134"/>
        <v>1.0064889037252818</v>
      </c>
      <c r="I485" s="116">
        <f t="shared" si="134"/>
        <v>1.0062891385473149</v>
      </c>
      <c r="J485" s="116">
        <v>1.006294429838275</v>
      </c>
      <c r="K485" s="116">
        <v>1.0058549926642406</v>
      </c>
      <c r="L485" s="116">
        <v>1.0055069710128819</v>
      </c>
      <c r="M485" s="116">
        <v>1.0053041262838514</v>
      </c>
      <c r="N485" s="116">
        <v>1.0050246174221416</v>
      </c>
      <c r="O485" s="408">
        <f t="shared" si="135"/>
        <v>5.0246174221415532E-4</v>
      </c>
      <c r="P485" s="409">
        <f t="shared" si="136"/>
        <v>5.0132923936385687E-4</v>
      </c>
      <c r="Q485" s="415">
        <v>5.0132923936385687E-4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4.25" hidden="1" customHeight="1" x14ac:dyDescent="0.25">
      <c r="A486" s="258" t="s">
        <v>518</v>
      </c>
      <c r="C486" s="112" t="s">
        <v>505</v>
      </c>
      <c r="D486" s="411"/>
      <c r="E486" s="116">
        <f t="shared" si="134"/>
        <v>1.0095905530762708</v>
      </c>
      <c r="F486" s="116">
        <f t="shared" si="134"/>
        <v>1.0083132699804231</v>
      </c>
      <c r="G486" s="116">
        <f t="shared" si="134"/>
        <v>1.006695740502793</v>
      </c>
      <c r="H486" s="116">
        <f t="shared" si="134"/>
        <v>1.0063437323937274</v>
      </c>
      <c r="I486" s="116">
        <f t="shared" si="134"/>
        <v>1.0061665544670078</v>
      </c>
      <c r="J486" s="116">
        <v>1.0061491154519904</v>
      </c>
      <c r="K486" s="116">
        <v>1.0057637499382068</v>
      </c>
      <c r="L486" s="116">
        <v>1.0054183834917874</v>
      </c>
      <c r="M486" s="116">
        <v>1.0051717019726543</v>
      </c>
      <c r="N486" s="116">
        <v>1.0049267004020239</v>
      </c>
      <c r="O486" s="408">
        <f t="shared" si="135"/>
        <v>4.9267004020239205E-4</v>
      </c>
      <c r="P486" s="409">
        <f t="shared" si="136"/>
        <v>4.9158117922520894E-4</v>
      </c>
      <c r="Q486" s="415">
        <v>4.9158117922520894E-4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4.25" hidden="1" customHeight="1" x14ac:dyDescent="0.25">
      <c r="A487" s="258" t="s">
        <v>518</v>
      </c>
      <c r="C487" s="112"/>
      <c r="D487" s="411"/>
      <c r="E487" s="411"/>
      <c r="F487" s="411"/>
      <c r="G487" s="411"/>
      <c r="H487" s="411"/>
      <c r="I487" s="411"/>
      <c r="J487" s="411"/>
      <c r="K487" s="411"/>
      <c r="L487" s="411"/>
      <c r="M487" s="411"/>
      <c r="N487" s="411"/>
      <c r="O487" s="408"/>
      <c r="P487" s="409"/>
      <c r="Q487" s="4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4.25" hidden="1" customHeight="1" x14ac:dyDescent="0.25">
      <c r="A488" s="258" t="s">
        <v>518</v>
      </c>
      <c r="C488" s="112"/>
      <c r="D488" s="411"/>
      <c r="E488" s="411"/>
      <c r="F488" s="411"/>
      <c r="G488" s="411"/>
      <c r="H488" s="411"/>
      <c r="I488" s="411"/>
      <c r="J488" s="411"/>
      <c r="K488" s="411"/>
      <c r="L488" s="411"/>
      <c r="M488" s="411"/>
      <c r="N488" s="411"/>
      <c r="O488" s="408"/>
      <c r="P488" s="409"/>
      <c r="Q488" s="4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4.25" hidden="1" customHeight="1" x14ac:dyDescent="0.25">
      <c r="A489" s="55"/>
      <c r="B489" s="200"/>
      <c r="C489" s="112"/>
      <c r="D489" s="411"/>
      <c r="E489" s="411"/>
      <c r="F489" s="411"/>
      <c r="G489" s="411"/>
      <c r="H489" s="411"/>
      <c r="I489" s="411"/>
      <c r="J489" s="411"/>
      <c r="K489" s="411"/>
      <c r="L489" s="411"/>
      <c r="M489" s="411"/>
      <c r="N489" s="411"/>
      <c r="O489" s="408"/>
      <c r="P489" s="409"/>
      <c r="Q489" s="4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4.25" hidden="1" customHeight="1" x14ac:dyDescent="0.25">
      <c r="C490" s="10"/>
      <c r="E490" s="14"/>
      <c r="M490" s="12"/>
      <c r="N490" s="12"/>
      <c r="O490" s="404" t="s">
        <v>506</v>
      </c>
      <c r="P490" s="407"/>
      <c r="Q490" s="413" t="s">
        <v>507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4.25" hidden="1" customHeight="1" x14ac:dyDescent="0.25">
      <c r="E491" s="237" t="s">
        <v>510</v>
      </c>
      <c r="F491" s="417"/>
      <c r="G491" s="237"/>
      <c r="H491" s="417"/>
      <c r="I491" s="417"/>
      <c r="M491" s="12"/>
      <c r="N491" s="12"/>
      <c r="O491" s="404" t="s">
        <v>508</v>
      </c>
      <c r="P491" s="407"/>
      <c r="Q491" s="413" t="s">
        <v>509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4.25" hidden="1" customHeight="1" x14ac:dyDescent="0.25">
      <c r="C492" s="10"/>
      <c r="E492" s="14"/>
      <c r="M492" s="12"/>
      <c r="N492" s="12"/>
      <c r="O492" s="404" t="s">
        <v>511</v>
      </c>
      <c r="P492" s="407"/>
      <c r="Q492" s="413" t="s">
        <v>512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x14ac:dyDescent="0.25">
      <c r="A493" s="419" t="s">
        <v>479</v>
      </c>
      <c r="B493" s="420"/>
      <c r="C493" s="421"/>
      <c r="D493" s="418"/>
      <c r="E493" s="418"/>
      <c r="F493" s="418"/>
      <c r="G493" s="418"/>
      <c r="H493" s="418"/>
      <c r="I493" s="418"/>
      <c r="J493" s="418"/>
      <c r="K493" s="418"/>
      <c r="L493" s="418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x14ac:dyDescent="0.25">
      <c r="D494" s="273" t="s">
        <v>519</v>
      </c>
      <c r="E494" s="273" t="s">
        <v>480</v>
      </c>
      <c r="F494" s="273" t="s">
        <v>517</v>
      </c>
      <c r="M494" s="12"/>
      <c r="N494" s="12"/>
      <c r="O494" s="12"/>
      <c r="P494" s="12"/>
      <c r="Q494" s="413" t="s">
        <v>514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x14ac:dyDescent="0.25">
      <c r="A495" s="256"/>
      <c r="B495" s="257"/>
      <c r="C495" s="20" t="s">
        <v>481</v>
      </c>
      <c r="D495" s="190" t="s">
        <v>490</v>
      </c>
      <c r="E495" s="190" t="s">
        <v>490</v>
      </c>
      <c r="F495" s="190" t="s">
        <v>490</v>
      </c>
      <c r="M495" s="12"/>
      <c r="N495" s="12"/>
      <c r="O495" s="12"/>
      <c r="P495" s="12"/>
      <c r="Q495" s="413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x14ac:dyDescent="0.25">
      <c r="A496" s="258"/>
      <c r="C496" s="20" t="s">
        <v>491</v>
      </c>
      <c r="E496" s="14"/>
      <c r="M496" s="12"/>
      <c r="N496" s="12"/>
      <c r="O496" s="12"/>
      <c r="P496" s="12"/>
      <c r="Q496" s="413" t="s">
        <v>515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x14ac:dyDescent="0.25">
      <c r="A497" s="258"/>
      <c r="B497" s="10">
        <v>0</v>
      </c>
      <c r="C497" s="112" t="s">
        <v>493</v>
      </c>
      <c r="E497" s="14"/>
      <c r="M497" s="12"/>
      <c r="N497" s="12"/>
      <c r="O497" s="12"/>
      <c r="P497" s="12"/>
      <c r="Q497" s="413" t="s">
        <v>516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x14ac:dyDescent="0.25">
      <c r="A498" s="258"/>
      <c r="B498" s="10">
        <v>1</v>
      </c>
      <c r="C498" s="432" t="s">
        <v>494</v>
      </c>
      <c r="D498" s="435"/>
      <c r="E498" s="435"/>
      <c r="F498" s="435"/>
      <c r="G498" s="189" t="s">
        <v>520</v>
      </c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x14ac:dyDescent="0.25">
      <c r="A499" s="258" t="s">
        <v>495</v>
      </c>
      <c r="B499" s="10">
        <v>2</v>
      </c>
      <c r="C499" s="152" t="s">
        <v>496</v>
      </c>
      <c r="D499" s="434"/>
      <c r="E499" s="434"/>
      <c r="F499" s="434"/>
      <c r="G499" s="189" t="s">
        <v>521</v>
      </c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x14ac:dyDescent="0.25">
      <c r="A500" s="258" t="s">
        <v>495</v>
      </c>
      <c r="B500" s="10">
        <v>3</v>
      </c>
      <c r="C500" s="152" t="s">
        <v>497</v>
      </c>
      <c r="D500" s="434"/>
      <c r="E500" s="434"/>
      <c r="F500" s="434"/>
      <c r="G500" s="189" t="s">
        <v>522</v>
      </c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x14ac:dyDescent="0.25">
      <c r="A501" s="258" t="s">
        <v>495</v>
      </c>
      <c r="B501" s="10">
        <v>4</v>
      </c>
      <c r="C501" s="152" t="s">
        <v>498</v>
      </c>
      <c r="D501" s="434"/>
      <c r="E501" s="434"/>
      <c r="F501" s="434"/>
      <c r="G501" s="189" t="s">
        <v>523</v>
      </c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x14ac:dyDescent="0.25">
      <c r="A502" s="258" t="s">
        <v>495</v>
      </c>
      <c r="B502" s="10">
        <v>5</v>
      </c>
      <c r="C502" s="152" t="s">
        <v>499</v>
      </c>
      <c r="D502" s="434"/>
      <c r="E502" s="434"/>
      <c r="F502" s="434"/>
      <c r="G502" s="189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x14ac:dyDescent="0.25">
      <c r="A503" s="258" t="s">
        <v>495</v>
      </c>
      <c r="B503" s="10">
        <v>6</v>
      </c>
      <c r="C503" s="152" t="s">
        <v>500</v>
      </c>
      <c r="D503" s="434"/>
      <c r="E503" s="434"/>
      <c r="F503" s="434"/>
      <c r="G503" s="189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x14ac:dyDescent="0.25">
      <c r="A504" s="258" t="s">
        <v>495</v>
      </c>
      <c r="B504" s="10">
        <v>7</v>
      </c>
      <c r="C504" s="152" t="s">
        <v>501</v>
      </c>
      <c r="D504" s="434"/>
      <c r="E504" s="434"/>
      <c r="F504" s="434"/>
      <c r="G504" s="189" t="s">
        <v>515</v>
      </c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x14ac:dyDescent="0.25">
      <c r="A505" s="258" t="s">
        <v>495</v>
      </c>
      <c r="B505" s="10">
        <v>8</v>
      </c>
      <c r="C505" s="432" t="s">
        <v>502</v>
      </c>
      <c r="D505" s="435"/>
      <c r="E505" s="435"/>
      <c r="F505" s="435"/>
      <c r="G505" s="189" t="s">
        <v>516</v>
      </c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x14ac:dyDescent="0.25">
      <c r="A506" s="258" t="s">
        <v>495</v>
      </c>
      <c r="B506" s="10">
        <v>9</v>
      </c>
      <c r="C506" s="152" t="s">
        <v>503</v>
      </c>
      <c r="D506" s="434"/>
      <c r="E506" s="434"/>
      <c r="F506" s="434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x14ac:dyDescent="0.25">
      <c r="A507" s="258" t="s">
        <v>495</v>
      </c>
      <c r="B507" s="10">
        <v>10</v>
      </c>
      <c r="C507" s="152" t="s">
        <v>504</v>
      </c>
      <c r="D507" s="434"/>
      <c r="E507" s="434"/>
      <c r="F507" s="434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x14ac:dyDescent="0.25">
      <c r="A508" s="258" t="s">
        <v>495</v>
      </c>
      <c r="B508" s="10">
        <v>11</v>
      </c>
      <c r="C508" s="152" t="s">
        <v>505</v>
      </c>
      <c r="D508" s="434"/>
      <c r="E508" s="434"/>
      <c r="F508" s="434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x14ac:dyDescent="0.25">
      <c r="A509" s="258" t="s">
        <v>495</v>
      </c>
      <c r="B509" s="10">
        <v>12</v>
      </c>
      <c r="C509" s="152"/>
      <c r="E509" s="14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x14ac:dyDescent="0.25">
      <c r="A510" s="258" t="s">
        <v>495</v>
      </c>
      <c r="B510" s="10">
        <v>13</v>
      </c>
      <c r="C510" s="112"/>
      <c r="E510" s="14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x14ac:dyDescent="0.25">
      <c r="A511" s="55"/>
      <c r="B511" s="200">
        <v>14</v>
      </c>
      <c r="C511" s="112"/>
      <c r="E511" s="14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x14ac:dyDescent="0.25">
      <c r="B512" s="10">
        <v>15</v>
      </c>
      <c r="C512" s="112"/>
      <c r="E512" s="237" t="s">
        <v>510</v>
      </c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3:42" x14ac:dyDescent="0.25">
      <c r="E513" s="14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3:42" x14ac:dyDescent="0.25">
      <c r="E514" s="14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3:42" x14ac:dyDescent="0.25">
      <c r="E515" s="14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3:42" x14ac:dyDescent="0.25">
      <c r="E516" s="14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3:42" ht="14.4" x14ac:dyDescent="0.3">
      <c r="C517" t="s">
        <v>524</v>
      </c>
      <c r="D517" t="s">
        <v>525</v>
      </c>
      <c r="E517"/>
      <c r="F517"/>
      <c r="G517"/>
      <c r="H517"/>
      <c r="I517"/>
      <c r="J517"/>
      <c r="K517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3:42" ht="14.4" x14ac:dyDescent="0.3">
      <c r="C518" t="s">
        <v>526</v>
      </c>
      <c r="D518" t="s">
        <v>527</v>
      </c>
      <c r="E518"/>
      <c r="F518"/>
      <c r="G518"/>
      <c r="H518"/>
      <c r="I518"/>
      <c r="J518"/>
      <c r="K518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3:42" ht="14.4" x14ac:dyDescent="0.3">
      <c r="C519" t="s">
        <v>528</v>
      </c>
      <c r="D519" t="s">
        <v>528</v>
      </c>
      <c r="E519"/>
      <c r="F519"/>
      <c r="G519"/>
      <c r="H519"/>
      <c r="I519"/>
      <c r="J519"/>
      <c r="K519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3:42" ht="14.4" x14ac:dyDescent="0.3">
      <c r="C520" t="s">
        <v>528</v>
      </c>
      <c r="D520" t="s">
        <v>529</v>
      </c>
      <c r="E520" t="s">
        <v>530</v>
      </c>
      <c r="F520"/>
      <c r="G520"/>
      <c r="H520" t="s">
        <v>67</v>
      </c>
      <c r="I520" t="s">
        <v>69</v>
      </c>
      <c r="J520" t="s">
        <v>531</v>
      </c>
      <c r="K520" t="s">
        <v>532</v>
      </c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3:42" ht="14.4" x14ac:dyDescent="0.3">
      <c r="C521" t="s">
        <v>533</v>
      </c>
      <c r="D521" s="703">
        <v>67.599999999999994</v>
      </c>
      <c r="E521" s="703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3:42" ht="14.4" x14ac:dyDescent="0.3">
      <c r="C522" t="s">
        <v>534</v>
      </c>
      <c r="D522" t="s">
        <v>528</v>
      </c>
      <c r="E522" s="703">
        <v>68.5</v>
      </c>
      <c r="F522" s="704">
        <f>E522/E521</f>
        <v>1.0133136094674557</v>
      </c>
      <c r="G522"/>
      <c r="H522">
        <f>H521*F522</f>
        <v>57.860207100591722</v>
      </c>
      <c r="I522">
        <f>I521*F522</f>
        <v>3.1412721893491131</v>
      </c>
      <c r="J522">
        <f>J521*F522</f>
        <v>1.9252958579881658</v>
      </c>
      <c r="K52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3:42" ht="14.4" x14ac:dyDescent="0.3">
      <c r="C523" t="s">
        <v>535</v>
      </c>
      <c r="D523" t="s">
        <v>528</v>
      </c>
      <c r="E523" s="703">
        <v>69.2</v>
      </c>
      <c r="F523" s="704">
        <f>E523/E522</f>
        <v>1.0102189781021897</v>
      </c>
      <c r="G523"/>
      <c r="H523">
        <f>H522*F523</f>
        <v>58.451479289940835</v>
      </c>
      <c r="I523">
        <f>I522*F523</f>
        <v>3.1733727810650891</v>
      </c>
      <c r="J523">
        <f t="shared" ref="J523:J528" si="137">J522*F523</f>
        <v>1.9449704142011834</v>
      </c>
      <c r="K523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3:42" ht="14.4" x14ac:dyDescent="0.3">
      <c r="C524" t="s">
        <v>536</v>
      </c>
      <c r="D524" t="s">
        <v>528</v>
      </c>
      <c r="E524" s="703">
        <v>69.900000000000006</v>
      </c>
      <c r="F524" s="704">
        <f>E524/E523</f>
        <v>1.0101156069364163</v>
      </c>
      <c r="G524"/>
      <c r="H524">
        <f>H523*F524</f>
        <v>59.042751479289954</v>
      </c>
      <c r="I524">
        <f>I523*F524</f>
        <v>3.205473372781066</v>
      </c>
      <c r="J524">
        <f t="shared" si="137"/>
        <v>1.9646449704142015</v>
      </c>
      <c r="K524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3:42" ht="14.4" x14ac:dyDescent="0.3">
      <c r="C525" t="s">
        <v>537</v>
      </c>
      <c r="D525" t="s">
        <v>528</v>
      </c>
      <c r="E525" s="703">
        <v>70.400000000000006</v>
      </c>
      <c r="F525" s="704">
        <f t="shared" ref="F525:F528" si="138">E525/E524</f>
        <v>1.0071530758226037</v>
      </c>
      <c r="G525"/>
      <c r="H525">
        <f>H524*F525</f>
        <v>59.465088757396465</v>
      </c>
      <c r="I525">
        <f t="shared" ref="I525:I528" si="139">I524*F525</f>
        <v>3.2284023668639064</v>
      </c>
      <c r="J525">
        <f t="shared" si="137"/>
        <v>1.9786982248520713</v>
      </c>
      <c r="K525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3:42" ht="14.4" x14ac:dyDescent="0.3">
      <c r="C526" t="s">
        <v>538</v>
      </c>
      <c r="D526" t="s">
        <v>528</v>
      </c>
      <c r="E526" s="703">
        <v>70.900000000000006</v>
      </c>
      <c r="F526" s="704">
        <f t="shared" si="138"/>
        <v>1.0071022727272727</v>
      </c>
      <c r="G526"/>
      <c r="H526">
        <f t="shared" ref="H526:H528" si="140">H525*F526</f>
        <v>59.887426035502976</v>
      </c>
      <c r="I526">
        <f t="shared" si="139"/>
        <v>3.2513313609467467</v>
      </c>
      <c r="J526">
        <f t="shared" si="137"/>
        <v>1.992751479289941</v>
      </c>
      <c r="K526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3:42" ht="14.4" x14ac:dyDescent="0.3">
      <c r="C527" t="s">
        <v>539</v>
      </c>
      <c r="D527" t="s">
        <v>528</v>
      </c>
      <c r="E527" s="703">
        <v>71.2</v>
      </c>
      <c r="F527" s="704">
        <f t="shared" si="138"/>
        <v>1.004231311706629</v>
      </c>
      <c r="G527"/>
      <c r="H527">
        <f t="shared" si="140"/>
        <v>60.140828402366878</v>
      </c>
      <c r="I527">
        <f t="shared" si="139"/>
        <v>3.2650887573964509</v>
      </c>
      <c r="J527">
        <f t="shared" si="137"/>
        <v>2.0011834319526627</v>
      </c>
      <c r="K527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3:42" ht="14.4" x14ac:dyDescent="0.3">
      <c r="C528" t="s">
        <v>540</v>
      </c>
      <c r="D528" t="s">
        <v>528</v>
      </c>
      <c r="E528" s="703">
        <v>71.5</v>
      </c>
      <c r="F528" s="704">
        <f t="shared" si="138"/>
        <v>1.0042134831460674</v>
      </c>
      <c r="G528"/>
      <c r="H528">
        <f t="shared" si="140"/>
        <v>60.394230769230781</v>
      </c>
      <c r="I528">
        <f t="shared" si="139"/>
        <v>3.2788461538461551</v>
      </c>
      <c r="J528">
        <f t="shared" si="137"/>
        <v>2.0096153846153846</v>
      </c>
      <c r="K528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5:42" x14ac:dyDescent="0.25">
      <c r="E529" s="14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5:42" x14ac:dyDescent="0.25">
      <c r="E530" s="14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5:42" x14ac:dyDescent="0.25">
      <c r="E531" s="14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5:42" x14ac:dyDescent="0.25">
      <c r="E532" s="14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5:42" x14ac:dyDescent="0.25">
      <c r="E533" s="14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5:42" x14ac:dyDescent="0.25">
      <c r="E534" s="14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5:42" x14ac:dyDescent="0.25">
      <c r="E535" s="14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5:42" x14ac:dyDescent="0.25">
      <c r="E536" s="14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5:42" x14ac:dyDescent="0.25">
      <c r="E537" s="14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5:42" x14ac:dyDescent="0.25">
      <c r="E538" s="14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5:42" x14ac:dyDescent="0.25">
      <c r="E539" s="14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5:42" x14ac:dyDescent="0.25">
      <c r="E540" s="14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5:42" x14ac:dyDescent="0.25">
      <c r="E541" s="14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5:42" x14ac:dyDescent="0.25">
      <c r="E542" s="14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5:42" x14ac:dyDescent="0.25">
      <c r="E543" s="14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5:42" x14ac:dyDescent="0.25">
      <c r="E544" s="14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5:42" x14ac:dyDescent="0.25">
      <c r="E545" s="14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5:42" x14ac:dyDescent="0.25">
      <c r="E546" s="14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5:42" x14ac:dyDescent="0.25">
      <c r="E547" s="14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5:42" x14ac:dyDescent="0.25">
      <c r="E548" s="14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5:42" x14ac:dyDescent="0.25">
      <c r="E549" s="14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5:42" x14ac:dyDescent="0.25">
      <c r="E550" s="14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5:42" x14ac:dyDescent="0.25">
      <c r="E551" s="14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5:42" x14ac:dyDescent="0.25">
      <c r="E552" s="14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5:42" x14ac:dyDescent="0.25">
      <c r="E553" s="14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5:42" x14ac:dyDescent="0.25">
      <c r="E554" s="14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5:42" x14ac:dyDescent="0.25">
      <c r="E555" s="14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5:42" x14ac:dyDescent="0.25">
      <c r="E556" s="14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5:42" x14ac:dyDescent="0.25">
      <c r="E557" s="14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5:42" x14ac:dyDescent="0.25">
      <c r="E558" s="14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5:42" x14ac:dyDescent="0.25">
      <c r="E559" s="14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5:42" x14ac:dyDescent="0.25">
      <c r="E560" s="14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5:42" x14ac:dyDescent="0.25">
      <c r="E561" s="14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5:42" x14ac:dyDescent="0.25">
      <c r="E562" s="14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5:42" x14ac:dyDescent="0.25">
      <c r="E563" s="14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5:42" x14ac:dyDescent="0.25">
      <c r="E564" s="14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5:42" x14ac:dyDescent="0.25">
      <c r="E565" s="14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5:42" x14ac:dyDescent="0.25">
      <c r="E566" s="14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5:42" x14ac:dyDescent="0.25">
      <c r="E567" s="14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5:42" x14ac:dyDescent="0.25">
      <c r="E568" s="14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5:42" x14ac:dyDescent="0.25">
      <c r="E569" s="14"/>
      <c r="M569" s="1"/>
      <c r="N569" s="1"/>
      <c r="O569" s="1"/>
      <c r="P569" s="1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5:42" x14ac:dyDescent="0.25">
      <c r="E570" s="14"/>
      <c r="M570" s="1"/>
      <c r="N570" s="1"/>
      <c r="O570" s="1"/>
      <c r="P570" s="1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5:42" x14ac:dyDescent="0.25">
      <c r="E571" s="14"/>
      <c r="M571" s="1"/>
      <c r="N571" s="1"/>
      <c r="O571" s="1"/>
      <c r="P571" s="1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5:42" x14ac:dyDescent="0.25">
      <c r="E572" s="14"/>
      <c r="M572" s="1"/>
      <c r="N572" s="1"/>
      <c r="O572" s="1"/>
      <c r="P572" s="1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5:42" x14ac:dyDescent="0.25">
      <c r="E573" s="14"/>
      <c r="M573" s="1"/>
      <c r="N573" s="1"/>
      <c r="O573" s="1"/>
      <c r="P573" s="1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5:42" x14ac:dyDescent="0.25">
      <c r="E574" s="14"/>
      <c r="M574" s="1"/>
      <c r="N574" s="1"/>
      <c r="O574" s="1"/>
      <c r="P574" s="1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5:42" x14ac:dyDescent="0.25">
      <c r="E575" s="14"/>
      <c r="M575" s="1"/>
      <c r="N575" s="1"/>
      <c r="O575" s="1"/>
      <c r="P575" s="1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5:42" x14ac:dyDescent="0.25">
      <c r="E576" s="14"/>
      <c r="M576" s="1"/>
      <c r="N576" s="1"/>
      <c r="O576" s="1"/>
      <c r="P576" s="1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5:42" x14ac:dyDescent="0.25">
      <c r="E577" s="14"/>
      <c r="M577" s="1"/>
      <c r="N577" s="1"/>
      <c r="O577" s="1"/>
      <c r="P577" s="1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5:42" x14ac:dyDescent="0.25">
      <c r="E578" s="14"/>
      <c r="M578" s="1"/>
      <c r="N578" s="1"/>
      <c r="O578" s="1"/>
      <c r="P578" s="1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5:42" x14ac:dyDescent="0.25">
      <c r="E579" s="14"/>
      <c r="M579" s="1"/>
      <c r="N579" s="1"/>
      <c r="O579" s="1"/>
      <c r="P579" s="1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5:42" x14ac:dyDescent="0.25">
      <c r="E580" s="14"/>
      <c r="M580" s="1"/>
      <c r="N580" s="1"/>
      <c r="O580" s="1"/>
      <c r="P580" s="1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5:42" x14ac:dyDescent="0.25">
      <c r="E581" s="14"/>
      <c r="M581" s="1"/>
      <c r="N581" s="1"/>
      <c r="O581" s="1"/>
      <c r="P581" s="1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5:42" x14ac:dyDescent="0.25">
      <c r="E582" s="14"/>
      <c r="M582" s="1"/>
      <c r="N582" s="1"/>
      <c r="O582" s="1"/>
      <c r="P582" s="1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5:42" x14ac:dyDescent="0.25">
      <c r="E583" s="14"/>
      <c r="M583" s="1"/>
      <c r="N583" s="1"/>
      <c r="O583" s="1"/>
      <c r="P583" s="1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5:42" x14ac:dyDescent="0.25">
      <c r="E584" s="14"/>
      <c r="M584" s="1"/>
      <c r="N584" s="1"/>
      <c r="O584" s="1"/>
      <c r="P584" s="1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5:42" x14ac:dyDescent="0.25">
      <c r="E585" s="14"/>
      <c r="M585" s="1"/>
      <c r="N585" s="1"/>
      <c r="O585" s="1"/>
      <c r="P585" s="1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5:42" x14ac:dyDescent="0.25">
      <c r="E586" s="14"/>
      <c r="M586" s="1"/>
      <c r="N586" s="1"/>
      <c r="O586" s="1"/>
      <c r="P586" s="1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5:42" x14ac:dyDescent="0.25">
      <c r="E587" s="14"/>
      <c r="M587" s="1"/>
      <c r="N587" s="1"/>
      <c r="O587" s="1"/>
      <c r="P587" s="1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5:42" x14ac:dyDescent="0.25">
      <c r="E588" s="14"/>
      <c r="M588" s="1"/>
      <c r="N588" s="1"/>
      <c r="O588" s="1"/>
      <c r="P588" s="1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5:42" x14ac:dyDescent="0.25">
      <c r="E589" s="14"/>
      <c r="M589" s="1"/>
      <c r="N589" s="1"/>
      <c r="O589" s="1"/>
      <c r="P589" s="1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5:42" x14ac:dyDescent="0.25">
      <c r="E590" s="14"/>
      <c r="M590" s="1"/>
      <c r="N590" s="1"/>
      <c r="O590" s="1"/>
      <c r="P590" s="1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5:42" x14ac:dyDescent="0.25">
      <c r="E591" s="14"/>
      <c r="M591" s="1"/>
      <c r="N591" s="1"/>
      <c r="O591" s="1"/>
      <c r="P591" s="1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5:42" x14ac:dyDescent="0.25">
      <c r="E592" s="14"/>
      <c r="M592" s="1"/>
      <c r="N592" s="1"/>
      <c r="O592" s="1"/>
      <c r="P592" s="1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5:42" x14ac:dyDescent="0.25">
      <c r="E593" s="14"/>
      <c r="M593" s="1"/>
      <c r="N593" s="1"/>
      <c r="O593" s="1"/>
      <c r="P593" s="1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5:42" x14ac:dyDescent="0.25">
      <c r="E594" s="14"/>
      <c r="M594" s="1"/>
      <c r="N594" s="1"/>
      <c r="O594" s="1"/>
      <c r="P594" s="1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5:42" x14ac:dyDescent="0.25">
      <c r="E595" s="14"/>
      <c r="M595" s="1"/>
      <c r="N595" s="1"/>
      <c r="O595" s="1"/>
      <c r="P595" s="1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5:42" x14ac:dyDescent="0.25">
      <c r="E596" s="14"/>
      <c r="M596" s="1"/>
      <c r="N596" s="1"/>
      <c r="O596" s="1"/>
      <c r="P596" s="1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5:42" x14ac:dyDescent="0.25">
      <c r="E597" s="14"/>
      <c r="M597" s="1"/>
      <c r="N597" s="1"/>
      <c r="O597" s="1"/>
      <c r="P597" s="1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5:42" x14ac:dyDescent="0.25">
      <c r="E598" s="14"/>
      <c r="M598" s="1"/>
      <c r="N598" s="1"/>
      <c r="O598" s="1"/>
      <c r="P598" s="1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5:42" x14ac:dyDescent="0.25">
      <c r="E599" s="14"/>
      <c r="M599" s="1"/>
      <c r="N599" s="1"/>
      <c r="O599" s="1"/>
      <c r="P599" s="1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5:42" x14ac:dyDescent="0.25">
      <c r="E600" s="14"/>
      <c r="M600" s="1"/>
      <c r="N600" s="1"/>
      <c r="O600" s="1"/>
      <c r="P600" s="1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5:42" x14ac:dyDescent="0.25">
      <c r="M601" s="1"/>
      <c r="N601" s="1"/>
      <c r="O601" s="1"/>
      <c r="P601" s="1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5:42" x14ac:dyDescent="0.25">
      <c r="M602" s="1"/>
      <c r="N602" s="1"/>
      <c r="O602" s="1"/>
      <c r="P602" s="1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5:42" x14ac:dyDescent="0.25">
      <c r="M603" s="1"/>
      <c r="N603" s="1"/>
      <c r="O603" s="1"/>
      <c r="P603" s="1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5:42" x14ac:dyDescent="0.25">
      <c r="M604" s="1"/>
      <c r="N604" s="1"/>
      <c r="O604" s="1"/>
      <c r="P604" s="1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5:42" x14ac:dyDescent="0.25">
      <c r="M605" s="1"/>
      <c r="N605" s="1"/>
      <c r="O605" s="1"/>
      <c r="P605" s="1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5:42" x14ac:dyDescent="0.25">
      <c r="M606" s="1"/>
      <c r="N606" s="1"/>
      <c r="O606" s="1"/>
      <c r="P606" s="1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5:42" x14ac:dyDescent="0.25">
      <c r="M607" s="1"/>
      <c r="N607" s="1"/>
      <c r="O607" s="1"/>
      <c r="P607" s="1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5:42" x14ac:dyDescent="0.25">
      <c r="M608" s="1"/>
      <c r="N608" s="1"/>
      <c r="O608" s="1"/>
      <c r="P608" s="1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3:42" x14ac:dyDescent="0.25">
      <c r="M609" s="1"/>
      <c r="N609" s="1"/>
      <c r="O609" s="1"/>
      <c r="P609" s="1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3:42" x14ac:dyDescent="0.25">
      <c r="M610" s="1"/>
      <c r="N610" s="1"/>
      <c r="O610" s="1"/>
      <c r="P610" s="1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3:42" x14ac:dyDescent="0.25">
      <c r="M611" s="1"/>
      <c r="N611" s="1"/>
      <c r="O611" s="1"/>
      <c r="P611" s="1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3:42" x14ac:dyDescent="0.25">
      <c r="M612" s="1"/>
      <c r="N612" s="1"/>
      <c r="O612" s="1"/>
      <c r="P612" s="1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3:42" x14ac:dyDescent="0.25">
      <c r="M613" s="1"/>
      <c r="N613" s="1"/>
      <c r="O613" s="1"/>
      <c r="P613" s="1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3:42" x14ac:dyDescent="0.25">
      <c r="M614" s="1"/>
      <c r="N614" s="1"/>
      <c r="O614" s="1"/>
      <c r="P614" s="1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3:42" x14ac:dyDescent="0.25">
      <c r="M615" s="1"/>
      <c r="N615" s="1"/>
      <c r="O615" s="1"/>
      <c r="P615" s="1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3:42" x14ac:dyDescent="0.25">
      <c r="M616" s="1"/>
      <c r="N616" s="1"/>
      <c r="O616" s="1"/>
      <c r="P616" s="1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3:42" x14ac:dyDescent="0.25">
      <c r="M617" s="1"/>
      <c r="N617" s="1"/>
      <c r="O617" s="1"/>
      <c r="P617" s="1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3:42" x14ac:dyDescent="0.25">
      <c r="M618" s="1"/>
      <c r="N618" s="1"/>
      <c r="O618" s="1"/>
      <c r="P618" s="1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3:42" x14ac:dyDescent="0.25">
      <c r="M619" s="1"/>
      <c r="N619" s="1"/>
      <c r="O619" s="1"/>
      <c r="P619" s="1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3:42" x14ac:dyDescent="0.25">
      <c r="M620" s="1"/>
      <c r="N620" s="1"/>
      <c r="O620" s="1"/>
      <c r="P620" s="1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3:42" x14ac:dyDescent="0.25">
      <c r="M621" s="1"/>
      <c r="N621" s="1"/>
      <c r="O621" s="1"/>
      <c r="P621" s="1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3:42" x14ac:dyDescent="0.25">
      <c r="M622" s="1"/>
      <c r="N622" s="1"/>
      <c r="O622" s="1"/>
      <c r="P622" s="1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3:42" x14ac:dyDescent="0.25">
      <c r="M623" s="1"/>
      <c r="N623" s="1"/>
      <c r="O623" s="1"/>
      <c r="P623" s="1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3:42" x14ac:dyDescent="0.25">
      <c r="M624" s="1"/>
      <c r="N624" s="1"/>
      <c r="O624" s="1"/>
      <c r="P624" s="1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3:42" x14ac:dyDescent="0.25">
      <c r="M625" s="1"/>
      <c r="N625" s="1"/>
      <c r="O625" s="1"/>
      <c r="P625" s="1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3:42" x14ac:dyDescent="0.25">
      <c r="M626" s="1"/>
      <c r="N626" s="1"/>
      <c r="O626" s="1"/>
      <c r="P626" s="1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3:42" x14ac:dyDescent="0.25">
      <c r="M627" s="1"/>
      <c r="N627" s="1"/>
      <c r="O627" s="1"/>
      <c r="P627" s="1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3:42" x14ac:dyDescent="0.25">
      <c r="M628" s="1"/>
      <c r="N628" s="1"/>
      <c r="O628" s="1"/>
      <c r="P628" s="1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3:42" x14ac:dyDescent="0.25">
      <c r="M629" s="1"/>
      <c r="N629" s="1"/>
      <c r="O629" s="1"/>
      <c r="P629" s="1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3:42" x14ac:dyDescent="0.25">
      <c r="M630" s="1"/>
      <c r="N630" s="1"/>
      <c r="O630" s="1"/>
      <c r="P630" s="1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3:42" x14ac:dyDescent="0.25">
      <c r="M631" s="1"/>
      <c r="N631" s="1"/>
      <c r="O631" s="1"/>
      <c r="P631" s="1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3:42" x14ac:dyDescent="0.25">
      <c r="M632" s="1"/>
      <c r="N632" s="1"/>
      <c r="O632" s="1"/>
      <c r="P632" s="1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3:42" x14ac:dyDescent="0.25">
      <c r="M633" s="1"/>
      <c r="N633" s="1"/>
      <c r="O633" s="1"/>
      <c r="P633" s="1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3:42" x14ac:dyDescent="0.25">
      <c r="M634" s="1"/>
      <c r="N634" s="1"/>
      <c r="O634" s="1"/>
      <c r="P634" s="1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3:42" x14ac:dyDescent="0.25">
      <c r="M635" s="1"/>
      <c r="N635" s="1"/>
      <c r="O635" s="1"/>
      <c r="P635" s="1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3:42" x14ac:dyDescent="0.25">
      <c r="M636" s="1"/>
      <c r="N636" s="1"/>
      <c r="O636" s="1"/>
      <c r="P636" s="1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3:42" x14ac:dyDescent="0.25">
      <c r="M637" s="1"/>
      <c r="N637" s="1"/>
      <c r="O637" s="1"/>
      <c r="P637" s="1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3:42" x14ac:dyDescent="0.25">
      <c r="M638" s="1"/>
      <c r="N638" s="1"/>
      <c r="O638" s="1"/>
      <c r="P638" s="1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3:42" x14ac:dyDescent="0.25">
      <c r="M639" s="1"/>
      <c r="N639" s="1"/>
      <c r="O639" s="1"/>
      <c r="P639" s="1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3:42" x14ac:dyDescent="0.25">
      <c r="M640" s="1"/>
      <c r="N640" s="1"/>
      <c r="O640" s="1"/>
      <c r="P640" s="1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3:42" x14ac:dyDescent="0.25">
      <c r="M641" s="1"/>
      <c r="N641" s="1"/>
      <c r="O641" s="1"/>
      <c r="P641" s="1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3:42" x14ac:dyDescent="0.25">
      <c r="M642" s="1"/>
      <c r="N642" s="1"/>
      <c r="O642" s="1"/>
      <c r="P642" s="1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3:42" x14ac:dyDescent="0.25">
      <c r="M643" s="1"/>
      <c r="N643" s="1"/>
      <c r="O643" s="1"/>
      <c r="P643" s="1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3:42" x14ac:dyDescent="0.25">
      <c r="M644" s="1"/>
      <c r="N644" s="1"/>
      <c r="O644" s="1"/>
      <c r="P644" s="1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3:42" x14ac:dyDescent="0.25">
      <c r="M645" s="1"/>
      <c r="N645" s="1"/>
      <c r="O645" s="1"/>
      <c r="P645" s="1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3:42" x14ac:dyDescent="0.25">
      <c r="M646" s="1"/>
      <c r="N646" s="1"/>
      <c r="O646" s="1"/>
      <c r="P646" s="1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3:42" x14ac:dyDescent="0.25">
      <c r="M647" s="1"/>
      <c r="N647" s="1"/>
      <c r="O647" s="1"/>
      <c r="P647" s="1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3:42" x14ac:dyDescent="0.25">
      <c r="M648" s="1"/>
      <c r="N648" s="1"/>
      <c r="O648" s="1"/>
      <c r="P648" s="1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3:42" x14ac:dyDescent="0.25">
      <c r="M649" s="1"/>
      <c r="N649" s="1"/>
      <c r="O649" s="1"/>
      <c r="P649" s="1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3:42" x14ac:dyDescent="0.25">
      <c r="M650" s="1"/>
      <c r="N650" s="1"/>
      <c r="O650" s="1"/>
      <c r="P650" s="1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3:42" x14ac:dyDescent="0.25">
      <c r="M651" s="1"/>
      <c r="N651" s="1"/>
      <c r="O651" s="1"/>
      <c r="P651" s="1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3:42" x14ac:dyDescent="0.25">
      <c r="M652" s="1"/>
      <c r="N652" s="1"/>
      <c r="O652" s="1"/>
      <c r="P652" s="1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3:42" x14ac:dyDescent="0.25">
      <c r="M653" s="1"/>
      <c r="N653" s="1"/>
      <c r="O653" s="1"/>
      <c r="P653" s="1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3:42" x14ac:dyDescent="0.25">
      <c r="M654" s="1"/>
      <c r="N654" s="1"/>
      <c r="O654" s="1"/>
      <c r="P654" s="1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3:42" x14ac:dyDescent="0.25">
      <c r="M655" s="1"/>
      <c r="N655" s="1"/>
      <c r="O655" s="1"/>
      <c r="P655" s="1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3:42" x14ac:dyDescent="0.25">
      <c r="M656" s="1"/>
      <c r="N656" s="1"/>
      <c r="O656" s="1"/>
      <c r="P656" s="1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3:42" x14ac:dyDescent="0.25">
      <c r="M657" s="1"/>
      <c r="N657" s="1"/>
      <c r="O657" s="1"/>
      <c r="P657" s="1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3:42" x14ac:dyDescent="0.25">
      <c r="M658" s="1"/>
      <c r="N658" s="1"/>
      <c r="O658" s="1"/>
      <c r="P658" s="1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3:42" x14ac:dyDescent="0.25">
      <c r="M659" s="1"/>
      <c r="N659" s="1"/>
      <c r="O659" s="1"/>
      <c r="P659" s="1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3:42" x14ac:dyDescent="0.25">
      <c r="M660" s="1"/>
      <c r="N660" s="1"/>
      <c r="O660" s="1"/>
      <c r="P660" s="1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3:42" x14ac:dyDescent="0.25">
      <c r="M661" s="1"/>
      <c r="N661" s="1"/>
      <c r="O661" s="1"/>
      <c r="P661" s="1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3:42" x14ac:dyDescent="0.25">
      <c r="M662" s="1"/>
      <c r="N662" s="1"/>
      <c r="O662" s="1"/>
      <c r="P662" s="1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3:42" x14ac:dyDescent="0.25">
      <c r="M663" s="1"/>
      <c r="N663" s="1"/>
      <c r="O663" s="1"/>
      <c r="P663" s="1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3:42" x14ac:dyDescent="0.25">
      <c r="M664" s="1"/>
      <c r="N664" s="1"/>
      <c r="O664" s="1"/>
      <c r="P664" s="1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3:42" x14ac:dyDescent="0.25">
      <c r="M665" s="1"/>
      <c r="N665" s="1"/>
      <c r="O665" s="1"/>
      <c r="P665" s="1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3:42" x14ac:dyDescent="0.25">
      <c r="M666" s="1"/>
      <c r="N666" s="1"/>
      <c r="O666" s="1"/>
      <c r="P666" s="1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3:42" x14ac:dyDescent="0.25">
      <c r="M667" s="1"/>
      <c r="N667" s="1"/>
      <c r="O667" s="1"/>
      <c r="P667" s="1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3:42" x14ac:dyDescent="0.25">
      <c r="M668" s="1"/>
      <c r="N668" s="1"/>
      <c r="O668" s="1"/>
      <c r="P668" s="1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3:42" x14ac:dyDescent="0.25">
      <c r="M669" s="1"/>
      <c r="N669" s="1"/>
      <c r="O669" s="1"/>
      <c r="P669" s="1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3:42" x14ac:dyDescent="0.25">
      <c r="M670" s="1"/>
      <c r="N670" s="1"/>
      <c r="O670" s="1"/>
      <c r="P670" s="1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3:42" x14ac:dyDescent="0.25">
      <c r="M671" s="1"/>
      <c r="N671" s="1"/>
      <c r="O671" s="1"/>
      <c r="P671" s="1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3:42" x14ac:dyDescent="0.25">
      <c r="M672" s="1"/>
      <c r="N672" s="1"/>
      <c r="O672" s="1"/>
      <c r="P672" s="1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3:42" x14ac:dyDescent="0.25">
      <c r="M673" s="1"/>
      <c r="N673" s="1"/>
      <c r="O673" s="1"/>
      <c r="P673" s="1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3:42" x14ac:dyDescent="0.25">
      <c r="M674" s="1"/>
      <c r="N674" s="1"/>
      <c r="O674" s="1"/>
      <c r="P674" s="1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3:42" x14ac:dyDescent="0.25">
      <c r="M675" s="1"/>
      <c r="N675" s="1"/>
      <c r="O675" s="1"/>
      <c r="P675" s="1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3:42" x14ac:dyDescent="0.25">
      <c r="M676" s="1"/>
      <c r="N676" s="1"/>
      <c r="O676" s="1"/>
      <c r="P676" s="1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3:42" x14ac:dyDescent="0.25">
      <c r="M677" s="1"/>
      <c r="N677" s="1"/>
      <c r="O677" s="1"/>
      <c r="P677" s="1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3:42" x14ac:dyDescent="0.25">
      <c r="M678" s="1"/>
      <c r="N678" s="1"/>
      <c r="O678" s="1"/>
      <c r="P678" s="1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3:42" x14ac:dyDescent="0.25">
      <c r="M679" s="1"/>
      <c r="N679" s="1"/>
      <c r="O679" s="1"/>
      <c r="P679" s="1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3:42" x14ac:dyDescent="0.25">
      <c r="M680" s="1"/>
      <c r="N680" s="1"/>
      <c r="O680" s="1"/>
      <c r="P680" s="1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3:42" x14ac:dyDescent="0.25">
      <c r="M681" s="1"/>
      <c r="N681" s="1"/>
      <c r="O681" s="1"/>
      <c r="P681" s="1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3:42" x14ac:dyDescent="0.25">
      <c r="M682" s="1"/>
      <c r="N682" s="1"/>
      <c r="O682" s="1"/>
      <c r="P682" s="1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3:42" x14ac:dyDescent="0.25">
      <c r="M683" s="1"/>
      <c r="N683" s="1"/>
      <c r="O683" s="1"/>
      <c r="P683" s="1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3:42" x14ac:dyDescent="0.25">
      <c r="M684" s="1"/>
      <c r="N684" s="1"/>
      <c r="O684" s="1"/>
      <c r="P684" s="1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3:42" x14ac:dyDescent="0.25">
      <c r="M685" s="1"/>
      <c r="N685" s="1"/>
      <c r="O685" s="1"/>
      <c r="P685" s="1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3:42" x14ac:dyDescent="0.25">
      <c r="M686" s="1"/>
      <c r="N686" s="1"/>
      <c r="O686" s="1"/>
      <c r="P686" s="1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3:42" x14ac:dyDescent="0.25">
      <c r="M687" s="1"/>
      <c r="N687" s="1"/>
      <c r="O687" s="1"/>
      <c r="P687" s="1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3:42" x14ac:dyDescent="0.25">
      <c r="M688" s="1"/>
      <c r="N688" s="1"/>
      <c r="O688" s="1"/>
      <c r="P688" s="1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3:42" x14ac:dyDescent="0.25">
      <c r="M689" s="1"/>
      <c r="N689" s="1"/>
      <c r="O689" s="1"/>
      <c r="P689" s="1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3:42" x14ac:dyDescent="0.25">
      <c r="M690" s="1"/>
      <c r="N690" s="1"/>
      <c r="O690" s="1"/>
      <c r="P690" s="1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3:42" x14ac:dyDescent="0.25">
      <c r="M691" s="1"/>
      <c r="N691" s="1"/>
      <c r="O691" s="1"/>
      <c r="P691" s="1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3:42" x14ac:dyDescent="0.25">
      <c r="M692" s="1"/>
      <c r="N692" s="1"/>
      <c r="O692" s="1"/>
      <c r="P692" s="1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3:42" x14ac:dyDescent="0.25">
      <c r="M693" s="1"/>
      <c r="N693" s="1"/>
      <c r="O693" s="1"/>
      <c r="P693" s="1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3:42" x14ac:dyDescent="0.25">
      <c r="M694" s="1"/>
      <c r="N694" s="1"/>
      <c r="O694" s="1"/>
      <c r="P694" s="1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3:42" x14ac:dyDescent="0.25">
      <c r="M695" s="1"/>
      <c r="N695" s="1"/>
      <c r="O695" s="1"/>
      <c r="P695" s="1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3:42" x14ac:dyDescent="0.25">
      <c r="M696" s="1"/>
      <c r="N696" s="1"/>
      <c r="O696" s="1"/>
      <c r="P696" s="1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3:42" x14ac:dyDescent="0.25">
      <c r="M697" s="1"/>
      <c r="N697" s="1"/>
      <c r="O697" s="1"/>
      <c r="P697" s="1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3:42" x14ac:dyDescent="0.25">
      <c r="M698" s="1"/>
      <c r="N698" s="1"/>
      <c r="O698" s="1"/>
      <c r="P698" s="1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3:42" x14ac:dyDescent="0.25">
      <c r="M699" s="1"/>
      <c r="N699" s="1"/>
      <c r="O699" s="1"/>
      <c r="P699" s="1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3:42" x14ac:dyDescent="0.25">
      <c r="M700" s="1"/>
      <c r="N700" s="1"/>
      <c r="O700" s="1"/>
      <c r="P700" s="1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3:42" x14ac:dyDescent="0.25">
      <c r="M701" s="1"/>
      <c r="N701" s="1"/>
      <c r="O701" s="1"/>
      <c r="P701" s="1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3:42" x14ac:dyDescent="0.25">
      <c r="M702" s="1"/>
      <c r="N702" s="1"/>
      <c r="O702" s="1"/>
      <c r="P702" s="1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3:42" x14ac:dyDescent="0.25">
      <c r="M703" s="1"/>
      <c r="N703" s="1"/>
      <c r="O703" s="1"/>
      <c r="P703" s="1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3:42" x14ac:dyDescent="0.25">
      <c r="M704" s="1"/>
      <c r="N704" s="1"/>
      <c r="O704" s="1"/>
      <c r="P704" s="1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3:42" x14ac:dyDescent="0.25">
      <c r="M705" s="1"/>
      <c r="N705" s="1"/>
      <c r="O705" s="1"/>
      <c r="P705" s="1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3:42" x14ac:dyDescent="0.25">
      <c r="M706" s="1"/>
      <c r="N706" s="1"/>
      <c r="O706" s="1"/>
      <c r="P706" s="1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3:42" x14ac:dyDescent="0.25">
      <c r="M707" s="1"/>
      <c r="N707" s="1"/>
      <c r="O707" s="1"/>
      <c r="P707" s="1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3:42" x14ac:dyDescent="0.25">
      <c r="M708" s="1"/>
      <c r="N708" s="1"/>
      <c r="O708" s="1"/>
      <c r="P708" s="1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3:42" x14ac:dyDescent="0.25">
      <c r="M709" s="1"/>
      <c r="N709" s="1"/>
      <c r="O709" s="1"/>
      <c r="P709" s="1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3:42" x14ac:dyDescent="0.25">
      <c r="M710" s="1"/>
      <c r="N710" s="1"/>
      <c r="O710" s="1"/>
      <c r="P710" s="1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3:42" x14ac:dyDescent="0.25">
      <c r="M711" s="1"/>
      <c r="N711" s="1"/>
      <c r="O711" s="1"/>
      <c r="P711" s="1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3:42" x14ac:dyDescent="0.25">
      <c r="M712" s="1"/>
      <c r="N712" s="1"/>
      <c r="O712" s="1"/>
      <c r="P712" s="1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3:42" x14ac:dyDescent="0.25">
      <c r="M713" s="1"/>
      <c r="N713" s="1"/>
      <c r="O713" s="1"/>
      <c r="P713" s="1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3:42" x14ac:dyDescent="0.25">
      <c r="M714" s="1"/>
      <c r="N714" s="1"/>
      <c r="O714" s="1"/>
      <c r="P714" s="1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3:42" x14ac:dyDescent="0.25">
      <c r="M715" s="1"/>
      <c r="N715" s="1"/>
      <c r="O715" s="1"/>
      <c r="P715" s="1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3:42" x14ac:dyDescent="0.25">
      <c r="M716" s="1"/>
      <c r="N716" s="1"/>
      <c r="O716" s="1"/>
      <c r="P716" s="1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3:42" x14ac:dyDescent="0.25">
      <c r="M717" s="1"/>
      <c r="N717" s="1"/>
      <c r="O717" s="1"/>
      <c r="P717" s="1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3:42" x14ac:dyDescent="0.25">
      <c r="M718" s="1"/>
      <c r="N718" s="1"/>
      <c r="O718" s="1"/>
      <c r="P718" s="1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3:42" x14ac:dyDescent="0.25">
      <c r="M719" s="1"/>
      <c r="N719" s="1"/>
      <c r="O719" s="1"/>
      <c r="P719" s="1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3:42" x14ac:dyDescent="0.25">
      <c r="M720" s="1"/>
      <c r="N720" s="1"/>
      <c r="O720" s="1"/>
      <c r="P720" s="1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3:42" x14ac:dyDescent="0.25">
      <c r="M721" s="1"/>
      <c r="N721" s="1"/>
      <c r="O721" s="1"/>
      <c r="P721" s="1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3:42" x14ac:dyDescent="0.25">
      <c r="M722" s="1"/>
      <c r="N722" s="1"/>
      <c r="O722" s="1"/>
      <c r="P722" s="1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3:42" x14ac:dyDescent="0.25">
      <c r="M723" s="1"/>
      <c r="N723" s="1"/>
      <c r="O723" s="1"/>
      <c r="P723" s="1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3:42" x14ac:dyDescent="0.25">
      <c r="M724" s="1"/>
      <c r="N724" s="1"/>
      <c r="O724" s="1"/>
      <c r="P724" s="1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3:42" x14ac:dyDescent="0.25">
      <c r="M725" s="1"/>
      <c r="N725" s="1"/>
      <c r="O725" s="1"/>
      <c r="P725" s="1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3:42" x14ac:dyDescent="0.25">
      <c r="M726" s="1"/>
      <c r="N726" s="1"/>
      <c r="O726" s="1"/>
      <c r="P726" s="1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3:42" x14ac:dyDescent="0.25">
      <c r="M727" s="1"/>
      <c r="N727" s="1"/>
      <c r="O727" s="1"/>
      <c r="P727" s="1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3:42" x14ac:dyDescent="0.25">
      <c r="M728" s="1"/>
      <c r="N728" s="1"/>
      <c r="O728" s="1"/>
      <c r="P728" s="1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3:42" x14ac:dyDescent="0.25">
      <c r="M729" s="1"/>
      <c r="N729" s="1"/>
      <c r="O729" s="1"/>
      <c r="P729" s="1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3:42" x14ac:dyDescent="0.25">
      <c r="M730" s="1"/>
      <c r="N730" s="1"/>
      <c r="O730" s="1"/>
      <c r="P730" s="1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3:42" x14ac:dyDescent="0.25">
      <c r="M731" s="1"/>
      <c r="N731" s="1"/>
      <c r="O731" s="1"/>
      <c r="P731" s="1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3:42" x14ac:dyDescent="0.25">
      <c r="M732" s="1"/>
      <c r="N732" s="1"/>
      <c r="O732" s="1"/>
      <c r="P732" s="1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3:42" x14ac:dyDescent="0.25">
      <c r="M733" s="1"/>
      <c r="N733" s="1"/>
      <c r="O733" s="1"/>
      <c r="P733" s="1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3:42" x14ac:dyDescent="0.25">
      <c r="M734" s="1"/>
      <c r="N734" s="1"/>
      <c r="O734" s="1"/>
      <c r="P734" s="1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3:42" x14ac:dyDescent="0.25">
      <c r="M735" s="1"/>
      <c r="N735" s="1"/>
      <c r="O735" s="1"/>
      <c r="P735" s="1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3:42" x14ac:dyDescent="0.25">
      <c r="M736" s="1"/>
      <c r="N736" s="1"/>
      <c r="O736" s="1"/>
      <c r="P736" s="1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3:42" x14ac:dyDescent="0.25">
      <c r="M737" s="1"/>
      <c r="N737" s="1"/>
      <c r="O737" s="1"/>
      <c r="P737" s="1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3:42" x14ac:dyDescent="0.25">
      <c r="M738" s="1"/>
      <c r="N738" s="1"/>
      <c r="O738" s="1"/>
      <c r="P738" s="1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3:42" x14ac:dyDescent="0.25">
      <c r="M739" s="1"/>
      <c r="N739" s="1"/>
      <c r="O739" s="1"/>
      <c r="P739" s="1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3:42" x14ac:dyDescent="0.25">
      <c r="M740" s="1"/>
      <c r="N740" s="1"/>
      <c r="O740" s="1"/>
      <c r="P740" s="1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3:42" x14ac:dyDescent="0.25">
      <c r="M741" s="1"/>
      <c r="N741" s="1"/>
      <c r="O741" s="1"/>
      <c r="P741" s="1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3:42" x14ac:dyDescent="0.25">
      <c r="M742" s="1"/>
      <c r="N742" s="1"/>
      <c r="O742" s="1"/>
      <c r="P742" s="1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3:42" x14ac:dyDescent="0.25">
      <c r="M743" s="1"/>
      <c r="N743" s="1"/>
      <c r="O743" s="1"/>
      <c r="P743" s="1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3:42" x14ac:dyDescent="0.25">
      <c r="M744" s="1"/>
      <c r="N744" s="1"/>
      <c r="O744" s="1"/>
      <c r="P744" s="1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3:42" x14ac:dyDescent="0.25">
      <c r="M745" s="1"/>
      <c r="N745" s="1"/>
      <c r="O745" s="1"/>
      <c r="P745" s="1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3:42" x14ac:dyDescent="0.25">
      <c r="M746" s="1"/>
      <c r="N746" s="1"/>
      <c r="O746" s="1"/>
      <c r="P746" s="1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3:42" x14ac:dyDescent="0.25">
      <c r="M747" s="1"/>
      <c r="N747" s="1"/>
      <c r="O747" s="1"/>
      <c r="P747" s="1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3:42" x14ac:dyDescent="0.25">
      <c r="M748" s="1"/>
      <c r="N748" s="1"/>
      <c r="O748" s="1"/>
      <c r="P748" s="1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3:42" x14ac:dyDescent="0.25">
      <c r="M749" s="1"/>
      <c r="N749" s="1"/>
      <c r="O749" s="1"/>
      <c r="P749" s="1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3:42" x14ac:dyDescent="0.25">
      <c r="M750" s="1"/>
      <c r="N750" s="1"/>
      <c r="O750" s="1"/>
      <c r="P750" s="1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3:42" x14ac:dyDescent="0.25">
      <c r="M751" s="1"/>
      <c r="N751" s="1"/>
      <c r="O751" s="1"/>
      <c r="P751" s="1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3:42" x14ac:dyDescent="0.25">
      <c r="M752" s="1"/>
      <c r="N752" s="1"/>
      <c r="O752" s="1"/>
      <c r="P752" s="1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3:42" x14ac:dyDescent="0.25">
      <c r="M753" s="1"/>
      <c r="N753" s="1"/>
      <c r="O753" s="1"/>
      <c r="P753" s="1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3:42" x14ac:dyDescent="0.25">
      <c r="M754" s="1"/>
      <c r="N754" s="1"/>
      <c r="O754" s="1"/>
      <c r="P754" s="1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3:42" x14ac:dyDescent="0.25">
      <c r="M755" s="1"/>
      <c r="N755" s="1"/>
      <c r="O755" s="1"/>
      <c r="P755" s="1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3:42" x14ac:dyDescent="0.25">
      <c r="M756" s="1"/>
      <c r="N756" s="1"/>
      <c r="O756" s="1"/>
      <c r="P756" s="1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3:42" x14ac:dyDescent="0.25">
      <c r="M757" s="1"/>
      <c r="N757" s="1"/>
      <c r="O757" s="1"/>
      <c r="P757" s="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3:42" x14ac:dyDescent="0.25">
      <c r="M758" s="1"/>
      <c r="N758" s="1"/>
      <c r="O758" s="1"/>
      <c r="P758" s="1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3:42" x14ac:dyDescent="0.25">
      <c r="M759" s="1"/>
      <c r="N759" s="1"/>
      <c r="O759" s="1"/>
      <c r="P759" s="1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3:42" x14ac:dyDescent="0.25">
      <c r="M760" s="1"/>
      <c r="N760" s="1"/>
      <c r="O760" s="1"/>
      <c r="P760" s="1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3:42" x14ac:dyDescent="0.25">
      <c r="M761" s="1"/>
      <c r="N761" s="1"/>
      <c r="O761" s="1"/>
      <c r="P761" s="1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3:42" x14ac:dyDescent="0.25">
      <c r="M762" s="1"/>
      <c r="N762" s="1"/>
      <c r="O762" s="1"/>
      <c r="P762" s="1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3:42" x14ac:dyDescent="0.25">
      <c r="M763" s="1"/>
      <c r="N763" s="1"/>
      <c r="O763" s="1"/>
      <c r="P763" s="1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3:42" x14ac:dyDescent="0.25">
      <c r="M764" s="1"/>
      <c r="N764" s="1"/>
      <c r="O764" s="1"/>
      <c r="P764" s="1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3:42" x14ac:dyDescent="0.25">
      <c r="M765" s="1"/>
      <c r="N765" s="1"/>
      <c r="O765" s="1"/>
      <c r="P765" s="1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3:42" x14ac:dyDescent="0.25">
      <c r="M766" s="1"/>
      <c r="N766" s="1"/>
      <c r="O766" s="1"/>
      <c r="P766" s="1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3:42" x14ac:dyDescent="0.25">
      <c r="M767" s="1"/>
      <c r="N767" s="1"/>
      <c r="O767" s="1"/>
      <c r="P767" s="1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3:42" x14ac:dyDescent="0.25">
      <c r="M768" s="1"/>
      <c r="N768" s="1"/>
      <c r="O768" s="1"/>
      <c r="P768" s="1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3:42" x14ac:dyDescent="0.25">
      <c r="M769" s="1"/>
      <c r="N769" s="1"/>
      <c r="O769" s="1"/>
      <c r="P769" s="1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3:42" x14ac:dyDescent="0.25">
      <c r="M770" s="1"/>
      <c r="N770" s="1"/>
      <c r="O770" s="1"/>
      <c r="P770" s="1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3:42" x14ac:dyDescent="0.25">
      <c r="M771" s="1"/>
      <c r="N771" s="1"/>
      <c r="O771" s="1"/>
      <c r="P771" s="1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3:42" x14ac:dyDescent="0.25">
      <c r="M772" s="1"/>
      <c r="N772" s="1"/>
      <c r="O772" s="1"/>
      <c r="P772" s="1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3:42" x14ac:dyDescent="0.25">
      <c r="M773" s="1"/>
      <c r="N773" s="1"/>
      <c r="O773" s="1"/>
      <c r="P773" s="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3:42" x14ac:dyDescent="0.25">
      <c r="M774" s="1"/>
      <c r="N774" s="1"/>
      <c r="O774" s="1"/>
      <c r="P774" s="1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3:42" x14ac:dyDescent="0.25">
      <c r="M775" s="1"/>
      <c r="N775" s="1"/>
      <c r="O775" s="1"/>
      <c r="P775" s="1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3:42" x14ac:dyDescent="0.25">
      <c r="M776" s="1"/>
      <c r="N776" s="1"/>
      <c r="O776" s="1"/>
      <c r="P776" s="1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3:42" x14ac:dyDescent="0.25">
      <c r="M777" s="1"/>
      <c r="N777" s="1"/>
      <c r="O777" s="1"/>
      <c r="P777" s="1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3:42" x14ac:dyDescent="0.25">
      <c r="M778" s="1"/>
      <c r="N778" s="1"/>
      <c r="O778" s="1"/>
      <c r="P778" s="1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3:42" x14ac:dyDescent="0.25">
      <c r="M779" s="1"/>
      <c r="N779" s="1"/>
      <c r="O779" s="1"/>
      <c r="P779" s="1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3:42" x14ac:dyDescent="0.25">
      <c r="M780" s="1"/>
      <c r="N780" s="1"/>
      <c r="O780" s="1"/>
      <c r="P780" s="1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3:42" x14ac:dyDescent="0.25">
      <c r="M781" s="1"/>
      <c r="N781" s="1"/>
      <c r="O781" s="1"/>
      <c r="P781" s="1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3:42" x14ac:dyDescent="0.25">
      <c r="M782" s="1"/>
      <c r="N782" s="1"/>
      <c r="O782" s="1"/>
      <c r="P782" s="1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3:42" x14ac:dyDescent="0.25">
      <c r="M783" s="1"/>
      <c r="N783" s="1"/>
      <c r="O783" s="1"/>
      <c r="P783" s="1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3:42" x14ac:dyDescent="0.25">
      <c r="M784" s="1"/>
      <c r="N784" s="1"/>
      <c r="O784" s="1"/>
      <c r="P784" s="1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3:42" x14ac:dyDescent="0.25">
      <c r="M785" s="1"/>
      <c r="N785" s="1"/>
      <c r="O785" s="1"/>
      <c r="P785" s="1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3:42" x14ac:dyDescent="0.25">
      <c r="M786" s="1"/>
      <c r="N786" s="1"/>
      <c r="O786" s="1"/>
      <c r="P786" s="1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3:42" x14ac:dyDescent="0.25">
      <c r="M787" s="1"/>
      <c r="N787" s="1"/>
      <c r="O787" s="1"/>
      <c r="P787" s="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3:42" x14ac:dyDescent="0.25">
      <c r="M788" s="1"/>
      <c r="N788" s="1"/>
      <c r="O788" s="1"/>
      <c r="P788" s="1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3:42" x14ac:dyDescent="0.25">
      <c r="M789" s="1"/>
      <c r="N789" s="1"/>
      <c r="O789" s="1"/>
      <c r="P789" s="1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3:42" x14ac:dyDescent="0.25">
      <c r="M790" s="1"/>
      <c r="N790" s="1"/>
      <c r="O790" s="1"/>
      <c r="P790" s="1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3:42" x14ac:dyDescent="0.25">
      <c r="M791" s="1"/>
      <c r="N791" s="1"/>
      <c r="O791" s="1"/>
      <c r="P791" s="1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3:42" x14ac:dyDescent="0.25">
      <c r="M792" s="1"/>
      <c r="N792" s="1"/>
      <c r="O792" s="1"/>
      <c r="P792" s="1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3:42" x14ac:dyDescent="0.25">
      <c r="M793" s="1"/>
      <c r="N793" s="1"/>
      <c r="O793" s="1"/>
      <c r="P793" s="1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3:42" x14ac:dyDescent="0.25">
      <c r="M794" s="1"/>
      <c r="N794" s="1"/>
      <c r="O794" s="1"/>
      <c r="P794" s="1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3:42" x14ac:dyDescent="0.25">
      <c r="M795" s="1"/>
      <c r="N795" s="1"/>
      <c r="O795" s="1"/>
      <c r="P795" s="1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3:42" x14ac:dyDescent="0.25">
      <c r="M796" s="1"/>
      <c r="N796" s="1"/>
      <c r="O796" s="1"/>
      <c r="P796" s="1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3:42" x14ac:dyDescent="0.25">
      <c r="M797" s="1"/>
      <c r="N797" s="1"/>
      <c r="O797" s="1"/>
      <c r="P797" s="1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3:42" x14ac:dyDescent="0.25">
      <c r="M798" s="1"/>
      <c r="N798" s="1"/>
      <c r="O798" s="1"/>
      <c r="P798" s="1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3:42" x14ac:dyDescent="0.25">
      <c r="M799" s="1"/>
      <c r="N799" s="1"/>
      <c r="O799" s="1"/>
      <c r="P799" s="1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3:42" x14ac:dyDescent="0.25">
      <c r="M800" s="1"/>
      <c r="N800" s="1"/>
      <c r="O800" s="1"/>
      <c r="P800" s="1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3:42" x14ac:dyDescent="0.25">
      <c r="M801" s="1"/>
      <c r="N801" s="1"/>
      <c r="O801" s="1"/>
      <c r="P801" s="1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3:42" x14ac:dyDescent="0.25">
      <c r="M802" s="1"/>
      <c r="N802" s="1"/>
      <c r="O802" s="1"/>
      <c r="P802" s="1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3:42" x14ac:dyDescent="0.25">
      <c r="M803" s="1"/>
      <c r="N803" s="1"/>
      <c r="O803" s="1"/>
      <c r="P803" s="1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3:42" x14ac:dyDescent="0.25">
      <c r="M804" s="1"/>
      <c r="N804" s="1"/>
      <c r="O804" s="1"/>
      <c r="P804" s="1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3:42" x14ac:dyDescent="0.25">
      <c r="M805" s="1"/>
      <c r="N805" s="1"/>
      <c r="O805" s="1"/>
      <c r="P805" s="1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3:42" x14ac:dyDescent="0.25">
      <c r="M806" s="1"/>
      <c r="N806" s="1"/>
      <c r="O806" s="1"/>
      <c r="P806" s="1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3:42" x14ac:dyDescent="0.25">
      <c r="M807" s="1"/>
      <c r="N807" s="1"/>
      <c r="O807" s="1"/>
      <c r="P807" s="1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</sheetData>
  <mergeCells count="1">
    <mergeCell ref="D451:I451"/>
  </mergeCells>
  <phoneticPr fontId="43" type="noConversion"/>
  <conditionalFormatting sqref="B37:B41">
    <cfRule type="cellIs" dxfId="2" priority="6" stopIfTrue="1" operator="lessThan">
      <formula>0</formula>
    </cfRule>
  </conditionalFormatting>
  <dataValidations disablePrompts="1" count="1">
    <dataValidation type="list" allowBlank="1" showInputMessage="1" showErrorMessage="1" sqref="B422:B432" xr:uid="{547CF501-DED0-4D02-A811-4CC82E79D301}">
      <formula1>LOCALAUTHNORTHI</formula1>
    </dataValidation>
  </dataValidations>
  <hyperlinks>
    <hyperlink ref="CV44" r:id="rId1" display="This met my needs, please produce it next year" xr:uid="{E0A0E427-E07F-4E78-83B1-156718E2DC74}"/>
    <hyperlink ref="CV45" r:id="rId2" display="I need something slightly different (please specify)" xr:uid="{0BD85234-AAFC-4C95-89C1-602DB9E86ED2}"/>
    <hyperlink ref="CV46" r:id="rId3" display="This is not what I need all all (please specify)" xr:uid="{605CD4C9-67AD-4756-9435-E0503D9355FD}"/>
    <hyperlink ref="I44" r:id="rId4" display="This met my needs, please produce it next year" xr:uid="{553626B4-2C68-4A64-9CA6-AC4D8DE1976C}"/>
    <hyperlink ref="I45" r:id="rId5" display="I need something slightly different (please specify)" xr:uid="{17F85B0D-DD76-42E1-A021-22D5B6B15543}"/>
    <hyperlink ref="I46" r:id="rId6" display="This is not what I need all all (please specify)" xr:uid="{418BFC0C-3CCB-4875-A2C6-8A378E8F689D}"/>
    <hyperlink ref="CV11" r:id="rId7" display="This met my needs, please produce it next year" xr:uid="{27067C35-40C3-494D-8E5A-CBE52382C1DB}"/>
    <hyperlink ref="CV12" r:id="rId8" display="I need something slightly different (please specify)" xr:uid="{F087190E-C46F-4E27-9FEE-F54FC01FFE85}"/>
    <hyperlink ref="CV13" r:id="rId9" display="This is not what I need all all (please specify)" xr:uid="{8E2C1A3E-14FF-4B2C-832D-1EE7AC9DF965}"/>
    <hyperlink ref="I11" r:id="rId10" display="This met my needs, please produce it next year" xr:uid="{51F8ECEC-4A72-4FBB-B76F-C9C655FFB288}"/>
  </hyperlinks>
  <pageMargins left="0.70866141732283472" right="0.70866141732283472" top="0.74803149606299213" bottom="0.74803149606299213" header="0.31496062992125984" footer="0.31496062992125984"/>
  <pageSetup paperSize="9" scale="50" orientation="landscape" r:id="rId11"/>
  <ignoredErrors>
    <ignoredError sqref="G399:G402 K452 G470:K472 G468:I469 K468:K469 G102:L102 G25:L25 H399:L414 H416:L420 G43:L49 G37:L41 G104:L397 G29:L35 G28:K28 G490:K490 J473:K475 G492:K492 H491:K491 G494:K497 G509:K516 H498:K508 G529:K648" formulaRange="1"/>
    <ignoredError sqref="F37:F41 F43:F4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topLeftCell="A3" zoomScale="70" zoomScaleNormal="70" workbookViewId="0">
      <selection activeCell="C19" sqref="C19:N19"/>
    </sheetView>
  </sheetViews>
  <sheetFormatPr defaultColWidth="9.21875" defaultRowHeight="15" x14ac:dyDescent="0.25"/>
  <cols>
    <col min="1" max="1" width="28.77734375" style="326" customWidth="1"/>
    <col min="2" max="2" width="7.21875" style="394" customWidth="1"/>
    <col min="3" max="3" width="8.21875" style="326" customWidth="1"/>
    <col min="4" max="5" width="8.21875" style="396" customWidth="1"/>
    <col min="6" max="8" width="8.21875" style="394" customWidth="1"/>
    <col min="9" max="13" width="8.21875" style="326" customWidth="1"/>
    <col min="14" max="14" width="8.77734375" style="326" customWidth="1"/>
    <col min="15" max="24" width="8.21875" style="326" customWidth="1"/>
    <col min="25" max="25" width="12.21875" style="326" customWidth="1"/>
    <col min="26" max="43" width="8.21875" style="326" customWidth="1"/>
    <col min="44" max="16384" width="9.21875" style="326"/>
  </cols>
  <sheetData>
    <row r="1" spans="1:51" ht="30.6" customHeight="1" x14ac:dyDescent="0.25">
      <c r="A1" s="321" t="s">
        <v>543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4"/>
      <c r="AH1" s="324"/>
      <c r="AI1" s="324"/>
      <c r="AJ1" s="324"/>
      <c r="AK1" s="324"/>
      <c r="AL1" s="324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</row>
    <row r="2" spans="1:51" ht="15.75" customHeight="1" x14ac:dyDescent="0.25">
      <c r="A2" s="327"/>
      <c r="B2" s="328"/>
      <c r="C2" s="267"/>
      <c r="D2" s="49"/>
      <c r="E2" s="1"/>
      <c r="F2" s="1"/>
      <c r="G2" s="1"/>
      <c r="H2" s="397" t="s">
        <v>0</v>
      </c>
      <c r="I2" s="398"/>
      <c r="J2" s="398"/>
      <c r="K2" s="398"/>
      <c r="L2" s="398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  <c r="AA2" s="329"/>
      <c r="AB2" s="329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5"/>
      <c r="AN2" s="325"/>
      <c r="AO2" s="325"/>
      <c r="AP2" s="325"/>
      <c r="AQ2" s="325"/>
      <c r="AR2" s="325"/>
      <c r="AS2" s="325"/>
      <c r="AT2" s="325"/>
      <c r="AU2" s="325"/>
      <c r="AV2" s="325"/>
      <c r="AW2" s="325"/>
      <c r="AX2" s="325"/>
      <c r="AY2" s="325"/>
    </row>
    <row r="3" spans="1:51" x14ac:dyDescent="0.25">
      <c r="A3" s="330"/>
      <c r="B3" s="328"/>
      <c r="C3" s="331" t="s">
        <v>544</v>
      </c>
      <c r="D3" s="331"/>
      <c r="E3" s="1"/>
      <c r="F3" s="1"/>
      <c r="G3" s="1"/>
      <c r="H3" s="329"/>
      <c r="I3" s="329"/>
      <c r="J3" s="329"/>
      <c r="K3" s="329"/>
      <c r="L3" s="329"/>
      <c r="M3" s="329"/>
      <c r="N3" s="329"/>
      <c r="O3" s="329"/>
      <c r="P3" s="329"/>
      <c r="Q3" s="332" t="s">
        <v>545</v>
      </c>
      <c r="R3" s="329"/>
      <c r="S3" s="1"/>
      <c r="T3" s="1"/>
      <c r="U3" s="1"/>
      <c r="V3" s="1"/>
      <c r="W3" s="329"/>
      <c r="X3" s="329"/>
      <c r="Y3" s="329"/>
      <c r="Z3" s="329"/>
      <c r="AA3" s="329"/>
      <c r="AB3" s="329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</row>
    <row r="4" spans="1:51" x14ac:dyDescent="0.25">
      <c r="A4" s="330"/>
      <c r="B4" s="328"/>
      <c r="C4" s="267" t="s">
        <v>546</v>
      </c>
      <c r="D4" s="49"/>
      <c r="E4" s="1"/>
      <c r="F4" s="1"/>
      <c r="G4" s="1"/>
      <c r="H4" s="329"/>
      <c r="I4" s="329"/>
      <c r="J4" s="329"/>
      <c r="K4" s="329"/>
      <c r="L4" s="329"/>
      <c r="M4" s="329"/>
      <c r="N4" s="329"/>
      <c r="O4" s="329"/>
      <c r="P4" s="329"/>
      <c r="Q4" s="333" t="s">
        <v>547</v>
      </c>
      <c r="R4" s="329"/>
      <c r="S4" s="329"/>
      <c r="T4" s="329"/>
      <c r="U4" s="329"/>
      <c r="V4" s="329"/>
      <c r="W4" s="329"/>
      <c r="X4" s="329"/>
      <c r="Y4" s="329"/>
      <c r="Z4" s="329"/>
      <c r="AA4" s="329"/>
      <c r="AB4" s="329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5"/>
      <c r="AN4" s="324"/>
      <c r="AO4" s="324"/>
      <c r="AP4" s="325"/>
      <c r="AQ4" s="325"/>
      <c r="AR4" s="325"/>
      <c r="AS4" s="325"/>
      <c r="AT4" s="325"/>
      <c r="AU4" s="325"/>
      <c r="AV4" s="325"/>
      <c r="AW4" s="325"/>
      <c r="AX4" s="325"/>
      <c r="AY4" s="325"/>
    </row>
    <row r="5" spans="1:51" ht="15.6" thickBot="1" x14ac:dyDescent="0.3">
      <c r="A5" s="334"/>
      <c r="B5" s="335"/>
      <c r="C5" s="1"/>
      <c r="D5" s="1"/>
      <c r="E5" s="1"/>
      <c r="F5" s="1"/>
      <c r="G5" s="1"/>
      <c r="H5" s="329"/>
      <c r="I5" s="329"/>
      <c r="J5" s="329"/>
      <c r="K5" s="329"/>
      <c r="L5" s="329"/>
      <c r="M5" s="329"/>
      <c r="N5" s="329"/>
      <c r="O5" s="329"/>
      <c r="P5" s="329"/>
      <c r="Q5" s="333" t="s">
        <v>548</v>
      </c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</row>
    <row r="6" spans="1:51" ht="15.6" x14ac:dyDescent="0.3">
      <c r="A6" s="334"/>
      <c r="B6" s="335"/>
      <c r="C6" s="336"/>
      <c r="D6" s="337"/>
      <c r="E6" s="337"/>
      <c r="F6" s="337"/>
      <c r="G6" s="337"/>
      <c r="H6" s="338" t="s">
        <v>549</v>
      </c>
      <c r="I6" s="337"/>
      <c r="J6" s="337"/>
      <c r="K6" s="337"/>
      <c r="L6" s="337"/>
      <c r="M6" s="337"/>
      <c r="N6" s="339"/>
      <c r="O6" s="329"/>
      <c r="P6" s="329"/>
      <c r="Q6" s="333" t="s">
        <v>550</v>
      </c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</row>
    <row r="7" spans="1:51" s="345" customFormat="1" ht="15.6" thickBot="1" x14ac:dyDescent="0.3">
      <c r="A7" s="334"/>
      <c r="B7" s="335"/>
      <c r="C7" s="340" t="s">
        <v>551</v>
      </c>
      <c r="D7" s="341">
        <v>2</v>
      </c>
      <c r="E7" s="342">
        <v>3</v>
      </c>
      <c r="F7" s="343">
        <v>4</v>
      </c>
      <c r="G7" s="343">
        <v>5</v>
      </c>
      <c r="H7" s="342">
        <v>6</v>
      </c>
      <c r="I7" s="343">
        <v>7</v>
      </c>
      <c r="J7" s="343">
        <v>8</v>
      </c>
      <c r="K7" s="342">
        <v>9</v>
      </c>
      <c r="L7" s="343">
        <v>10</v>
      </c>
      <c r="M7" s="343">
        <v>11</v>
      </c>
      <c r="N7" s="344">
        <v>12</v>
      </c>
      <c r="O7" s="329"/>
      <c r="P7" s="329"/>
      <c r="Q7" s="329"/>
      <c r="R7" s="329" t="s">
        <v>552</v>
      </c>
      <c r="S7" s="1"/>
      <c r="T7" s="329"/>
      <c r="U7" s="329"/>
      <c r="V7" s="329"/>
      <c r="W7" s="329"/>
      <c r="X7" s="329"/>
      <c r="Y7" s="329"/>
      <c r="Z7" s="329"/>
      <c r="AA7" s="329"/>
      <c r="AB7" s="329"/>
      <c r="AC7" s="324"/>
      <c r="AD7" s="324"/>
      <c r="AE7" s="324"/>
      <c r="AF7" s="324"/>
      <c r="AG7" s="324"/>
      <c r="AH7" s="324"/>
      <c r="AI7" s="324"/>
      <c r="AJ7" s="324"/>
      <c r="AK7" s="324"/>
      <c r="AL7" s="324"/>
      <c r="AM7" s="325"/>
      <c r="AN7" s="325"/>
      <c r="AO7" s="325"/>
      <c r="AP7" s="325"/>
      <c r="AQ7" s="325"/>
      <c r="AR7" s="325"/>
      <c r="AS7" s="325"/>
      <c r="AT7" s="325"/>
      <c r="AU7" s="334"/>
      <c r="AV7" s="334"/>
      <c r="AW7" s="334"/>
      <c r="AX7" s="334"/>
      <c r="AY7" s="334"/>
    </row>
    <row r="8" spans="1:51" s="345" customFormat="1" x14ac:dyDescent="0.25">
      <c r="A8" s="334"/>
      <c r="B8" s="335"/>
      <c r="C8" s="346"/>
      <c r="D8" s="347"/>
      <c r="E8" s="348"/>
      <c r="F8" s="346"/>
      <c r="G8" s="347"/>
      <c r="H8" s="348"/>
      <c r="I8" s="349"/>
      <c r="J8" s="350"/>
      <c r="K8" s="351"/>
      <c r="L8" s="349"/>
      <c r="M8" s="350"/>
      <c r="N8" s="352">
        <v>90</v>
      </c>
      <c r="O8" s="329"/>
      <c r="P8" s="329"/>
      <c r="Q8" s="329"/>
      <c r="R8" s="329" t="s">
        <v>553</v>
      </c>
      <c r="S8" s="1"/>
      <c r="T8" s="329"/>
      <c r="U8" s="329"/>
      <c r="V8" s="329"/>
      <c r="W8" s="329"/>
      <c r="X8" s="329"/>
      <c r="Y8" s="329"/>
      <c r="Z8" s="329"/>
      <c r="AA8" s="329"/>
      <c r="AB8" s="329"/>
      <c r="AC8" s="324"/>
      <c r="AD8" s="324"/>
      <c r="AE8" s="324"/>
      <c r="AF8" s="324"/>
      <c r="AG8" s="324"/>
      <c r="AH8" s="324"/>
      <c r="AI8" s="324"/>
      <c r="AJ8" s="324"/>
      <c r="AK8" s="324"/>
      <c r="AL8" s="324"/>
      <c r="AM8" s="325"/>
      <c r="AN8" s="325"/>
      <c r="AO8" s="325"/>
      <c r="AP8" s="325"/>
      <c r="AQ8" s="325"/>
      <c r="AR8" s="325"/>
      <c r="AS8" s="325"/>
      <c r="AT8" s="325"/>
      <c r="AU8" s="334"/>
      <c r="AV8" s="334"/>
      <c r="AW8" s="334"/>
      <c r="AX8" s="334"/>
      <c r="AY8" s="334"/>
    </row>
    <row r="9" spans="1:51" s="6" customFormat="1" ht="15.6" customHeight="1" x14ac:dyDescent="0.25">
      <c r="A9" s="334"/>
      <c r="B9" s="335"/>
      <c r="C9" s="353"/>
      <c r="D9" s="353"/>
      <c r="E9" s="353"/>
      <c r="F9" s="354"/>
      <c r="G9" s="354"/>
      <c r="H9" s="354"/>
      <c r="I9" s="355"/>
      <c r="J9" s="355"/>
      <c r="K9" s="355"/>
      <c r="L9" s="356"/>
      <c r="M9" s="357">
        <v>90</v>
      </c>
      <c r="N9" s="357">
        <v>90</v>
      </c>
      <c r="O9" s="329"/>
      <c r="P9" s="329"/>
      <c r="Q9" s="329"/>
      <c r="R9" s="329" t="s">
        <v>554</v>
      </c>
      <c r="S9" s="1"/>
      <c r="T9" s="329"/>
      <c r="U9" s="329"/>
      <c r="V9" s="329"/>
      <c r="W9" s="329"/>
      <c r="X9" s="329"/>
      <c r="Y9" s="329"/>
      <c r="Z9" s="329"/>
      <c r="AA9" s="329"/>
      <c r="AB9" s="329"/>
      <c r="AC9" s="324"/>
      <c r="AD9" s="324"/>
      <c r="AE9" s="324"/>
      <c r="AF9" s="324"/>
      <c r="AG9" s="324"/>
      <c r="AH9" s="324"/>
      <c r="AI9" s="324"/>
      <c r="AJ9" s="324"/>
      <c r="AK9" s="324"/>
      <c r="AL9" s="324"/>
      <c r="AM9" s="325"/>
      <c r="AN9" s="325"/>
      <c r="AO9" s="325"/>
      <c r="AP9" s="325"/>
      <c r="AQ9" s="325"/>
      <c r="AR9" s="325"/>
      <c r="AS9" s="325"/>
      <c r="AT9" s="325"/>
      <c r="AU9" s="1"/>
      <c r="AV9" s="1"/>
      <c r="AW9" s="1"/>
      <c r="AX9" s="1"/>
      <c r="AY9" s="1"/>
    </row>
    <row r="10" spans="1:51" s="6" customFormat="1" ht="15.6" customHeight="1" x14ac:dyDescent="0.25">
      <c r="A10" s="334"/>
      <c r="B10" s="335"/>
      <c r="C10" s="353"/>
      <c r="D10" s="353"/>
      <c r="E10" s="353"/>
      <c r="F10" s="354"/>
      <c r="G10" s="354"/>
      <c r="H10" s="354"/>
      <c r="I10" s="355"/>
      <c r="J10" s="355"/>
      <c r="K10" s="355"/>
      <c r="L10" s="357">
        <v>90</v>
      </c>
      <c r="M10" s="357">
        <v>90</v>
      </c>
      <c r="N10" s="357">
        <v>90</v>
      </c>
      <c r="O10" s="329"/>
      <c r="P10" s="329"/>
      <c r="Q10" s="333" t="s">
        <v>555</v>
      </c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5"/>
      <c r="AN10" s="325"/>
      <c r="AO10" s="325"/>
      <c r="AP10" s="325"/>
      <c r="AQ10" s="325"/>
      <c r="AR10" s="325"/>
      <c r="AS10" s="325"/>
      <c r="AT10" s="325"/>
      <c r="AU10" s="1"/>
      <c r="AV10" s="1"/>
      <c r="AW10" s="1"/>
      <c r="AX10" s="1"/>
      <c r="AY10" s="1"/>
    </row>
    <row r="11" spans="1:51" s="6" customFormat="1" ht="15.6" customHeight="1" x14ac:dyDescent="0.25">
      <c r="A11" s="334"/>
      <c r="B11" s="335"/>
      <c r="C11" s="353"/>
      <c r="D11" s="353"/>
      <c r="E11" s="353"/>
      <c r="F11" s="354"/>
      <c r="G11" s="354"/>
      <c r="H11" s="354"/>
      <c r="I11" s="355"/>
      <c r="J11" s="355"/>
      <c r="K11" s="357">
        <v>90</v>
      </c>
      <c r="L11" s="357">
        <v>90</v>
      </c>
      <c r="M11" s="357">
        <v>90</v>
      </c>
      <c r="N11" s="357">
        <v>90</v>
      </c>
      <c r="O11" s="329"/>
      <c r="P11" s="329"/>
      <c r="Q11" s="333" t="s">
        <v>556</v>
      </c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4"/>
      <c r="AD11" s="324"/>
      <c r="AE11" s="324"/>
      <c r="AF11" s="324"/>
      <c r="AG11" s="324"/>
      <c r="AH11" s="324"/>
      <c r="AI11" s="324"/>
      <c r="AJ11" s="324"/>
      <c r="AK11" s="324"/>
      <c r="AL11" s="324"/>
      <c r="AM11" s="325"/>
      <c r="AN11" s="325"/>
      <c r="AO11" s="325"/>
      <c r="AP11" s="325"/>
      <c r="AQ11" s="325"/>
      <c r="AR11" s="325"/>
      <c r="AS11" s="325"/>
      <c r="AT11" s="325"/>
      <c r="AU11" s="1"/>
      <c r="AV11" s="1"/>
      <c r="AW11" s="1"/>
      <c r="AX11" s="1"/>
      <c r="AY11" s="1"/>
    </row>
    <row r="12" spans="1:51" s="6" customFormat="1" ht="15.6" customHeight="1" x14ac:dyDescent="0.25">
      <c r="A12" s="334"/>
      <c r="B12" s="335"/>
      <c r="C12" s="358"/>
      <c r="D12" s="358"/>
      <c r="E12" s="358"/>
      <c r="F12" s="359"/>
      <c r="G12" s="359"/>
      <c r="H12" s="359"/>
      <c r="I12" s="360"/>
      <c r="J12" s="357">
        <v>90</v>
      </c>
      <c r="K12" s="357">
        <v>90</v>
      </c>
      <c r="L12" s="357">
        <v>90</v>
      </c>
      <c r="M12" s="357">
        <v>90</v>
      </c>
      <c r="N12" s="357">
        <v>90</v>
      </c>
      <c r="O12" s="329"/>
      <c r="P12" s="329"/>
      <c r="Q12" s="333" t="s">
        <v>557</v>
      </c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4"/>
      <c r="AD12" s="324"/>
      <c r="AE12" s="324"/>
      <c r="AF12" s="324"/>
      <c r="AG12" s="324"/>
      <c r="AH12" s="324"/>
      <c r="AI12" s="324"/>
      <c r="AJ12" s="324"/>
      <c r="AK12" s="324"/>
      <c r="AL12" s="324"/>
      <c r="AM12" s="325"/>
      <c r="AN12" s="325"/>
      <c r="AO12" s="325"/>
      <c r="AP12" s="325"/>
      <c r="AQ12" s="325"/>
      <c r="AR12" s="325"/>
      <c r="AS12" s="325"/>
      <c r="AT12" s="325"/>
      <c r="AU12" s="1"/>
      <c r="AV12" s="1"/>
      <c r="AW12" s="1"/>
      <c r="AX12" s="1"/>
      <c r="AY12" s="1"/>
    </row>
    <row r="13" spans="1:51" s="6" customFormat="1" ht="15.6" customHeight="1" x14ac:dyDescent="0.25">
      <c r="A13" s="334"/>
      <c r="B13" s="335"/>
      <c r="C13" s="361"/>
      <c r="D13" s="362"/>
      <c r="E13" s="363"/>
      <c r="F13" s="364"/>
      <c r="G13" s="362"/>
      <c r="H13" s="363"/>
      <c r="I13" s="357">
        <v>90</v>
      </c>
      <c r="J13" s="357">
        <v>90</v>
      </c>
      <c r="K13" s="357">
        <v>90</v>
      </c>
      <c r="L13" s="357">
        <v>90</v>
      </c>
      <c r="M13" s="357">
        <v>90</v>
      </c>
      <c r="N13" s="357">
        <v>90</v>
      </c>
      <c r="O13" s="329"/>
      <c r="P13" s="329"/>
      <c r="Q13" s="333" t="s">
        <v>558</v>
      </c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4"/>
      <c r="AD13" s="324"/>
      <c r="AE13" s="324"/>
      <c r="AF13" s="324"/>
      <c r="AG13" s="324"/>
      <c r="AH13" s="324"/>
      <c r="AI13" s="324"/>
      <c r="AJ13" s="324"/>
      <c r="AK13" s="324"/>
      <c r="AL13" s="324"/>
      <c r="AM13" s="325"/>
      <c r="AN13" s="325"/>
      <c r="AO13" s="325"/>
      <c r="AP13" s="325"/>
      <c r="AQ13" s="325"/>
      <c r="AR13" s="325"/>
      <c r="AS13" s="325"/>
      <c r="AT13" s="325"/>
      <c r="AU13" s="1"/>
      <c r="AV13" s="1"/>
      <c r="AW13" s="1"/>
      <c r="AX13" s="1"/>
      <c r="AY13" s="1"/>
    </row>
    <row r="14" spans="1:51" s="6" customFormat="1" ht="15.6" customHeight="1" x14ac:dyDescent="0.25">
      <c r="A14" s="334"/>
      <c r="B14" s="335"/>
      <c r="C14" s="355"/>
      <c r="D14" s="355"/>
      <c r="E14" s="355"/>
      <c r="F14" s="356"/>
      <c r="G14" s="356"/>
      <c r="H14" s="357">
        <v>90</v>
      </c>
      <c r="I14" s="357">
        <v>90</v>
      </c>
      <c r="J14" s="357">
        <v>90</v>
      </c>
      <c r="K14" s="357">
        <v>90</v>
      </c>
      <c r="L14" s="357">
        <v>90</v>
      </c>
      <c r="M14" s="357">
        <v>90</v>
      </c>
      <c r="N14" s="357">
        <v>90</v>
      </c>
      <c r="O14" s="329"/>
      <c r="P14" s="329"/>
      <c r="Q14" s="333" t="s">
        <v>559</v>
      </c>
      <c r="R14" s="329"/>
      <c r="S14" s="329"/>
      <c r="T14" s="329"/>
      <c r="U14" s="329"/>
      <c r="V14" s="329"/>
      <c r="W14" s="329"/>
      <c r="X14" s="329"/>
      <c r="Y14" s="329"/>
      <c r="Z14" s="329"/>
      <c r="AA14" s="329"/>
      <c r="AB14" s="329"/>
      <c r="AC14" s="324"/>
      <c r="AD14" s="324"/>
      <c r="AE14" s="324"/>
      <c r="AF14" s="324"/>
      <c r="AG14" s="324"/>
      <c r="AH14" s="324"/>
      <c r="AI14" s="324"/>
      <c r="AJ14" s="324"/>
      <c r="AK14" s="324"/>
      <c r="AL14" s="324"/>
      <c r="AM14" s="325"/>
      <c r="AN14" s="325"/>
      <c r="AO14" s="325"/>
      <c r="AP14" s="325"/>
      <c r="AQ14" s="325"/>
      <c r="AR14" s="325"/>
      <c r="AS14" s="325"/>
      <c r="AT14" s="325"/>
      <c r="AU14" s="1"/>
      <c r="AV14" s="1"/>
      <c r="AW14" s="1"/>
      <c r="AX14" s="1"/>
      <c r="AY14" s="1"/>
    </row>
    <row r="15" spans="1:51" s="6" customFormat="1" ht="15.6" customHeight="1" x14ac:dyDescent="0.25">
      <c r="A15" s="334"/>
      <c r="B15" s="335"/>
      <c r="C15" s="355"/>
      <c r="D15" s="355"/>
      <c r="E15" s="355"/>
      <c r="F15" s="356"/>
      <c r="G15" s="357">
        <v>90</v>
      </c>
      <c r="H15" s="357">
        <v>90</v>
      </c>
      <c r="I15" s="357">
        <v>90</v>
      </c>
      <c r="J15" s="357">
        <v>90</v>
      </c>
      <c r="K15" s="357">
        <v>90</v>
      </c>
      <c r="L15" s="357">
        <v>90</v>
      </c>
      <c r="M15" s="357">
        <v>90</v>
      </c>
      <c r="N15" s="357">
        <v>90</v>
      </c>
      <c r="O15" s="329"/>
      <c r="P15" s="329"/>
      <c r="Q15" s="329"/>
      <c r="R15" s="329"/>
      <c r="S15" s="329"/>
      <c r="T15" s="329"/>
      <c r="U15" s="329"/>
      <c r="V15" s="329"/>
      <c r="W15" s="329"/>
      <c r="X15" s="329"/>
      <c r="Y15" s="329"/>
      <c r="Z15" s="329"/>
      <c r="AA15" s="329"/>
      <c r="AB15" s="329"/>
      <c r="AC15" s="324"/>
      <c r="AD15" s="324"/>
      <c r="AE15" s="324"/>
      <c r="AF15" s="324"/>
      <c r="AG15" s="324"/>
      <c r="AH15" s="324"/>
      <c r="AI15" s="324"/>
      <c r="AJ15" s="324"/>
      <c r="AK15" s="324"/>
      <c r="AL15" s="324"/>
      <c r="AM15" s="325"/>
      <c r="AN15" s="325"/>
      <c r="AO15" s="325"/>
      <c r="AP15" s="325"/>
      <c r="AQ15" s="325"/>
      <c r="AR15" s="325"/>
      <c r="AS15" s="325"/>
      <c r="AT15" s="325"/>
      <c r="AU15" s="1"/>
      <c r="AV15" s="1"/>
      <c r="AW15" s="1"/>
      <c r="AX15" s="1"/>
      <c r="AY15" s="1"/>
    </row>
    <row r="16" spans="1:51" s="6" customFormat="1" ht="15.6" customHeight="1" x14ac:dyDescent="0.25">
      <c r="A16" s="334"/>
      <c r="B16" s="335"/>
      <c r="C16" s="355"/>
      <c r="D16" s="355"/>
      <c r="E16" s="355"/>
      <c r="F16" s="357">
        <v>90</v>
      </c>
      <c r="G16" s="357">
        <v>90</v>
      </c>
      <c r="H16" s="357">
        <v>90</v>
      </c>
      <c r="I16" s="357">
        <v>90</v>
      </c>
      <c r="J16" s="357">
        <v>90</v>
      </c>
      <c r="K16" s="357">
        <v>90</v>
      </c>
      <c r="L16" s="357">
        <v>90</v>
      </c>
      <c r="M16" s="357">
        <v>90</v>
      </c>
      <c r="N16" s="357">
        <v>90</v>
      </c>
      <c r="O16" s="329"/>
      <c r="P16" s="329"/>
      <c r="Q16" s="329"/>
      <c r="R16" s="329"/>
      <c r="S16" s="329"/>
      <c r="T16" s="329"/>
      <c r="U16" s="329"/>
      <c r="V16" s="329"/>
      <c r="W16" s="332" t="s">
        <v>560</v>
      </c>
      <c r="X16" s="329"/>
      <c r="Y16" s="329"/>
      <c r="Z16" s="329"/>
      <c r="AA16" s="329"/>
      <c r="AB16" s="329"/>
      <c r="AC16" s="324"/>
      <c r="AD16" s="324"/>
      <c r="AE16" s="324"/>
      <c r="AF16" s="324"/>
      <c r="AG16" s="324"/>
      <c r="AH16" s="324"/>
      <c r="AI16" s="324"/>
      <c r="AJ16" s="324"/>
      <c r="AK16" s="324"/>
      <c r="AL16" s="324"/>
      <c r="AM16" s="325"/>
      <c r="AN16" s="325"/>
      <c r="AO16" s="325"/>
      <c r="AP16" s="325"/>
      <c r="AQ16" s="325"/>
      <c r="AR16" s="325"/>
      <c r="AS16" s="325"/>
      <c r="AT16" s="325"/>
      <c r="AU16" s="1"/>
      <c r="AV16" s="1"/>
      <c r="AW16" s="1"/>
      <c r="AX16" s="1"/>
      <c r="AY16" s="1"/>
    </row>
    <row r="17" spans="1:51" s="6" customFormat="1" ht="15.6" customHeight="1" x14ac:dyDescent="0.25">
      <c r="A17" s="334"/>
      <c r="B17" s="335"/>
      <c r="C17" s="355"/>
      <c r="D17" s="355"/>
      <c r="E17" s="357">
        <v>90</v>
      </c>
      <c r="F17" s="357">
        <v>90</v>
      </c>
      <c r="G17" s="357">
        <v>90</v>
      </c>
      <c r="H17" s="357">
        <v>90</v>
      </c>
      <c r="I17" s="357">
        <v>90</v>
      </c>
      <c r="J17" s="357">
        <v>90</v>
      </c>
      <c r="K17" s="357">
        <v>90</v>
      </c>
      <c r="L17" s="357">
        <v>90</v>
      </c>
      <c r="M17" s="357">
        <v>90</v>
      </c>
      <c r="N17" s="357">
        <v>90</v>
      </c>
      <c r="O17" s="329"/>
      <c r="P17" s="329"/>
      <c r="Q17" s="329"/>
      <c r="R17" s="329"/>
      <c r="S17" s="329"/>
      <c r="T17" s="329"/>
      <c r="U17" s="329"/>
      <c r="V17" s="329"/>
      <c r="W17" s="365" t="s">
        <v>561</v>
      </c>
      <c r="X17" s="365" t="s">
        <v>562</v>
      </c>
      <c r="Y17" s="365" t="s">
        <v>563</v>
      </c>
      <c r="Z17" s="329"/>
      <c r="AA17" s="329"/>
      <c r="AB17" s="329"/>
      <c r="AC17" s="324"/>
      <c r="AD17" s="324"/>
      <c r="AE17" s="324"/>
      <c r="AF17" s="324"/>
      <c r="AG17" s="324"/>
      <c r="AH17" s="324"/>
      <c r="AI17" s="324"/>
      <c r="AJ17" s="324"/>
      <c r="AK17" s="324"/>
      <c r="AL17" s="324"/>
      <c r="AM17" s="325"/>
      <c r="AN17" s="325"/>
      <c r="AO17" s="325"/>
      <c r="AP17" s="325"/>
      <c r="AQ17" s="325"/>
      <c r="AR17" s="325"/>
      <c r="AS17" s="325"/>
      <c r="AT17" s="325"/>
      <c r="AU17" s="1"/>
      <c r="AV17" s="1"/>
      <c r="AW17" s="1"/>
      <c r="AX17" s="1"/>
      <c r="AY17" s="1"/>
    </row>
    <row r="18" spans="1:51" s="345" customFormat="1" ht="15.6" customHeight="1" x14ac:dyDescent="0.25">
      <c r="A18" s="334"/>
      <c r="B18" s="335"/>
      <c r="C18" s="355"/>
      <c r="D18" s="357">
        <v>90</v>
      </c>
      <c r="E18" s="357">
        <v>90</v>
      </c>
      <c r="F18" s="357">
        <v>90</v>
      </c>
      <c r="G18" s="357">
        <v>90</v>
      </c>
      <c r="H18" s="357">
        <v>90</v>
      </c>
      <c r="I18" s="357">
        <v>90</v>
      </c>
      <c r="J18" s="357">
        <v>90</v>
      </c>
      <c r="K18" s="357">
        <v>90</v>
      </c>
      <c r="L18" s="357">
        <v>90</v>
      </c>
      <c r="M18" s="357">
        <v>90</v>
      </c>
      <c r="N18" s="357">
        <v>90</v>
      </c>
      <c r="O18" s="329"/>
      <c r="P18" s="329"/>
      <c r="Q18" s="329"/>
      <c r="R18" s="329"/>
      <c r="S18" s="329"/>
      <c r="T18" s="329"/>
      <c r="U18" s="329"/>
      <c r="V18" s="329"/>
      <c r="W18" s="366">
        <v>0.5</v>
      </c>
      <c r="X18" s="367">
        <v>9</v>
      </c>
      <c r="Y18" s="368">
        <f>X18/12*W18</f>
        <v>0.375</v>
      </c>
      <c r="Z18" s="329"/>
      <c r="AA18" s="329"/>
      <c r="AB18" s="329"/>
      <c r="AC18" s="324"/>
      <c r="AD18" s="324"/>
      <c r="AE18" s="324"/>
      <c r="AF18" s="324"/>
      <c r="AG18" s="324"/>
      <c r="AH18" s="324"/>
      <c r="AI18" s="324"/>
      <c r="AJ18" s="324"/>
      <c r="AK18" s="324"/>
      <c r="AL18" s="324"/>
      <c r="AM18" s="325"/>
      <c r="AN18" s="325"/>
      <c r="AO18" s="325"/>
      <c r="AP18" s="325"/>
      <c r="AQ18" s="325"/>
      <c r="AR18" s="325"/>
      <c r="AS18" s="325"/>
      <c r="AT18" s="325"/>
      <c r="AU18" s="334"/>
      <c r="AV18" s="334"/>
      <c r="AW18" s="334"/>
      <c r="AX18" s="334"/>
      <c r="AY18" s="334"/>
    </row>
    <row r="19" spans="1:51" s="369" customFormat="1" ht="15.6" customHeight="1" x14ac:dyDescent="0.25">
      <c r="A19" s="334"/>
      <c r="B19" s="335"/>
      <c r="C19" s="357">
        <v>90</v>
      </c>
      <c r="D19" s="357">
        <v>90</v>
      </c>
      <c r="E19" s="357">
        <v>90</v>
      </c>
      <c r="F19" s="357">
        <v>90</v>
      </c>
      <c r="G19" s="357">
        <v>90</v>
      </c>
      <c r="H19" s="357">
        <v>90</v>
      </c>
      <c r="I19" s="357">
        <v>90</v>
      </c>
      <c r="J19" s="357">
        <v>90</v>
      </c>
      <c r="K19" s="357">
        <v>90</v>
      </c>
      <c r="L19" s="357">
        <v>90</v>
      </c>
      <c r="M19" s="357">
        <v>90</v>
      </c>
      <c r="N19" s="357">
        <v>90</v>
      </c>
      <c r="O19" s="329"/>
      <c r="P19" s="329"/>
      <c r="Q19" s="329"/>
      <c r="R19" s="329"/>
      <c r="S19" s="329"/>
      <c r="T19" s="329"/>
      <c r="U19" s="329"/>
      <c r="V19" s="329"/>
      <c r="W19" s="366">
        <v>0.9</v>
      </c>
      <c r="X19" s="367">
        <v>3</v>
      </c>
      <c r="Y19" s="368">
        <f>X19/12*W19</f>
        <v>0.22500000000000001</v>
      </c>
      <c r="Z19" s="329"/>
      <c r="AA19" s="329"/>
      <c r="AB19" s="329"/>
      <c r="AC19" s="324"/>
      <c r="AD19" s="324"/>
      <c r="AE19" s="324"/>
      <c r="AF19" s="324"/>
      <c r="AG19" s="324"/>
      <c r="AH19" s="324"/>
      <c r="AI19" s="324"/>
      <c r="AJ19" s="324"/>
      <c r="AK19" s="324"/>
      <c r="AL19" s="324"/>
      <c r="AM19" s="325"/>
      <c r="AN19" s="325"/>
      <c r="AO19" s="325"/>
      <c r="AP19" s="325"/>
      <c r="AQ19" s="325"/>
      <c r="AR19" s="325"/>
      <c r="AS19" s="325"/>
      <c r="AT19" s="325"/>
      <c r="AU19" s="8"/>
      <c r="AV19" s="8"/>
      <c r="AW19" s="8"/>
      <c r="AX19" s="8"/>
      <c r="AY19" s="8"/>
    </row>
    <row r="20" spans="1:51" s="369" customFormat="1" x14ac:dyDescent="0.25">
      <c r="A20" s="334"/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29"/>
      <c r="S20" s="329"/>
      <c r="T20" s="329"/>
      <c r="U20" s="329"/>
      <c r="V20" s="329"/>
      <c r="W20" s="329"/>
      <c r="X20" s="329"/>
      <c r="Y20" s="756">
        <f>SUM(Y18:Y19)</f>
        <v>0.6</v>
      </c>
      <c r="Z20" s="329"/>
      <c r="AA20" s="329"/>
      <c r="AB20" s="329"/>
      <c r="AC20" s="324"/>
      <c r="AD20" s="324"/>
      <c r="AE20" s="324"/>
      <c r="AF20" s="324"/>
      <c r="AG20" s="324"/>
      <c r="AH20" s="324"/>
      <c r="AI20" s="324"/>
      <c r="AJ20" s="324"/>
      <c r="AK20" s="324"/>
      <c r="AL20" s="324"/>
      <c r="AM20" s="325"/>
      <c r="AN20" s="325"/>
      <c r="AO20" s="325"/>
      <c r="AP20" s="325"/>
      <c r="AQ20" s="325"/>
      <c r="AR20" s="325"/>
      <c r="AS20" s="325"/>
      <c r="AT20" s="325"/>
      <c r="AU20" s="8"/>
      <c r="AV20" s="8"/>
      <c r="AW20" s="8"/>
      <c r="AX20" s="8"/>
      <c r="AY20" s="8"/>
    </row>
    <row r="21" spans="1:51" s="369" customFormat="1" x14ac:dyDescent="0.25">
      <c r="A21" s="334" t="s">
        <v>564</v>
      </c>
      <c r="B21" s="370">
        <v>1200</v>
      </c>
      <c r="C21" s="371">
        <f>$B$21/12</f>
        <v>100</v>
      </c>
      <c r="D21" s="371">
        <f t="shared" ref="D21:M21" si="0">$B$21/12</f>
        <v>100</v>
      </c>
      <c r="E21" s="371">
        <f t="shared" si="0"/>
        <v>100</v>
      </c>
      <c r="F21" s="371">
        <f t="shared" si="0"/>
        <v>100</v>
      </c>
      <c r="G21" s="371">
        <f t="shared" si="0"/>
        <v>100</v>
      </c>
      <c r="H21" s="371">
        <f t="shared" si="0"/>
        <v>100</v>
      </c>
      <c r="I21" s="371">
        <f t="shared" si="0"/>
        <v>100</v>
      </c>
      <c r="J21" s="371">
        <f t="shared" si="0"/>
        <v>100</v>
      </c>
      <c r="K21" s="371">
        <f t="shared" si="0"/>
        <v>100</v>
      </c>
      <c r="L21" s="371">
        <f t="shared" si="0"/>
        <v>100</v>
      </c>
      <c r="M21" s="371">
        <f t="shared" si="0"/>
        <v>100</v>
      </c>
      <c r="N21" s="371">
        <f>$B$21/12</f>
        <v>100</v>
      </c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9"/>
      <c r="AA21" s="329"/>
      <c r="AB21" s="329"/>
      <c r="AC21" s="324"/>
      <c r="AD21" s="324"/>
      <c r="AE21" s="324"/>
      <c r="AF21" s="324"/>
      <c r="AG21" s="324"/>
      <c r="AH21" s="324"/>
      <c r="AI21" s="324"/>
      <c r="AJ21" s="324"/>
      <c r="AK21" s="324"/>
      <c r="AL21" s="324"/>
      <c r="AM21" s="325"/>
      <c r="AN21" s="325"/>
      <c r="AO21" s="325"/>
      <c r="AP21" s="325"/>
      <c r="AQ21" s="325"/>
      <c r="AR21" s="325"/>
      <c r="AS21" s="325"/>
      <c r="AT21" s="325"/>
      <c r="AU21" s="8"/>
      <c r="AV21" s="8"/>
      <c r="AW21" s="8"/>
      <c r="AX21" s="8"/>
      <c r="AY21" s="8"/>
    </row>
    <row r="22" spans="1:51" s="369" customFormat="1" x14ac:dyDescent="0.25">
      <c r="A22" s="334" t="s">
        <v>565</v>
      </c>
      <c r="B22" s="372">
        <v>0.9</v>
      </c>
      <c r="C22" s="373"/>
      <c r="D22" s="373"/>
      <c r="E22" s="373"/>
      <c r="F22" s="373"/>
      <c r="G22" s="373"/>
      <c r="H22" s="373"/>
      <c r="I22" s="373"/>
      <c r="J22" s="373"/>
      <c r="K22" s="373"/>
      <c r="L22" s="373"/>
      <c r="M22" s="373"/>
      <c r="N22" s="373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4"/>
      <c r="AD22" s="324"/>
      <c r="AE22" s="324"/>
      <c r="AF22" s="324"/>
      <c r="AG22" s="324"/>
      <c r="AH22" s="324"/>
      <c r="AI22" s="324"/>
      <c r="AJ22" s="324"/>
      <c r="AK22" s="324"/>
      <c r="AL22" s="324"/>
      <c r="AM22" s="325"/>
      <c r="AN22" s="325"/>
      <c r="AO22" s="325"/>
      <c r="AP22" s="325"/>
      <c r="AQ22" s="325"/>
      <c r="AR22" s="325"/>
      <c r="AS22" s="325"/>
      <c r="AT22" s="325"/>
      <c r="AU22" s="8"/>
      <c r="AV22" s="8"/>
      <c r="AW22" s="8"/>
      <c r="AX22" s="8"/>
      <c r="AY22" s="8"/>
    </row>
    <row r="23" spans="1:51" s="6" customFormat="1" ht="13.8" x14ac:dyDescent="0.25">
      <c r="A23" s="334" t="s">
        <v>566</v>
      </c>
      <c r="B23" s="335"/>
      <c r="C23" s="374">
        <f>SUM(C8:C19)</f>
        <v>90</v>
      </c>
      <c r="D23" s="374">
        <f t="shared" ref="D23:N23" si="1">SUM(D8:D19)</f>
        <v>180</v>
      </c>
      <c r="E23" s="374">
        <f t="shared" si="1"/>
        <v>270</v>
      </c>
      <c r="F23" s="374">
        <f t="shared" si="1"/>
        <v>360</v>
      </c>
      <c r="G23" s="374">
        <f t="shared" si="1"/>
        <v>450</v>
      </c>
      <c r="H23" s="374">
        <f t="shared" si="1"/>
        <v>540</v>
      </c>
      <c r="I23" s="374">
        <f t="shared" si="1"/>
        <v>630</v>
      </c>
      <c r="J23" s="374">
        <f t="shared" si="1"/>
        <v>720</v>
      </c>
      <c r="K23" s="374">
        <f t="shared" si="1"/>
        <v>810</v>
      </c>
      <c r="L23" s="374">
        <f t="shared" si="1"/>
        <v>900</v>
      </c>
      <c r="M23" s="374">
        <f t="shared" si="1"/>
        <v>990</v>
      </c>
      <c r="N23" s="375">
        <f t="shared" si="1"/>
        <v>1080</v>
      </c>
      <c r="O23" s="376" t="s">
        <v>567</v>
      </c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  <c r="AA23" s="329"/>
      <c r="AB23" s="329"/>
      <c r="AC23" s="329"/>
      <c r="AD23" s="329"/>
      <c r="AE23" s="329"/>
      <c r="AF23" s="329"/>
      <c r="AG23" s="329"/>
      <c r="AH23" s="329"/>
      <c r="AI23" s="329"/>
      <c r="AJ23" s="329"/>
      <c r="AK23" s="329"/>
      <c r="AL23" s="329"/>
      <c r="AM23" s="329"/>
      <c r="AN23" s="329"/>
      <c r="AO23" s="329"/>
      <c r="AP23" s="329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25">
      <c r="A24" s="334" t="s">
        <v>568</v>
      </c>
      <c r="B24" s="335"/>
      <c r="C24" s="377">
        <f>C23/$B$21</f>
        <v>7.4999999999999997E-2</v>
      </c>
      <c r="D24" s="377">
        <f t="shared" ref="D24:N24" si="2">D23/$B$21</f>
        <v>0.15</v>
      </c>
      <c r="E24" s="377">
        <f t="shared" si="2"/>
        <v>0.22500000000000001</v>
      </c>
      <c r="F24" s="377">
        <f t="shared" si="2"/>
        <v>0.3</v>
      </c>
      <c r="G24" s="377">
        <f t="shared" si="2"/>
        <v>0.375</v>
      </c>
      <c r="H24" s="377">
        <f t="shared" si="2"/>
        <v>0.45</v>
      </c>
      <c r="I24" s="377">
        <f t="shared" si="2"/>
        <v>0.52500000000000002</v>
      </c>
      <c r="J24" s="377">
        <f t="shared" si="2"/>
        <v>0.6</v>
      </c>
      <c r="K24" s="377">
        <f t="shared" si="2"/>
        <v>0.67500000000000004</v>
      </c>
      <c r="L24" s="377">
        <f t="shared" si="2"/>
        <v>0.75</v>
      </c>
      <c r="M24" s="377">
        <f t="shared" si="2"/>
        <v>0.82499999999999996</v>
      </c>
      <c r="N24" s="377">
        <f t="shared" si="2"/>
        <v>0.9</v>
      </c>
      <c r="O24" s="376" t="s">
        <v>569</v>
      </c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78"/>
      <c r="AC24" s="379"/>
      <c r="AD24" s="379"/>
      <c r="AE24" s="379"/>
      <c r="AF24" s="379"/>
      <c r="AG24" s="379"/>
      <c r="AH24" s="379"/>
      <c r="AI24" s="379"/>
      <c r="AJ24" s="379"/>
      <c r="AK24" s="379"/>
      <c r="AL24" s="379"/>
      <c r="AM24" s="379"/>
      <c r="AN24" s="379"/>
      <c r="AO24" s="379"/>
      <c r="AP24" s="379"/>
      <c r="AQ24" s="325"/>
      <c r="AR24" s="325"/>
      <c r="AS24" s="325"/>
      <c r="AT24" s="325"/>
      <c r="AU24" s="325"/>
      <c r="AV24" s="325"/>
      <c r="AW24" s="325"/>
      <c r="AX24" s="325"/>
      <c r="AY24" s="325"/>
    </row>
    <row r="25" spans="1:51" x14ac:dyDescent="0.25">
      <c r="A25" s="380"/>
      <c r="B25" s="335"/>
      <c r="C25" s="329"/>
      <c r="D25" s="381"/>
      <c r="E25" s="381"/>
      <c r="F25" s="382"/>
      <c r="G25" s="382"/>
      <c r="H25" s="382"/>
      <c r="I25" s="329"/>
      <c r="J25" s="329"/>
      <c r="K25" s="329"/>
      <c r="L25" s="329"/>
      <c r="M25" s="329"/>
      <c r="N25" s="383" t="s">
        <v>570</v>
      </c>
      <c r="O25" s="1"/>
      <c r="P25" s="329"/>
      <c r="Q25" s="32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4"/>
      <c r="AD25" s="384"/>
      <c r="AE25" s="324"/>
      <c r="AF25" s="324"/>
      <c r="AG25" s="324"/>
      <c r="AH25" s="324"/>
      <c r="AI25" s="324"/>
      <c r="AJ25" s="324"/>
      <c r="AK25" s="324"/>
      <c r="AL25" s="324"/>
      <c r="AM25" s="324"/>
      <c r="AN25" s="324"/>
      <c r="AO25" s="324"/>
      <c r="AP25" s="384"/>
      <c r="AQ25" s="325"/>
      <c r="AR25" s="325"/>
      <c r="AS25" s="325"/>
      <c r="AT25" s="325"/>
      <c r="AU25" s="325"/>
      <c r="AV25" s="325"/>
      <c r="AW25" s="325"/>
      <c r="AX25" s="325"/>
      <c r="AY25" s="325"/>
    </row>
    <row r="26" spans="1:51" x14ac:dyDescent="0.25">
      <c r="A26" s="380"/>
      <c r="B26" s="335"/>
      <c r="C26" s="329"/>
      <c r="D26" s="381"/>
      <c r="E26" s="381"/>
      <c r="F26" s="382"/>
      <c r="G26" s="382"/>
      <c r="H26" s="382"/>
      <c r="I26" s="329"/>
      <c r="J26" s="329"/>
      <c r="K26" s="329"/>
      <c r="L26" s="329"/>
      <c r="M26" s="329"/>
      <c r="N26" s="385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4"/>
      <c r="AD26" s="386"/>
      <c r="AE26" s="324"/>
      <c r="AF26" s="324"/>
      <c r="AG26" s="324"/>
      <c r="AH26" s="324"/>
      <c r="AI26" s="324"/>
      <c r="AJ26" s="324"/>
      <c r="AK26" s="324"/>
      <c r="AL26" s="324"/>
      <c r="AM26" s="324"/>
      <c r="AN26" s="324"/>
      <c r="AO26" s="324"/>
      <c r="AP26" s="386"/>
      <c r="AQ26" s="325"/>
      <c r="AR26" s="325"/>
      <c r="AS26" s="325"/>
      <c r="AT26" s="325"/>
      <c r="AU26" s="325"/>
      <c r="AV26" s="325"/>
      <c r="AW26" s="325"/>
      <c r="AX26" s="325"/>
      <c r="AY26" s="325"/>
    </row>
    <row r="27" spans="1:51" ht="15.6" x14ac:dyDescent="0.3">
      <c r="A27" s="380"/>
      <c r="B27" s="382"/>
      <c r="C27" s="329"/>
      <c r="D27" s="381"/>
      <c r="E27" s="381"/>
      <c r="F27" s="382"/>
      <c r="G27" s="382"/>
      <c r="H27" s="382"/>
      <c r="I27" s="329"/>
      <c r="J27" s="329"/>
      <c r="K27" s="329"/>
      <c r="L27" s="329"/>
      <c r="M27" s="385" t="s">
        <v>571</v>
      </c>
      <c r="N27" s="387">
        <f>ROUNDUP((C23+D23+E23+F23+G23+H23+I23+J23+K23+L23+M23+N23)/(12*1200),1)</f>
        <v>0.5</v>
      </c>
      <c r="O27" s="332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4"/>
      <c r="AD27" s="388"/>
      <c r="AE27" s="324"/>
      <c r="AF27" s="324"/>
      <c r="AG27" s="324"/>
      <c r="AH27" s="324"/>
      <c r="AI27" s="324"/>
      <c r="AJ27" s="324"/>
      <c r="AK27" s="324"/>
      <c r="AL27" s="324"/>
      <c r="AM27" s="324"/>
      <c r="AN27" s="324"/>
      <c r="AO27" s="324"/>
      <c r="AP27" s="389"/>
      <c r="AQ27" s="325"/>
      <c r="AR27" s="325"/>
      <c r="AS27" s="325"/>
      <c r="AT27" s="325"/>
      <c r="AU27" s="325"/>
      <c r="AV27" s="325"/>
      <c r="AW27" s="325"/>
      <c r="AX27" s="325"/>
      <c r="AY27" s="325"/>
    </row>
    <row r="28" spans="1:51" ht="15.6" x14ac:dyDescent="0.3">
      <c r="A28" s="380"/>
      <c r="B28" s="382"/>
      <c r="C28" s="329"/>
      <c r="D28" s="381"/>
      <c r="E28" s="381"/>
      <c r="F28" s="382"/>
      <c r="G28" s="382"/>
      <c r="H28" s="382"/>
      <c r="I28" s="329"/>
      <c r="J28" s="329"/>
      <c r="K28" s="329"/>
      <c r="L28" s="329"/>
      <c r="M28" s="329"/>
      <c r="N28" s="385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4"/>
      <c r="AD28" s="390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90"/>
      <c r="AQ28" s="325"/>
      <c r="AR28" s="325"/>
      <c r="AS28" s="325"/>
      <c r="AT28" s="325"/>
      <c r="AU28" s="325"/>
      <c r="AV28" s="325"/>
      <c r="AW28" s="325"/>
      <c r="AX28" s="325"/>
      <c r="AY28" s="325"/>
    </row>
    <row r="29" spans="1:51" ht="15.6" x14ac:dyDescent="0.3">
      <c r="A29" s="380"/>
      <c r="B29" s="382"/>
      <c r="C29" s="329"/>
      <c r="D29" s="381"/>
      <c r="E29" s="381"/>
      <c r="F29" s="382"/>
      <c r="G29" s="382"/>
      <c r="H29" s="382"/>
      <c r="I29" s="329"/>
      <c r="J29" s="329"/>
      <c r="K29" s="329"/>
      <c r="L29" s="329"/>
      <c r="M29" s="329"/>
      <c r="N29" s="391" t="s">
        <v>572</v>
      </c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4"/>
      <c r="AD29" s="390"/>
      <c r="AE29" s="324"/>
      <c r="AF29" s="324"/>
      <c r="AG29" s="324"/>
      <c r="AH29" s="324"/>
      <c r="AI29" s="324"/>
      <c r="AJ29" s="324"/>
      <c r="AK29" s="324"/>
      <c r="AL29" s="324"/>
      <c r="AM29" s="324"/>
      <c r="AN29" s="324"/>
      <c r="AO29" s="324"/>
      <c r="AP29" s="390"/>
      <c r="AQ29" s="325"/>
      <c r="AR29" s="325"/>
      <c r="AS29" s="325"/>
      <c r="AT29" s="325"/>
      <c r="AU29" s="325"/>
      <c r="AV29" s="325"/>
      <c r="AW29" s="325"/>
      <c r="AX29" s="325"/>
      <c r="AY29" s="325"/>
    </row>
    <row r="30" spans="1:51" ht="15.6" x14ac:dyDescent="0.3">
      <c r="A30" s="380"/>
      <c r="B30" s="382"/>
      <c r="C30" s="329"/>
      <c r="D30" s="381"/>
      <c r="E30" s="381"/>
      <c r="F30" s="382"/>
      <c r="G30" s="382"/>
      <c r="H30" s="382"/>
      <c r="I30" s="329"/>
      <c r="J30" s="329"/>
      <c r="K30" s="329"/>
      <c r="L30" s="329"/>
      <c r="M30" s="329"/>
      <c r="N30" s="385" t="s">
        <v>573</v>
      </c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4"/>
      <c r="AD30" s="388"/>
      <c r="AE30" s="324"/>
      <c r="AF30" s="324"/>
      <c r="AG30" s="324"/>
      <c r="AH30" s="324"/>
      <c r="AI30" s="324"/>
      <c r="AJ30" s="324"/>
      <c r="AK30" s="324"/>
      <c r="AL30" s="324"/>
      <c r="AM30" s="324"/>
      <c r="AN30" s="324"/>
      <c r="AO30" s="324"/>
      <c r="AP30" s="389"/>
      <c r="AQ30" s="325"/>
      <c r="AR30" s="325"/>
      <c r="AS30" s="325"/>
      <c r="AT30" s="325"/>
      <c r="AU30" s="325"/>
      <c r="AV30" s="325"/>
      <c r="AW30" s="325"/>
      <c r="AX30" s="325"/>
      <c r="AY30" s="325"/>
    </row>
    <row r="31" spans="1:51" s="394" customFormat="1" x14ac:dyDescent="0.25">
      <c r="A31" s="392"/>
      <c r="B31" s="335"/>
      <c r="C31" s="1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385" t="s">
        <v>574</v>
      </c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93"/>
      <c r="AD31" s="393"/>
      <c r="AE31" s="393"/>
      <c r="AF31" s="393"/>
      <c r="AG31" s="393"/>
      <c r="AH31" s="393"/>
      <c r="AI31" s="393"/>
      <c r="AJ31" s="393"/>
      <c r="AK31" s="393"/>
      <c r="AL31" s="393"/>
      <c r="AM31" s="393"/>
      <c r="AN31" s="393"/>
      <c r="AO31" s="393"/>
      <c r="AP31" s="393"/>
      <c r="AQ31" s="393"/>
      <c r="AR31" s="393"/>
      <c r="AS31" s="393"/>
      <c r="AT31" s="393"/>
      <c r="AU31" s="393"/>
      <c r="AV31" s="393"/>
      <c r="AW31" s="393"/>
      <c r="AX31" s="393"/>
      <c r="AY31" s="393"/>
    </row>
    <row r="32" spans="1:51" s="394" customFormat="1" x14ac:dyDescent="0.25">
      <c r="A32" s="392"/>
      <c r="B32" s="335"/>
      <c r="C32" s="1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85" t="s">
        <v>575</v>
      </c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93"/>
      <c r="AD32" s="393"/>
      <c r="AE32" s="393"/>
      <c r="AF32" s="393"/>
      <c r="AG32" s="393"/>
      <c r="AH32" s="393"/>
      <c r="AI32" s="393"/>
      <c r="AJ32" s="393"/>
      <c r="AK32" s="393"/>
      <c r="AL32" s="393"/>
      <c r="AM32" s="393"/>
      <c r="AN32" s="393"/>
      <c r="AO32" s="393"/>
      <c r="AP32" s="393"/>
      <c r="AQ32" s="393"/>
      <c r="AR32" s="393"/>
      <c r="AS32" s="393"/>
      <c r="AT32" s="393"/>
      <c r="AU32" s="393"/>
      <c r="AV32" s="393"/>
      <c r="AW32" s="393"/>
      <c r="AX32" s="393"/>
      <c r="AY32" s="393"/>
    </row>
    <row r="33" spans="1:5" s="394" customFormat="1" ht="15.6" x14ac:dyDescent="0.25">
      <c r="A33" s="395"/>
      <c r="C33" s="326"/>
      <c r="D33" s="396"/>
      <c r="E33" s="396"/>
    </row>
    <row r="34" spans="1:5" s="394" customFormat="1" ht="15.6" x14ac:dyDescent="0.25">
      <c r="A34" s="395"/>
      <c r="C34" s="326"/>
      <c r="D34" s="396"/>
      <c r="E34" s="396"/>
    </row>
    <row r="35" spans="1:5" s="394" customFormat="1" ht="15.6" x14ac:dyDescent="0.25">
      <c r="A35" s="395"/>
      <c r="C35" s="326"/>
      <c r="D35" s="396"/>
      <c r="E35" s="396"/>
    </row>
    <row r="36" spans="1:5" s="394" customFormat="1" ht="15.6" x14ac:dyDescent="0.25">
      <c r="A36" s="395"/>
      <c r="C36" s="326"/>
      <c r="D36" s="396"/>
      <c r="E36" s="396"/>
    </row>
    <row r="37" spans="1:5" s="394" customFormat="1" ht="15.6" x14ac:dyDescent="0.25">
      <c r="A37" s="395"/>
      <c r="C37" s="326"/>
      <c r="D37" s="396"/>
      <c r="E37" s="396"/>
    </row>
    <row r="38" spans="1:5" s="394" customFormat="1" ht="15.6" x14ac:dyDescent="0.25">
      <c r="A38" s="395"/>
      <c r="C38" s="326"/>
      <c r="D38" s="396"/>
      <c r="E38" s="396"/>
    </row>
    <row r="39" spans="1:5" s="394" customFormat="1" ht="15.6" x14ac:dyDescent="0.25">
      <c r="A39" s="395"/>
      <c r="C39" s="326"/>
      <c r="D39" s="396"/>
      <c r="E39" s="396"/>
    </row>
    <row r="40" spans="1:5" s="394" customFormat="1" ht="15.6" x14ac:dyDescent="0.25">
      <c r="A40" s="395"/>
      <c r="C40" s="326"/>
      <c r="D40" s="396"/>
      <c r="E40" s="396"/>
    </row>
    <row r="41" spans="1:5" s="394" customFormat="1" ht="15.6" x14ac:dyDescent="0.25">
      <c r="A41" s="395"/>
      <c r="C41" s="326"/>
      <c r="D41" s="396"/>
      <c r="E41" s="396"/>
    </row>
    <row r="42" spans="1:5" s="394" customFormat="1" ht="15.6" x14ac:dyDescent="0.25">
      <c r="A42" s="395"/>
      <c r="C42" s="326"/>
      <c r="D42" s="396"/>
      <c r="E42" s="396"/>
    </row>
    <row r="43" spans="1:5" s="394" customFormat="1" ht="15.6" x14ac:dyDescent="0.25">
      <c r="A43" s="395"/>
      <c r="C43" s="326"/>
      <c r="D43" s="396"/>
      <c r="E43" s="396"/>
    </row>
    <row r="44" spans="1:5" s="394" customFormat="1" ht="15.6" x14ac:dyDescent="0.25">
      <c r="A44" s="395"/>
      <c r="C44" s="326"/>
      <c r="D44" s="396"/>
      <c r="E44" s="396"/>
    </row>
    <row r="45" spans="1:5" s="394" customFormat="1" ht="15.6" x14ac:dyDescent="0.25">
      <c r="A45" s="395"/>
      <c r="C45" s="326"/>
      <c r="D45" s="396"/>
      <c r="E45" s="396"/>
    </row>
    <row r="46" spans="1:5" s="394" customFormat="1" ht="15.6" x14ac:dyDescent="0.25">
      <c r="A46" s="395"/>
      <c r="C46" s="326"/>
      <c r="D46" s="396"/>
      <c r="E46" s="396"/>
    </row>
    <row r="47" spans="1:5" s="394" customFormat="1" ht="15.6" x14ac:dyDescent="0.25">
      <c r="A47" s="395"/>
      <c r="C47" s="326"/>
      <c r="D47" s="396"/>
      <c r="E47" s="396"/>
    </row>
    <row r="48" spans="1:5" s="394" customFormat="1" ht="15.6" x14ac:dyDescent="0.25">
      <c r="A48" s="395"/>
      <c r="C48" s="326"/>
      <c r="D48" s="396"/>
      <c r="E48" s="396"/>
    </row>
    <row r="49" spans="1:5" s="394" customFormat="1" ht="15.6" x14ac:dyDescent="0.25">
      <c r="A49" s="395"/>
      <c r="C49" s="326"/>
      <c r="D49" s="396"/>
      <c r="E49" s="396"/>
    </row>
    <row r="50" spans="1:5" s="394" customFormat="1" ht="15.6" x14ac:dyDescent="0.25">
      <c r="A50" s="395"/>
      <c r="C50" s="326"/>
      <c r="D50" s="396"/>
      <c r="E50" s="396"/>
    </row>
    <row r="51" spans="1:5" s="394" customFormat="1" ht="15.6" x14ac:dyDescent="0.25">
      <c r="A51" s="395"/>
      <c r="C51" s="326"/>
      <c r="D51" s="396"/>
      <c r="E51" s="396"/>
    </row>
    <row r="52" spans="1:5" s="394" customFormat="1" ht="15.6" x14ac:dyDescent="0.25">
      <c r="A52" s="395"/>
      <c r="C52" s="326"/>
      <c r="D52" s="396"/>
      <c r="E52" s="396"/>
    </row>
    <row r="53" spans="1:5" s="394" customFormat="1" ht="15.6" x14ac:dyDescent="0.25">
      <c r="A53" s="395"/>
      <c r="C53" s="326"/>
      <c r="D53" s="396"/>
      <c r="E53" s="396"/>
    </row>
    <row r="54" spans="1:5" s="394" customFormat="1" ht="15.6" x14ac:dyDescent="0.25">
      <c r="A54" s="395"/>
      <c r="C54" s="326"/>
      <c r="D54" s="396"/>
      <c r="E54" s="396"/>
    </row>
    <row r="55" spans="1:5" s="394" customFormat="1" ht="15.6" x14ac:dyDescent="0.25">
      <c r="A55" s="395"/>
      <c r="C55" s="326"/>
      <c r="D55" s="396"/>
      <c r="E55" s="396"/>
    </row>
    <row r="56" spans="1:5" s="394" customFormat="1" ht="15.6" x14ac:dyDescent="0.25">
      <c r="A56" s="395"/>
      <c r="C56" s="326"/>
      <c r="D56" s="396"/>
      <c r="E56" s="396"/>
    </row>
    <row r="57" spans="1:5" s="394" customFormat="1" ht="15.6" x14ac:dyDescent="0.25">
      <c r="A57" s="395"/>
      <c r="C57" s="326"/>
      <c r="D57" s="396"/>
      <c r="E57" s="396"/>
    </row>
    <row r="58" spans="1:5" s="394" customFormat="1" ht="15.6" x14ac:dyDescent="0.25">
      <c r="A58" s="395"/>
      <c r="C58" s="326"/>
      <c r="D58" s="396"/>
      <c r="E58" s="396"/>
    </row>
    <row r="59" spans="1:5" s="394" customFormat="1" ht="15.6" x14ac:dyDescent="0.25">
      <c r="A59" s="395"/>
      <c r="C59" s="326"/>
      <c r="D59" s="396"/>
      <c r="E59" s="396"/>
    </row>
    <row r="60" spans="1:5" s="394" customFormat="1" ht="15.6" x14ac:dyDescent="0.25">
      <c r="A60" s="395"/>
      <c r="C60" s="326"/>
      <c r="D60" s="396"/>
      <c r="E60" s="396"/>
    </row>
    <row r="61" spans="1:5" s="394" customFormat="1" ht="15.6" x14ac:dyDescent="0.25">
      <c r="A61" s="395"/>
      <c r="C61" s="326"/>
      <c r="D61" s="396"/>
      <c r="E61" s="396"/>
    </row>
    <row r="62" spans="1:5" s="394" customFormat="1" ht="15.6" x14ac:dyDescent="0.25">
      <c r="A62" s="395"/>
      <c r="C62" s="326"/>
      <c r="D62" s="396"/>
      <c r="E62" s="396"/>
    </row>
    <row r="63" spans="1:5" s="394" customFormat="1" ht="15.6" x14ac:dyDescent="0.25">
      <c r="A63" s="395"/>
      <c r="C63" s="326"/>
      <c r="D63" s="396"/>
      <c r="E63" s="396"/>
    </row>
    <row r="64" spans="1:5" s="394" customFormat="1" ht="15.6" x14ac:dyDescent="0.25">
      <c r="A64" s="395"/>
      <c r="C64" s="326"/>
      <c r="D64" s="396"/>
      <c r="E64" s="396"/>
    </row>
    <row r="65" spans="1:5" s="394" customFormat="1" ht="15.6" x14ac:dyDescent="0.25">
      <c r="A65" s="395"/>
      <c r="C65" s="326"/>
      <c r="D65" s="396"/>
      <c r="E65" s="396"/>
    </row>
    <row r="66" spans="1:5" s="394" customFormat="1" ht="15.6" x14ac:dyDescent="0.25">
      <c r="A66" s="395"/>
      <c r="C66" s="326"/>
      <c r="D66" s="396"/>
      <c r="E66" s="396"/>
    </row>
    <row r="67" spans="1:5" s="394" customFormat="1" ht="15.6" x14ac:dyDescent="0.25">
      <c r="A67" s="395"/>
      <c r="C67" s="326"/>
      <c r="D67" s="396"/>
      <c r="E67" s="396"/>
    </row>
    <row r="68" spans="1:5" s="394" customFormat="1" ht="15.6" x14ac:dyDescent="0.25">
      <c r="A68" s="395"/>
      <c r="C68" s="326"/>
      <c r="D68" s="396"/>
      <c r="E68" s="396"/>
    </row>
    <row r="69" spans="1:5" s="394" customFormat="1" ht="15.6" x14ac:dyDescent="0.25">
      <c r="A69" s="395"/>
      <c r="C69" s="326"/>
      <c r="D69" s="396"/>
      <c r="E69" s="396"/>
    </row>
    <row r="70" spans="1:5" s="394" customFormat="1" ht="15.6" x14ac:dyDescent="0.25">
      <c r="A70" s="395"/>
      <c r="C70" s="326"/>
      <c r="D70" s="396"/>
      <c r="E70" s="396"/>
    </row>
    <row r="71" spans="1:5" s="394" customFormat="1" ht="15.6" x14ac:dyDescent="0.25">
      <c r="A71" s="395"/>
      <c r="C71" s="326"/>
      <c r="D71" s="396"/>
      <c r="E71" s="396"/>
    </row>
    <row r="72" spans="1:5" s="394" customFormat="1" ht="15.6" x14ac:dyDescent="0.25">
      <c r="A72" s="395"/>
      <c r="C72" s="326"/>
      <c r="D72" s="396"/>
      <c r="E72" s="396"/>
    </row>
    <row r="73" spans="1:5" s="394" customFormat="1" ht="15.6" x14ac:dyDescent="0.25">
      <c r="A73" s="395"/>
      <c r="C73" s="326"/>
      <c r="D73" s="396"/>
      <c r="E73" s="396"/>
    </row>
    <row r="74" spans="1:5" s="394" customFormat="1" ht="15.6" x14ac:dyDescent="0.25">
      <c r="A74" s="395"/>
      <c r="C74" s="326"/>
      <c r="D74" s="396"/>
      <c r="E74" s="396"/>
    </row>
    <row r="75" spans="1:5" s="394" customFormat="1" ht="15.6" x14ac:dyDescent="0.25">
      <c r="A75" s="395"/>
      <c r="C75" s="326"/>
      <c r="D75" s="396"/>
      <c r="E75" s="396"/>
    </row>
    <row r="76" spans="1:5" s="394" customFormat="1" ht="15.6" x14ac:dyDescent="0.25">
      <c r="A76" s="395"/>
      <c r="C76" s="326"/>
      <c r="D76" s="396"/>
      <c r="E76" s="396"/>
    </row>
    <row r="77" spans="1:5" s="394" customFormat="1" ht="15.6" x14ac:dyDescent="0.25">
      <c r="A77" s="395"/>
      <c r="C77" s="326"/>
      <c r="D77" s="396"/>
      <c r="E77" s="396"/>
    </row>
    <row r="78" spans="1:5" s="394" customFormat="1" ht="15.6" x14ac:dyDescent="0.25">
      <c r="A78" s="395"/>
      <c r="C78" s="326"/>
      <c r="D78" s="396"/>
      <c r="E78" s="396"/>
    </row>
    <row r="79" spans="1:5" s="394" customFormat="1" ht="15.6" x14ac:dyDescent="0.25">
      <c r="A79" s="395"/>
      <c r="C79" s="326"/>
      <c r="D79" s="396"/>
      <c r="E79" s="396"/>
    </row>
    <row r="80" spans="1:5" s="394" customFormat="1" ht="15.6" x14ac:dyDescent="0.25">
      <c r="A80" s="395"/>
      <c r="C80" s="326"/>
      <c r="D80" s="396"/>
      <c r="E80" s="396"/>
    </row>
    <row r="81" spans="1:5" s="394" customFormat="1" ht="15.6" x14ac:dyDescent="0.25">
      <c r="A81" s="395"/>
      <c r="C81" s="326"/>
      <c r="D81" s="396"/>
      <c r="E81" s="396"/>
    </row>
    <row r="82" spans="1:5" s="394" customFormat="1" ht="15.6" x14ac:dyDescent="0.25">
      <c r="A82" s="395"/>
      <c r="C82" s="326"/>
      <c r="D82" s="396"/>
      <c r="E82" s="396"/>
    </row>
    <row r="83" spans="1:5" s="394" customFormat="1" ht="15.6" x14ac:dyDescent="0.25">
      <c r="A83" s="395"/>
      <c r="C83" s="326"/>
      <c r="D83" s="396"/>
      <c r="E83" s="396"/>
    </row>
    <row r="84" spans="1:5" s="394" customFormat="1" ht="15.6" x14ac:dyDescent="0.25">
      <c r="A84" s="395"/>
      <c r="C84" s="326"/>
      <c r="D84" s="396"/>
      <c r="E84" s="396"/>
    </row>
    <row r="85" spans="1:5" s="394" customFormat="1" ht="15.6" x14ac:dyDescent="0.25">
      <c r="A85" s="395"/>
      <c r="C85" s="326"/>
      <c r="D85" s="396"/>
      <c r="E85" s="396"/>
    </row>
    <row r="86" spans="1:5" s="394" customFormat="1" ht="15.6" x14ac:dyDescent="0.25">
      <c r="A86" s="395"/>
      <c r="C86" s="326"/>
      <c r="D86" s="396"/>
      <c r="E86" s="396"/>
    </row>
    <row r="87" spans="1:5" s="394" customFormat="1" ht="15.6" x14ac:dyDescent="0.25">
      <c r="A87" s="395"/>
      <c r="C87" s="326"/>
      <c r="D87" s="396"/>
      <c r="E87" s="396"/>
    </row>
    <row r="88" spans="1:5" s="394" customFormat="1" ht="15.6" x14ac:dyDescent="0.25">
      <c r="A88" s="395"/>
      <c r="C88" s="326"/>
      <c r="D88" s="396"/>
      <c r="E88" s="396"/>
    </row>
    <row r="89" spans="1:5" s="394" customFormat="1" ht="15.6" x14ac:dyDescent="0.25">
      <c r="A89" s="395"/>
      <c r="C89" s="326"/>
      <c r="D89" s="396"/>
      <c r="E89" s="396"/>
    </row>
    <row r="90" spans="1:5" s="394" customFormat="1" ht="15.6" x14ac:dyDescent="0.25">
      <c r="A90" s="395"/>
      <c r="C90" s="326"/>
      <c r="D90" s="396"/>
      <c r="E90" s="396"/>
    </row>
    <row r="91" spans="1:5" s="394" customFormat="1" ht="15.6" x14ac:dyDescent="0.25">
      <c r="A91" s="395"/>
      <c r="C91" s="326"/>
      <c r="D91" s="396"/>
      <c r="E91" s="396"/>
    </row>
    <row r="92" spans="1:5" s="394" customFormat="1" ht="15.6" x14ac:dyDescent="0.25">
      <c r="A92" s="395"/>
      <c r="C92" s="326"/>
      <c r="D92" s="396"/>
      <c r="E92" s="396"/>
    </row>
    <row r="93" spans="1:5" s="394" customFormat="1" ht="15.6" x14ac:dyDescent="0.25">
      <c r="A93" s="395"/>
      <c r="C93" s="326"/>
      <c r="D93" s="396"/>
      <c r="E93" s="396"/>
    </row>
    <row r="94" spans="1:5" s="394" customFormat="1" ht="15.6" x14ac:dyDescent="0.25">
      <c r="A94" s="395"/>
      <c r="C94" s="326"/>
      <c r="D94" s="396"/>
      <c r="E94" s="396"/>
    </row>
    <row r="95" spans="1:5" s="394" customFormat="1" ht="15.6" x14ac:dyDescent="0.25">
      <c r="A95" s="395"/>
      <c r="C95" s="326"/>
      <c r="D95" s="396"/>
      <c r="E95" s="396"/>
    </row>
    <row r="96" spans="1:5" s="394" customFormat="1" ht="15.6" x14ac:dyDescent="0.25">
      <c r="A96" s="395"/>
      <c r="C96" s="326"/>
      <c r="D96" s="396"/>
      <c r="E96" s="396"/>
    </row>
    <row r="97" spans="1:5" s="394" customFormat="1" ht="15.6" x14ac:dyDescent="0.25">
      <c r="A97" s="395"/>
      <c r="C97" s="326"/>
      <c r="D97" s="396"/>
      <c r="E97" s="396"/>
    </row>
    <row r="98" spans="1:5" s="394" customFormat="1" ht="15.6" x14ac:dyDescent="0.25">
      <c r="A98" s="395"/>
      <c r="C98" s="326"/>
      <c r="D98" s="396"/>
      <c r="E98" s="396"/>
    </row>
    <row r="99" spans="1:5" s="394" customFormat="1" ht="15.6" x14ac:dyDescent="0.25">
      <c r="A99" s="395"/>
      <c r="C99" s="326"/>
      <c r="D99" s="396"/>
      <c r="E99" s="396"/>
    </row>
    <row r="100" spans="1:5" s="394" customFormat="1" ht="15.6" x14ac:dyDescent="0.25">
      <c r="A100" s="395"/>
      <c r="C100" s="326"/>
      <c r="D100" s="396"/>
      <c r="E100" s="396"/>
    </row>
    <row r="101" spans="1:5" s="394" customFormat="1" ht="15.6" x14ac:dyDescent="0.25">
      <c r="A101" s="395"/>
      <c r="C101" s="326"/>
      <c r="D101" s="396"/>
      <c r="E101" s="396"/>
    </row>
    <row r="102" spans="1:5" s="394" customFormat="1" ht="15.6" x14ac:dyDescent="0.25">
      <c r="A102" s="395"/>
      <c r="C102" s="326"/>
      <c r="D102" s="396"/>
      <c r="E102" s="396"/>
    </row>
    <row r="103" spans="1:5" s="394" customFormat="1" ht="15.6" x14ac:dyDescent="0.25">
      <c r="A103" s="395"/>
      <c r="C103" s="326"/>
      <c r="D103" s="396"/>
      <c r="E103" s="396"/>
    </row>
    <row r="104" spans="1:5" s="394" customFormat="1" ht="15.6" x14ac:dyDescent="0.25">
      <c r="A104" s="395"/>
      <c r="C104" s="326"/>
      <c r="D104" s="396"/>
      <c r="E104" s="396"/>
    </row>
    <row r="105" spans="1:5" s="394" customFormat="1" ht="15.6" x14ac:dyDescent="0.25">
      <c r="A105" s="395"/>
      <c r="C105" s="326"/>
      <c r="D105" s="396"/>
      <c r="E105" s="396"/>
    </row>
    <row r="106" spans="1:5" s="394" customFormat="1" ht="15.6" x14ac:dyDescent="0.25">
      <c r="A106" s="395"/>
      <c r="C106" s="326"/>
      <c r="D106" s="396"/>
      <c r="E106" s="396"/>
    </row>
    <row r="107" spans="1:5" s="394" customFormat="1" ht="15.6" x14ac:dyDescent="0.25">
      <c r="A107" s="395"/>
      <c r="C107" s="326"/>
      <c r="D107" s="396"/>
      <c r="E107" s="396"/>
    </row>
    <row r="108" spans="1:5" s="394" customFormat="1" ht="15.6" x14ac:dyDescent="0.25">
      <c r="A108" s="395"/>
      <c r="C108" s="326"/>
      <c r="D108" s="396"/>
      <c r="E108" s="396"/>
    </row>
    <row r="109" spans="1:5" s="394" customFormat="1" ht="15.6" x14ac:dyDescent="0.25">
      <c r="A109" s="395"/>
      <c r="C109" s="326"/>
      <c r="D109" s="396"/>
      <c r="E109" s="396"/>
    </row>
    <row r="110" spans="1:5" s="394" customFormat="1" ht="15.6" x14ac:dyDescent="0.25">
      <c r="A110" s="395"/>
      <c r="C110" s="326"/>
      <c r="D110" s="396"/>
      <c r="E110" s="396"/>
    </row>
    <row r="111" spans="1:5" s="394" customFormat="1" ht="15.6" x14ac:dyDescent="0.25">
      <c r="A111" s="395"/>
      <c r="C111" s="326"/>
      <c r="D111" s="396"/>
      <c r="E111" s="396"/>
    </row>
    <row r="112" spans="1:5" s="394" customFormat="1" ht="15.6" x14ac:dyDescent="0.25">
      <c r="A112" s="395"/>
      <c r="C112" s="326"/>
      <c r="D112" s="396"/>
      <c r="E112" s="396"/>
    </row>
    <row r="113" spans="1:5" s="394" customFormat="1" ht="15.6" x14ac:dyDescent="0.25">
      <c r="A113" s="395"/>
      <c r="C113" s="326"/>
      <c r="D113" s="396"/>
      <c r="E113" s="396"/>
    </row>
    <row r="114" spans="1:5" s="394" customFormat="1" ht="15.6" x14ac:dyDescent="0.25">
      <c r="A114" s="395"/>
      <c r="C114" s="326"/>
      <c r="D114" s="396"/>
      <c r="E114" s="396"/>
    </row>
    <row r="115" spans="1:5" s="394" customFormat="1" ht="15.6" x14ac:dyDescent="0.25">
      <c r="A115" s="395"/>
      <c r="C115" s="326"/>
      <c r="D115" s="396"/>
      <c r="E115" s="396"/>
    </row>
    <row r="116" spans="1:5" s="394" customFormat="1" ht="15.6" x14ac:dyDescent="0.25">
      <c r="A116" s="395"/>
      <c r="C116" s="326"/>
      <c r="D116" s="396"/>
      <c r="E116" s="396"/>
    </row>
    <row r="117" spans="1:5" s="394" customFormat="1" ht="15.6" x14ac:dyDescent="0.25">
      <c r="A117" s="395"/>
      <c r="C117" s="326"/>
      <c r="D117" s="396"/>
      <c r="E117" s="396"/>
    </row>
    <row r="118" spans="1:5" s="394" customFormat="1" ht="15.6" x14ac:dyDescent="0.25">
      <c r="A118" s="395"/>
      <c r="C118" s="326"/>
      <c r="D118" s="396"/>
      <c r="E118" s="396"/>
    </row>
    <row r="119" spans="1:5" s="394" customFormat="1" ht="15.6" x14ac:dyDescent="0.25">
      <c r="A119" s="395"/>
      <c r="C119" s="326"/>
      <c r="D119" s="396"/>
      <c r="E119" s="396"/>
    </row>
    <row r="120" spans="1:5" s="394" customFormat="1" ht="15.6" x14ac:dyDescent="0.25">
      <c r="A120" s="395"/>
      <c r="C120" s="326"/>
      <c r="D120" s="396"/>
      <c r="E120" s="396"/>
    </row>
    <row r="121" spans="1:5" s="394" customFormat="1" ht="15.6" x14ac:dyDescent="0.25">
      <c r="A121" s="395"/>
      <c r="C121" s="326"/>
      <c r="D121" s="396"/>
      <c r="E121" s="396"/>
    </row>
    <row r="122" spans="1:5" s="394" customFormat="1" ht="15.6" x14ac:dyDescent="0.25">
      <c r="A122" s="395"/>
      <c r="C122" s="326"/>
      <c r="D122" s="396"/>
      <c r="E122" s="396"/>
    </row>
    <row r="123" spans="1:5" s="394" customFormat="1" ht="15.6" x14ac:dyDescent="0.25">
      <c r="A123" s="395"/>
      <c r="C123" s="326"/>
      <c r="D123" s="396"/>
      <c r="E123" s="396"/>
    </row>
    <row r="124" spans="1:5" s="394" customFormat="1" ht="15.6" x14ac:dyDescent="0.25">
      <c r="A124" s="395"/>
      <c r="C124" s="326"/>
      <c r="D124" s="396"/>
      <c r="E124" s="396"/>
    </row>
    <row r="125" spans="1:5" s="394" customFormat="1" ht="15.6" x14ac:dyDescent="0.25">
      <c r="A125" s="395"/>
      <c r="C125" s="326"/>
      <c r="D125" s="396"/>
      <c r="E125" s="396"/>
    </row>
    <row r="126" spans="1:5" s="394" customFormat="1" ht="15.6" x14ac:dyDescent="0.25">
      <c r="A126" s="395"/>
      <c r="C126" s="326"/>
      <c r="D126" s="396"/>
      <c r="E126" s="396"/>
    </row>
    <row r="127" spans="1:5" s="394" customFormat="1" ht="15.6" x14ac:dyDescent="0.25">
      <c r="A127" s="395"/>
      <c r="C127" s="326"/>
      <c r="D127" s="396"/>
      <c r="E127" s="396"/>
    </row>
    <row r="128" spans="1:5" s="394" customFormat="1" ht="15.6" x14ac:dyDescent="0.25">
      <c r="A128" s="395"/>
      <c r="C128" s="326"/>
      <c r="D128" s="396"/>
      <c r="E128" s="396"/>
    </row>
    <row r="129" spans="1:5" s="394" customFormat="1" ht="15.6" x14ac:dyDescent="0.25">
      <c r="A129" s="395"/>
      <c r="C129" s="326"/>
      <c r="D129" s="396"/>
      <c r="E129" s="396"/>
    </row>
    <row r="130" spans="1:5" s="394" customFormat="1" ht="15.6" x14ac:dyDescent="0.25">
      <c r="A130" s="395"/>
      <c r="C130" s="326"/>
      <c r="D130" s="396"/>
      <c r="E130" s="396"/>
    </row>
    <row r="131" spans="1:5" s="394" customFormat="1" ht="15.6" x14ac:dyDescent="0.25">
      <c r="A131" s="395"/>
      <c r="C131" s="326"/>
      <c r="D131" s="396"/>
      <c r="E131" s="396"/>
    </row>
    <row r="132" spans="1:5" s="394" customFormat="1" ht="15.6" x14ac:dyDescent="0.25">
      <c r="A132" s="395"/>
      <c r="C132" s="326"/>
      <c r="D132" s="396"/>
      <c r="E132" s="396"/>
    </row>
    <row r="133" spans="1:5" s="394" customFormat="1" ht="15.6" x14ac:dyDescent="0.25">
      <c r="A133" s="395"/>
      <c r="C133" s="326"/>
      <c r="D133" s="396"/>
      <c r="E133" s="396"/>
    </row>
    <row r="134" spans="1:5" s="394" customFormat="1" ht="15.6" x14ac:dyDescent="0.25">
      <c r="A134" s="395"/>
      <c r="C134" s="326"/>
      <c r="D134" s="396"/>
      <c r="E134" s="396"/>
    </row>
    <row r="135" spans="1:5" s="394" customFormat="1" ht="15.6" x14ac:dyDescent="0.25">
      <c r="A135" s="395"/>
      <c r="C135" s="326"/>
      <c r="D135" s="396"/>
      <c r="E135" s="396"/>
    </row>
    <row r="136" spans="1:5" s="394" customFormat="1" ht="15.6" x14ac:dyDescent="0.25">
      <c r="A136" s="395"/>
      <c r="C136" s="326"/>
      <c r="D136" s="396"/>
      <c r="E136" s="396"/>
    </row>
    <row r="137" spans="1:5" s="394" customFormat="1" ht="15.6" x14ac:dyDescent="0.25">
      <c r="A137" s="395"/>
      <c r="C137" s="326"/>
      <c r="D137" s="396"/>
      <c r="E137" s="396"/>
    </row>
    <row r="138" spans="1:5" s="394" customFormat="1" ht="15.6" x14ac:dyDescent="0.25">
      <c r="A138" s="395"/>
      <c r="C138" s="326"/>
      <c r="D138" s="396"/>
      <c r="E138" s="396"/>
    </row>
    <row r="139" spans="1:5" s="394" customFormat="1" ht="15.6" x14ac:dyDescent="0.25">
      <c r="A139" s="395"/>
      <c r="C139" s="326"/>
      <c r="D139" s="396"/>
      <c r="E139" s="396"/>
    </row>
    <row r="140" spans="1:5" s="394" customFormat="1" ht="15.6" x14ac:dyDescent="0.25">
      <c r="A140" s="395"/>
      <c r="C140" s="326"/>
      <c r="D140" s="396"/>
      <c r="E140" s="396"/>
    </row>
    <row r="141" spans="1:5" s="394" customFormat="1" ht="15.6" x14ac:dyDescent="0.25">
      <c r="A141" s="395"/>
      <c r="C141" s="326"/>
      <c r="D141" s="396"/>
      <c r="E141" s="396"/>
    </row>
    <row r="142" spans="1:5" s="394" customFormat="1" ht="15.6" x14ac:dyDescent="0.25">
      <c r="A142" s="395"/>
      <c r="C142" s="326"/>
      <c r="D142" s="396"/>
      <c r="E142" s="396"/>
    </row>
    <row r="143" spans="1:5" s="394" customFormat="1" ht="15.6" x14ac:dyDescent="0.25">
      <c r="A143" s="395"/>
      <c r="C143" s="326"/>
      <c r="D143" s="396"/>
      <c r="E143" s="396"/>
    </row>
    <row r="144" spans="1:5" s="394" customFormat="1" ht="15.6" x14ac:dyDescent="0.25">
      <c r="A144" s="395"/>
      <c r="C144" s="326"/>
      <c r="D144" s="396"/>
      <c r="E144" s="396"/>
    </row>
    <row r="145" spans="1:5" s="394" customFormat="1" ht="15.6" x14ac:dyDescent="0.25">
      <c r="A145" s="395"/>
      <c r="C145" s="326"/>
      <c r="D145" s="396"/>
      <c r="E145" s="396"/>
    </row>
    <row r="146" spans="1:5" s="394" customFormat="1" ht="15.6" x14ac:dyDescent="0.25">
      <c r="A146" s="395"/>
      <c r="C146" s="326"/>
      <c r="D146" s="396"/>
      <c r="E146" s="396"/>
    </row>
    <row r="147" spans="1:5" s="394" customFormat="1" ht="15.6" x14ac:dyDescent="0.25">
      <c r="A147" s="395"/>
      <c r="C147" s="326"/>
      <c r="D147" s="396"/>
      <c r="E147" s="396"/>
    </row>
    <row r="148" spans="1:5" s="394" customFormat="1" ht="15.6" x14ac:dyDescent="0.25">
      <c r="A148" s="395"/>
      <c r="C148" s="326"/>
      <c r="D148" s="396"/>
      <c r="E148" s="396"/>
    </row>
    <row r="149" spans="1:5" s="394" customFormat="1" ht="15.6" x14ac:dyDescent="0.25">
      <c r="A149" s="395"/>
      <c r="C149" s="326"/>
      <c r="D149" s="396"/>
      <c r="E149" s="396"/>
    </row>
    <row r="150" spans="1:5" s="394" customFormat="1" ht="15.6" x14ac:dyDescent="0.25">
      <c r="A150" s="395"/>
      <c r="C150" s="326"/>
      <c r="D150" s="396"/>
      <c r="E150" s="396"/>
    </row>
    <row r="151" spans="1:5" s="394" customFormat="1" ht="15.6" x14ac:dyDescent="0.25">
      <c r="A151" s="395"/>
      <c r="C151" s="326"/>
      <c r="D151" s="396"/>
      <c r="E151" s="396"/>
    </row>
    <row r="152" spans="1:5" s="394" customFormat="1" ht="15.6" x14ac:dyDescent="0.25">
      <c r="A152" s="395"/>
      <c r="C152" s="326"/>
      <c r="D152" s="396"/>
      <c r="E152" s="396"/>
    </row>
    <row r="153" spans="1:5" s="394" customFormat="1" ht="15.6" x14ac:dyDescent="0.25">
      <c r="A153" s="395"/>
      <c r="C153" s="326"/>
      <c r="D153" s="396"/>
      <c r="E153" s="396"/>
    </row>
    <row r="154" spans="1:5" s="394" customFormat="1" ht="15.6" x14ac:dyDescent="0.25">
      <c r="A154" s="395"/>
      <c r="C154" s="326"/>
      <c r="D154" s="396"/>
      <c r="E154" s="396"/>
    </row>
    <row r="155" spans="1:5" s="394" customFormat="1" ht="15.6" x14ac:dyDescent="0.25">
      <c r="A155" s="395"/>
      <c r="C155" s="326"/>
      <c r="D155" s="396"/>
      <c r="E155" s="396"/>
    </row>
    <row r="156" spans="1:5" s="394" customFormat="1" ht="15.6" x14ac:dyDescent="0.25">
      <c r="A156" s="395"/>
      <c r="C156" s="326"/>
      <c r="D156" s="396"/>
      <c r="E156" s="396"/>
    </row>
    <row r="157" spans="1:5" s="394" customFormat="1" ht="15.6" x14ac:dyDescent="0.25">
      <c r="A157" s="395"/>
      <c r="C157" s="326"/>
      <c r="D157" s="396"/>
      <c r="E157" s="396"/>
    </row>
    <row r="158" spans="1:5" s="394" customFormat="1" ht="15.6" x14ac:dyDescent="0.25">
      <c r="A158" s="395"/>
      <c r="C158" s="326"/>
      <c r="D158" s="396"/>
      <c r="E158" s="396"/>
    </row>
    <row r="159" spans="1:5" s="394" customFormat="1" ht="15.6" x14ac:dyDescent="0.25">
      <c r="A159" s="395"/>
      <c r="C159" s="326"/>
      <c r="D159" s="396"/>
      <c r="E159" s="396"/>
    </row>
    <row r="160" spans="1:5" s="394" customFormat="1" ht="15.6" x14ac:dyDescent="0.25">
      <c r="A160" s="395"/>
      <c r="C160" s="326"/>
      <c r="D160" s="396"/>
      <c r="E160" s="396"/>
    </row>
    <row r="161" spans="1:5" s="394" customFormat="1" ht="15.6" x14ac:dyDescent="0.25">
      <c r="A161" s="395"/>
      <c r="C161" s="326"/>
      <c r="D161" s="396"/>
      <c r="E161" s="396"/>
    </row>
    <row r="162" spans="1:5" s="394" customFormat="1" ht="15.6" x14ac:dyDescent="0.25">
      <c r="A162" s="395"/>
      <c r="C162" s="326"/>
      <c r="D162" s="396"/>
      <c r="E162" s="396"/>
    </row>
    <row r="163" spans="1:5" s="394" customFormat="1" ht="15.6" x14ac:dyDescent="0.25">
      <c r="A163" s="395"/>
      <c r="C163" s="326"/>
      <c r="D163" s="396"/>
      <c r="E163" s="396"/>
    </row>
    <row r="164" spans="1:5" s="394" customFormat="1" ht="15.6" x14ac:dyDescent="0.25">
      <c r="A164" s="395"/>
      <c r="C164" s="326"/>
      <c r="D164" s="396"/>
      <c r="E164" s="396"/>
    </row>
    <row r="165" spans="1:5" s="394" customFormat="1" ht="15.6" x14ac:dyDescent="0.25">
      <c r="A165" s="395"/>
      <c r="C165" s="326"/>
      <c r="D165" s="396"/>
      <c r="E165" s="396"/>
    </row>
    <row r="166" spans="1:5" s="394" customFormat="1" ht="15.6" x14ac:dyDescent="0.25">
      <c r="A166" s="395"/>
      <c r="C166" s="326"/>
      <c r="D166" s="396"/>
      <c r="E166" s="396"/>
    </row>
    <row r="167" spans="1:5" s="394" customFormat="1" ht="15.6" x14ac:dyDescent="0.25">
      <c r="A167" s="395"/>
      <c r="C167" s="326"/>
      <c r="D167" s="396"/>
      <c r="E167" s="396"/>
    </row>
    <row r="168" spans="1:5" s="394" customFormat="1" ht="15.6" x14ac:dyDescent="0.25">
      <c r="A168" s="395"/>
      <c r="C168" s="326"/>
      <c r="D168" s="396"/>
      <c r="E168" s="396"/>
    </row>
    <row r="169" spans="1:5" s="394" customFormat="1" ht="15.6" x14ac:dyDescent="0.25">
      <c r="A169" s="395"/>
      <c r="C169" s="326"/>
      <c r="D169" s="396"/>
      <c r="E169" s="396"/>
    </row>
    <row r="170" spans="1:5" s="394" customFormat="1" ht="15.6" x14ac:dyDescent="0.25">
      <c r="A170" s="395"/>
      <c r="C170" s="326"/>
      <c r="D170" s="396"/>
      <c r="E170" s="396"/>
    </row>
    <row r="171" spans="1:5" s="394" customFormat="1" ht="15.6" x14ac:dyDescent="0.25">
      <c r="A171" s="395"/>
      <c r="C171" s="326"/>
      <c r="D171" s="396"/>
      <c r="E171" s="396"/>
    </row>
    <row r="172" spans="1:5" s="394" customFormat="1" ht="15.6" x14ac:dyDescent="0.25">
      <c r="A172" s="395"/>
      <c r="C172" s="326"/>
      <c r="D172" s="396"/>
      <c r="E172" s="396"/>
    </row>
    <row r="173" spans="1:5" s="394" customFormat="1" ht="15.6" x14ac:dyDescent="0.25">
      <c r="A173" s="395"/>
      <c r="C173" s="326"/>
      <c r="D173" s="396"/>
      <c r="E173" s="396"/>
    </row>
    <row r="174" spans="1:5" s="394" customFormat="1" ht="15.6" x14ac:dyDescent="0.25">
      <c r="A174" s="395"/>
      <c r="C174" s="326"/>
      <c r="D174" s="396"/>
      <c r="E174" s="396"/>
    </row>
    <row r="175" spans="1:5" s="394" customFormat="1" ht="15.6" x14ac:dyDescent="0.25">
      <c r="A175" s="395"/>
      <c r="C175" s="326"/>
      <c r="D175" s="396"/>
      <c r="E175" s="396"/>
    </row>
    <row r="176" spans="1:5" s="394" customFormat="1" ht="15.6" x14ac:dyDescent="0.25">
      <c r="A176" s="395"/>
      <c r="C176" s="326"/>
      <c r="D176" s="396"/>
      <c r="E176" s="396"/>
    </row>
    <row r="177" spans="1:5" s="394" customFormat="1" ht="15.6" x14ac:dyDescent="0.25">
      <c r="A177" s="395"/>
      <c r="C177" s="326"/>
      <c r="D177" s="396"/>
      <c r="E177" s="396"/>
    </row>
    <row r="178" spans="1:5" s="394" customFormat="1" ht="15.6" x14ac:dyDescent="0.25">
      <c r="A178" s="395"/>
      <c r="C178" s="326"/>
      <c r="D178" s="396"/>
      <c r="E178" s="396"/>
    </row>
    <row r="179" spans="1:5" s="394" customFormat="1" ht="15.6" x14ac:dyDescent="0.25">
      <c r="A179" s="395"/>
      <c r="C179" s="326"/>
      <c r="D179" s="396"/>
      <c r="E179" s="396"/>
    </row>
    <row r="180" spans="1:5" s="394" customFormat="1" ht="15.6" x14ac:dyDescent="0.25">
      <c r="A180" s="395"/>
      <c r="C180" s="326"/>
      <c r="D180" s="396"/>
      <c r="E180" s="396"/>
    </row>
    <row r="181" spans="1:5" s="394" customFormat="1" ht="15.6" x14ac:dyDescent="0.25">
      <c r="A181" s="395"/>
      <c r="C181" s="326"/>
      <c r="D181" s="396"/>
      <c r="E181" s="396"/>
    </row>
    <row r="182" spans="1:5" s="394" customFormat="1" ht="15.6" x14ac:dyDescent="0.25">
      <c r="A182" s="395"/>
      <c r="C182" s="326"/>
      <c r="D182" s="396"/>
      <c r="E182" s="396"/>
    </row>
    <row r="183" spans="1:5" s="394" customFormat="1" ht="15.6" x14ac:dyDescent="0.25">
      <c r="A183" s="395"/>
      <c r="C183" s="326"/>
      <c r="D183" s="396"/>
      <c r="E183" s="396"/>
    </row>
    <row r="184" spans="1:5" s="394" customFormat="1" ht="15.6" x14ac:dyDescent="0.25">
      <c r="A184" s="395"/>
      <c r="C184" s="326"/>
      <c r="D184" s="396"/>
      <c r="E184" s="396"/>
    </row>
    <row r="185" spans="1:5" s="394" customFormat="1" ht="15.6" x14ac:dyDescent="0.25">
      <c r="A185" s="395"/>
      <c r="C185" s="326"/>
      <c r="D185" s="396"/>
      <c r="E185" s="396"/>
    </row>
    <row r="186" spans="1:5" s="394" customFormat="1" ht="15.6" x14ac:dyDescent="0.25">
      <c r="A186" s="395"/>
      <c r="C186" s="326"/>
      <c r="D186" s="396"/>
      <c r="E186" s="396"/>
    </row>
    <row r="187" spans="1:5" s="394" customFormat="1" ht="15.6" x14ac:dyDescent="0.25">
      <c r="A187" s="395"/>
      <c r="C187" s="326"/>
      <c r="D187" s="396"/>
      <c r="E187" s="396"/>
    </row>
    <row r="188" spans="1:5" s="394" customFormat="1" ht="15.6" x14ac:dyDescent="0.25">
      <c r="A188" s="395"/>
      <c r="C188" s="326"/>
      <c r="D188" s="396"/>
      <c r="E188" s="396"/>
    </row>
    <row r="189" spans="1:5" s="394" customFormat="1" ht="15.6" x14ac:dyDescent="0.25">
      <c r="A189" s="395"/>
      <c r="C189" s="326"/>
      <c r="D189" s="396"/>
      <c r="E189" s="396"/>
    </row>
    <row r="190" spans="1:5" s="394" customFormat="1" ht="15.6" x14ac:dyDescent="0.25">
      <c r="A190" s="395"/>
      <c r="C190" s="326"/>
      <c r="D190" s="396"/>
      <c r="E190" s="396"/>
    </row>
    <row r="191" spans="1:5" s="394" customFormat="1" ht="15.6" x14ac:dyDescent="0.25">
      <c r="A191" s="395"/>
      <c r="C191" s="326"/>
      <c r="D191" s="396"/>
      <c r="E191" s="396"/>
    </row>
    <row r="192" spans="1:5" s="394" customFormat="1" ht="15.6" x14ac:dyDescent="0.25">
      <c r="A192" s="395"/>
      <c r="C192" s="326"/>
      <c r="D192" s="396"/>
      <c r="E192" s="396"/>
    </row>
    <row r="193" spans="1:5" s="394" customFormat="1" ht="15.6" x14ac:dyDescent="0.25">
      <c r="A193" s="395"/>
      <c r="C193" s="326"/>
      <c r="D193" s="396"/>
      <c r="E193" s="396"/>
    </row>
    <row r="194" spans="1:5" s="394" customFormat="1" ht="15.6" x14ac:dyDescent="0.25">
      <c r="A194" s="395"/>
      <c r="C194" s="326"/>
      <c r="D194" s="396"/>
      <c r="E194" s="396"/>
    </row>
    <row r="195" spans="1:5" s="394" customFormat="1" ht="15.6" x14ac:dyDescent="0.25">
      <c r="A195" s="395"/>
      <c r="C195" s="326"/>
      <c r="D195" s="396"/>
      <c r="E195" s="396"/>
    </row>
    <row r="196" spans="1:5" s="394" customFormat="1" ht="15.6" x14ac:dyDescent="0.25">
      <c r="A196" s="395"/>
      <c r="C196" s="326"/>
      <c r="D196" s="396"/>
      <c r="E196" s="396"/>
    </row>
    <row r="197" spans="1:5" s="394" customFormat="1" ht="15.6" x14ac:dyDescent="0.25">
      <c r="A197" s="395"/>
      <c r="C197" s="326"/>
      <c r="D197" s="396"/>
      <c r="E197" s="396"/>
    </row>
    <row r="198" spans="1:5" s="394" customFormat="1" ht="15.6" x14ac:dyDescent="0.25">
      <c r="A198" s="395"/>
      <c r="C198" s="326"/>
      <c r="D198" s="396"/>
      <c r="E198" s="396"/>
    </row>
    <row r="199" spans="1:5" s="394" customFormat="1" ht="15.6" x14ac:dyDescent="0.25">
      <c r="A199" s="395"/>
      <c r="C199" s="326"/>
      <c r="D199" s="396"/>
      <c r="E199" s="396"/>
    </row>
    <row r="200" spans="1:5" s="394" customFormat="1" ht="15.6" x14ac:dyDescent="0.25">
      <c r="A200" s="395"/>
      <c r="C200" s="326"/>
      <c r="D200" s="396"/>
      <c r="E200" s="396"/>
    </row>
    <row r="201" spans="1:5" s="394" customFormat="1" ht="15.6" x14ac:dyDescent="0.25">
      <c r="A201" s="395"/>
      <c r="C201" s="326"/>
      <c r="D201" s="396"/>
      <c r="E201" s="396"/>
    </row>
    <row r="202" spans="1:5" s="394" customFormat="1" ht="15.6" x14ac:dyDescent="0.25">
      <c r="A202" s="395"/>
      <c r="C202" s="326"/>
      <c r="D202" s="396"/>
      <c r="E202" s="396"/>
    </row>
    <row r="203" spans="1:5" s="394" customFormat="1" ht="15.6" x14ac:dyDescent="0.25">
      <c r="A203" s="395"/>
      <c r="C203" s="326"/>
      <c r="D203" s="396"/>
      <c r="E203" s="396"/>
    </row>
    <row r="204" spans="1:5" s="394" customFormat="1" ht="15.6" x14ac:dyDescent="0.25">
      <c r="A204" s="395"/>
      <c r="C204" s="326"/>
      <c r="D204" s="396"/>
      <c r="E204" s="396"/>
    </row>
    <row r="205" spans="1:5" s="394" customFormat="1" ht="15.6" x14ac:dyDescent="0.25">
      <c r="A205" s="395"/>
      <c r="C205" s="326"/>
      <c r="D205" s="396"/>
      <c r="E205" s="396"/>
    </row>
    <row r="206" spans="1:5" s="394" customFormat="1" ht="15.6" x14ac:dyDescent="0.25">
      <c r="A206" s="395"/>
      <c r="C206" s="326"/>
      <c r="D206" s="396"/>
      <c r="E206" s="396"/>
    </row>
    <row r="207" spans="1:5" s="394" customFormat="1" ht="15.6" x14ac:dyDescent="0.25">
      <c r="A207" s="395"/>
      <c r="C207" s="326"/>
      <c r="D207" s="396"/>
      <c r="E207" s="396"/>
    </row>
    <row r="208" spans="1:5" s="394" customFormat="1" ht="15.6" x14ac:dyDescent="0.25">
      <c r="A208" s="395"/>
      <c r="C208" s="326"/>
      <c r="D208" s="396"/>
      <c r="E208" s="396"/>
    </row>
    <row r="209" spans="1:5" s="394" customFormat="1" ht="15.6" x14ac:dyDescent="0.25">
      <c r="A209" s="395"/>
      <c r="C209" s="326"/>
      <c r="D209" s="396"/>
      <c r="E209" s="396"/>
    </row>
    <row r="210" spans="1:5" s="394" customFormat="1" ht="15.6" x14ac:dyDescent="0.25">
      <c r="A210" s="395"/>
      <c r="C210" s="326"/>
      <c r="D210" s="396"/>
      <c r="E210" s="396"/>
    </row>
    <row r="211" spans="1:5" s="394" customFormat="1" ht="15.6" x14ac:dyDescent="0.25">
      <c r="A211" s="395"/>
      <c r="C211" s="326"/>
      <c r="D211" s="396"/>
      <c r="E211" s="396"/>
    </row>
    <row r="212" spans="1:5" s="394" customFormat="1" ht="15.6" x14ac:dyDescent="0.25">
      <c r="A212" s="395"/>
      <c r="C212" s="326"/>
      <c r="D212" s="396"/>
      <c r="E212" s="396"/>
    </row>
    <row r="213" spans="1:5" s="394" customFormat="1" ht="15.6" x14ac:dyDescent="0.25">
      <c r="A213" s="395"/>
      <c r="C213" s="326"/>
      <c r="D213" s="396"/>
      <c r="E213" s="396"/>
    </row>
    <row r="214" spans="1:5" s="394" customFormat="1" ht="15.6" x14ac:dyDescent="0.25">
      <c r="A214" s="395"/>
      <c r="C214" s="326"/>
      <c r="D214" s="396"/>
      <c r="E214" s="396"/>
    </row>
    <row r="215" spans="1:5" s="394" customFormat="1" ht="15.6" x14ac:dyDescent="0.25">
      <c r="A215" s="395"/>
      <c r="C215" s="326"/>
      <c r="D215" s="396"/>
      <c r="E215" s="396"/>
    </row>
    <row r="216" spans="1:5" s="394" customFormat="1" ht="15.6" x14ac:dyDescent="0.25">
      <c r="A216" s="395"/>
      <c r="C216" s="326"/>
      <c r="D216" s="396"/>
      <c r="E216" s="396"/>
    </row>
    <row r="217" spans="1:5" s="394" customFormat="1" ht="15.6" x14ac:dyDescent="0.25">
      <c r="A217" s="395"/>
      <c r="C217" s="326"/>
      <c r="D217" s="396"/>
      <c r="E217" s="396"/>
    </row>
    <row r="218" spans="1:5" s="394" customFormat="1" ht="15.6" x14ac:dyDescent="0.25">
      <c r="A218" s="395"/>
      <c r="C218" s="326"/>
      <c r="D218" s="396"/>
      <c r="E218" s="396"/>
    </row>
    <row r="219" spans="1:5" s="394" customFormat="1" ht="15.6" x14ac:dyDescent="0.25">
      <c r="A219" s="395"/>
      <c r="C219" s="326"/>
      <c r="D219" s="396"/>
      <c r="E219" s="396"/>
    </row>
    <row r="220" spans="1:5" s="394" customFormat="1" ht="15.6" x14ac:dyDescent="0.25">
      <c r="A220" s="395"/>
      <c r="C220" s="326"/>
      <c r="D220" s="396"/>
      <c r="E220" s="396"/>
    </row>
    <row r="221" spans="1:5" s="394" customFormat="1" ht="15.6" x14ac:dyDescent="0.25">
      <c r="A221" s="395"/>
      <c r="C221" s="326"/>
      <c r="D221" s="396"/>
      <c r="E221" s="396"/>
    </row>
    <row r="222" spans="1:5" s="394" customFormat="1" ht="15.6" x14ac:dyDescent="0.25">
      <c r="A222" s="395"/>
      <c r="C222" s="326"/>
      <c r="D222" s="396"/>
      <c r="E222" s="396"/>
    </row>
    <row r="223" spans="1:5" s="394" customFormat="1" ht="15.6" x14ac:dyDescent="0.25">
      <c r="A223" s="395"/>
      <c r="C223" s="326"/>
      <c r="D223" s="396"/>
      <c r="E223" s="396"/>
    </row>
    <row r="224" spans="1:5" s="394" customFormat="1" ht="15.6" x14ac:dyDescent="0.25">
      <c r="A224" s="395"/>
      <c r="C224" s="326"/>
      <c r="D224" s="396"/>
      <c r="E224" s="396"/>
    </row>
    <row r="225" spans="1:5" s="394" customFormat="1" ht="15.6" x14ac:dyDescent="0.25">
      <c r="A225" s="395"/>
      <c r="C225" s="326"/>
      <c r="D225" s="396"/>
      <c r="E225" s="396"/>
    </row>
    <row r="226" spans="1:5" s="394" customFormat="1" ht="15.6" x14ac:dyDescent="0.25">
      <c r="A226" s="395"/>
      <c r="C226" s="326"/>
      <c r="D226" s="396"/>
      <c r="E226" s="396"/>
    </row>
    <row r="227" spans="1:5" s="394" customFormat="1" ht="15.6" x14ac:dyDescent="0.25">
      <c r="A227" s="395"/>
      <c r="C227" s="326"/>
      <c r="D227" s="396"/>
      <c r="E227" s="396"/>
    </row>
    <row r="228" spans="1:5" s="394" customFormat="1" ht="15.6" x14ac:dyDescent="0.25">
      <c r="A228" s="395"/>
      <c r="C228" s="326"/>
      <c r="D228" s="396"/>
      <c r="E228" s="396"/>
    </row>
    <row r="229" spans="1:5" s="394" customFormat="1" ht="15.6" x14ac:dyDescent="0.25">
      <c r="A229" s="395"/>
      <c r="C229" s="326"/>
      <c r="D229" s="396"/>
      <c r="E229" s="396"/>
    </row>
    <row r="230" spans="1:5" s="394" customFormat="1" ht="15.6" x14ac:dyDescent="0.25">
      <c r="A230" s="395"/>
      <c r="C230" s="326"/>
      <c r="D230" s="396"/>
      <c r="E230" s="396"/>
    </row>
    <row r="231" spans="1:5" s="394" customFormat="1" ht="15.6" x14ac:dyDescent="0.25">
      <c r="A231" s="395"/>
      <c r="C231" s="326"/>
      <c r="D231" s="396"/>
      <c r="E231" s="396"/>
    </row>
    <row r="232" spans="1:5" s="394" customFormat="1" ht="15.6" x14ac:dyDescent="0.25">
      <c r="A232" s="395"/>
      <c r="C232" s="326"/>
      <c r="D232" s="396"/>
      <c r="E232" s="396"/>
    </row>
    <row r="233" spans="1:5" s="394" customFormat="1" ht="15.6" x14ac:dyDescent="0.25">
      <c r="A233" s="395"/>
      <c r="C233" s="326"/>
      <c r="D233" s="396"/>
      <c r="E233" s="396"/>
    </row>
    <row r="234" spans="1:5" s="394" customFormat="1" ht="15.6" x14ac:dyDescent="0.25">
      <c r="A234" s="395"/>
      <c r="C234" s="326"/>
      <c r="D234" s="396"/>
      <c r="E234" s="396"/>
    </row>
    <row r="235" spans="1:5" s="394" customFormat="1" ht="15.6" x14ac:dyDescent="0.25">
      <c r="A235" s="395"/>
      <c r="C235" s="326"/>
      <c r="D235" s="396"/>
      <c r="E235" s="396"/>
    </row>
    <row r="236" spans="1:5" s="394" customFormat="1" ht="15.6" x14ac:dyDescent="0.25">
      <c r="A236" s="395"/>
      <c r="C236" s="326"/>
      <c r="D236" s="396"/>
      <c r="E236" s="396"/>
    </row>
    <row r="237" spans="1:5" s="394" customFormat="1" ht="15.6" x14ac:dyDescent="0.25">
      <c r="A237" s="395"/>
      <c r="C237" s="326"/>
      <c r="D237" s="396"/>
      <c r="E237" s="396"/>
    </row>
    <row r="238" spans="1:5" s="394" customFormat="1" ht="15.6" x14ac:dyDescent="0.25">
      <c r="A238" s="395"/>
      <c r="C238" s="326"/>
      <c r="D238" s="396"/>
      <c r="E238" s="396"/>
    </row>
    <row r="239" spans="1:5" s="394" customFormat="1" ht="15.6" x14ac:dyDescent="0.25">
      <c r="A239" s="395"/>
      <c r="C239" s="326"/>
      <c r="D239" s="396"/>
      <c r="E239" s="396"/>
    </row>
    <row r="240" spans="1:5" s="394" customFormat="1" ht="15.6" x14ac:dyDescent="0.25">
      <c r="A240" s="395"/>
      <c r="C240" s="326"/>
      <c r="D240" s="396"/>
      <c r="E240" s="396"/>
    </row>
    <row r="241" spans="1:5" s="394" customFormat="1" ht="15.6" x14ac:dyDescent="0.25">
      <c r="A241" s="395"/>
      <c r="C241" s="326"/>
      <c r="D241" s="396"/>
      <c r="E241" s="396"/>
    </row>
    <row r="242" spans="1:5" s="394" customFormat="1" ht="15.6" x14ac:dyDescent="0.25">
      <c r="A242" s="395"/>
      <c r="C242" s="326"/>
      <c r="D242" s="396"/>
      <c r="E242" s="396"/>
    </row>
    <row r="243" spans="1:5" s="394" customFormat="1" ht="15.6" x14ac:dyDescent="0.25">
      <c r="A243" s="395"/>
      <c r="C243" s="326"/>
      <c r="D243" s="396"/>
      <c r="E243" s="396"/>
    </row>
    <row r="244" spans="1:5" s="394" customFormat="1" ht="15.6" x14ac:dyDescent="0.25">
      <c r="A244" s="395"/>
      <c r="C244" s="326"/>
      <c r="D244" s="396"/>
      <c r="E244" s="396"/>
    </row>
    <row r="245" spans="1:5" s="394" customFormat="1" ht="15.6" x14ac:dyDescent="0.25">
      <c r="A245" s="395"/>
      <c r="C245" s="326"/>
      <c r="D245" s="396"/>
      <c r="E245" s="396"/>
    </row>
    <row r="246" spans="1:5" s="394" customFormat="1" ht="15.6" x14ac:dyDescent="0.25">
      <c r="A246" s="395"/>
      <c r="C246" s="326"/>
      <c r="D246" s="396"/>
      <c r="E246" s="396"/>
    </row>
    <row r="247" spans="1:5" s="394" customFormat="1" ht="15.6" x14ac:dyDescent="0.25">
      <c r="A247" s="395"/>
      <c r="C247" s="326"/>
      <c r="D247" s="396"/>
      <c r="E247" s="396"/>
    </row>
    <row r="248" spans="1:5" s="394" customFormat="1" ht="15.6" x14ac:dyDescent="0.25">
      <c r="A248" s="395"/>
      <c r="C248" s="326"/>
      <c r="D248" s="396"/>
      <c r="E248" s="396"/>
    </row>
    <row r="249" spans="1:5" s="394" customFormat="1" ht="15.6" x14ac:dyDescent="0.25">
      <c r="A249" s="395"/>
      <c r="C249" s="326"/>
      <c r="D249" s="396"/>
      <c r="E249" s="396"/>
    </row>
    <row r="250" spans="1:5" s="394" customFormat="1" ht="15.6" x14ac:dyDescent="0.25">
      <c r="A250" s="395"/>
      <c r="C250" s="326"/>
      <c r="D250" s="396"/>
      <c r="E250" s="396"/>
    </row>
    <row r="251" spans="1:5" s="394" customFormat="1" ht="15.6" x14ac:dyDescent="0.25">
      <c r="A251" s="395"/>
      <c r="C251" s="326"/>
      <c r="D251" s="396"/>
      <c r="E251" s="396"/>
    </row>
    <row r="252" spans="1:5" s="394" customFormat="1" ht="15.6" x14ac:dyDescent="0.25">
      <c r="A252" s="395"/>
      <c r="C252" s="326"/>
      <c r="D252" s="396"/>
      <c r="E252" s="396"/>
    </row>
    <row r="253" spans="1:5" s="394" customFormat="1" ht="15.6" x14ac:dyDescent="0.25">
      <c r="A253" s="395"/>
      <c r="C253" s="326"/>
      <c r="D253" s="396"/>
      <c r="E253" s="396"/>
    </row>
    <row r="254" spans="1:5" s="394" customFormat="1" ht="15.6" x14ac:dyDescent="0.25">
      <c r="A254" s="395"/>
      <c r="C254" s="326"/>
      <c r="D254" s="396"/>
      <c r="E254" s="396"/>
    </row>
    <row r="255" spans="1:5" s="394" customFormat="1" ht="15.6" x14ac:dyDescent="0.25">
      <c r="A255" s="395"/>
      <c r="C255" s="326"/>
      <c r="D255" s="396"/>
      <c r="E255" s="396"/>
    </row>
    <row r="256" spans="1:5" s="394" customFormat="1" ht="15.6" x14ac:dyDescent="0.25">
      <c r="A256" s="395"/>
      <c r="C256" s="326"/>
      <c r="D256" s="396"/>
      <c r="E256" s="396"/>
    </row>
    <row r="257" spans="1:5" s="394" customFormat="1" ht="15.6" x14ac:dyDescent="0.25">
      <c r="A257" s="395"/>
      <c r="C257" s="326"/>
      <c r="D257" s="396"/>
      <c r="E257" s="396"/>
    </row>
    <row r="258" spans="1:5" s="394" customFormat="1" ht="15.6" x14ac:dyDescent="0.25">
      <c r="A258" s="395"/>
      <c r="C258" s="326"/>
      <c r="D258" s="396"/>
      <c r="E258" s="396"/>
    </row>
    <row r="259" spans="1:5" s="394" customFormat="1" ht="15.6" x14ac:dyDescent="0.25">
      <c r="A259" s="395"/>
      <c r="C259" s="326"/>
      <c r="D259" s="396"/>
      <c r="E259" s="396"/>
    </row>
    <row r="260" spans="1:5" s="394" customFormat="1" ht="15.6" x14ac:dyDescent="0.25">
      <c r="A260" s="395"/>
      <c r="C260" s="326"/>
      <c r="D260" s="396"/>
      <c r="E260" s="396"/>
    </row>
    <row r="261" spans="1:5" s="394" customFormat="1" ht="15.6" x14ac:dyDescent="0.25">
      <c r="A261" s="395"/>
      <c r="C261" s="326"/>
      <c r="D261" s="396"/>
      <c r="E261" s="396"/>
    </row>
    <row r="262" spans="1:5" s="394" customFormat="1" ht="15.6" x14ac:dyDescent="0.25">
      <c r="A262" s="395"/>
      <c r="C262" s="326"/>
      <c r="D262" s="396"/>
      <c r="E262" s="396"/>
    </row>
    <row r="263" spans="1:5" s="394" customFormat="1" ht="15.6" x14ac:dyDescent="0.25">
      <c r="A263" s="395"/>
      <c r="C263" s="326"/>
      <c r="D263" s="396"/>
      <c r="E263" s="396"/>
    </row>
    <row r="264" spans="1:5" s="394" customFormat="1" ht="15.6" x14ac:dyDescent="0.25">
      <c r="A264" s="395"/>
      <c r="C264" s="326"/>
      <c r="D264" s="396"/>
      <c r="E264" s="396"/>
    </row>
    <row r="265" spans="1:5" s="394" customFormat="1" ht="15.6" x14ac:dyDescent="0.25">
      <c r="A265" s="395"/>
      <c r="C265" s="326"/>
      <c r="D265" s="396"/>
      <c r="E265" s="396"/>
    </row>
    <row r="266" spans="1:5" s="394" customFormat="1" ht="15.6" x14ac:dyDescent="0.25">
      <c r="A266" s="395"/>
      <c r="C266" s="326"/>
      <c r="D266" s="396"/>
      <c r="E266" s="396"/>
    </row>
    <row r="267" spans="1:5" s="394" customFormat="1" ht="15.6" x14ac:dyDescent="0.25">
      <c r="A267" s="395"/>
      <c r="C267" s="326"/>
      <c r="D267" s="396"/>
      <c r="E267" s="396"/>
    </row>
    <row r="268" spans="1:5" s="394" customFormat="1" ht="15.6" x14ac:dyDescent="0.25">
      <c r="A268" s="395"/>
      <c r="C268" s="326"/>
      <c r="D268" s="396"/>
      <c r="E268" s="396"/>
    </row>
    <row r="269" spans="1:5" s="394" customFormat="1" ht="15.6" x14ac:dyDescent="0.25">
      <c r="A269" s="395"/>
      <c r="C269" s="326"/>
      <c r="D269" s="396"/>
      <c r="E269" s="396"/>
    </row>
    <row r="270" spans="1:5" s="394" customFormat="1" ht="15.6" x14ac:dyDescent="0.25">
      <c r="A270" s="395"/>
      <c r="C270" s="326"/>
      <c r="D270" s="396"/>
      <c r="E270" s="396"/>
    </row>
    <row r="271" spans="1:5" s="394" customFormat="1" ht="15.6" x14ac:dyDescent="0.25">
      <c r="A271" s="395"/>
      <c r="C271" s="326"/>
      <c r="D271" s="396"/>
      <c r="E271" s="396"/>
    </row>
    <row r="272" spans="1:5" s="394" customFormat="1" ht="15.6" x14ac:dyDescent="0.25">
      <c r="A272" s="395"/>
      <c r="C272" s="326"/>
      <c r="D272" s="396"/>
      <c r="E272" s="396"/>
    </row>
    <row r="273" spans="1:5" s="394" customFormat="1" ht="15.6" x14ac:dyDescent="0.25">
      <c r="A273" s="395"/>
      <c r="C273" s="326"/>
      <c r="D273" s="396"/>
      <c r="E273" s="396"/>
    </row>
    <row r="274" spans="1:5" s="394" customFormat="1" ht="15.6" x14ac:dyDescent="0.25">
      <c r="A274" s="395"/>
      <c r="C274" s="326"/>
      <c r="D274" s="396"/>
      <c r="E274" s="396"/>
    </row>
    <row r="275" spans="1:5" s="394" customFormat="1" ht="15.6" x14ac:dyDescent="0.25">
      <c r="A275" s="395"/>
      <c r="C275" s="326"/>
      <c r="D275" s="396"/>
      <c r="E275" s="396"/>
    </row>
    <row r="276" spans="1:5" s="394" customFormat="1" ht="15.6" x14ac:dyDescent="0.25">
      <c r="A276" s="395"/>
      <c r="C276" s="326"/>
      <c r="D276" s="396"/>
      <c r="E276" s="396"/>
    </row>
    <row r="277" spans="1:5" s="394" customFormat="1" ht="15.6" x14ac:dyDescent="0.25">
      <c r="A277" s="395"/>
      <c r="C277" s="326"/>
      <c r="D277" s="396"/>
      <c r="E277" s="396"/>
    </row>
    <row r="278" spans="1:5" s="394" customFormat="1" ht="15.6" x14ac:dyDescent="0.25">
      <c r="A278" s="395"/>
      <c r="C278" s="326"/>
      <c r="D278" s="396"/>
      <c r="E278" s="396"/>
    </row>
    <row r="279" spans="1:5" s="394" customFormat="1" ht="15.6" x14ac:dyDescent="0.25">
      <c r="A279" s="395"/>
      <c r="C279" s="326"/>
      <c r="D279" s="396"/>
      <c r="E279" s="396"/>
    </row>
    <row r="280" spans="1:5" s="394" customFormat="1" ht="15.6" x14ac:dyDescent="0.25">
      <c r="A280" s="395"/>
      <c r="C280" s="326"/>
      <c r="D280" s="396"/>
      <c r="E280" s="396"/>
    </row>
    <row r="281" spans="1:5" s="394" customFormat="1" ht="15.6" x14ac:dyDescent="0.25">
      <c r="A281" s="395"/>
      <c r="C281" s="326"/>
      <c r="D281" s="396"/>
      <c r="E281" s="396"/>
    </row>
    <row r="282" spans="1:5" s="394" customFormat="1" ht="15.6" x14ac:dyDescent="0.25">
      <c r="A282" s="395"/>
      <c r="C282" s="326"/>
      <c r="D282" s="396"/>
      <c r="E282" s="396"/>
    </row>
    <row r="283" spans="1:5" s="394" customFormat="1" ht="15.6" x14ac:dyDescent="0.25">
      <c r="A283" s="395"/>
      <c r="C283" s="326"/>
      <c r="D283" s="396"/>
      <c r="E283" s="396"/>
    </row>
    <row r="284" spans="1:5" s="394" customFormat="1" ht="15.6" x14ac:dyDescent="0.25">
      <c r="A284" s="395"/>
      <c r="C284" s="326"/>
      <c r="D284" s="396"/>
      <c r="E284" s="396"/>
    </row>
    <row r="285" spans="1:5" s="394" customFormat="1" ht="15.6" x14ac:dyDescent="0.25">
      <c r="A285" s="395"/>
      <c r="C285" s="326"/>
      <c r="D285" s="396"/>
      <c r="E285" s="396"/>
    </row>
    <row r="286" spans="1:5" s="394" customFormat="1" ht="15.6" x14ac:dyDescent="0.25">
      <c r="A286" s="395"/>
      <c r="C286" s="326"/>
      <c r="D286" s="396"/>
      <c r="E286" s="396"/>
    </row>
    <row r="287" spans="1:5" s="394" customFormat="1" ht="15.6" x14ac:dyDescent="0.25">
      <c r="A287" s="395"/>
      <c r="C287" s="326"/>
      <c r="D287" s="396"/>
      <c r="E287" s="396"/>
    </row>
    <row r="288" spans="1:5" s="394" customFormat="1" ht="15.6" x14ac:dyDescent="0.25">
      <c r="A288" s="395"/>
      <c r="C288" s="326"/>
      <c r="D288" s="396"/>
      <c r="E288" s="396"/>
    </row>
    <row r="289" spans="1:5" s="394" customFormat="1" ht="15.6" x14ac:dyDescent="0.25">
      <c r="A289" s="395"/>
      <c r="C289" s="326"/>
      <c r="D289" s="396"/>
      <c r="E289" s="396"/>
    </row>
    <row r="290" spans="1:5" s="394" customFormat="1" ht="15.6" x14ac:dyDescent="0.25">
      <c r="A290" s="395"/>
      <c r="C290" s="326"/>
      <c r="D290" s="396"/>
      <c r="E290" s="396"/>
    </row>
    <row r="291" spans="1:5" s="394" customFormat="1" ht="15.6" x14ac:dyDescent="0.25">
      <c r="A291" s="395"/>
      <c r="C291" s="326"/>
      <c r="D291" s="396"/>
      <c r="E291" s="396"/>
    </row>
    <row r="292" spans="1:5" s="394" customFormat="1" ht="15.6" x14ac:dyDescent="0.25">
      <c r="A292" s="395"/>
      <c r="C292" s="326"/>
      <c r="D292" s="396"/>
      <c r="E292" s="396"/>
    </row>
    <row r="293" spans="1:5" s="394" customFormat="1" ht="15.6" x14ac:dyDescent="0.25">
      <c r="A293" s="395"/>
      <c r="C293" s="326"/>
      <c r="D293" s="396"/>
      <c r="E293" s="396"/>
    </row>
    <row r="294" spans="1:5" s="394" customFormat="1" ht="15.6" x14ac:dyDescent="0.25">
      <c r="A294" s="395"/>
      <c r="C294" s="326"/>
      <c r="D294" s="396"/>
      <c r="E294" s="396"/>
    </row>
    <row r="295" spans="1:5" s="394" customFormat="1" ht="15.6" x14ac:dyDescent="0.25">
      <c r="A295" s="395"/>
      <c r="C295" s="326"/>
      <c r="D295" s="396"/>
      <c r="E295" s="396"/>
    </row>
    <row r="296" spans="1:5" s="394" customFormat="1" ht="15.6" x14ac:dyDescent="0.25">
      <c r="A296" s="395"/>
      <c r="C296" s="326"/>
      <c r="D296" s="396"/>
      <c r="E296" s="396"/>
    </row>
    <row r="297" spans="1:5" s="394" customFormat="1" ht="15.6" x14ac:dyDescent="0.25">
      <c r="A297" s="395"/>
      <c r="C297" s="326"/>
      <c r="D297" s="396"/>
      <c r="E297" s="396"/>
    </row>
    <row r="298" spans="1:5" s="394" customFormat="1" ht="15.6" x14ac:dyDescent="0.25">
      <c r="A298" s="395"/>
      <c r="C298" s="326"/>
      <c r="D298" s="396"/>
      <c r="E298" s="396"/>
    </row>
    <row r="299" spans="1:5" s="394" customFormat="1" ht="15.6" x14ac:dyDescent="0.25">
      <c r="A299" s="395"/>
      <c r="C299" s="326"/>
      <c r="D299" s="396"/>
      <c r="E299" s="396"/>
    </row>
    <row r="300" spans="1:5" s="394" customFormat="1" ht="15.6" x14ac:dyDescent="0.25">
      <c r="A300" s="395"/>
      <c r="C300" s="326"/>
      <c r="D300" s="396"/>
      <c r="E300" s="396"/>
    </row>
    <row r="301" spans="1:5" s="394" customFormat="1" ht="15.6" x14ac:dyDescent="0.25">
      <c r="A301" s="395"/>
      <c r="C301" s="326"/>
      <c r="D301" s="396"/>
      <c r="E301" s="396"/>
    </row>
    <row r="302" spans="1:5" s="394" customFormat="1" ht="15.6" x14ac:dyDescent="0.25">
      <c r="A302" s="395"/>
      <c r="C302" s="326"/>
      <c r="D302" s="396"/>
      <c r="E302" s="396"/>
    </row>
    <row r="303" spans="1:5" s="394" customFormat="1" ht="15.6" x14ac:dyDescent="0.25">
      <c r="A303" s="395"/>
      <c r="C303" s="326"/>
      <c r="D303" s="396"/>
      <c r="E303" s="396"/>
    </row>
    <row r="304" spans="1:5" s="394" customFormat="1" ht="15.6" x14ac:dyDescent="0.25">
      <c r="A304" s="395"/>
      <c r="C304" s="326"/>
      <c r="D304" s="396"/>
      <c r="E304" s="396"/>
    </row>
    <row r="305" spans="1:5" s="394" customFormat="1" ht="15.6" x14ac:dyDescent="0.25">
      <c r="A305" s="395"/>
      <c r="C305" s="326"/>
      <c r="D305" s="396"/>
      <c r="E305" s="396"/>
    </row>
    <row r="306" spans="1:5" s="394" customFormat="1" ht="15.6" x14ac:dyDescent="0.25">
      <c r="A306" s="395"/>
      <c r="C306" s="326"/>
      <c r="D306" s="396"/>
      <c r="E306" s="396"/>
    </row>
    <row r="307" spans="1:5" s="394" customFormat="1" ht="15.6" x14ac:dyDescent="0.25">
      <c r="A307" s="395"/>
      <c r="C307" s="326"/>
      <c r="D307" s="396"/>
      <c r="E307" s="396"/>
    </row>
    <row r="308" spans="1:5" s="394" customFormat="1" ht="15.6" x14ac:dyDescent="0.25">
      <c r="A308" s="395"/>
      <c r="C308" s="326"/>
      <c r="D308" s="396"/>
      <c r="E308" s="396"/>
    </row>
    <row r="309" spans="1:5" s="394" customFormat="1" ht="15.6" x14ac:dyDescent="0.25">
      <c r="A309" s="395"/>
      <c r="C309" s="326"/>
      <c r="D309" s="396"/>
      <c r="E309" s="396"/>
    </row>
    <row r="310" spans="1:5" s="394" customFormat="1" ht="15.6" x14ac:dyDescent="0.25">
      <c r="A310" s="395"/>
      <c r="C310" s="326"/>
      <c r="D310" s="396"/>
      <c r="E310" s="396"/>
    </row>
    <row r="311" spans="1:5" s="394" customFormat="1" ht="15.6" x14ac:dyDescent="0.25">
      <c r="A311" s="395"/>
      <c r="C311" s="326"/>
      <c r="D311" s="396"/>
      <c r="E311" s="396"/>
    </row>
    <row r="312" spans="1:5" s="394" customFormat="1" ht="15.6" x14ac:dyDescent="0.25">
      <c r="A312" s="395"/>
      <c r="C312" s="326"/>
      <c r="D312" s="396"/>
      <c r="E312" s="396"/>
    </row>
    <row r="313" spans="1:5" s="394" customFormat="1" ht="15.6" x14ac:dyDescent="0.25">
      <c r="A313" s="395"/>
      <c r="C313" s="326"/>
      <c r="D313" s="396"/>
      <c r="E313" s="396"/>
    </row>
    <row r="314" spans="1:5" s="394" customFormat="1" ht="15.6" x14ac:dyDescent="0.25">
      <c r="A314" s="395"/>
      <c r="C314" s="326"/>
      <c r="D314" s="396"/>
      <c r="E314" s="396"/>
    </row>
    <row r="315" spans="1:5" s="394" customFormat="1" ht="15.6" x14ac:dyDescent="0.25">
      <c r="A315" s="395"/>
      <c r="C315" s="326"/>
      <c r="D315" s="396"/>
      <c r="E315" s="396"/>
    </row>
    <row r="316" spans="1:5" s="394" customFormat="1" ht="15.6" x14ac:dyDescent="0.25">
      <c r="A316" s="395"/>
      <c r="C316" s="326"/>
      <c r="D316" s="396"/>
      <c r="E316" s="396"/>
    </row>
    <row r="317" spans="1:5" s="394" customFormat="1" ht="15.6" x14ac:dyDescent="0.25">
      <c r="A317" s="395"/>
      <c r="C317" s="326"/>
      <c r="D317" s="396"/>
      <c r="E317" s="396"/>
    </row>
    <row r="318" spans="1:5" s="394" customFormat="1" ht="15.6" x14ac:dyDescent="0.25">
      <c r="A318" s="395"/>
      <c r="C318" s="326"/>
      <c r="D318" s="396"/>
      <c r="E318" s="396"/>
    </row>
    <row r="319" spans="1:5" s="394" customFormat="1" ht="15.6" x14ac:dyDescent="0.25">
      <c r="A319" s="395"/>
      <c r="C319" s="326"/>
      <c r="D319" s="396"/>
      <c r="E319" s="396"/>
    </row>
    <row r="320" spans="1:5" s="394" customFormat="1" ht="15.6" x14ac:dyDescent="0.25">
      <c r="A320" s="395"/>
      <c r="C320" s="326"/>
      <c r="D320" s="396"/>
      <c r="E320" s="396"/>
    </row>
    <row r="321" spans="1:5" s="394" customFormat="1" ht="15.6" x14ac:dyDescent="0.25">
      <c r="A321" s="395"/>
      <c r="C321" s="326"/>
      <c r="D321" s="396"/>
      <c r="E321" s="396"/>
    </row>
    <row r="322" spans="1:5" s="394" customFormat="1" ht="15.6" x14ac:dyDescent="0.25">
      <c r="A322" s="395"/>
      <c r="C322" s="326"/>
      <c r="D322" s="396"/>
      <c r="E322" s="396"/>
    </row>
    <row r="323" spans="1:5" s="394" customFormat="1" ht="15.6" x14ac:dyDescent="0.25">
      <c r="A323" s="395"/>
      <c r="C323" s="326"/>
      <c r="D323" s="396"/>
      <c r="E323" s="396"/>
    </row>
    <row r="324" spans="1:5" s="394" customFormat="1" ht="15.6" x14ac:dyDescent="0.25">
      <c r="A324" s="395"/>
      <c r="C324" s="326"/>
      <c r="D324" s="396"/>
      <c r="E324" s="396"/>
    </row>
    <row r="325" spans="1:5" s="394" customFormat="1" ht="15.6" x14ac:dyDescent="0.25">
      <c r="A325" s="395"/>
      <c r="C325" s="326"/>
      <c r="D325" s="396"/>
      <c r="E325" s="396"/>
    </row>
    <row r="326" spans="1:5" s="394" customFormat="1" ht="15.6" x14ac:dyDescent="0.25">
      <c r="A326" s="395"/>
      <c r="C326" s="326"/>
      <c r="D326" s="396"/>
      <c r="E326" s="396"/>
    </row>
    <row r="327" spans="1:5" s="394" customFormat="1" ht="15.6" x14ac:dyDescent="0.25">
      <c r="A327" s="395"/>
      <c r="C327" s="326"/>
      <c r="D327" s="396"/>
      <c r="E327" s="396"/>
    </row>
    <row r="328" spans="1:5" s="394" customFormat="1" ht="15.6" x14ac:dyDescent="0.25">
      <c r="A328" s="395"/>
      <c r="C328" s="326"/>
      <c r="D328" s="396"/>
      <c r="E328" s="396"/>
    </row>
    <row r="329" spans="1:5" s="394" customFormat="1" ht="15.6" x14ac:dyDescent="0.25">
      <c r="A329" s="395"/>
      <c r="C329" s="326"/>
      <c r="D329" s="396"/>
      <c r="E329" s="396"/>
    </row>
    <row r="330" spans="1:5" s="394" customFormat="1" ht="15.6" x14ac:dyDescent="0.25">
      <c r="A330" s="395"/>
      <c r="C330" s="326"/>
      <c r="D330" s="396"/>
      <c r="E330" s="396"/>
    </row>
    <row r="331" spans="1:5" s="394" customFormat="1" ht="15.6" x14ac:dyDescent="0.25">
      <c r="A331" s="395"/>
      <c r="C331" s="326"/>
      <c r="D331" s="396"/>
      <c r="E331" s="396"/>
    </row>
    <row r="332" spans="1:5" s="394" customFormat="1" ht="15.6" x14ac:dyDescent="0.25">
      <c r="A332" s="395"/>
      <c r="C332" s="326"/>
      <c r="D332" s="396"/>
      <c r="E332" s="396"/>
    </row>
    <row r="333" spans="1:5" s="394" customFormat="1" ht="15.6" x14ac:dyDescent="0.25">
      <c r="A333" s="395"/>
      <c r="C333" s="326"/>
      <c r="D333" s="396"/>
      <c r="E333" s="396"/>
    </row>
    <row r="334" spans="1:5" s="394" customFormat="1" ht="15.6" x14ac:dyDescent="0.25">
      <c r="A334" s="395"/>
      <c r="C334" s="326"/>
      <c r="D334" s="396"/>
      <c r="E334" s="396"/>
    </row>
    <row r="335" spans="1:5" s="394" customFormat="1" ht="15.6" x14ac:dyDescent="0.25">
      <c r="A335" s="395"/>
      <c r="C335" s="326"/>
      <c r="D335" s="396"/>
      <c r="E335" s="396"/>
    </row>
    <row r="336" spans="1:5" s="394" customFormat="1" ht="15.6" x14ac:dyDescent="0.25">
      <c r="A336" s="395"/>
      <c r="C336" s="326"/>
      <c r="D336" s="396"/>
      <c r="E336" s="396"/>
    </row>
    <row r="337" spans="1:5" s="394" customFormat="1" ht="15.6" x14ac:dyDescent="0.25">
      <c r="A337" s="395"/>
      <c r="C337" s="326"/>
      <c r="D337" s="396"/>
      <c r="E337" s="396"/>
    </row>
    <row r="338" spans="1:5" s="394" customFormat="1" ht="15.6" x14ac:dyDescent="0.25">
      <c r="A338" s="395"/>
      <c r="C338" s="326"/>
      <c r="D338" s="396"/>
      <c r="E338" s="396"/>
    </row>
    <row r="339" spans="1:5" s="394" customFormat="1" ht="15.6" x14ac:dyDescent="0.25">
      <c r="A339" s="395"/>
      <c r="C339" s="326"/>
      <c r="D339" s="396"/>
      <c r="E339" s="396"/>
    </row>
    <row r="340" spans="1:5" s="394" customFormat="1" ht="15.6" x14ac:dyDescent="0.25">
      <c r="A340" s="395"/>
      <c r="C340" s="326"/>
      <c r="D340" s="396"/>
      <c r="E340" s="396"/>
    </row>
    <row r="341" spans="1:5" s="394" customFormat="1" ht="15.6" x14ac:dyDescent="0.25">
      <c r="A341" s="395"/>
      <c r="C341" s="326"/>
      <c r="D341" s="396"/>
      <c r="E341" s="396"/>
    </row>
    <row r="342" spans="1:5" s="394" customFormat="1" ht="15.6" x14ac:dyDescent="0.25">
      <c r="A342" s="395"/>
      <c r="C342" s="326"/>
      <c r="D342" s="396"/>
      <c r="E342" s="396"/>
    </row>
    <row r="343" spans="1:5" s="394" customFormat="1" ht="15.6" x14ac:dyDescent="0.25">
      <c r="A343" s="395"/>
      <c r="C343" s="326"/>
      <c r="D343" s="396"/>
      <c r="E343" s="396"/>
    </row>
    <row r="344" spans="1:5" s="394" customFormat="1" ht="15.6" x14ac:dyDescent="0.25">
      <c r="A344" s="395"/>
      <c r="C344" s="326"/>
      <c r="D344" s="396"/>
      <c r="E344" s="396"/>
    </row>
    <row r="345" spans="1:5" s="394" customFormat="1" ht="15.6" x14ac:dyDescent="0.25">
      <c r="A345" s="395"/>
      <c r="C345" s="326"/>
      <c r="D345" s="396"/>
      <c r="E345" s="396"/>
    </row>
    <row r="346" spans="1:5" s="394" customFormat="1" ht="15.6" x14ac:dyDescent="0.25">
      <c r="A346" s="395"/>
      <c r="C346" s="326"/>
      <c r="D346" s="396"/>
      <c r="E346" s="396"/>
    </row>
    <row r="347" spans="1:5" s="394" customFormat="1" ht="15.6" x14ac:dyDescent="0.25">
      <c r="A347" s="395"/>
      <c r="C347" s="326"/>
      <c r="D347" s="396"/>
      <c r="E347" s="396"/>
    </row>
    <row r="348" spans="1:5" s="394" customFormat="1" ht="15.6" x14ac:dyDescent="0.25">
      <c r="A348" s="395"/>
      <c r="C348" s="326"/>
      <c r="D348" s="396"/>
      <c r="E348" s="396"/>
    </row>
    <row r="349" spans="1:5" s="394" customFormat="1" ht="15.6" x14ac:dyDescent="0.25">
      <c r="A349" s="395"/>
      <c r="C349" s="326"/>
      <c r="D349" s="396"/>
      <c r="E349" s="396"/>
    </row>
    <row r="350" spans="1:5" s="394" customFormat="1" ht="15.6" x14ac:dyDescent="0.25">
      <c r="A350" s="395"/>
      <c r="C350" s="326"/>
      <c r="D350" s="396"/>
      <c r="E350" s="396"/>
    </row>
    <row r="351" spans="1:5" s="394" customFormat="1" ht="15.6" x14ac:dyDescent="0.25">
      <c r="A351" s="395"/>
      <c r="C351" s="326"/>
      <c r="D351" s="396"/>
      <c r="E351" s="396"/>
    </row>
    <row r="352" spans="1:5" s="394" customFormat="1" ht="15.6" x14ac:dyDescent="0.25">
      <c r="A352" s="395"/>
      <c r="C352" s="326"/>
      <c r="D352" s="396"/>
      <c r="E352" s="396"/>
    </row>
    <row r="353" spans="1:5" s="394" customFormat="1" ht="15.6" x14ac:dyDescent="0.25">
      <c r="A353" s="395"/>
      <c r="C353" s="326"/>
      <c r="D353" s="396"/>
      <c r="E353" s="396"/>
    </row>
    <row r="354" spans="1:5" s="394" customFormat="1" ht="15.6" x14ac:dyDescent="0.25">
      <c r="A354" s="395"/>
      <c r="C354" s="326"/>
      <c r="D354" s="396"/>
      <c r="E354" s="396"/>
    </row>
    <row r="355" spans="1:5" s="394" customFormat="1" ht="15.6" x14ac:dyDescent="0.25">
      <c r="A355" s="395"/>
      <c r="C355" s="326"/>
      <c r="D355" s="396"/>
      <c r="E355" s="396"/>
    </row>
    <row r="356" spans="1:5" s="394" customFormat="1" ht="15.6" x14ac:dyDescent="0.25">
      <c r="A356" s="395"/>
      <c r="C356" s="326"/>
      <c r="D356" s="396"/>
      <c r="E356" s="396"/>
    </row>
    <row r="357" spans="1:5" s="394" customFormat="1" ht="15.6" x14ac:dyDescent="0.25">
      <c r="A357" s="395"/>
      <c r="C357" s="326"/>
      <c r="D357" s="396"/>
      <c r="E357" s="396"/>
    </row>
    <row r="358" spans="1:5" s="394" customFormat="1" ht="15.6" x14ac:dyDescent="0.25">
      <c r="A358" s="395"/>
      <c r="C358" s="326"/>
      <c r="D358" s="396"/>
      <c r="E358" s="396"/>
    </row>
    <row r="359" spans="1:5" s="394" customFormat="1" ht="15.6" x14ac:dyDescent="0.25">
      <c r="A359" s="395"/>
      <c r="C359" s="326"/>
      <c r="D359" s="396"/>
      <c r="E359" s="396"/>
    </row>
    <row r="360" spans="1:5" s="394" customFormat="1" ht="15.6" x14ac:dyDescent="0.25">
      <c r="A360" s="395"/>
      <c r="C360" s="326"/>
      <c r="D360" s="396"/>
      <c r="E360" s="396"/>
    </row>
    <row r="361" spans="1:5" s="394" customFormat="1" ht="15.6" x14ac:dyDescent="0.25">
      <c r="A361" s="395"/>
      <c r="C361" s="326"/>
      <c r="D361" s="396"/>
      <c r="E361" s="396"/>
    </row>
    <row r="362" spans="1:5" s="394" customFormat="1" ht="15.6" x14ac:dyDescent="0.25">
      <c r="A362" s="395"/>
      <c r="C362" s="326"/>
      <c r="D362" s="396"/>
      <c r="E362" s="396"/>
    </row>
    <row r="363" spans="1:5" s="394" customFormat="1" ht="15.6" x14ac:dyDescent="0.25">
      <c r="A363" s="395"/>
      <c r="C363" s="326"/>
      <c r="D363" s="396"/>
      <c r="E363" s="396"/>
    </row>
    <row r="364" spans="1:5" s="394" customFormat="1" ht="15.6" x14ac:dyDescent="0.25">
      <c r="A364" s="395"/>
      <c r="C364" s="326"/>
      <c r="D364" s="396"/>
      <c r="E364" s="396"/>
    </row>
    <row r="365" spans="1:5" s="394" customFormat="1" ht="15.6" x14ac:dyDescent="0.25">
      <c r="A365" s="395"/>
      <c r="C365" s="326"/>
      <c r="D365" s="396"/>
      <c r="E365" s="396"/>
    </row>
    <row r="366" spans="1:5" s="394" customFormat="1" ht="15.6" x14ac:dyDescent="0.25">
      <c r="A366" s="395"/>
      <c r="C366" s="326"/>
      <c r="D366" s="396"/>
      <c r="E366" s="396"/>
    </row>
    <row r="367" spans="1:5" s="394" customFormat="1" ht="15.6" x14ac:dyDescent="0.25">
      <c r="A367" s="395"/>
      <c r="C367" s="326"/>
      <c r="D367" s="396"/>
      <c r="E367" s="396"/>
    </row>
    <row r="368" spans="1:5" s="394" customFormat="1" ht="15.6" x14ac:dyDescent="0.25">
      <c r="A368" s="395"/>
      <c r="C368" s="326"/>
      <c r="D368" s="396"/>
      <c r="E368" s="396"/>
    </row>
    <row r="369" spans="1:5" s="394" customFormat="1" ht="15.6" x14ac:dyDescent="0.25">
      <c r="A369" s="395"/>
      <c r="C369" s="326"/>
      <c r="D369" s="396"/>
      <c r="E369" s="396"/>
    </row>
    <row r="370" spans="1:5" s="394" customFormat="1" ht="15.6" x14ac:dyDescent="0.25">
      <c r="A370" s="395"/>
      <c r="C370" s="326"/>
      <c r="D370" s="396"/>
      <c r="E370" s="396"/>
    </row>
    <row r="371" spans="1:5" s="394" customFormat="1" ht="15.6" x14ac:dyDescent="0.25">
      <c r="A371" s="395"/>
      <c r="C371" s="326"/>
      <c r="D371" s="396"/>
      <c r="E371" s="396"/>
    </row>
    <row r="372" spans="1:5" s="394" customFormat="1" ht="15.6" x14ac:dyDescent="0.25">
      <c r="A372" s="395"/>
      <c r="C372" s="326"/>
      <c r="D372" s="396"/>
      <c r="E372" s="396"/>
    </row>
    <row r="373" spans="1:5" s="394" customFormat="1" ht="15.6" x14ac:dyDescent="0.25">
      <c r="A373" s="395"/>
      <c r="C373" s="326"/>
      <c r="D373" s="396"/>
      <c r="E373" s="396"/>
    </row>
    <row r="374" spans="1:5" s="394" customFormat="1" ht="15.6" x14ac:dyDescent="0.25">
      <c r="A374" s="395"/>
      <c r="C374" s="326"/>
      <c r="D374" s="396"/>
      <c r="E374" s="396"/>
    </row>
    <row r="375" spans="1:5" s="394" customFormat="1" ht="15.6" x14ac:dyDescent="0.25">
      <c r="A375" s="395"/>
      <c r="C375" s="326"/>
      <c r="D375" s="396"/>
      <c r="E375" s="396"/>
    </row>
    <row r="376" spans="1:5" s="394" customFormat="1" ht="15.6" x14ac:dyDescent="0.25">
      <c r="A376" s="395"/>
      <c r="C376" s="326"/>
      <c r="D376" s="396"/>
      <c r="E376" s="396"/>
    </row>
    <row r="377" spans="1:5" s="394" customFormat="1" ht="15.6" x14ac:dyDescent="0.25">
      <c r="A377" s="395"/>
      <c r="C377" s="326"/>
      <c r="D377" s="396"/>
      <c r="E377" s="396"/>
    </row>
    <row r="378" spans="1:5" s="394" customFormat="1" ht="15.6" x14ac:dyDescent="0.25">
      <c r="A378" s="395"/>
      <c r="C378" s="326"/>
      <c r="D378" s="396"/>
      <c r="E378" s="396"/>
    </row>
    <row r="379" spans="1:5" s="394" customFormat="1" ht="15.6" x14ac:dyDescent="0.25">
      <c r="A379" s="395"/>
      <c r="C379" s="326"/>
      <c r="D379" s="396"/>
      <c r="E379" s="396"/>
    </row>
    <row r="380" spans="1:5" s="394" customFormat="1" ht="15.6" x14ac:dyDescent="0.25">
      <c r="A380" s="395"/>
      <c r="C380" s="326"/>
      <c r="D380" s="396"/>
      <c r="E380" s="396"/>
    </row>
    <row r="381" spans="1:5" s="394" customFormat="1" ht="15.6" x14ac:dyDescent="0.25">
      <c r="A381" s="395"/>
      <c r="C381" s="326"/>
      <c r="D381" s="396"/>
      <c r="E381" s="396"/>
    </row>
    <row r="382" spans="1:5" s="394" customFormat="1" ht="15.6" x14ac:dyDescent="0.25">
      <c r="A382" s="395"/>
      <c r="C382" s="326"/>
      <c r="D382" s="396"/>
      <c r="E382" s="396"/>
    </row>
    <row r="383" spans="1:5" s="394" customFormat="1" ht="15.6" x14ac:dyDescent="0.25">
      <c r="A383" s="395"/>
      <c r="C383" s="326"/>
      <c r="D383" s="396"/>
      <c r="E383" s="396"/>
    </row>
    <row r="384" spans="1:5" s="394" customFormat="1" ht="15.6" x14ac:dyDescent="0.25">
      <c r="A384" s="395"/>
      <c r="C384" s="326"/>
      <c r="D384" s="396"/>
      <c r="E384" s="396"/>
    </row>
    <row r="385" spans="1:5" s="394" customFormat="1" ht="15.6" x14ac:dyDescent="0.25">
      <c r="A385" s="395"/>
      <c r="C385" s="326"/>
      <c r="D385" s="396"/>
      <c r="E385" s="396"/>
    </row>
    <row r="386" spans="1:5" s="394" customFormat="1" ht="15.6" x14ac:dyDescent="0.25">
      <c r="A386" s="395"/>
      <c r="C386" s="326"/>
      <c r="D386" s="396"/>
      <c r="E386" s="396"/>
    </row>
    <row r="387" spans="1:5" s="394" customFormat="1" ht="15.6" x14ac:dyDescent="0.25">
      <c r="A387" s="395"/>
      <c r="C387" s="326"/>
      <c r="D387" s="396"/>
      <c r="E387" s="396"/>
    </row>
    <row r="388" spans="1:5" s="394" customFormat="1" ht="15.6" x14ac:dyDescent="0.25">
      <c r="A388" s="395"/>
      <c r="C388" s="326"/>
      <c r="D388" s="396"/>
      <c r="E388" s="396"/>
    </row>
    <row r="389" spans="1:5" s="394" customFormat="1" ht="15.6" x14ac:dyDescent="0.25">
      <c r="A389" s="395"/>
      <c r="C389" s="326"/>
      <c r="D389" s="396"/>
      <c r="E389" s="396"/>
    </row>
    <row r="390" spans="1:5" s="394" customFormat="1" ht="15.6" x14ac:dyDescent="0.25">
      <c r="A390" s="395"/>
      <c r="C390" s="326"/>
      <c r="D390" s="396"/>
      <c r="E390" s="396"/>
    </row>
    <row r="391" spans="1:5" s="394" customFormat="1" ht="15.6" x14ac:dyDescent="0.25">
      <c r="A391" s="395"/>
      <c r="C391" s="326"/>
      <c r="D391" s="396"/>
      <c r="E391" s="396"/>
    </row>
    <row r="392" spans="1:5" s="394" customFormat="1" ht="15.6" x14ac:dyDescent="0.25">
      <c r="A392" s="395"/>
      <c r="C392" s="326"/>
      <c r="D392" s="396"/>
      <c r="E392" s="396"/>
    </row>
    <row r="393" spans="1:5" s="394" customFormat="1" ht="15.6" x14ac:dyDescent="0.25">
      <c r="A393" s="395"/>
      <c r="C393" s="326"/>
      <c r="D393" s="396"/>
      <c r="E393" s="396"/>
    </row>
    <row r="394" spans="1:5" s="394" customFormat="1" ht="15.6" x14ac:dyDescent="0.25">
      <c r="A394" s="395"/>
      <c r="C394" s="326"/>
      <c r="D394" s="396"/>
      <c r="E394" s="396"/>
    </row>
    <row r="395" spans="1:5" s="394" customFormat="1" ht="15.6" x14ac:dyDescent="0.25">
      <c r="A395" s="395"/>
      <c r="C395" s="326"/>
      <c r="D395" s="396"/>
      <c r="E395" s="396"/>
    </row>
    <row r="396" spans="1:5" s="394" customFormat="1" ht="15.6" x14ac:dyDescent="0.25">
      <c r="A396" s="395"/>
      <c r="C396" s="326"/>
      <c r="D396" s="396"/>
      <c r="E396" s="396"/>
    </row>
    <row r="397" spans="1:5" s="394" customFormat="1" ht="15.6" x14ac:dyDescent="0.25">
      <c r="A397" s="395"/>
      <c r="C397" s="326"/>
      <c r="D397" s="396"/>
      <c r="E397" s="396"/>
    </row>
    <row r="398" spans="1:5" s="394" customFormat="1" ht="15.6" x14ac:dyDescent="0.25">
      <c r="A398" s="395"/>
      <c r="C398" s="326"/>
      <c r="D398" s="396"/>
      <c r="E398" s="396"/>
    </row>
    <row r="399" spans="1:5" s="394" customFormat="1" ht="15.6" x14ac:dyDescent="0.25">
      <c r="A399" s="395"/>
      <c r="C399" s="326"/>
      <c r="D399" s="396"/>
      <c r="E399" s="396"/>
    </row>
    <row r="400" spans="1:5" s="394" customFormat="1" ht="15.6" x14ac:dyDescent="0.25">
      <c r="A400" s="395"/>
      <c r="C400" s="326"/>
      <c r="D400" s="396"/>
      <c r="E400" s="396"/>
    </row>
    <row r="401" spans="1:5" s="394" customFormat="1" ht="15.6" x14ac:dyDescent="0.25">
      <c r="A401" s="395"/>
      <c r="C401" s="326"/>
      <c r="D401" s="396"/>
      <c r="E401" s="396"/>
    </row>
    <row r="402" spans="1:5" s="394" customFormat="1" ht="15.6" x14ac:dyDescent="0.25">
      <c r="A402" s="395"/>
      <c r="C402" s="326"/>
      <c r="D402" s="396"/>
      <c r="E402" s="396"/>
    </row>
    <row r="403" spans="1:5" s="394" customFormat="1" ht="15.6" x14ac:dyDescent="0.25">
      <c r="A403" s="395"/>
      <c r="C403" s="326"/>
      <c r="D403" s="396"/>
      <c r="E403" s="396"/>
    </row>
    <row r="404" spans="1:5" s="394" customFormat="1" ht="15.6" x14ac:dyDescent="0.25">
      <c r="A404" s="395"/>
      <c r="C404" s="326"/>
      <c r="D404" s="396"/>
      <c r="E404" s="396"/>
    </row>
    <row r="405" spans="1:5" s="394" customFormat="1" ht="15.6" x14ac:dyDescent="0.25">
      <c r="A405" s="395"/>
      <c r="C405" s="326"/>
      <c r="D405" s="396"/>
      <c r="E405" s="396"/>
    </row>
    <row r="406" spans="1:5" s="394" customFormat="1" ht="15.6" x14ac:dyDescent="0.25">
      <c r="A406" s="395"/>
      <c r="C406" s="326"/>
      <c r="D406" s="396"/>
      <c r="E406" s="396"/>
    </row>
    <row r="407" spans="1:5" s="394" customFormat="1" ht="15.6" x14ac:dyDescent="0.25">
      <c r="A407" s="395"/>
      <c r="C407" s="326"/>
      <c r="D407" s="396"/>
      <c r="E407" s="396"/>
    </row>
    <row r="408" spans="1:5" s="394" customFormat="1" ht="15.6" x14ac:dyDescent="0.25">
      <c r="A408" s="395"/>
      <c r="C408" s="326"/>
      <c r="D408" s="396"/>
      <c r="E408" s="396"/>
    </row>
    <row r="409" spans="1:5" s="394" customFormat="1" ht="15.6" x14ac:dyDescent="0.25">
      <c r="A409" s="395"/>
      <c r="C409" s="326"/>
      <c r="D409" s="396"/>
      <c r="E409" s="396"/>
    </row>
    <row r="410" spans="1:5" s="394" customFormat="1" ht="15.6" x14ac:dyDescent="0.25">
      <c r="A410" s="395"/>
      <c r="C410" s="326"/>
      <c r="D410" s="396"/>
      <c r="E410" s="396"/>
    </row>
    <row r="411" spans="1:5" s="394" customFormat="1" ht="15.6" x14ac:dyDescent="0.25">
      <c r="A411" s="395"/>
      <c r="C411" s="326"/>
      <c r="D411" s="396"/>
      <c r="E411" s="396"/>
    </row>
    <row r="412" spans="1:5" s="394" customFormat="1" ht="15.6" x14ac:dyDescent="0.25">
      <c r="A412" s="395"/>
      <c r="C412" s="326"/>
      <c r="D412" s="396"/>
      <c r="E412" s="396"/>
    </row>
    <row r="413" spans="1:5" s="394" customFormat="1" ht="15.6" x14ac:dyDescent="0.25">
      <c r="A413" s="395"/>
      <c r="C413" s="326"/>
      <c r="D413" s="396"/>
      <c r="E413" s="396"/>
    </row>
    <row r="414" spans="1:5" s="394" customFormat="1" ht="15.6" x14ac:dyDescent="0.25">
      <c r="A414" s="395"/>
      <c r="C414" s="326"/>
      <c r="D414" s="396"/>
      <c r="E414" s="396"/>
    </row>
    <row r="415" spans="1:5" s="394" customFormat="1" ht="15.6" x14ac:dyDescent="0.25">
      <c r="A415" s="395"/>
      <c r="C415" s="326"/>
      <c r="D415" s="396"/>
      <c r="E415" s="396"/>
    </row>
    <row r="416" spans="1:5" s="394" customFormat="1" ht="15.6" x14ac:dyDescent="0.25">
      <c r="A416" s="395"/>
      <c r="C416" s="326"/>
      <c r="D416" s="396"/>
      <c r="E416" s="396"/>
    </row>
    <row r="417" spans="1:5" s="394" customFormat="1" ht="15.6" x14ac:dyDescent="0.25">
      <c r="A417" s="395"/>
      <c r="C417" s="326"/>
      <c r="D417" s="396"/>
      <c r="E417" s="396"/>
    </row>
    <row r="418" spans="1:5" s="394" customFormat="1" ht="15.6" x14ac:dyDescent="0.25">
      <c r="A418" s="395"/>
      <c r="C418" s="326"/>
      <c r="D418" s="396"/>
      <c r="E418" s="396"/>
    </row>
    <row r="419" spans="1:5" s="394" customFormat="1" ht="15.6" x14ac:dyDescent="0.25">
      <c r="A419" s="395"/>
      <c r="C419" s="326"/>
      <c r="D419" s="396"/>
      <c r="E419" s="396"/>
    </row>
    <row r="420" spans="1:5" s="394" customFormat="1" ht="15.6" x14ac:dyDescent="0.25">
      <c r="A420" s="395"/>
      <c r="C420" s="326"/>
      <c r="D420" s="396"/>
      <c r="E420" s="396"/>
    </row>
    <row r="421" spans="1:5" s="394" customFormat="1" ht="15.6" x14ac:dyDescent="0.25">
      <c r="A421" s="395"/>
      <c r="C421" s="326"/>
      <c r="D421" s="396"/>
      <c r="E421" s="396"/>
    </row>
    <row r="422" spans="1:5" s="394" customFormat="1" ht="15.6" x14ac:dyDescent="0.25">
      <c r="A422" s="395"/>
      <c r="C422" s="326"/>
      <c r="D422" s="396"/>
      <c r="E422" s="39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CBDCF-A1DA-4001-86F5-B2CAAC43075B}">
  <sheetPr>
    <tabColor rgb="FFFF00FF"/>
  </sheetPr>
  <dimension ref="A2:A3"/>
  <sheetViews>
    <sheetView workbookViewId="0">
      <selection activeCell="D16" sqref="D15:D16"/>
    </sheetView>
  </sheetViews>
  <sheetFormatPr defaultRowHeight="14.4" x14ac:dyDescent="0.3"/>
  <sheetData>
    <row r="2" spans="1:1" x14ac:dyDescent="0.3">
      <c r="A2" t="s">
        <v>576</v>
      </c>
    </row>
    <row r="3" spans="1:1" x14ac:dyDescent="0.3">
      <c r="A3" t="s">
        <v>577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7"/>
  <sheetViews>
    <sheetView showGridLines="0" tabSelected="1" zoomScale="80" zoomScaleNormal="80" zoomScaleSheetLayoutView="80" workbookViewId="0"/>
  </sheetViews>
  <sheetFormatPr defaultRowHeight="14.4" x14ac:dyDescent="0.3"/>
  <cols>
    <col min="1" max="1" width="32.21875" customWidth="1"/>
    <col min="2" max="2" width="111.5546875" customWidth="1"/>
    <col min="3" max="3" width="1.44140625" customWidth="1"/>
    <col min="8" max="8" width="31" customWidth="1"/>
  </cols>
  <sheetData>
    <row r="1" spans="1:2" x14ac:dyDescent="0.3">
      <c r="A1" s="742"/>
      <c r="B1" s="743"/>
    </row>
    <row r="2" spans="1:2" x14ac:dyDescent="0.3">
      <c r="A2" s="422"/>
      <c r="B2" s="425"/>
    </row>
    <row r="3" spans="1:2" ht="31.2" x14ac:dyDescent="0.6">
      <c r="A3" s="423" t="s">
        <v>578</v>
      </c>
      <c r="B3" s="425"/>
    </row>
    <row r="4" spans="1:2" x14ac:dyDescent="0.3">
      <c r="A4" s="422"/>
      <c r="B4" s="425"/>
    </row>
    <row r="5" spans="1:2" x14ac:dyDescent="0.3">
      <c r="A5" s="129"/>
      <c r="B5" s="128"/>
    </row>
    <row r="6" spans="1:2" ht="31.2" x14ac:dyDescent="0.6">
      <c r="A6" s="424" t="s">
        <v>579</v>
      </c>
      <c r="B6" s="128"/>
    </row>
    <row r="7" spans="1:2" ht="31.2" x14ac:dyDescent="0.3">
      <c r="A7" s="518" t="s">
        <v>927</v>
      </c>
      <c r="B7" s="128"/>
    </row>
    <row r="8" spans="1:2" ht="31.2" x14ac:dyDescent="0.3">
      <c r="A8" s="807" t="s">
        <v>933</v>
      </c>
      <c r="B8" s="128"/>
    </row>
    <row r="9" spans="1:2" ht="31.2" x14ac:dyDescent="0.3">
      <c r="A9" s="518"/>
      <c r="B9" s="128"/>
    </row>
    <row r="10" spans="1:2" ht="31.2" x14ac:dyDescent="0.3">
      <c r="A10" s="518" t="s">
        <v>897</v>
      </c>
      <c r="B10" s="128"/>
    </row>
    <row r="11" spans="1:2" ht="31.2" x14ac:dyDescent="0.3">
      <c r="A11" s="518" t="s">
        <v>896</v>
      </c>
      <c r="B11" s="128"/>
    </row>
    <row r="12" spans="1:2" ht="25.8" x14ac:dyDescent="0.5">
      <c r="A12" s="805" t="s">
        <v>922</v>
      </c>
      <c r="B12" s="128"/>
    </row>
    <row r="13" spans="1:2" x14ac:dyDescent="0.3">
      <c r="A13" s="129"/>
      <c r="B13" s="128"/>
    </row>
    <row r="14" spans="1:2" ht="25.8" x14ac:dyDescent="0.3">
      <c r="A14" s="754" t="s">
        <v>928</v>
      </c>
      <c r="B14" s="755"/>
    </row>
    <row r="15" spans="1:2" ht="25.8" x14ac:dyDescent="0.3">
      <c r="A15" s="670" t="s">
        <v>580</v>
      </c>
      <c r="B15" s="128"/>
    </row>
    <row r="16" spans="1:2" x14ac:dyDescent="0.3">
      <c r="A16" s="127" t="s">
        <v>581</v>
      </c>
      <c r="B16" s="128"/>
    </row>
    <row r="17" spans="1:2" x14ac:dyDescent="0.3">
      <c r="A17" s="671" t="s">
        <v>582</v>
      </c>
      <c r="B17" s="128"/>
    </row>
    <row r="18" spans="1:2" x14ac:dyDescent="0.3">
      <c r="A18" s="129"/>
      <c r="B18" s="128"/>
    </row>
    <row r="19" spans="1:2" x14ac:dyDescent="0.3">
      <c r="A19" s="129"/>
      <c r="B19" s="132"/>
    </row>
    <row r="20" spans="1:2" ht="28.8" x14ac:dyDescent="0.3">
      <c r="A20" s="426" t="s">
        <v>583</v>
      </c>
      <c r="B20" s="132" t="s">
        <v>923</v>
      </c>
    </row>
    <row r="21" spans="1:2" x14ac:dyDescent="0.3">
      <c r="A21" s="164" t="s">
        <v>584</v>
      </c>
      <c r="B21" s="121" t="s">
        <v>924</v>
      </c>
    </row>
    <row r="22" spans="1:2" x14ac:dyDescent="0.3">
      <c r="A22" s="121" t="s">
        <v>585</v>
      </c>
      <c r="B22" s="121" t="s">
        <v>898</v>
      </c>
    </row>
    <row r="23" spans="1:2" x14ac:dyDescent="0.3">
      <c r="A23" s="164" t="s">
        <v>586</v>
      </c>
      <c r="B23" s="426" t="s">
        <v>899</v>
      </c>
    </row>
    <row r="24" spans="1:2" x14ac:dyDescent="0.3">
      <c r="A24" s="164" t="s">
        <v>587</v>
      </c>
      <c r="B24" s="121" t="s">
        <v>925</v>
      </c>
    </row>
    <row r="25" spans="1:2" x14ac:dyDescent="0.3">
      <c r="A25" s="164" t="s">
        <v>588</v>
      </c>
      <c r="B25" s="121" t="s">
        <v>926</v>
      </c>
    </row>
    <row r="26" spans="1:2" x14ac:dyDescent="0.3">
      <c r="A26" s="164" t="s">
        <v>589</v>
      </c>
      <c r="B26" s="121" t="s">
        <v>900</v>
      </c>
    </row>
    <row r="27" spans="1:2" x14ac:dyDescent="0.3">
      <c r="A27" s="164" t="s">
        <v>590</v>
      </c>
      <c r="B27" s="121" t="s">
        <v>704</v>
      </c>
    </row>
  </sheetData>
  <hyperlinks>
    <hyperlink ref="A17" r:id="rId1" xr:uid="{6FAD63F5-9CE4-441F-8DD5-37F70E4EEE3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M24"/>
  <sheetViews>
    <sheetView showGridLines="0" zoomScale="80" zoomScaleNormal="80" workbookViewId="0">
      <selection activeCell="F11" sqref="F11"/>
    </sheetView>
  </sheetViews>
  <sheetFormatPr defaultRowHeight="14.4" x14ac:dyDescent="0.3"/>
  <cols>
    <col min="1" max="1" width="3.77734375" customWidth="1"/>
    <col min="2" max="2" width="20.5546875" customWidth="1"/>
    <col min="3" max="3" width="3.77734375" customWidth="1"/>
    <col min="4" max="4" width="21.77734375" customWidth="1"/>
    <col min="5" max="5" width="3.77734375" customWidth="1"/>
    <col min="6" max="6" width="29.21875" customWidth="1"/>
    <col min="7" max="7" width="3.77734375" customWidth="1"/>
    <col min="8" max="8" width="20.5546875" customWidth="1"/>
    <col min="9" max="9" width="3.77734375" customWidth="1"/>
    <col min="10" max="10" width="20.5546875" customWidth="1"/>
    <col min="11" max="11" width="3.77734375" customWidth="1"/>
    <col min="12" max="12" width="23.44140625" customWidth="1"/>
    <col min="13" max="13" width="3.77734375" customWidth="1"/>
  </cols>
  <sheetData>
    <row r="2" spans="1:13" ht="25.8" x14ac:dyDescent="0.5">
      <c r="A2" s="520" t="s">
        <v>591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521"/>
    </row>
    <row r="4" spans="1:13" x14ac:dyDescent="0.3">
      <c r="A4" s="757" t="s">
        <v>592</v>
      </c>
      <c r="B4" s="674"/>
      <c r="C4" s="674"/>
      <c r="D4" s="674"/>
      <c r="E4" s="674"/>
      <c r="F4" s="757"/>
      <c r="G4" s="674"/>
      <c r="H4" s="674"/>
      <c r="I4" s="674"/>
      <c r="J4" s="674"/>
      <c r="K4" s="674"/>
      <c r="L4" s="674"/>
      <c r="M4" s="758"/>
    </row>
    <row r="5" spans="1:13" x14ac:dyDescent="0.3">
      <c r="A5" s="161" t="s">
        <v>593</v>
      </c>
      <c r="B5" s="157"/>
      <c r="C5" s="157"/>
      <c r="D5" s="157"/>
      <c r="E5" s="157"/>
      <c r="F5" s="161"/>
      <c r="G5" s="157"/>
      <c r="H5" s="157"/>
      <c r="I5" s="157"/>
      <c r="J5" s="157"/>
      <c r="K5" s="157"/>
      <c r="L5" s="157"/>
      <c r="M5" s="162"/>
    </row>
    <row r="6" spans="1:13" x14ac:dyDescent="0.3">
      <c r="A6" s="159" t="s">
        <v>594</v>
      </c>
      <c r="B6" s="158"/>
      <c r="C6" s="158"/>
      <c r="D6" s="158"/>
      <c r="E6" s="158"/>
      <c r="F6" s="159"/>
      <c r="G6" s="158"/>
      <c r="H6" s="158"/>
      <c r="I6" s="158"/>
      <c r="J6" s="158"/>
      <c r="K6" s="158"/>
      <c r="L6" s="158"/>
      <c r="M6" s="160"/>
    </row>
    <row r="8" spans="1:13" x14ac:dyDescent="0.3">
      <c r="A8" s="757"/>
      <c r="B8" s="674"/>
      <c r="C8" s="674"/>
      <c r="D8" s="674"/>
      <c r="E8" s="674"/>
      <c r="F8" s="674"/>
      <c r="G8" s="674"/>
      <c r="H8" s="674"/>
      <c r="I8" s="674"/>
      <c r="J8" s="674"/>
      <c r="K8" s="674"/>
      <c r="L8" s="674"/>
      <c r="M8" s="758"/>
    </row>
    <row r="9" spans="1:13" ht="30" customHeight="1" x14ac:dyDescent="0.3">
      <c r="A9" s="161"/>
      <c r="B9" s="480" t="s">
        <v>595</v>
      </c>
      <c r="C9" s="211"/>
      <c r="D9" s="197" t="s">
        <v>931</v>
      </c>
      <c r="E9" s="211"/>
      <c r="F9" s="197" t="s">
        <v>932</v>
      </c>
      <c r="G9" s="522"/>
      <c r="H9" s="197" t="s">
        <v>7</v>
      </c>
      <c r="I9" s="522"/>
      <c r="J9" s="197" t="s">
        <v>597</v>
      </c>
      <c r="K9" s="522"/>
      <c r="L9" s="197" t="s">
        <v>598</v>
      </c>
      <c r="M9" s="211"/>
    </row>
    <row r="10" spans="1:13" x14ac:dyDescent="0.3">
      <c r="A10" s="161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62"/>
    </row>
    <row r="11" spans="1:13" ht="255.75" customHeight="1" x14ac:dyDescent="0.3">
      <c r="A11" s="161"/>
      <c r="B11" s="195" t="s">
        <v>599</v>
      </c>
      <c r="C11" s="213"/>
      <c r="D11" s="806" t="s">
        <v>600</v>
      </c>
      <c r="E11" s="213"/>
      <c r="F11" s="519" t="s">
        <v>600</v>
      </c>
      <c r="G11" s="212"/>
      <c r="H11" s="195" t="s">
        <v>601</v>
      </c>
      <c r="I11" s="212"/>
      <c r="J11" s="196" t="s">
        <v>602</v>
      </c>
      <c r="K11" s="212"/>
      <c r="L11" s="195" t="s">
        <v>603</v>
      </c>
      <c r="M11" s="213"/>
    </row>
    <row r="12" spans="1:13" x14ac:dyDescent="0.3">
      <c r="A12" s="159"/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60"/>
    </row>
    <row r="15" spans="1:13" x14ac:dyDescent="0.3">
      <c r="A15" s="757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758"/>
    </row>
    <row r="16" spans="1:13" x14ac:dyDescent="0.3">
      <c r="A16" s="161" t="s">
        <v>604</v>
      </c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62"/>
    </row>
    <row r="17" spans="1:13" x14ac:dyDescent="0.3">
      <c r="A17" s="214" t="s">
        <v>605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62"/>
    </row>
    <row r="18" spans="1:13" x14ac:dyDescent="0.3">
      <c r="A18" s="215" t="s">
        <v>606</v>
      </c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62"/>
    </row>
    <row r="19" spans="1:13" x14ac:dyDescent="0.3">
      <c r="A19" s="216" t="s">
        <v>607</v>
      </c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62"/>
    </row>
    <row r="20" spans="1:13" x14ac:dyDescent="0.3">
      <c r="A20" s="215" t="s">
        <v>608</v>
      </c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62"/>
    </row>
    <row r="21" spans="1:13" x14ac:dyDescent="0.3">
      <c r="A21" s="215" t="s">
        <v>609</v>
      </c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62"/>
    </row>
    <row r="22" spans="1:13" x14ac:dyDescent="0.3">
      <c r="A22" s="161"/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62"/>
    </row>
    <row r="23" spans="1:13" x14ac:dyDescent="0.3">
      <c r="A23" s="217" t="s">
        <v>610</v>
      </c>
      <c r="B23" s="157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62"/>
    </row>
    <row r="24" spans="1:13" x14ac:dyDescent="0.3">
      <c r="A24" s="159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60"/>
    </row>
  </sheetData>
  <sheetProtection algorithmName="SHA-512" hashValue="zf+4JdQuD0diM9C88GIpjntj3QShM63Iiu3LJ1nzapZhLNyx8QHIt/POvTpCHR1u2W3y2MIuOXPCVb7xgbOxhA==" saltValue="9OEC3tppglz/bPP65CEHsw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G46"/>
  <sheetViews>
    <sheetView showGridLines="0" zoomScale="80" zoomScaleNormal="80" zoomScaleSheetLayoutView="80" workbookViewId="0"/>
  </sheetViews>
  <sheetFormatPr defaultColWidth="8.77734375" defaultRowHeight="14.4" x14ac:dyDescent="0.3"/>
  <cols>
    <col min="1" max="1" width="63.44140625" style="1" customWidth="1"/>
    <col min="2" max="2" width="9.44140625" style="1" customWidth="1"/>
    <col min="3" max="3" width="12.21875" style="1" customWidth="1"/>
    <col min="4" max="6" width="12.21875" customWidth="1"/>
    <col min="7" max="7" width="3.77734375" customWidth="1"/>
    <col min="8" max="8" width="11.77734375" style="1" customWidth="1"/>
    <col min="9" max="12" width="11.5546875" customWidth="1"/>
    <col min="13" max="13" width="11.21875" customWidth="1"/>
    <col min="16" max="16" width="14.5546875" customWidth="1"/>
    <col min="17" max="17" width="1.77734375" customWidth="1"/>
  </cols>
  <sheetData>
    <row r="1" spans="1:33" ht="30" customHeight="1" x14ac:dyDescent="0.3">
      <c r="A1" s="242" t="str">
        <f>'Adult Population &amp; treatments'!A1</f>
        <v>Deuruxolitinib for treating severe alopecia areata</v>
      </c>
      <c r="B1" s="242"/>
      <c r="C1" s="118"/>
      <c r="D1" s="115"/>
      <c r="E1" s="115"/>
      <c r="F1" s="115"/>
      <c r="G1" s="115"/>
      <c r="H1" s="242"/>
      <c r="I1" s="115"/>
    </row>
    <row r="2" spans="1:33" ht="30" customHeight="1" x14ac:dyDescent="0.3">
      <c r="A2" s="198" t="s">
        <v>595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</row>
    <row r="3" spans="1:33" x14ac:dyDescent="0.3">
      <c r="A3" s="104" t="s">
        <v>611</v>
      </c>
      <c r="B3" s="104"/>
      <c r="C3" s="104"/>
      <c r="D3" s="481"/>
      <c r="E3" s="481"/>
      <c r="F3" s="481"/>
      <c r="G3" s="481"/>
      <c r="H3" s="104"/>
      <c r="I3" s="115"/>
    </row>
    <row r="4" spans="1:33" ht="43.2" x14ac:dyDescent="0.3">
      <c r="A4" s="175" t="s">
        <v>612</v>
      </c>
      <c r="B4" s="289"/>
      <c r="C4" s="532" t="s">
        <v>613</v>
      </c>
      <c r="D4" s="444" t="s">
        <v>614</v>
      </c>
      <c r="E4" s="444" t="s">
        <v>615</v>
      </c>
      <c r="F4" s="444" t="s">
        <v>616</v>
      </c>
      <c r="H4" s="120"/>
      <c r="I4" s="115"/>
    </row>
    <row r="5" spans="1:33" s="120" customFormat="1" x14ac:dyDescent="0.3">
      <c r="A5" s="134" t="s">
        <v>617</v>
      </c>
      <c r="B5" s="613"/>
      <c r="C5" s="102">
        <f>'Adult Population &amp; treatments'!I48</f>
        <v>13160.338704129499</v>
      </c>
      <c r="D5" s="102">
        <f>'Adult Population &amp; treatments'!J48</f>
        <v>13160.338704129499</v>
      </c>
      <c r="E5" s="102">
        <f>'Adult Population &amp; treatments'!K48</f>
        <v>13160.338704129499</v>
      </c>
      <c r="F5" s="102">
        <f>'Adult Population &amp; treatments'!L48</f>
        <v>13160.338704129499</v>
      </c>
      <c r="G5"/>
      <c r="H5" s="439"/>
      <c r="I5"/>
      <c r="J5"/>
    </row>
    <row r="6" spans="1:33" x14ac:dyDescent="0.3">
      <c r="A6" s="176" t="s">
        <v>929</v>
      </c>
      <c r="B6" s="614"/>
      <c r="C6" s="238">
        <f>'Adult Population &amp; treatments'!D45</f>
        <v>0</v>
      </c>
      <c r="D6" s="238">
        <f>'Adult Population &amp; treatments'!E45</f>
        <v>0.2</v>
      </c>
      <c r="E6" s="238">
        <f>'Adult Population &amp; treatments'!F45</f>
        <v>0.35</v>
      </c>
      <c r="F6" s="238">
        <f>'Adult Population &amp; treatments'!G45</f>
        <v>0.4</v>
      </c>
      <c r="H6" s="491"/>
    </row>
    <row r="7" spans="1:33" x14ac:dyDescent="0.3">
      <c r="A7" s="134" t="s">
        <v>877</v>
      </c>
      <c r="B7" s="613"/>
      <c r="C7" s="102">
        <f>C5*C6</f>
        <v>0</v>
      </c>
      <c r="D7" s="102">
        <f>D5*D6</f>
        <v>2632.0677408258998</v>
      </c>
      <c r="E7" s="102">
        <f>E5*E6</f>
        <v>4606.1185464453247</v>
      </c>
      <c r="F7" s="102">
        <f>F5*F6</f>
        <v>5264.1354816517996</v>
      </c>
      <c r="H7" s="439"/>
    </row>
    <row r="8" spans="1:33" ht="14.7" customHeight="1" x14ac:dyDescent="0.3">
      <c r="A8" s="167"/>
      <c r="B8" s="167"/>
      <c r="C8" s="167"/>
      <c r="D8" s="107"/>
      <c r="E8" s="107"/>
      <c r="F8" s="107"/>
      <c r="H8" s="167"/>
      <c r="I8" s="107"/>
    </row>
    <row r="9" spans="1:33" s="166" customFormat="1" x14ac:dyDescent="0.3">
      <c r="A9" s="183" t="s">
        <v>618</v>
      </c>
      <c r="B9" s="450"/>
      <c r="C9" s="181"/>
      <c r="D9" s="143"/>
      <c r="E9" s="143"/>
      <c r="F9" s="492"/>
      <c r="G9"/>
      <c r="H9" s="167"/>
      <c r="I9" s="107"/>
      <c r="J9"/>
      <c r="K9"/>
      <c r="O9" s="107"/>
      <c r="P9" s="107"/>
      <c r="Q9" s="107"/>
      <c r="R9" s="107"/>
      <c r="S9" s="107"/>
      <c r="T9" s="107"/>
    </row>
    <row r="10" spans="1:33" s="166" customFormat="1" ht="78.75" customHeight="1" x14ac:dyDescent="0.3">
      <c r="A10" s="183" t="s">
        <v>619</v>
      </c>
      <c r="B10" s="616"/>
      <c r="C10" s="532" t="s">
        <v>613</v>
      </c>
      <c r="D10" s="444" t="s">
        <v>614</v>
      </c>
      <c r="E10" s="444" t="s">
        <v>615</v>
      </c>
      <c r="F10" s="444" t="s">
        <v>616</v>
      </c>
      <c r="G10"/>
      <c r="H10" s="167"/>
      <c r="I10" s="502" t="s">
        <v>620</v>
      </c>
      <c r="J10" s="532" t="s">
        <v>621</v>
      </c>
      <c r="K10" s="444" t="s">
        <v>622</v>
      </c>
      <c r="L10" s="444" t="s">
        <v>623</v>
      </c>
      <c r="M10" s="444" t="s">
        <v>624</v>
      </c>
      <c r="P10" s="107"/>
      <c r="Q10" s="107"/>
      <c r="R10" s="107"/>
      <c r="S10" s="107"/>
      <c r="T10" s="107"/>
    </row>
    <row r="11" spans="1:33" s="166" customFormat="1" x14ac:dyDescent="0.3">
      <c r="A11" s="191" t="s">
        <v>867</v>
      </c>
      <c r="B11" s="617"/>
      <c r="C11" s="182">
        <f>'Adult Population &amp; treatments'!I55</f>
        <v>0</v>
      </c>
      <c r="D11" s="182">
        <f>'Adult Population &amp; treatments'!J55</f>
        <v>263.20677408259002</v>
      </c>
      <c r="E11" s="182">
        <f>'Adult Population &amp; treatments'!K55</f>
        <v>197.4050805619425</v>
      </c>
      <c r="F11" s="182">
        <f>'Adult Population &amp; treatments'!L55</f>
        <v>65.801693520647504</v>
      </c>
      <c r="G11"/>
      <c r="I11" s="484">
        <f>'Adult Population &amp; treatments'!N55</f>
        <v>0</v>
      </c>
      <c r="J11" s="185">
        <f t="shared" ref="J11:J19" si="0">C11*$I11/1000</f>
        <v>0</v>
      </c>
      <c r="K11" s="185">
        <f t="shared" ref="K11:K19" si="1">D11*$I11/1000</f>
        <v>0</v>
      </c>
      <c r="L11" s="185">
        <f t="shared" ref="L11:L19" si="2">E11*$I11/1000</f>
        <v>0</v>
      </c>
      <c r="M11" s="185">
        <f t="shared" ref="M11:M19" si="3">F11*$I11/1000</f>
        <v>0</v>
      </c>
      <c r="P11" s="107"/>
      <c r="Q11" s="107"/>
      <c r="R11" s="107"/>
      <c r="S11" s="107"/>
      <c r="U11" s="180"/>
      <c r="V11" s="180"/>
      <c r="W11" s="180"/>
      <c r="X11" s="180"/>
      <c r="Y11" s="180"/>
      <c r="Z11" s="180"/>
      <c r="AB11" s="180"/>
      <c r="AC11" s="180"/>
      <c r="AD11" s="180"/>
      <c r="AE11" s="180"/>
      <c r="AF11" s="180"/>
      <c r="AG11" s="180"/>
    </row>
    <row r="12" spans="1:33" s="166" customFormat="1" x14ac:dyDescent="0.3">
      <c r="A12" s="191" t="s">
        <v>868</v>
      </c>
      <c r="B12" s="617"/>
      <c r="C12" s="182">
        <f>'Adult Population &amp; treatments'!I56</f>
        <v>0</v>
      </c>
      <c r="D12" s="182">
        <f>'Adult Population &amp; treatments'!J56</f>
        <v>2368.8609667433097</v>
      </c>
      <c r="E12" s="182">
        <f>'Adult Population &amp; treatments'!K56</f>
        <v>3224.2829825117269</v>
      </c>
      <c r="F12" s="182">
        <f>'Adult Population &amp; treatments'!L56</f>
        <v>2520.2048618407989</v>
      </c>
      <c r="G12"/>
      <c r="I12" s="484">
        <f>'Adult Population &amp; treatments'!N56</f>
        <v>0</v>
      </c>
      <c r="J12" s="185">
        <f t="shared" si="0"/>
        <v>0</v>
      </c>
      <c r="K12" s="185">
        <f t="shared" si="1"/>
        <v>0</v>
      </c>
      <c r="L12" s="185">
        <f t="shared" si="2"/>
        <v>0</v>
      </c>
      <c r="M12" s="185">
        <f t="shared" si="3"/>
        <v>0</v>
      </c>
      <c r="P12" s="107"/>
      <c r="Q12" s="107"/>
      <c r="R12" s="107"/>
      <c r="S12" s="107"/>
      <c r="U12" s="180"/>
      <c r="V12" s="180"/>
      <c r="W12" s="180"/>
      <c r="X12" s="180"/>
      <c r="Y12" s="180"/>
      <c r="Z12" s="180"/>
      <c r="AB12" s="180"/>
      <c r="AC12" s="180"/>
      <c r="AD12" s="180"/>
      <c r="AE12" s="180"/>
      <c r="AF12" s="180"/>
      <c r="AG12" s="180"/>
    </row>
    <row r="13" spans="1:33" s="166" customFormat="1" x14ac:dyDescent="0.3">
      <c r="A13" s="191" t="s">
        <v>854</v>
      </c>
      <c r="B13" s="617"/>
      <c r="C13" s="182">
        <f>'Adult Population &amp; treatments'!I57</f>
        <v>0</v>
      </c>
      <c r="D13" s="182">
        <f>'Adult Population &amp; treatments'!J57</f>
        <v>0</v>
      </c>
      <c r="E13" s="182">
        <f>'Adult Population &amp; treatments'!K57</f>
        <v>1184.4304833716549</v>
      </c>
      <c r="F13" s="182">
        <f>'Adult Population &amp; treatments'!L57</f>
        <v>1612.1414912558635</v>
      </c>
      <c r="G13"/>
      <c r="I13" s="484">
        <f>'Adult Population &amp; treatments'!N57</f>
        <v>0</v>
      </c>
      <c r="J13" s="185">
        <f t="shared" si="0"/>
        <v>0</v>
      </c>
      <c r="K13" s="185">
        <f t="shared" si="1"/>
        <v>0</v>
      </c>
      <c r="L13" s="185">
        <f t="shared" si="2"/>
        <v>0</v>
      </c>
      <c r="M13" s="185">
        <f t="shared" si="3"/>
        <v>0</v>
      </c>
      <c r="O13" s="107"/>
      <c r="P13" s="107"/>
      <c r="Q13" s="107"/>
      <c r="R13" s="107"/>
      <c r="S13" s="107"/>
      <c r="U13" s="180"/>
      <c r="V13" s="180"/>
      <c r="W13" s="180"/>
      <c r="X13" s="180"/>
      <c r="Y13" s="180"/>
      <c r="Z13" s="180"/>
      <c r="AB13" s="180"/>
      <c r="AC13" s="180"/>
      <c r="AD13" s="180"/>
      <c r="AE13" s="180"/>
      <c r="AF13" s="180"/>
      <c r="AG13" s="180"/>
    </row>
    <row r="14" spans="1:33" s="166" customFormat="1" x14ac:dyDescent="0.3">
      <c r="A14" s="191" t="s">
        <v>864</v>
      </c>
      <c r="B14" s="617"/>
      <c r="C14" s="182">
        <f>'Adult Population &amp; treatments'!I58</f>
        <v>0</v>
      </c>
      <c r="D14" s="182">
        <f>'Adult Population &amp; treatments'!J58</f>
        <v>0</v>
      </c>
      <c r="E14" s="182">
        <f>'Adult Population &amp; treatments'!K58</f>
        <v>0</v>
      </c>
      <c r="F14" s="182">
        <f>'Adult Population &amp; treatments'!L58</f>
        <v>1065.9874350344894</v>
      </c>
      <c r="G14"/>
      <c r="I14" s="484">
        <f>'Adult Population &amp; treatments'!N58</f>
        <v>0</v>
      </c>
      <c r="J14" s="185">
        <f t="shared" si="0"/>
        <v>0</v>
      </c>
      <c r="K14" s="185">
        <f t="shared" si="1"/>
        <v>0</v>
      </c>
      <c r="L14" s="185">
        <f t="shared" si="2"/>
        <v>0</v>
      </c>
      <c r="M14" s="185">
        <f t="shared" si="3"/>
        <v>0</v>
      </c>
      <c r="O14" s="107"/>
      <c r="P14" s="107"/>
      <c r="Q14" s="107"/>
      <c r="R14" s="107"/>
      <c r="S14" s="107"/>
      <c r="U14" s="180"/>
      <c r="V14" s="180"/>
      <c r="W14" s="180"/>
      <c r="X14" s="180"/>
      <c r="Y14" s="180"/>
      <c r="Z14" s="180"/>
      <c r="AB14" s="180"/>
      <c r="AC14" s="180"/>
      <c r="AD14" s="180"/>
      <c r="AE14" s="180"/>
      <c r="AF14" s="180"/>
      <c r="AG14" s="180"/>
    </row>
    <row r="15" spans="1:33" s="166" customFormat="1" x14ac:dyDescent="0.3">
      <c r="A15" s="191" t="s">
        <v>921</v>
      </c>
      <c r="B15" s="617"/>
      <c r="C15" s="182">
        <f>'Adult Population &amp; treatments'!I59+'Adolescent population &amp; treatmt'!I54</f>
        <v>158.15949149430463</v>
      </c>
      <c r="D15" s="182">
        <f>'Adult Population &amp; treatments'!J59</f>
        <v>73.419371056265319</v>
      </c>
      <c r="E15" s="182">
        <f>'Adult Population &amp; treatments'!K59</f>
        <v>150.9671020667341</v>
      </c>
      <c r="F15" s="182">
        <f>'Adult Population &amp; treatments'!L59</f>
        <v>173.61091792792081</v>
      </c>
      <c r="G15"/>
      <c r="I15" s="484">
        <f>'Adult Population &amp; treatments'!N59</f>
        <v>0</v>
      </c>
      <c r="J15" s="185">
        <f t="shared" si="0"/>
        <v>0</v>
      </c>
      <c r="K15" s="185">
        <f t="shared" si="1"/>
        <v>0</v>
      </c>
      <c r="L15" s="185">
        <f t="shared" si="2"/>
        <v>0</v>
      </c>
      <c r="M15" s="185">
        <f t="shared" si="3"/>
        <v>0</v>
      </c>
      <c r="O15" s="107"/>
      <c r="P15" s="107"/>
      <c r="Q15" s="107"/>
      <c r="R15" s="107"/>
      <c r="S15" s="107"/>
      <c r="U15" s="180"/>
      <c r="V15" s="180"/>
      <c r="W15" s="180"/>
      <c r="X15" s="180"/>
      <c r="Y15" s="180"/>
      <c r="Z15" s="180"/>
      <c r="AB15" s="180"/>
      <c r="AC15" s="180"/>
      <c r="AD15" s="180"/>
      <c r="AE15" s="180"/>
      <c r="AF15" s="180"/>
      <c r="AG15" s="180"/>
    </row>
    <row r="16" spans="1:33" s="166" customFormat="1" x14ac:dyDescent="0.3">
      <c r="A16" s="191" t="s">
        <v>920</v>
      </c>
      <c r="B16" s="617"/>
      <c r="C16" s="182">
        <f>'Adult Population &amp; treatments'!I60+'Adolescent population &amp; treatmt'!I55</f>
        <v>1427.4392301973528</v>
      </c>
      <c r="D16" s="182">
        <f>'Adult Population &amp; treatments'!J60</f>
        <v>660.77433950638772</v>
      </c>
      <c r="E16" s="182">
        <f>'Adult Population &amp; treatments'!K60</f>
        <v>1358.7039186006068</v>
      </c>
      <c r="F16" s="182">
        <f>'Adult Population &amp; treatments'!L60</f>
        <v>1562.4982613512875</v>
      </c>
      <c r="G16"/>
      <c r="I16" s="484">
        <f>'Adult Population &amp; treatments'!N60</f>
        <v>0</v>
      </c>
      <c r="J16" s="185">
        <f t="shared" si="0"/>
        <v>0</v>
      </c>
      <c r="K16" s="185">
        <f t="shared" si="1"/>
        <v>0</v>
      </c>
      <c r="L16" s="185">
        <f t="shared" si="2"/>
        <v>0</v>
      </c>
      <c r="M16" s="185">
        <f t="shared" si="3"/>
        <v>0</v>
      </c>
      <c r="O16" s="107"/>
      <c r="P16" s="107"/>
      <c r="Q16" s="107"/>
      <c r="R16" s="107"/>
      <c r="S16" s="107"/>
      <c r="U16" s="180"/>
      <c r="V16" s="180"/>
      <c r="W16" s="180"/>
      <c r="X16" s="180"/>
      <c r="Y16" s="180"/>
      <c r="Z16" s="180"/>
      <c r="AB16" s="180"/>
      <c r="AC16" s="180"/>
      <c r="AD16" s="180"/>
      <c r="AE16" s="180"/>
      <c r="AF16" s="180"/>
      <c r="AG16" s="180"/>
    </row>
    <row r="17" spans="1:33" s="166" customFormat="1" x14ac:dyDescent="0.3">
      <c r="A17" s="191" t="s">
        <v>856</v>
      </c>
      <c r="B17" s="617"/>
      <c r="C17" s="182">
        <f>'Adult Population &amp; treatments'!I61+'Adolescent population &amp; treatmt'!I56</f>
        <v>704.71104991430195</v>
      </c>
      <c r="D17" s="182">
        <f>'Adult Population &amp; treatments'!J61</f>
        <v>587.55864035863885</v>
      </c>
      <c r="E17" s="182">
        <f>'Adult Population &amp; treatments'!K61</f>
        <v>330.38716975319386</v>
      </c>
      <c r="F17" s="182">
        <f>'Adult Population &amp; treatments'!L61</f>
        <v>679.35195930030341</v>
      </c>
      <c r="G17"/>
      <c r="I17" s="484">
        <f>'Adult Population &amp; treatments'!N61</f>
        <v>0</v>
      </c>
      <c r="J17" s="185">
        <f t="shared" si="0"/>
        <v>0</v>
      </c>
      <c r="K17" s="185">
        <f t="shared" si="1"/>
        <v>0</v>
      </c>
      <c r="L17" s="185">
        <f t="shared" si="2"/>
        <v>0</v>
      </c>
      <c r="M17" s="185">
        <f t="shared" si="3"/>
        <v>0</v>
      </c>
      <c r="O17" s="107"/>
      <c r="P17" s="107"/>
      <c r="Q17" s="107"/>
      <c r="R17" s="107"/>
      <c r="S17" s="107"/>
      <c r="U17" s="180"/>
      <c r="V17" s="180"/>
      <c r="W17" s="180"/>
      <c r="X17" s="180"/>
      <c r="Y17" s="180"/>
      <c r="Z17" s="180"/>
      <c r="AB17" s="180"/>
      <c r="AC17" s="180"/>
      <c r="AD17" s="180"/>
      <c r="AE17" s="180"/>
      <c r="AF17" s="180"/>
      <c r="AG17" s="180"/>
    </row>
    <row r="18" spans="1:33" x14ac:dyDescent="0.3">
      <c r="A18" s="191" t="s">
        <v>918</v>
      </c>
      <c r="B18" s="617"/>
      <c r="C18" s="182">
        <f>'Adult Population &amp; treatments'!I62+'Adolescent population &amp; treatmt'!I57</f>
        <v>1256.6317039944249</v>
      </c>
      <c r="D18" s="182">
        <f>'Adult Population &amp; treatments'!J62</f>
        <v>520.69506765683798</v>
      </c>
      <c r="E18" s="182">
        <f>'Adult Population &amp; treatments'!K62</f>
        <v>528.802776322775</v>
      </c>
      <c r="F18" s="182">
        <f>'Adult Population &amp; treatments'!L62</f>
        <v>611.41676337027309</v>
      </c>
      <c r="I18" s="484">
        <f>'Adult Population &amp; treatments'!N62</f>
        <v>0</v>
      </c>
      <c r="J18" s="185">
        <f t="shared" si="0"/>
        <v>0</v>
      </c>
      <c r="K18" s="185">
        <f t="shared" si="1"/>
        <v>0</v>
      </c>
      <c r="L18" s="185">
        <f t="shared" si="2"/>
        <v>0</v>
      </c>
      <c r="M18" s="185">
        <f t="shared" si="3"/>
        <v>0</v>
      </c>
      <c r="O18" s="107"/>
      <c r="P18" s="107"/>
      <c r="Q18" s="107"/>
      <c r="R18" s="107"/>
      <c r="S18" s="107"/>
      <c r="U18" s="184"/>
      <c r="V18" s="184"/>
      <c r="W18" s="184"/>
      <c r="X18" s="184"/>
      <c r="Y18" s="184"/>
      <c r="Z18" s="184"/>
      <c r="AB18" s="184"/>
      <c r="AC18" s="184"/>
      <c r="AD18" s="184"/>
      <c r="AE18" s="184"/>
      <c r="AF18" s="184"/>
      <c r="AG18" s="184"/>
    </row>
    <row r="19" spans="1:33" s="166" customFormat="1" x14ac:dyDescent="0.3">
      <c r="A19" s="191" t="s">
        <v>857</v>
      </c>
      <c r="B19" s="617"/>
      <c r="C19" s="182">
        <f>'Adult Population &amp; treatments'!I63</f>
        <v>10133.460802179714</v>
      </c>
      <c r="D19" s="182">
        <f>'Adult Population &amp; treatments'!J63</f>
        <v>8685.8235447254701</v>
      </c>
      <c r="E19" s="182">
        <f>'Adult Population &amp; treatments'!K63</f>
        <v>6185.3591909408642</v>
      </c>
      <c r="F19" s="182">
        <f>'Adult Population &amp; treatments'!L63</f>
        <v>4869.3253205279143</v>
      </c>
      <c r="G19"/>
      <c r="I19" s="484">
        <f>'Adult Population &amp; treatments'!N63</f>
        <v>0</v>
      </c>
      <c r="J19" s="185">
        <f t="shared" si="0"/>
        <v>0</v>
      </c>
      <c r="K19" s="185">
        <f t="shared" si="1"/>
        <v>0</v>
      </c>
      <c r="L19" s="185">
        <f t="shared" si="2"/>
        <v>0</v>
      </c>
      <c r="M19" s="185">
        <f t="shared" si="3"/>
        <v>0</v>
      </c>
      <c r="O19" s="107"/>
      <c r="P19" s="107"/>
      <c r="Q19" s="107"/>
      <c r="R19" s="107"/>
      <c r="S19" s="107"/>
      <c r="U19" s="180"/>
      <c r="V19" s="180"/>
      <c r="W19" s="180"/>
      <c r="X19" s="180"/>
      <c r="Y19" s="180"/>
      <c r="Z19" s="180"/>
      <c r="AB19" s="180"/>
      <c r="AC19" s="180"/>
      <c r="AD19" s="180"/>
      <c r="AE19" s="180"/>
      <c r="AF19" s="180"/>
      <c r="AG19" s="180"/>
    </row>
    <row r="20" spans="1:33" s="166" customFormat="1" x14ac:dyDescent="0.3">
      <c r="A20" s="615" t="s">
        <v>625</v>
      </c>
      <c r="B20" s="618"/>
      <c r="C20" s="144">
        <f>SUM(C11:C19)</f>
        <v>13680.402277780098</v>
      </c>
      <c r="D20" s="144">
        <f>SUM(D11:D19)</f>
        <v>13160.338704129499</v>
      </c>
      <c r="E20" s="144">
        <f>SUM(E11:E19)</f>
        <v>13160.338704129499</v>
      </c>
      <c r="F20" s="144">
        <f>SUM(F11:F19)</f>
        <v>13160.338704129499</v>
      </c>
      <c r="G20"/>
      <c r="I20" s="483"/>
      <c r="J20" s="186">
        <f>SUM(J11:J19)</f>
        <v>0</v>
      </c>
      <c r="K20" s="186">
        <f>SUM(K11:K19)</f>
        <v>0</v>
      </c>
      <c r="L20" s="186">
        <f>SUM(L11:L19)</f>
        <v>0</v>
      </c>
      <c r="M20" s="186">
        <f>SUM(M11:M19)</f>
        <v>0</v>
      </c>
      <c r="O20" s="107"/>
      <c r="P20" s="107"/>
      <c r="Q20" s="107"/>
      <c r="R20" s="107"/>
      <c r="S20" s="107"/>
      <c r="U20" s="180"/>
      <c r="V20" s="180"/>
      <c r="W20" s="180"/>
      <c r="X20" s="180"/>
      <c r="Y20" s="180"/>
      <c r="Z20" s="180"/>
      <c r="AB20" s="180"/>
      <c r="AC20" s="180"/>
      <c r="AD20" s="180"/>
      <c r="AE20" s="180"/>
      <c r="AF20" s="180"/>
      <c r="AG20" s="180"/>
    </row>
    <row r="21" spans="1:33" x14ac:dyDescent="0.3">
      <c r="A21" s="179"/>
      <c r="B21" s="179"/>
      <c r="C21" s="179"/>
      <c r="D21" s="188"/>
      <c r="E21" s="188"/>
      <c r="F21" s="188"/>
      <c r="I21" s="179"/>
      <c r="K21" s="148">
        <f>K20-J20</f>
        <v>0</v>
      </c>
      <c r="L21" s="148">
        <f>L20-J20</f>
        <v>0</v>
      </c>
      <c r="M21" s="148">
        <f>M20-J20</f>
        <v>0</v>
      </c>
      <c r="N21" s="210" t="s">
        <v>626</v>
      </c>
      <c r="O21" s="489"/>
      <c r="P21" s="149"/>
      <c r="Q21" s="135"/>
    </row>
    <row r="22" spans="1:33" x14ac:dyDescent="0.3">
      <c r="A22" s="179"/>
      <c r="B22" s="179"/>
      <c r="C22" s="179"/>
      <c r="D22" s="188"/>
      <c r="E22" s="188"/>
      <c r="F22" s="188"/>
      <c r="I22" s="179"/>
      <c r="K22" s="148">
        <f>K21</f>
        <v>0</v>
      </c>
      <c r="L22" s="148">
        <f>L21-K21</f>
        <v>0</v>
      </c>
      <c r="M22" s="148">
        <f>M21-L21</f>
        <v>0</v>
      </c>
      <c r="N22" s="210" t="s">
        <v>627</v>
      </c>
      <c r="O22" s="489"/>
      <c r="P22" s="149"/>
      <c r="Q22" s="135"/>
    </row>
    <row r="23" spans="1:33" x14ac:dyDescent="0.3">
      <c r="I23" s="1"/>
    </row>
    <row r="24" spans="1:33" x14ac:dyDescent="0.3">
      <c r="A24" s="183" t="s">
        <v>628</v>
      </c>
      <c r="B24" s="450"/>
      <c r="C24" s="181"/>
      <c r="D24" s="143"/>
      <c r="E24" s="143"/>
      <c r="F24" s="492"/>
      <c r="I24" s="179"/>
      <c r="J24" s="107"/>
    </row>
    <row r="25" spans="1:33" ht="57.6" x14ac:dyDescent="0.3">
      <c r="A25" s="177" t="s">
        <v>629</v>
      </c>
      <c r="B25" s="619"/>
      <c r="C25" s="532" t="s">
        <v>613</v>
      </c>
      <c r="D25" s="444" t="s">
        <v>614</v>
      </c>
      <c r="E25" s="444" t="s">
        <v>615</v>
      </c>
      <c r="F25" s="444" t="s">
        <v>616</v>
      </c>
      <c r="I25" s="502" t="s">
        <v>620</v>
      </c>
      <c r="J25" s="532" t="s">
        <v>621</v>
      </c>
      <c r="K25" s="444" t="s">
        <v>622</v>
      </c>
      <c r="L25" s="444" t="s">
        <v>623</v>
      </c>
      <c r="M25" s="444" t="s">
        <v>624</v>
      </c>
    </row>
    <row r="26" spans="1:33" x14ac:dyDescent="0.3">
      <c r="A26" s="275" t="s">
        <v>888</v>
      </c>
      <c r="B26" s="620"/>
      <c r="C26" s="461">
        <f>Capacity!C37</f>
        <v>4756.7961650749721</v>
      </c>
      <c r="D26" s="460">
        <f>Capacity!D37</f>
        <v>11305.541503852974</v>
      </c>
      <c r="E26" s="460">
        <f>Capacity!E37</f>
        <v>16622.497174991691</v>
      </c>
      <c r="F26" s="460">
        <f>Capacity!F37</f>
        <v>14794.767127690626</v>
      </c>
      <c r="I26" s="485">
        <f>'Unit costs'!K69</f>
        <v>107</v>
      </c>
      <c r="J26" s="185">
        <f t="shared" ref="J26:M26" si="4">C26*$I26/1000</f>
        <v>508.97718966302199</v>
      </c>
      <c r="K26" s="185">
        <f t="shared" si="4"/>
        <v>1209.6929409122681</v>
      </c>
      <c r="L26" s="185">
        <f t="shared" si="4"/>
        <v>1778.6071977241108</v>
      </c>
      <c r="M26" s="185">
        <f t="shared" si="4"/>
        <v>1583.040082662897</v>
      </c>
    </row>
    <row r="27" spans="1:33" x14ac:dyDescent="0.3">
      <c r="A27" s="759" t="s">
        <v>630</v>
      </c>
      <c r="B27" s="620"/>
      <c r="C27" s="461">
        <f>Capacity!C42+Capacity!C47</f>
        <v>0</v>
      </c>
      <c r="D27" s="646">
        <f>Capacity!D42+Capacity!D47</f>
        <v>0</v>
      </c>
      <c r="E27" s="646">
        <f>Capacity!E42+Capacity!E47</f>
        <v>0</v>
      </c>
      <c r="F27" s="646">
        <f>Capacity!F42+Capacity!F47</f>
        <v>0</v>
      </c>
      <c r="I27" s="485">
        <f>'Unit costs'!K70</f>
        <v>0</v>
      </c>
      <c r="J27" s="185">
        <f t="shared" ref="J27:J28" si="5">C27*$I27/1000</f>
        <v>0</v>
      </c>
      <c r="K27" s="185">
        <f t="shared" ref="K27:K28" si="6">D27*$I27/1000</f>
        <v>0</v>
      </c>
      <c r="L27" s="185">
        <f t="shared" ref="L27:L28" si="7">E27*$I27/1000</f>
        <v>0</v>
      </c>
      <c r="M27" s="185">
        <f t="shared" ref="M27:M28" si="8">F27*$I27/1000</f>
        <v>0</v>
      </c>
    </row>
    <row r="28" spans="1:33" x14ac:dyDescent="0.3">
      <c r="A28" s="463" t="s">
        <v>892</v>
      </c>
      <c r="B28" s="621"/>
      <c r="C28" s="462">
        <f>Capacity!C57</f>
        <v>0</v>
      </c>
      <c r="D28" s="460">
        <f>Capacity!D57</f>
        <v>2632.0677408258998</v>
      </c>
      <c r="E28" s="460">
        <f>Capacity!E57</f>
        <v>3421.6880630736696</v>
      </c>
      <c r="F28" s="460">
        <f>Capacity!F57</f>
        <v>2586.0065553614463</v>
      </c>
      <c r="I28" s="485">
        <f>'Unit costs'!K75</f>
        <v>0</v>
      </c>
      <c r="J28" s="185">
        <f t="shared" si="5"/>
        <v>0</v>
      </c>
      <c r="K28" s="185">
        <f t="shared" si="6"/>
        <v>0</v>
      </c>
      <c r="L28" s="185">
        <f t="shared" si="7"/>
        <v>0</v>
      </c>
      <c r="M28" s="185">
        <f t="shared" si="8"/>
        <v>0</v>
      </c>
    </row>
    <row r="29" spans="1:33" x14ac:dyDescent="0.3">
      <c r="A29" s="187" t="s">
        <v>631</v>
      </c>
      <c r="B29" s="221"/>
      <c r="C29" s="624"/>
      <c r="D29" s="624"/>
      <c r="E29" s="624"/>
      <c r="F29" s="625"/>
      <c r="I29" s="760"/>
      <c r="J29" s="186">
        <f>SUM(J26:J28)</f>
        <v>508.97718966302199</v>
      </c>
      <c r="K29" s="186">
        <f>SUM(K26:K28)</f>
        <v>1209.6929409122681</v>
      </c>
      <c r="L29" s="186">
        <f>SUM(L26:L28)</f>
        <v>1778.6071977241108</v>
      </c>
      <c r="M29" s="186">
        <f>SUM(M26:M28)</f>
        <v>1583.040082662897</v>
      </c>
      <c r="O29" s="1"/>
    </row>
    <row r="30" spans="1:33" x14ac:dyDescent="0.3">
      <c r="D30" s="188"/>
      <c r="E30" s="188"/>
      <c r="F30" s="188"/>
      <c r="G30" s="482"/>
      <c r="I30" s="1"/>
      <c r="J30" s="107"/>
      <c r="K30" s="486">
        <f>K29-J29</f>
        <v>700.71575124924607</v>
      </c>
      <c r="L30" s="486">
        <f>L29-J29</f>
        <v>1269.6300080610888</v>
      </c>
      <c r="M30" s="486">
        <f>M29-J29</f>
        <v>1074.062892999875</v>
      </c>
      <c r="N30" s="210" t="s">
        <v>626</v>
      </c>
      <c r="O30" s="488"/>
      <c r="P30" s="149"/>
      <c r="Q30" s="135"/>
    </row>
    <row r="31" spans="1:33" x14ac:dyDescent="0.3">
      <c r="D31" s="188"/>
      <c r="E31" s="188"/>
      <c r="F31" s="188"/>
      <c r="G31" s="482"/>
      <c r="I31" s="1"/>
      <c r="J31" s="107"/>
      <c r="K31" s="148">
        <f>K30</f>
        <v>700.71575124924607</v>
      </c>
      <c r="L31" s="148">
        <f>L30-K30</f>
        <v>568.91425681184273</v>
      </c>
      <c r="M31" s="148">
        <f>M30-L30</f>
        <v>-195.56711506121383</v>
      </c>
      <c r="N31" s="487" t="s">
        <v>627</v>
      </c>
      <c r="O31" s="131"/>
      <c r="P31" s="131"/>
      <c r="Q31" s="132"/>
    </row>
    <row r="32" spans="1:33" x14ac:dyDescent="0.3">
      <c r="A32" s="201"/>
      <c r="B32" s="201"/>
      <c r="C32" s="201"/>
      <c r="D32" s="201"/>
      <c r="E32" s="201"/>
      <c r="F32" s="201"/>
      <c r="I32" s="201"/>
      <c r="J32" s="107"/>
    </row>
    <row r="33" spans="1:17" ht="57.6" x14ac:dyDescent="0.3">
      <c r="A33" s="177" t="s">
        <v>632</v>
      </c>
      <c r="B33" s="178"/>
      <c r="C33" s="622"/>
      <c r="D33" s="523"/>
      <c r="E33" s="523"/>
      <c r="F33" s="523"/>
      <c r="G33" s="523"/>
      <c r="H33" s="622"/>
      <c r="I33" s="619"/>
      <c r="J33" s="655" t="s">
        <v>621</v>
      </c>
      <c r="K33" s="444" t="s">
        <v>622</v>
      </c>
      <c r="L33" s="444" t="s">
        <v>623</v>
      </c>
      <c r="M33" s="444" t="s">
        <v>624</v>
      </c>
    </row>
    <row r="34" spans="1:17" x14ac:dyDescent="0.3">
      <c r="A34" s="653" t="s">
        <v>633</v>
      </c>
      <c r="B34" s="654"/>
      <c r="C34" s="488"/>
      <c r="D34" s="149"/>
      <c r="E34" s="149"/>
      <c r="F34" s="149"/>
      <c r="G34" s="489"/>
      <c r="H34" s="488"/>
      <c r="I34" s="493"/>
      <c r="J34" s="656">
        <f>J29+J20</f>
        <v>508.97718966302199</v>
      </c>
      <c r="K34" s="235">
        <f>K29+K20</f>
        <v>1209.6929409122681</v>
      </c>
      <c r="L34" s="235">
        <f>L29+L20</f>
        <v>1778.6071977241108</v>
      </c>
      <c r="M34" s="235">
        <f>M29+M20</f>
        <v>1583.040082662897</v>
      </c>
    </row>
    <row r="35" spans="1:17" x14ac:dyDescent="0.3">
      <c r="A35" s="761"/>
      <c r="B35" s="761"/>
      <c r="G35" s="482"/>
      <c r="I35" s="500"/>
      <c r="J35" s="762"/>
      <c r="K35" s="224">
        <f>K34-$J$34</f>
        <v>700.71575124924607</v>
      </c>
      <c r="L35" s="224">
        <f>L34-$J$34</f>
        <v>1269.6300080610888</v>
      </c>
      <c r="M35" s="224">
        <f>M34-$J$34</f>
        <v>1074.062892999875</v>
      </c>
      <c r="N35" s="210" t="s">
        <v>626</v>
      </c>
      <c r="O35" s="149"/>
      <c r="P35" s="149"/>
      <c r="Q35" s="135"/>
    </row>
    <row r="36" spans="1:17" x14ac:dyDescent="0.3">
      <c r="A36" s="500"/>
      <c r="B36" s="500"/>
      <c r="G36" s="482"/>
      <c r="I36" s="500"/>
      <c r="J36" s="501"/>
      <c r="K36" s="225">
        <f>K34-J34</f>
        <v>700.71575124924607</v>
      </c>
      <c r="L36" s="225">
        <f>L34-K34</f>
        <v>568.91425681184273</v>
      </c>
      <c r="M36" s="225">
        <f>M34-L34</f>
        <v>-195.56711506121383</v>
      </c>
      <c r="N36" s="487" t="s">
        <v>627</v>
      </c>
      <c r="O36" s="131"/>
      <c r="P36" s="131"/>
      <c r="Q36" s="132"/>
    </row>
    <row r="37" spans="1:17" ht="15" thickBot="1" x14ac:dyDescent="0.35">
      <c r="A37" s="226"/>
      <c r="B37" s="226"/>
      <c r="C37" s="226"/>
      <c r="D37" s="227"/>
      <c r="E37" s="227"/>
      <c r="F37" s="227"/>
      <c r="G37" s="228"/>
      <c r="H37" s="226"/>
      <c r="I37" s="228"/>
      <c r="J37" s="494"/>
      <c r="K37" s="494"/>
      <c r="L37" s="494"/>
      <c r="M37" s="494"/>
      <c r="N37" s="494"/>
      <c r="O37" s="494"/>
      <c r="P37" s="494"/>
    </row>
    <row r="38" spans="1:17" x14ac:dyDescent="0.3">
      <c r="A38" s="179"/>
      <c r="B38" s="179"/>
      <c r="C38" s="179"/>
      <c r="D38" s="188"/>
      <c r="E38" s="188"/>
      <c r="F38" s="188"/>
      <c r="G38" s="107"/>
      <c r="H38" s="179"/>
      <c r="I38" s="107"/>
    </row>
    <row r="39" spans="1:17" ht="14.55" customHeight="1" x14ac:dyDescent="0.3">
      <c r="A39" s="623" t="s">
        <v>634</v>
      </c>
      <c r="B39" s="626"/>
      <c r="C39" s="627"/>
      <c r="D39" s="628"/>
      <c r="E39" s="628"/>
      <c r="F39" s="289"/>
      <c r="G39" s="107"/>
      <c r="I39" s="1"/>
      <c r="J39" s="1"/>
      <c r="K39" s="1"/>
      <c r="L39" s="1"/>
      <c r="M39" s="1"/>
    </row>
    <row r="40" spans="1:17" ht="57.6" x14ac:dyDescent="0.3">
      <c r="A40" s="623" t="s">
        <v>635</v>
      </c>
      <c r="B40" s="629"/>
      <c r="C40" s="532" t="s">
        <v>613</v>
      </c>
      <c r="D40" s="444" t="s">
        <v>614</v>
      </c>
      <c r="E40" s="444" t="s">
        <v>615</v>
      </c>
      <c r="F40" s="444" t="s">
        <v>616</v>
      </c>
      <c r="G40" s="107"/>
      <c r="H40" s="658" t="s">
        <v>636</v>
      </c>
      <c r="I40" s="658" t="s">
        <v>637</v>
      </c>
      <c r="J40" s="532" t="s">
        <v>621</v>
      </c>
      <c r="K40" s="657" t="s">
        <v>622</v>
      </c>
      <c r="L40" s="444" t="s">
        <v>623</v>
      </c>
      <c r="M40" s="444" t="s">
        <v>624</v>
      </c>
    </row>
    <row r="41" spans="1:17" ht="14.55" customHeight="1" x14ac:dyDescent="0.3">
      <c r="A41" s="275" t="s">
        <v>889</v>
      </c>
      <c r="B41" s="620"/>
      <c r="C41" s="490">
        <f>Capacity!I37</f>
        <v>1585.5987216916574</v>
      </c>
      <c r="D41" s="490">
        <f>Capacity!J37</f>
        <v>3768.5138346176582</v>
      </c>
      <c r="E41" s="490">
        <f>Capacity!K37</f>
        <v>5540.8323916638974</v>
      </c>
      <c r="F41" s="490">
        <f>Capacity!L37</f>
        <v>4931.5890425635416</v>
      </c>
      <c r="G41" s="107"/>
      <c r="H41" s="650" t="s">
        <v>638</v>
      </c>
      <c r="I41" s="651">
        <f>VLOOKUP(H41,payscales!B:K,10,FALSE)</f>
        <v>127.43</v>
      </c>
      <c r="J41" s="652">
        <f t="shared" ref="J41:M44" si="9">C41*$I41/1000</f>
        <v>202.0528451051679</v>
      </c>
      <c r="K41" s="652">
        <f t="shared" si="9"/>
        <v>480.22171794532824</v>
      </c>
      <c r="L41" s="652">
        <f t="shared" si="9"/>
        <v>706.06827166973039</v>
      </c>
      <c r="M41" s="652">
        <f t="shared" si="9"/>
        <v>628.4323916938722</v>
      </c>
    </row>
    <row r="42" spans="1:17" x14ac:dyDescent="0.3">
      <c r="A42" s="275" t="s">
        <v>639</v>
      </c>
      <c r="B42" s="620"/>
      <c r="C42" s="490">
        <f>Capacity!I42</f>
        <v>0</v>
      </c>
      <c r="D42" s="490">
        <f>Capacity!J42</f>
        <v>0</v>
      </c>
      <c r="E42" s="490">
        <f>Capacity!K42</f>
        <v>0</v>
      </c>
      <c r="F42" s="490">
        <f>Capacity!L42</f>
        <v>0</v>
      </c>
      <c r="G42" s="107"/>
      <c r="H42" s="650" t="s">
        <v>640</v>
      </c>
      <c r="I42" s="651">
        <f>VLOOKUP(H42,payscales!B:K,10,FALSE)</f>
        <v>57.33</v>
      </c>
      <c r="J42" s="652">
        <f t="shared" si="9"/>
        <v>0</v>
      </c>
      <c r="K42" s="652">
        <f t="shared" si="9"/>
        <v>0</v>
      </c>
      <c r="L42" s="652">
        <f t="shared" si="9"/>
        <v>0</v>
      </c>
      <c r="M42" s="652">
        <f t="shared" si="9"/>
        <v>0</v>
      </c>
    </row>
    <row r="43" spans="1:17" x14ac:dyDescent="0.3">
      <c r="A43" s="275" t="s">
        <v>642</v>
      </c>
      <c r="B43" s="620"/>
      <c r="C43" s="490">
        <f>Capacity!I47</f>
        <v>0</v>
      </c>
      <c r="D43" s="490">
        <f>Capacity!J47</f>
        <v>0</v>
      </c>
      <c r="E43" s="490">
        <f>Capacity!K47</f>
        <v>0</v>
      </c>
      <c r="F43" s="490">
        <f>Capacity!L47</f>
        <v>0</v>
      </c>
      <c r="G43" s="107"/>
      <c r="H43" s="650" t="s">
        <v>640</v>
      </c>
      <c r="I43" s="651">
        <f>VLOOKUP(H43,payscales!B:K,10,FALSE)</f>
        <v>57.33</v>
      </c>
      <c r="J43" s="652">
        <f t="shared" si="9"/>
        <v>0</v>
      </c>
      <c r="K43" s="652">
        <f t="shared" si="9"/>
        <v>0</v>
      </c>
      <c r="L43" s="652">
        <f t="shared" si="9"/>
        <v>0</v>
      </c>
      <c r="M43" s="652">
        <f t="shared" si="9"/>
        <v>0</v>
      </c>
    </row>
    <row r="44" spans="1:17" x14ac:dyDescent="0.3">
      <c r="A44" s="275" t="s">
        <v>643</v>
      </c>
      <c r="B44" s="620"/>
      <c r="C44" s="461">
        <f>Capacity!I52</f>
        <v>0</v>
      </c>
      <c r="D44" s="461">
        <f>Capacity!J52</f>
        <v>0</v>
      </c>
      <c r="E44" s="461">
        <f>Capacity!K52</f>
        <v>0</v>
      </c>
      <c r="F44" s="461">
        <f>Capacity!L52</f>
        <v>0</v>
      </c>
      <c r="G44" s="107"/>
      <c r="H44" s="650" t="s">
        <v>644</v>
      </c>
      <c r="I44" s="651">
        <f>VLOOKUP(H44,payscales!B:K,10,FALSE)</f>
        <v>37.17</v>
      </c>
      <c r="J44" s="652">
        <f t="shared" si="9"/>
        <v>0</v>
      </c>
      <c r="K44" s="652">
        <f t="shared" si="9"/>
        <v>0</v>
      </c>
      <c r="L44" s="652">
        <f t="shared" si="9"/>
        <v>0</v>
      </c>
      <c r="M44" s="652">
        <f t="shared" si="9"/>
        <v>0</v>
      </c>
    </row>
    <row r="45" spans="1:17" x14ac:dyDescent="0.3">
      <c r="A45" s="475"/>
      <c r="B45" s="475"/>
      <c r="C45" s="179"/>
      <c r="D45" s="174"/>
      <c r="E45" s="174"/>
      <c r="F45" s="174"/>
      <c r="G45" s="107"/>
      <c r="I45" s="107"/>
    </row>
    <row r="46" spans="1:17" x14ac:dyDescent="0.3">
      <c r="A46" s="475"/>
      <c r="B46" s="475"/>
      <c r="C46" s="179"/>
      <c r="D46" s="174"/>
      <c r="E46" s="174"/>
      <c r="F46" s="174"/>
      <c r="G46" s="107"/>
      <c r="I46" s="107"/>
    </row>
  </sheetData>
  <sheetProtection algorithmName="SHA-512" hashValue="dkeA9RxYRVDEkG/R0rs1e2+bPdlI/8EcSdKdMkpRMehx7wMgUOJtBmLbXS59hVpdWzBA8wBaKeVoOPnQp4fF9w==" saltValue="vISDyNIm/A4HLQttLzv/kw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CC274614-F87B-4C48-AF3D-FA06DD59C93D}">
          <x14:formula1>
            <xm:f>payscales!$B$18:$B$53</xm:f>
          </x14:formula1>
          <xm:sqref>H41:H44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T79"/>
  <sheetViews>
    <sheetView showGridLines="0" zoomScale="80" zoomScaleNormal="80" zoomScaleSheetLayoutView="25" workbookViewId="0"/>
  </sheetViews>
  <sheetFormatPr defaultRowHeight="14.4" x14ac:dyDescent="0.3"/>
  <cols>
    <col min="1" max="1" width="5.77734375" customWidth="1"/>
    <col min="2" max="2" width="65.5546875" customWidth="1"/>
    <col min="3" max="3" width="16.21875" customWidth="1"/>
    <col min="4" max="4" width="15.44140625" customWidth="1"/>
    <col min="5" max="6" width="13.44140625" customWidth="1"/>
    <col min="7" max="7" width="13.77734375" customWidth="1"/>
    <col min="8" max="8" width="5.77734375" customWidth="1"/>
    <col min="9" max="18" width="13.44140625" customWidth="1"/>
    <col min="19" max="19" width="12.44140625" customWidth="1"/>
  </cols>
  <sheetData>
    <row r="1" spans="1:19" ht="30" customHeight="1" x14ac:dyDescent="0.3">
      <c r="A1" s="243" t="s">
        <v>895</v>
      </c>
    </row>
    <row r="2" spans="1:19" ht="30" customHeight="1" x14ac:dyDescent="0.3">
      <c r="A2" s="126" t="s">
        <v>596</v>
      </c>
      <c r="B2" s="126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4" spans="1:19" x14ac:dyDescent="0.3">
      <c r="A4" s="175" t="s">
        <v>645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4"/>
    </row>
    <row r="5" spans="1:19" x14ac:dyDescent="0.3">
      <c r="A5" s="175" t="s">
        <v>646</v>
      </c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4"/>
    </row>
    <row r="7" spans="1:19" x14ac:dyDescent="0.3">
      <c r="A7" s="763" t="s">
        <v>863</v>
      </c>
      <c r="B7" s="675"/>
      <c r="C7" s="675"/>
      <c r="D7" s="675"/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5"/>
      <c r="S7" s="743"/>
    </row>
    <row r="8" spans="1:19" x14ac:dyDescent="0.3">
      <c r="A8" s="127"/>
      <c r="B8" s="711" t="s">
        <v>647</v>
      </c>
      <c r="C8" s="712" t="s">
        <v>576</v>
      </c>
      <c r="S8" s="128"/>
    </row>
    <row r="9" spans="1:19" x14ac:dyDescent="0.3">
      <c r="A9" s="127"/>
      <c r="B9" s="123" t="s">
        <v>648</v>
      </c>
      <c r="C9" s="122" t="s">
        <v>21</v>
      </c>
      <c r="S9" s="128"/>
    </row>
    <row r="10" spans="1:19" x14ac:dyDescent="0.3">
      <c r="A10" s="127"/>
      <c r="B10" s="123" t="s">
        <v>41</v>
      </c>
      <c r="C10" s="122" t="s">
        <v>67</v>
      </c>
      <c r="D10" s="102">
        <f>IF(C8="QOF",'QOF Population selection'!I14,'ONS Population selection'!I14)</f>
        <v>46437085</v>
      </c>
      <c r="E10" t="str">
        <f>B23&amp;" using mid-2024 ONS data or May 2026 QOF data, based on population selection, organisation type and organisation selected"</f>
        <v>People aged 18 years and above using mid-2024 ONS data or May 2026 QOF data, based on population selection, organisation type and organisation selected</v>
      </c>
      <c r="S10" s="128"/>
    </row>
    <row r="11" spans="1:19" x14ac:dyDescent="0.3">
      <c r="A11" s="127"/>
      <c r="B11" s="123"/>
      <c r="D11" s="428">
        <f>IF(C8="QOF",0,'ONS Population selection'!F443)</f>
        <v>1.4414641786380871E-2</v>
      </c>
      <c r="E11" t="str">
        <f>IF(C8="ONS","ONS population growth rate 2024 to 2026"," ")</f>
        <v>ONS population growth rate 2024 to 2026</v>
      </c>
      <c r="S11" s="630"/>
    </row>
    <row r="12" spans="1:19" x14ac:dyDescent="0.3">
      <c r="A12" s="127"/>
      <c r="B12" s="120"/>
      <c r="D12" s="142">
        <f>(100%+D11)*D10</f>
        <v>47106458.945878722</v>
      </c>
      <c r="E12" t="s">
        <v>649</v>
      </c>
      <c r="S12" s="128"/>
    </row>
    <row r="13" spans="1:19" x14ac:dyDescent="0.3">
      <c r="A13" s="127"/>
      <c r="B13" s="120"/>
      <c r="S13" s="128"/>
    </row>
    <row r="14" spans="1:19" x14ac:dyDescent="0.3">
      <c r="A14" s="127"/>
      <c r="B14" s="123" t="s">
        <v>650</v>
      </c>
      <c r="C14" s="526"/>
      <c r="D14" t="s">
        <v>651</v>
      </c>
      <c r="S14" s="128"/>
    </row>
    <row r="15" spans="1:19" x14ac:dyDescent="0.3">
      <c r="A15" s="127"/>
      <c r="B15" s="120"/>
      <c r="S15" s="128"/>
    </row>
    <row r="16" spans="1:19" x14ac:dyDescent="0.3">
      <c r="A16" s="129"/>
      <c r="B16" s="123" t="s">
        <v>652</v>
      </c>
      <c r="C16" s="277"/>
      <c r="D16" t="s">
        <v>653</v>
      </c>
      <c r="S16" s="128"/>
    </row>
    <row r="17" spans="1:19" x14ac:dyDescent="0.3">
      <c r="A17" s="129"/>
      <c r="B17" s="123" t="s">
        <v>654</v>
      </c>
      <c r="C17" s="277"/>
      <c r="D17" t="str">
        <f>IF(C17=0,"Enter local estimate","Local value")</f>
        <v>Enter local estimate</v>
      </c>
      <c r="S17" s="128"/>
    </row>
    <row r="18" spans="1:19" x14ac:dyDescent="0.3">
      <c r="A18" s="130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2"/>
    </row>
    <row r="19" spans="1:19" x14ac:dyDescent="0.3">
      <c r="A19" s="130"/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2"/>
    </row>
    <row r="21" spans="1:19" x14ac:dyDescent="0.3">
      <c r="A21" s="763" t="s">
        <v>862</v>
      </c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743"/>
    </row>
    <row r="22" spans="1:19" ht="28.8" x14ac:dyDescent="0.3">
      <c r="A22" s="127"/>
      <c r="D22" s="165" t="s">
        <v>617</v>
      </c>
      <c r="E22" s="757" t="s">
        <v>524</v>
      </c>
      <c r="F22" s="674"/>
      <c r="G22" s="674"/>
      <c r="H22" s="674"/>
      <c r="I22" s="674"/>
      <c r="J22" s="674"/>
      <c r="K22" s="674"/>
      <c r="L22" s="674"/>
      <c r="M22" s="674"/>
      <c r="N22" s="674"/>
      <c r="O22" s="674"/>
      <c r="P22" s="674"/>
      <c r="Q22" s="758"/>
      <c r="S22" s="128"/>
    </row>
    <row r="23" spans="1:19" x14ac:dyDescent="0.3">
      <c r="A23" s="129"/>
      <c r="B23" s="525" t="s">
        <v>843</v>
      </c>
      <c r="C23" s="135"/>
      <c r="D23" s="102">
        <f>IF(ISBLANK(C14),D12,C14)</f>
        <v>47106458.945878722</v>
      </c>
      <c r="E23" s="164" t="s">
        <v>655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35"/>
      <c r="S23" s="128"/>
    </row>
    <row r="24" spans="1:19" x14ac:dyDescent="0.3">
      <c r="A24" s="129"/>
      <c r="B24" s="164" t="s">
        <v>847</v>
      </c>
      <c r="C24" s="277">
        <v>5.7999999999999996E-3</v>
      </c>
      <c r="D24" s="427">
        <f t="shared" ref="D24:D27" si="0">D23*$C24</f>
        <v>273217.46188609657</v>
      </c>
      <c r="E24" s="781" t="s">
        <v>844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35"/>
      <c r="S24" s="128"/>
    </row>
    <row r="25" spans="1:19" x14ac:dyDescent="0.3">
      <c r="A25" s="129"/>
      <c r="B25" s="164" t="s">
        <v>848</v>
      </c>
      <c r="C25" s="277">
        <v>0.24</v>
      </c>
      <c r="D25" s="427">
        <f t="shared" si="0"/>
        <v>65572.190852663174</v>
      </c>
      <c r="E25" s="781" t="s">
        <v>844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35"/>
      <c r="S25" s="128"/>
    </row>
    <row r="26" spans="1:19" x14ac:dyDescent="0.3">
      <c r="A26" s="129"/>
      <c r="B26" s="164" t="s">
        <v>849</v>
      </c>
      <c r="C26" s="277">
        <v>0.223</v>
      </c>
      <c r="D26" s="427">
        <f t="shared" si="0"/>
        <v>14622.598560143888</v>
      </c>
      <c r="E26" s="781" t="s">
        <v>845</v>
      </c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35"/>
      <c r="S26" s="128"/>
    </row>
    <row r="27" spans="1:19" x14ac:dyDescent="0.3">
      <c r="A27" s="129"/>
      <c r="B27" s="164" t="s">
        <v>850</v>
      </c>
      <c r="C27" s="277">
        <v>0.9</v>
      </c>
      <c r="D27" s="427">
        <f t="shared" si="0"/>
        <v>13160.338704129499</v>
      </c>
      <c r="E27" t="s">
        <v>846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35"/>
      <c r="S27" s="128"/>
    </row>
    <row r="28" spans="1:19" x14ac:dyDescent="0.3">
      <c r="A28" s="129"/>
      <c r="B28" s="788" t="s">
        <v>656</v>
      </c>
      <c r="C28" s="789"/>
      <c r="D28" s="438">
        <f>D27</f>
        <v>13160.338704129499</v>
      </c>
      <c r="E28" s="164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35"/>
      <c r="S28" s="128"/>
    </row>
    <row r="29" spans="1:19" x14ac:dyDescent="0.3">
      <c r="A29" s="129"/>
      <c r="B29" s="785"/>
      <c r="C29" s="787"/>
      <c r="D29" s="786"/>
      <c r="S29" s="128"/>
    </row>
    <row r="30" spans="1:19" x14ac:dyDescent="0.3">
      <c r="A30" s="129"/>
      <c r="B30" s="764"/>
      <c r="C30" s="194"/>
      <c r="S30" s="128"/>
    </row>
    <row r="31" spans="1:19" ht="43.2" x14ac:dyDescent="0.3">
      <c r="A31" s="129"/>
      <c r="B31" s="131"/>
      <c r="C31" s="132"/>
      <c r="D31" s="440" t="s">
        <v>657</v>
      </c>
      <c r="E31" s="203" t="s">
        <v>658</v>
      </c>
      <c r="F31" s="203" t="s">
        <v>659</v>
      </c>
      <c r="G31" s="203" t="s">
        <v>660</v>
      </c>
      <c r="S31" s="128"/>
    </row>
    <row r="32" spans="1:19" x14ac:dyDescent="0.3">
      <c r="A32" s="129"/>
      <c r="B32" s="164" t="s">
        <v>661</v>
      </c>
      <c r="C32" s="135"/>
      <c r="D32" s="144"/>
      <c r="E32" s="192">
        <f>IF(C16&lt;&gt;"",C16+100%,100%)</f>
        <v>1</v>
      </c>
      <c r="F32" s="192">
        <f>IF($C$16&lt;&gt;"",E32*(100%+$C$16),100%)</f>
        <v>1</v>
      </c>
      <c r="G32" s="192">
        <f>IF($C$16&lt;&gt;"",F32*(100%+$C$16),100%)</f>
        <v>1</v>
      </c>
      <c r="S32" s="128"/>
    </row>
    <row r="33" spans="1:20" x14ac:dyDescent="0.3">
      <c r="A33" s="129"/>
      <c r="B33" s="164" t="s">
        <v>662</v>
      </c>
      <c r="C33" s="135"/>
      <c r="D33" s="144"/>
      <c r="E33" s="192">
        <f>IF(C17&lt;&gt;"",C17+100%,100%)</f>
        <v>1</v>
      </c>
      <c r="F33" s="192">
        <f>IF($C$17&lt;&gt;"",E33*(100%+$C$17),100%)</f>
        <v>1</v>
      </c>
      <c r="G33" s="192">
        <f>IF($C$17&lt;&gt;"",F33*(100%+$C$17),100%)</f>
        <v>1</v>
      </c>
      <c r="S33" s="128"/>
    </row>
    <row r="34" spans="1:20" x14ac:dyDescent="0.3">
      <c r="A34" s="129"/>
      <c r="B34" s="765" t="str">
        <f>B23</f>
        <v>People aged 18 years and above</v>
      </c>
      <c r="C34" s="743"/>
      <c r="D34" s="507">
        <f>D23</f>
        <v>47106458.945878722</v>
      </c>
      <c r="E34" s="507">
        <f>D34*E32</f>
        <v>47106458.945878722</v>
      </c>
      <c r="F34" s="507">
        <f>D34*F32</f>
        <v>47106458.945878722</v>
      </c>
      <c r="G34" s="507">
        <f>D34*G32</f>
        <v>47106458.945878722</v>
      </c>
      <c r="S34" s="128"/>
    </row>
    <row r="35" spans="1:20" x14ac:dyDescent="0.3">
      <c r="A35" s="508"/>
      <c r="B35" s="497" t="str">
        <f>IF(ISBLANK(D30),"Eligible population adjusted for population and disease growth")</f>
        <v>Eligible population adjusted for population and disease growth</v>
      </c>
      <c r="C35" s="135"/>
      <c r="D35" s="142">
        <f>D28</f>
        <v>13160.338704129499</v>
      </c>
      <c r="E35" s="142">
        <f>D$35*E32*E33</f>
        <v>13160.338704129499</v>
      </c>
      <c r="F35" s="142">
        <f t="shared" ref="F35" si="1">E$35*F32*F33</f>
        <v>13160.338704129499</v>
      </c>
      <c r="G35" s="142">
        <f>F$35*G32*G33</f>
        <v>13160.338704129499</v>
      </c>
      <c r="S35" s="128"/>
    </row>
    <row r="36" spans="1:20" x14ac:dyDescent="0.3">
      <c r="A36" s="130"/>
      <c r="B36" s="505"/>
      <c r="C36" s="131"/>
      <c r="D36" s="506"/>
      <c r="E36" s="506"/>
      <c r="F36" s="506"/>
      <c r="G36" s="506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2"/>
    </row>
    <row r="37" spans="1:20" x14ac:dyDescent="0.3">
      <c r="B37" s="120"/>
      <c r="D37" s="194"/>
      <c r="E37" s="194"/>
      <c r="F37" s="194"/>
      <c r="G37" s="194"/>
    </row>
    <row r="38" spans="1:20" ht="15.6" x14ac:dyDescent="0.3">
      <c r="A38" s="763" t="s">
        <v>663</v>
      </c>
      <c r="B38" s="766"/>
      <c r="C38" s="675"/>
      <c r="D38" s="675"/>
      <c r="E38" s="675"/>
      <c r="F38" s="675"/>
      <c r="G38" s="675"/>
      <c r="H38" s="675"/>
      <c r="I38" s="675"/>
      <c r="J38" s="675"/>
      <c r="K38" s="675"/>
      <c r="L38" s="675"/>
      <c r="M38" s="675"/>
      <c r="N38" s="675"/>
      <c r="O38" s="675"/>
      <c r="P38" s="675"/>
      <c r="Q38" s="675"/>
      <c r="R38" s="675"/>
      <c r="S38" s="743"/>
    </row>
    <row r="39" spans="1:20" x14ac:dyDescent="0.3">
      <c r="A39" s="129"/>
      <c r="B39" t="s">
        <v>664</v>
      </c>
      <c r="C39" s="241"/>
      <c r="D39" s="241"/>
      <c r="E39" s="241"/>
      <c r="F39" s="241"/>
      <c r="G39" s="241"/>
      <c r="S39" s="128"/>
    </row>
    <row r="40" spans="1:20" x14ac:dyDescent="0.3">
      <c r="A40" s="129"/>
      <c r="B40" s="527" t="s">
        <v>934</v>
      </c>
      <c r="C40" s="241"/>
      <c r="D40" s="241"/>
      <c r="E40" s="241"/>
      <c r="F40" s="241"/>
      <c r="G40" s="241"/>
      <c r="S40" s="128"/>
    </row>
    <row r="41" spans="1:20" x14ac:dyDescent="0.3">
      <c r="A41" s="129"/>
      <c r="B41" s="527" t="s">
        <v>914</v>
      </c>
      <c r="C41" s="241"/>
      <c r="D41" s="241"/>
      <c r="E41" s="241"/>
      <c r="F41" s="241"/>
      <c r="G41" s="241"/>
      <c r="S41" s="128"/>
    </row>
    <row r="42" spans="1:20" x14ac:dyDescent="0.3">
      <c r="A42" s="129"/>
      <c r="S42" s="128"/>
    </row>
    <row r="43" spans="1:20" x14ac:dyDescent="0.3">
      <c r="A43" s="129"/>
      <c r="D43" s="528" t="s">
        <v>666</v>
      </c>
      <c r="E43" s="529"/>
      <c r="F43" s="529"/>
      <c r="G43" s="530"/>
      <c r="I43" s="528" t="s">
        <v>667</v>
      </c>
      <c r="J43" s="523"/>
      <c r="K43" s="523"/>
      <c r="L43" s="524"/>
      <c r="S43" s="128"/>
    </row>
    <row r="44" spans="1:20" ht="43.2" x14ac:dyDescent="0.3">
      <c r="A44" s="129"/>
      <c r="B44" s="531" t="s">
        <v>619</v>
      </c>
      <c r="C44" s="524"/>
      <c r="D44" s="532" t="s">
        <v>613</v>
      </c>
      <c r="E44" s="444" t="s">
        <v>614</v>
      </c>
      <c r="F44" s="444" t="s">
        <v>615</v>
      </c>
      <c r="G44" s="444" t="s">
        <v>616</v>
      </c>
      <c r="I44" s="532" t="s">
        <v>613</v>
      </c>
      <c r="J44" s="444" t="s">
        <v>614</v>
      </c>
      <c r="K44" s="677" t="s">
        <v>615</v>
      </c>
      <c r="L44" s="643" t="s">
        <v>616</v>
      </c>
      <c r="N44" s="682"/>
      <c r="O44" s="801"/>
      <c r="P44" s="682"/>
      <c r="Q44" s="682"/>
      <c r="R44" s="682"/>
      <c r="S44" s="128"/>
    </row>
    <row r="45" spans="1:20" x14ac:dyDescent="0.3">
      <c r="A45" s="129"/>
      <c r="B45" s="191" t="s">
        <v>851</v>
      </c>
      <c r="C45" s="135"/>
      <c r="D45" s="278">
        <v>0</v>
      </c>
      <c r="E45" s="782">
        <v>0.2</v>
      </c>
      <c r="F45" s="782">
        <v>0.35</v>
      </c>
      <c r="G45" s="782">
        <v>0.4</v>
      </c>
      <c r="I45" s="446">
        <f t="shared" ref="I45:L47" si="2">D$35*D45</f>
        <v>0</v>
      </c>
      <c r="J45" s="446">
        <f t="shared" si="2"/>
        <v>2632.0677408258998</v>
      </c>
      <c r="K45" s="678">
        <f t="shared" si="2"/>
        <v>4606.1185464453247</v>
      </c>
      <c r="L45" s="681">
        <f t="shared" si="2"/>
        <v>5264.1354816517996</v>
      </c>
      <c r="N45" s="802"/>
      <c r="O45" s="803"/>
      <c r="P45" s="803"/>
      <c r="Q45" s="803"/>
      <c r="R45" s="803"/>
      <c r="S45" s="128"/>
    </row>
    <row r="46" spans="1:20" x14ac:dyDescent="0.3">
      <c r="A46" s="129"/>
      <c r="B46" s="191" t="s">
        <v>852</v>
      </c>
      <c r="C46" s="135"/>
      <c r="D46" s="436">
        <v>0.23</v>
      </c>
      <c r="E46" s="782">
        <v>0.14000000000000001</v>
      </c>
      <c r="F46" s="782">
        <v>0.18</v>
      </c>
      <c r="G46" s="782">
        <v>0.23</v>
      </c>
      <c r="I46" s="446">
        <f t="shared" si="2"/>
        <v>3026.8779019497847</v>
      </c>
      <c r="J46" s="446">
        <f>E$35*E46</f>
        <v>1842.4474185781301</v>
      </c>
      <c r="K46" s="678">
        <f t="shared" si="2"/>
        <v>2368.8609667433097</v>
      </c>
      <c r="L46" s="681">
        <f t="shared" si="2"/>
        <v>3026.8779019497847</v>
      </c>
      <c r="M46" s="676"/>
      <c r="N46" s="802"/>
      <c r="O46" s="803"/>
      <c r="P46" s="803"/>
      <c r="Q46" s="803"/>
      <c r="R46" s="803"/>
      <c r="S46" s="128"/>
    </row>
    <row r="47" spans="1:20" x14ac:dyDescent="0.3">
      <c r="A47" s="129"/>
      <c r="B47" s="191" t="s">
        <v>853</v>
      </c>
      <c r="C47" s="135"/>
      <c r="D47" s="443">
        <v>0.77</v>
      </c>
      <c r="E47" s="783">
        <v>0.66</v>
      </c>
      <c r="F47" s="782">
        <v>0.47</v>
      </c>
      <c r="G47" s="782">
        <v>0.37</v>
      </c>
      <c r="I47" s="446">
        <f t="shared" si="2"/>
        <v>10133.460802179714</v>
      </c>
      <c r="J47" s="446">
        <f t="shared" si="2"/>
        <v>8685.8235447254701</v>
      </c>
      <c r="K47" s="678">
        <f t="shared" si="2"/>
        <v>6185.3591909408642</v>
      </c>
      <c r="L47" s="681">
        <f t="shared" si="2"/>
        <v>4869.3253205279143</v>
      </c>
      <c r="M47" s="676"/>
      <c r="N47" s="802"/>
      <c r="O47" s="803"/>
      <c r="P47" s="803"/>
      <c r="Q47" s="803"/>
      <c r="R47" s="803"/>
      <c r="S47" s="128"/>
    </row>
    <row r="48" spans="1:20" s="120" customFormat="1" x14ac:dyDescent="0.3">
      <c r="A48" s="127"/>
      <c r="C48" s="509"/>
      <c r="D48" s="447">
        <f>IF(SUM(D45:D47)&lt;&gt;100%,"ERROR",SUM(D45:D47))</f>
        <v>1</v>
      </c>
      <c r="E48" s="447">
        <f>IF(SUM(E45:E47)&lt;&gt;100%,"ERROR",SUM(E45:E47))</f>
        <v>1</v>
      </c>
      <c r="F48" s="447">
        <f>IF(SUM(F45:F47)&lt;&gt;100%,"ERROR",SUM(F45:F47))</f>
        <v>1</v>
      </c>
      <c r="G48" s="447">
        <f>IF(SUM(G45:G47)&lt;&gt;100%,"ERROR",SUM(G45:G47))</f>
        <v>1</v>
      </c>
      <c r="I48" s="445">
        <f>SUM(I45:I47)</f>
        <v>13160.338704129499</v>
      </c>
      <c r="J48" s="445">
        <f>SUM(J45:J47)</f>
        <v>13160.338704129499</v>
      </c>
      <c r="K48" s="679">
        <f>SUM(K45:K47)</f>
        <v>13160.338704129499</v>
      </c>
      <c r="L48" s="445">
        <f>SUM(L45:L47)</f>
        <v>13160.338704129499</v>
      </c>
      <c r="M48" s="448"/>
      <c r="N48" s="802"/>
      <c r="O48" s="803"/>
      <c r="P48" s="803"/>
      <c r="Q48" s="803"/>
      <c r="R48" s="803"/>
      <c r="S48" s="510"/>
      <c r="T48"/>
    </row>
    <row r="49" spans="1:20" x14ac:dyDescent="0.3">
      <c r="A49" s="129"/>
      <c r="C49" s="241"/>
      <c r="D49" s="767"/>
      <c r="E49" s="767"/>
      <c r="F49" s="767"/>
      <c r="G49" s="241"/>
      <c r="I49" s="448"/>
      <c r="J49" s="448"/>
      <c r="K49" s="448"/>
      <c r="L49" s="448"/>
      <c r="M49" s="448"/>
      <c r="N49" s="448"/>
      <c r="O49" s="804"/>
      <c r="P49" s="804"/>
      <c r="Q49" s="804"/>
      <c r="R49" s="804"/>
      <c r="S49" s="128"/>
    </row>
    <row r="50" spans="1:20" ht="28.8" x14ac:dyDescent="0.3">
      <c r="A50" s="129"/>
      <c r="B50" s="531" t="s">
        <v>672</v>
      </c>
      <c r="C50" s="531" t="s">
        <v>865</v>
      </c>
      <c r="D50" s="531" t="s">
        <v>866</v>
      </c>
      <c r="E50" s="643" t="s">
        <v>858</v>
      </c>
      <c r="F50" s="241"/>
      <c r="S50" s="128"/>
    </row>
    <row r="51" spans="1:20" x14ac:dyDescent="0.3">
      <c r="A51" s="129"/>
      <c r="B51" s="191" t="s">
        <v>851</v>
      </c>
      <c r="C51" s="466">
        <v>0.1</v>
      </c>
      <c r="D51" s="466">
        <v>0.5</v>
      </c>
      <c r="E51" s="466">
        <v>0.1</v>
      </c>
      <c r="F51" s="453"/>
      <c r="S51" s="128"/>
    </row>
    <row r="52" spans="1:20" x14ac:dyDescent="0.3">
      <c r="A52" s="129"/>
      <c r="B52" s="191" t="s">
        <v>852</v>
      </c>
      <c r="C52" s="466">
        <v>0.1</v>
      </c>
      <c r="D52" s="466">
        <v>0.5</v>
      </c>
      <c r="E52" s="466">
        <v>0.1</v>
      </c>
      <c r="F52" s="453"/>
      <c r="S52" s="128"/>
    </row>
    <row r="53" spans="1:20" s="184" customFormat="1" x14ac:dyDescent="0.3">
      <c r="A53" s="129"/>
      <c r="B53" s="451"/>
      <c r="C53" s="218"/>
      <c r="D53" s="218"/>
      <c r="E53" s="218"/>
      <c r="F53" s="218"/>
      <c r="I53" s="528" t="s">
        <v>673</v>
      </c>
      <c r="J53" s="523"/>
      <c r="K53" s="523"/>
      <c r="L53" s="524"/>
      <c r="M53"/>
      <c r="N53"/>
      <c r="O53"/>
      <c r="P53"/>
      <c r="Q53"/>
      <c r="R53"/>
      <c r="S53" s="533"/>
      <c r="T53"/>
    </row>
    <row r="54" spans="1:20" s="184" customFormat="1" ht="72" x14ac:dyDescent="0.3">
      <c r="A54" s="129"/>
      <c r="B54" s="452" t="s">
        <v>876</v>
      </c>
      <c r="E54" s="218"/>
      <c r="F54" s="218"/>
      <c r="I54" s="532" t="s">
        <v>613</v>
      </c>
      <c r="J54" s="444" t="s">
        <v>614</v>
      </c>
      <c r="K54" s="677" t="s">
        <v>615</v>
      </c>
      <c r="L54" s="643" t="s">
        <v>616</v>
      </c>
      <c r="M54" s="682"/>
      <c r="N54" s="203" t="s">
        <v>668</v>
      </c>
      <c r="O54" s="532" t="s">
        <v>621</v>
      </c>
      <c r="P54" s="444" t="s">
        <v>669</v>
      </c>
      <c r="Q54" s="444" t="s">
        <v>670</v>
      </c>
      <c r="R54" s="444" t="s">
        <v>671</v>
      </c>
      <c r="S54" s="533"/>
      <c r="T54"/>
    </row>
    <row r="55" spans="1:20" s="184" customFormat="1" x14ac:dyDescent="0.3">
      <c r="A55" s="129"/>
      <c r="B55" s="191" t="s">
        <v>867</v>
      </c>
      <c r="C55" s="454"/>
      <c r="D55" s="454"/>
      <c r="E55" s="455"/>
      <c r="F55" s="455"/>
      <c r="G55" s="454"/>
      <c r="H55" s="456"/>
      <c r="I55" s="102"/>
      <c r="J55" s="102">
        <f>J45*$C51</f>
        <v>263.20677408259002</v>
      </c>
      <c r="K55" s="102">
        <f>(K45-J45)*C51</f>
        <v>197.4050805619425</v>
      </c>
      <c r="L55" s="102">
        <f>(L45-K45)*C51</f>
        <v>65.801693520647504</v>
      </c>
      <c r="N55" s="185">
        <f>'Unit costs'!O36</f>
        <v>0</v>
      </c>
      <c r="O55" s="185">
        <f>I55*$N55/1000</f>
        <v>0</v>
      </c>
      <c r="P55" s="185">
        <f t="shared" ref="P55" si="3">J55*$N55/1000</f>
        <v>0</v>
      </c>
      <c r="Q55" s="185">
        <f t="shared" ref="Q55:R55" si="4">K55*$N55/1000</f>
        <v>0</v>
      </c>
      <c r="R55" s="185">
        <f t="shared" si="4"/>
        <v>0</v>
      </c>
      <c r="S55" s="533"/>
      <c r="T55"/>
    </row>
    <row r="56" spans="1:20" s="184" customFormat="1" x14ac:dyDescent="0.3">
      <c r="A56" s="129"/>
      <c r="B56" s="191" t="s">
        <v>868</v>
      </c>
      <c r="C56" s="454"/>
      <c r="D56" s="454"/>
      <c r="E56" s="455"/>
      <c r="F56" s="455"/>
      <c r="G56" s="454"/>
      <c r="H56" s="456"/>
      <c r="I56" s="102"/>
      <c r="J56" s="102">
        <f>J45-J55</f>
        <v>2368.8609667433097</v>
      </c>
      <c r="K56" s="102">
        <f>K45-K55-K57-K58</f>
        <v>3224.2829825117269</v>
      </c>
      <c r="L56" s="102">
        <f>L45-L55-L57-L58</f>
        <v>2520.2048618407989</v>
      </c>
      <c r="N56" s="185">
        <f>'Unit costs'!O38</f>
        <v>0</v>
      </c>
      <c r="O56" s="185">
        <f t="shared" ref="O56:O63" si="5">I56*$N56/1000</f>
        <v>0</v>
      </c>
      <c r="P56" s="185">
        <f t="shared" ref="P56:P63" si="6">J56*$N56/1000</f>
        <v>0</v>
      </c>
      <c r="Q56" s="185">
        <f t="shared" ref="Q56:Q63" si="7">K56*$N56/1000</f>
        <v>0</v>
      </c>
      <c r="R56" s="185">
        <f t="shared" ref="R56:R63" si="8">L56*$N56/1000</f>
        <v>0</v>
      </c>
      <c r="S56" s="533"/>
      <c r="T56"/>
    </row>
    <row r="57" spans="1:20" s="184" customFormat="1" x14ac:dyDescent="0.3">
      <c r="A57" s="129"/>
      <c r="B57" s="191" t="s">
        <v>854</v>
      </c>
      <c r="C57" s="454"/>
      <c r="D57" s="454"/>
      <c r="E57" s="455"/>
      <c r="F57" s="455"/>
      <c r="G57" s="454"/>
      <c r="H57" s="456"/>
      <c r="I57" s="102"/>
      <c r="J57" s="102"/>
      <c r="K57" s="102">
        <f>J56*(100%-D51)</f>
        <v>1184.4304833716549</v>
      </c>
      <c r="L57" s="102">
        <f>K56*(100%-D51)</f>
        <v>1612.1414912558635</v>
      </c>
      <c r="N57" s="185">
        <f>N56</f>
        <v>0</v>
      </c>
      <c r="O57" s="185">
        <f t="shared" si="5"/>
        <v>0</v>
      </c>
      <c r="P57" s="185">
        <f t="shared" si="6"/>
        <v>0</v>
      </c>
      <c r="Q57" s="185">
        <f t="shared" si="7"/>
        <v>0</v>
      </c>
      <c r="R57" s="185">
        <f t="shared" si="8"/>
        <v>0</v>
      </c>
      <c r="S57" s="533"/>
      <c r="T57"/>
    </row>
    <row r="58" spans="1:20" s="184" customFormat="1" x14ac:dyDescent="0.3">
      <c r="A58" s="129"/>
      <c r="B58" s="191" t="s">
        <v>864</v>
      </c>
      <c r="C58" s="454"/>
      <c r="D58" s="454"/>
      <c r="E58" s="455"/>
      <c r="F58" s="455"/>
      <c r="G58" s="454"/>
      <c r="H58" s="456"/>
      <c r="I58" s="102"/>
      <c r="J58" s="102"/>
      <c r="K58" s="102"/>
      <c r="L58" s="102">
        <f>K57*(100%-E51)</f>
        <v>1065.9874350344894</v>
      </c>
      <c r="N58" s="185">
        <f>N57</f>
        <v>0</v>
      </c>
      <c r="O58" s="185">
        <f t="shared" si="5"/>
        <v>0</v>
      </c>
      <c r="P58" s="185">
        <f t="shared" si="6"/>
        <v>0</v>
      </c>
      <c r="Q58" s="185">
        <f t="shared" si="7"/>
        <v>0</v>
      </c>
      <c r="R58" s="185">
        <f t="shared" si="8"/>
        <v>0</v>
      </c>
      <c r="S58" s="533"/>
      <c r="T58"/>
    </row>
    <row r="59" spans="1:20" s="184" customFormat="1" x14ac:dyDescent="0.3">
      <c r="A59" s="129"/>
      <c r="B59" s="191" t="s">
        <v>921</v>
      </c>
      <c r="C59" s="454"/>
      <c r="D59" s="454"/>
      <c r="E59" s="455"/>
      <c r="F59" s="455"/>
      <c r="G59" s="454"/>
      <c r="H59" s="456"/>
      <c r="I59" s="102">
        <f>130/3024*I46</f>
        <v>130.12371932985184</v>
      </c>
      <c r="J59" s="102">
        <f>(J46-J61-J62)*C52</f>
        <v>73.419371056265319</v>
      </c>
      <c r="K59" s="102">
        <f>(K46-K61-K62)*C52</f>
        <v>150.9671020667341</v>
      </c>
      <c r="L59" s="102">
        <f>(L46-L61-L62)*C52</f>
        <v>173.61091792792081</v>
      </c>
      <c r="N59" s="185">
        <f>'Unit costs'!O53</f>
        <v>0</v>
      </c>
      <c r="O59" s="185">
        <f t="shared" si="5"/>
        <v>0</v>
      </c>
      <c r="P59" s="185">
        <f t="shared" si="6"/>
        <v>0</v>
      </c>
      <c r="Q59" s="185">
        <f t="shared" si="7"/>
        <v>0</v>
      </c>
      <c r="R59" s="185">
        <f t="shared" si="8"/>
        <v>0</v>
      </c>
      <c r="S59" s="533"/>
      <c r="T59"/>
    </row>
    <row r="60" spans="1:20" s="184" customFormat="1" x14ac:dyDescent="0.3">
      <c r="A60" s="129"/>
      <c r="B60" s="191" t="s">
        <v>920</v>
      </c>
      <c r="C60" s="454"/>
      <c r="D60" s="454"/>
      <c r="E60" s="455"/>
      <c r="F60" s="455"/>
      <c r="G60" s="454"/>
      <c r="H60" s="456"/>
      <c r="I60" s="102">
        <f>1174/3024*I46</f>
        <v>1175.1172807172777</v>
      </c>
      <c r="J60" s="102">
        <f>J46-J59-J61-J62</f>
        <v>660.77433950638772</v>
      </c>
      <c r="K60" s="102">
        <f>K46-K59-K61-K62</f>
        <v>1358.7039186006068</v>
      </c>
      <c r="L60" s="102">
        <f>L46-L59-L61-L62</f>
        <v>1562.4982613512875</v>
      </c>
      <c r="N60" s="185">
        <f>'Unit costs'!O55</f>
        <v>0</v>
      </c>
      <c r="O60" s="185">
        <f t="shared" si="5"/>
        <v>0</v>
      </c>
      <c r="P60" s="185">
        <f t="shared" si="6"/>
        <v>0</v>
      </c>
      <c r="Q60" s="185">
        <f t="shared" si="7"/>
        <v>0</v>
      </c>
      <c r="R60" s="185">
        <f t="shared" si="8"/>
        <v>0</v>
      </c>
      <c r="S60" s="533"/>
      <c r="T60"/>
    </row>
    <row r="61" spans="1:20" s="184" customFormat="1" x14ac:dyDescent="0.3">
      <c r="A61" s="129"/>
      <c r="B61" s="191" t="s">
        <v>856</v>
      </c>
      <c r="C61" s="454"/>
      <c r="D61" s="454"/>
      <c r="E61" s="455"/>
      <c r="F61" s="455"/>
      <c r="G61" s="454"/>
      <c r="H61" s="456"/>
      <c r="I61" s="102">
        <f>578/3024*I46</f>
        <v>578.55007517426441</v>
      </c>
      <c r="J61" s="102">
        <f>I60*(100%-D52)</f>
        <v>587.55864035863885</v>
      </c>
      <c r="K61" s="102">
        <f>J60*(100%-D52)</f>
        <v>330.38716975319386</v>
      </c>
      <c r="L61" s="102">
        <f>K60*(100%-D52)</f>
        <v>679.35195930030341</v>
      </c>
      <c r="N61" s="185">
        <f>N60</f>
        <v>0</v>
      </c>
      <c r="O61" s="185">
        <f t="shared" si="5"/>
        <v>0</v>
      </c>
      <c r="P61" s="185">
        <f t="shared" si="6"/>
        <v>0</v>
      </c>
      <c r="Q61" s="185">
        <f t="shared" si="7"/>
        <v>0</v>
      </c>
      <c r="R61" s="185">
        <f t="shared" si="8"/>
        <v>0</v>
      </c>
      <c r="S61" s="533"/>
      <c r="T61"/>
    </row>
    <row r="62" spans="1:20" s="184" customFormat="1" x14ac:dyDescent="0.3">
      <c r="A62" s="129"/>
      <c r="B62" s="191" t="s">
        <v>918</v>
      </c>
      <c r="C62" s="454"/>
      <c r="D62" s="454"/>
      <c r="E62" s="455"/>
      <c r="F62" s="455"/>
      <c r="G62" s="454"/>
      <c r="H62" s="456"/>
      <c r="I62" s="102">
        <f>1142/3024*I46</f>
        <v>1143.0868267283911</v>
      </c>
      <c r="J62" s="102">
        <f>I61*(100%-E52)</f>
        <v>520.69506765683798</v>
      </c>
      <c r="K62" s="102">
        <f>J61*(100%-E52)</f>
        <v>528.802776322775</v>
      </c>
      <c r="L62" s="102">
        <f>L61*(100%-E52)</f>
        <v>611.41676337027309</v>
      </c>
      <c r="N62" s="185">
        <f>N61</f>
        <v>0</v>
      </c>
      <c r="O62" s="185">
        <f t="shared" si="5"/>
        <v>0</v>
      </c>
      <c r="P62" s="185">
        <f t="shared" si="6"/>
        <v>0</v>
      </c>
      <c r="Q62" s="185">
        <f t="shared" si="7"/>
        <v>0</v>
      </c>
      <c r="R62" s="185">
        <f t="shared" si="8"/>
        <v>0</v>
      </c>
      <c r="S62" s="533"/>
      <c r="T62"/>
    </row>
    <row r="63" spans="1:20" s="184" customFormat="1" x14ac:dyDescent="0.3">
      <c r="A63" s="129"/>
      <c r="B63" s="191" t="s">
        <v>857</v>
      </c>
      <c r="C63" s="454"/>
      <c r="D63" s="454"/>
      <c r="E63" s="455"/>
      <c r="F63" s="455"/>
      <c r="G63" s="454"/>
      <c r="H63" s="456"/>
      <c r="I63" s="102">
        <f>I47</f>
        <v>10133.460802179714</v>
      </c>
      <c r="J63" s="102">
        <f>J47</f>
        <v>8685.8235447254701</v>
      </c>
      <c r="K63" s="102">
        <f>K47</f>
        <v>6185.3591909408642</v>
      </c>
      <c r="L63" s="102">
        <f>L47</f>
        <v>4869.3253205279143</v>
      </c>
      <c r="N63" s="185">
        <v>0</v>
      </c>
      <c r="O63" s="185">
        <f t="shared" si="5"/>
        <v>0</v>
      </c>
      <c r="P63" s="185">
        <f t="shared" si="6"/>
        <v>0</v>
      </c>
      <c r="Q63" s="185">
        <f t="shared" si="7"/>
        <v>0</v>
      </c>
      <c r="R63" s="185">
        <f t="shared" si="8"/>
        <v>0</v>
      </c>
      <c r="S63" s="533"/>
      <c r="T63"/>
    </row>
    <row r="64" spans="1:20" s="184" customFormat="1" x14ac:dyDescent="0.3">
      <c r="A64" s="129"/>
      <c r="B64" s="451"/>
      <c r="E64" s="218"/>
      <c r="F64" s="218"/>
      <c r="I64" s="142">
        <f>SUM(I55:I63)</f>
        <v>13160.338704129499</v>
      </c>
      <c r="J64" s="142">
        <f>SUM(J55:J63)</f>
        <v>13160.338704129499</v>
      </c>
      <c r="K64" s="142">
        <f>SUM(K55:K63)</f>
        <v>13160.338704129499</v>
      </c>
      <c r="L64" s="680">
        <f>SUM(L55:L63)</f>
        <v>13160.338704129499</v>
      </c>
      <c r="M64" s="194"/>
      <c r="N64" s="194"/>
      <c r="O64" s="186">
        <f>SUM(O55:O63)</f>
        <v>0</v>
      </c>
      <c r="P64" s="186">
        <f>SUM(P55:P63)</f>
        <v>0</v>
      </c>
      <c r="Q64" s="186">
        <f>SUM(Q55:Q63)</f>
        <v>0</v>
      </c>
      <c r="R64" s="186">
        <f>SUM(R55:R63)</f>
        <v>0</v>
      </c>
      <c r="S64" s="533"/>
      <c r="T64"/>
    </row>
    <row r="65" spans="1:19" x14ac:dyDescent="0.3">
      <c r="A65" s="130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2"/>
    </row>
    <row r="68" spans="1:19" x14ac:dyDescent="0.3">
      <c r="A68" s="770" t="s">
        <v>675</v>
      </c>
      <c r="B68" s="674"/>
      <c r="C68" s="674"/>
      <c r="D68" s="674"/>
      <c r="E68" s="674"/>
      <c r="F68" s="674"/>
      <c r="G68" s="674"/>
      <c r="H68" s="674"/>
      <c r="I68" s="674"/>
      <c r="J68" s="674"/>
      <c r="K68" s="674"/>
      <c r="L68" s="674"/>
      <c r="M68" s="674"/>
      <c r="N68" s="674"/>
      <c r="O68" s="674"/>
      <c r="P68" s="674"/>
      <c r="Q68" s="674"/>
      <c r="R68" s="674"/>
      <c r="S68" s="758"/>
    </row>
    <row r="69" spans="1:19" x14ac:dyDescent="0.3">
      <c r="A69" s="161"/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62"/>
    </row>
    <row r="70" spans="1:19" x14ac:dyDescent="0.3">
      <c r="A70" s="161"/>
      <c r="B70" s="293" t="s">
        <v>676</v>
      </c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62"/>
    </row>
    <row r="71" spans="1:19" x14ac:dyDescent="0.3">
      <c r="A71" s="161"/>
      <c r="B71" s="797" t="s">
        <v>879</v>
      </c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62"/>
    </row>
    <row r="72" spans="1:19" x14ac:dyDescent="0.3">
      <c r="A72" s="161"/>
      <c r="B72" s="797" t="s">
        <v>880</v>
      </c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62"/>
    </row>
    <row r="73" spans="1:19" x14ac:dyDescent="0.3">
      <c r="A73" s="161"/>
      <c r="B73" s="212" t="s">
        <v>679</v>
      </c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62"/>
    </row>
    <row r="74" spans="1:19" x14ac:dyDescent="0.3">
      <c r="A74" s="161"/>
      <c r="B74" s="212" t="s">
        <v>680</v>
      </c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62"/>
    </row>
    <row r="75" spans="1:19" x14ac:dyDescent="0.3">
      <c r="A75" s="161"/>
      <c r="B75" s="157" t="s">
        <v>881</v>
      </c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62"/>
    </row>
    <row r="76" spans="1:19" x14ac:dyDescent="0.3">
      <c r="A76" s="161"/>
      <c r="B76" s="212" t="s">
        <v>682</v>
      </c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62"/>
    </row>
    <row r="77" spans="1:19" x14ac:dyDescent="0.3">
      <c r="A77" s="161"/>
      <c r="B77" s="212" t="s">
        <v>878</v>
      </c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62"/>
    </row>
    <row r="78" spans="1:19" x14ac:dyDescent="0.3">
      <c r="A78" s="161"/>
      <c r="B78" s="212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62"/>
    </row>
    <row r="79" spans="1:19" x14ac:dyDescent="0.3">
      <c r="A79" s="159"/>
      <c r="B79" s="163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60"/>
    </row>
  </sheetData>
  <sheetProtection algorithmName="SHA-512" hashValue="I+tNBLGnKvmD9EBBLnjeXq9HbmCc+5ZJG1AF5JDEiNKeS4Tn2ve0nb8LXEWeoKy2asJ9ntTHdQy++C/6UORUhQ==" saltValue="LD/OsA1mlR57ga7pE2caLQ==" spinCount="100000" sheet="1" objects="1" scenarios="1"/>
  <protectedRanges>
    <protectedRange sqref="I46:M47 C9:C10 C16:C17 C30 D32:D37 I45:L45 D28:D29 C24:D27 E35:G37 D45:G47" name="Range1"/>
  </protectedRanges>
  <phoneticPr fontId="43" type="noConversion"/>
  <conditionalFormatting sqref="D10 D12">
    <cfRule type="cellIs" dxfId="1" priority="3" operator="equal">
      <formula>0</formula>
    </cfRule>
  </conditionalFormatting>
  <dataValidations disablePrompts="1" count="1">
    <dataValidation type="list" allowBlank="1" showInputMessage="1" showErrorMessage="1" sqref="C9" xr:uid="{A1309421-97D1-407A-BD55-015169719BCD}">
      <formula1>ORGTYPE</formula1>
    </dataValidation>
  </dataValidations>
  <hyperlinks>
    <hyperlink ref="E24" r:id="rId1" display="Harries M et al (2021). The epidemiology of alopecia areata: a population-based cohort study in UK primary care*. British Journal of Dermatology Volume186, Issue2" xr:uid="{18052E25-41AC-416F-9CCC-86E19B6414B6}"/>
    <hyperlink ref="E25" r:id="rId2" display="Harries M et al (2021). The epidemiology of alopecia areata: a population-based cohort study in UK primary care*. British Journal of Dermatology Volume186, Issue2" xr:uid="{0FF65F6A-9AFD-46F5-90B9-1302F68F7879}"/>
    <hyperlink ref="E26" r:id="rId3" xr:uid="{DC6959E7-E3D5-4C13-B7B9-532C0A0A748A}"/>
  </hyperlinks>
  <pageMargins left="0.7" right="0.7" top="0.75" bottom="0.75" header="0.3" footer="0.3"/>
  <pageSetup paperSize="9" scale="34" fitToHeight="0" orientation="portrait"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A6BC5C51-FF9A-4F12-89AC-EF46E73BECE7}">
          <x14:formula1>
            <xm:f>INDIRECT('ONS Population selection'!$O$7)</xm:f>
          </x14:formula1>
          <xm:sqref>C10</xm:sqref>
        </x14:dataValidation>
        <x14:dataValidation type="list" allowBlank="1" showInputMessage="1" showErrorMessage="1" xr:uid="{79A3CE6A-82AB-4CEE-A1DE-F58E8B559288}">
          <x14:formula1>
            <xm:f>'QOF or ONS list'!$A$2:$A$3</xm:f>
          </x14:formula1>
          <xm:sqref>C8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0FC04-429C-4FEF-8266-D122428776C9}">
  <sheetPr>
    <tabColor theme="8" tint="0.59999389629810485"/>
    <pageSetUpPr fitToPage="1"/>
  </sheetPr>
  <dimension ref="A1:T78"/>
  <sheetViews>
    <sheetView showGridLines="0" zoomScale="80" zoomScaleNormal="80" zoomScaleSheetLayoutView="25" workbookViewId="0"/>
  </sheetViews>
  <sheetFormatPr defaultRowHeight="14.4" x14ac:dyDescent="0.3"/>
  <cols>
    <col min="1" max="1" width="5.77734375" customWidth="1"/>
    <col min="2" max="2" width="65.5546875" customWidth="1"/>
    <col min="3" max="3" width="16.21875" customWidth="1"/>
    <col min="4" max="4" width="15.44140625" customWidth="1"/>
    <col min="5" max="6" width="13.44140625" customWidth="1"/>
    <col min="7" max="7" width="13.77734375" customWidth="1"/>
    <col min="8" max="8" width="5.77734375" customWidth="1"/>
    <col min="9" max="18" width="13.44140625" customWidth="1"/>
    <col min="19" max="19" width="12.44140625" customWidth="1"/>
  </cols>
  <sheetData>
    <row r="1" spans="1:19" ht="30" customHeight="1" x14ac:dyDescent="0.3">
      <c r="A1" s="243" t="s">
        <v>895</v>
      </c>
    </row>
    <row r="2" spans="1:19" ht="30" customHeight="1" x14ac:dyDescent="0.3">
      <c r="A2" s="126" t="s">
        <v>596</v>
      </c>
      <c r="B2" s="126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4" spans="1:19" x14ac:dyDescent="0.3">
      <c r="A4" s="175" t="s">
        <v>645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4"/>
    </row>
    <row r="5" spans="1:19" x14ac:dyDescent="0.3">
      <c r="A5" s="175" t="s">
        <v>646</v>
      </c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4"/>
    </row>
    <row r="7" spans="1:19" x14ac:dyDescent="0.3">
      <c r="A7" s="763" t="s">
        <v>912</v>
      </c>
      <c r="B7" s="675"/>
      <c r="C7" s="675"/>
      <c r="D7" s="675"/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5"/>
      <c r="S7" s="743"/>
    </row>
    <row r="8" spans="1:19" x14ac:dyDescent="0.3">
      <c r="A8" s="127"/>
      <c r="B8" s="711" t="s">
        <v>647</v>
      </c>
      <c r="C8" s="712" t="s">
        <v>576</v>
      </c>
      <c r="S8" s="128"/>
    </row>
    <row r="9" spans="1:19" x14ac:dyDescent="0.3">
      <c r="A9" s="127"/>
      <c r="B9" s="123" t="s">
        <v>648</v>
      </c>
      <c r="C9" s="122" t="s">
        <v>21</v>
      </c>
      <c r="S9" s="128"/>
    </row>
    <row r="10" spans="1:19" x14ac:dyDescent="0.3">
      <c r="A10" s="127"/>
      <c r="B10" s="123" t="s">
        <v>41</v>
      </c>
      <c r="C10" s="122" t="s">
        <v>67</v>
      </c>
      <c r="D10" s="102">
        <f>IF(C8="QOF",'QOF Population selection'!F14,'ONS Population selection'!F14)</f>
        <v>4301130</v>
      </c>
      <c r="E10" t="str">
        <f>B23&amp;" using mid-2024 ONS data or May 2026 QOF data, based on population selection, organisation type and organisation selected"</f>
        <v>People aged 12-17 years using mid-2024 ONS data or May 2026 QOF data, based on population selection, organisation type and organisation selected</v>
      </c>
      <c r="S10" s="128"/>
    </row>
    <row r="11" spans="1:19" x14ac:dyDescent="0.3">
      <c r="A11" s="127"/>
      <c r="B11" s="123"/>
      <c r="D11" s="428">
        <f>IF(C8="QOF",0,'ONS Population selection'!F443)</f>
        <v>1.4414641786380871E-2</v>
      </c>
      <c r="E11" t="str">
        <f>IF(C8="ONS","ONS population growth rate 2024 to 2026"," ")</f>
        <v>ONS population growth rate 2024 to 2026</v>
      </c>
      <c r="S11" s="630"/>
    </row>
    <row r="12" spans="1:19" x14ac:dyDescent="0.3">
      <c r="A12" s="127"/>
      <c r="B12" s="120"/>
      <c r="D12" s="142">
        <f>(100%+D11)*D10</f>
        <v>4363129.2482266566</v>
      </c>
      <c r="E12" t="s">
        <v>649</v>
      </c>
      <c r="S12" s="128"/>
    </row>
    <row r="13" spans="1:19" x14ac:dyDescent="0.3">
      <c r="A13" s="127"/>
      <c r="B13" s="120"/>
      <c r="S13" s="128"/>
    </row>
    <row r="14" spans="1:19" x14ac:dyDescent="0.3">
      <c r="A14" s="127"/>
      <c r="B14" s="123" t="s">
        <v>650</v>
      </c>
      <c r="C14" s="526"/>
      <c r="D14" t="s">
        <v>651</v>
      </c>
      <c r="S14" s="128"/>
    </row>
    <row r="15" spans="1:19" x14ac:dyDescent="0.3">
      <c r="A15" s="127"/>
      <c r="B15" s="120"/>
      <c r="S15" s="128"/>
    </row>
    <row r="16" spans="1:19" x14ac:dyDescent="0.3">
      <c r="A16" s="129"/>
      <c r="B16" s="123" t="s">
        <v>652</v>
      </c>
      <c r="C16" s="277"/>
      <c r="D16" t="s">
        <v>653</v>
      </c>
      <c r="S16" s="128"/>
    </row>
    <row r="17" spans="1:19" x14ac:dyDescent="0.3">
      <c r="A17" s="129"/>
      <c r="B17" s="123" t="s">
        <v>654</v>
      </c>
      <c r="C17" s="277"/>
      <c r="D17" t="str">
        <f>IF(C17=0,"Enter local estimate","Local value")</f>
        <v>Enter local estimate</v>
      </c>
      <c r="S17" s="128"/>
    </row>
    <row r="18" spans="1:19" x14ac:dyDescent="0.3">
      <c r="A18" s="130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2"/>
    </row>
    <row r="19" spans="1:19" x14ac:dyDescent="0.3">
      <c r="A19" s="130"/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2"/>
    </row>
    <row r="21" spans="1:19" x14ac:dyDescent="0.3">
      <c r="A21" s="763" t="s">
        <v>862</v>
      </c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743"/>
    </row>
    <row r="22" spans="1:19" ht="28.8" x14ac:dyDescent="0.3">
      <c r="A22" s="127"/>
      <c r="D22" s="165" t="s">
        <v>617</v>
      </c>
      <c r="E22" s="757" t="s">
        <v>524</v>
      </c>
      <c r="F22" s="674"/>
      <c r="G22" s="674"/>
      <c r="H22" s="674"/>
      <c r="I22" s="674"/>
      <c r="J22" s="674"/>
      <c r="K22" s="674"/>
      <c r="L22" s="674"/>
      <c r="M22" s="674"/>
      <c r="N22" s="674"/>
      <c r="O22" s="674"/>
      <c r="P22" s="674"/>
      <c r="Q22" s="758"/>
      <c r="S22" s="128"/>
    </row>
    <row r="23" spans="1:19" x14ac:dyDescent="0.3">
      <c r="A23" s="129"/>
      <c r="B23" s="525" t="s">
        <v>913</v>
      </c>
      <c r="C23" s="135"/>
      <c r="D23" s="102">
        <f>IF(ISBLANK(C14),D12,C14)</f>
        <v>4363129.2482266566</v>
      </c>
      <c r="E23" s="164" t="s">
        <v>655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35"/>
      <c r="S23" s="128"/>
    </row>
    <row r="24" spans="1:19" x14ac:dyDescent="0.3">
      <c r="A24" s="129"/>
      <c r="B24" s="164" t="s">
        <v>847</v>
      </c>
      <c r="C24" s="277">
        <v>5.7999999999999996E-3</v>
      </c>
      <c r="D24" s="427">
        <f t="shared" ref="D24:D27" si="0">D23*$C24</f>
        <v>25306.149639714607</v>
      </c>
      <c r="E24" s="808" t="s">
        <v>935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35"/>
      <c r="S24" s="128"/>
    </row>
    <row r="25" spans="1:19" x14ac:dyDescent="0.3">
      <c r="A25" s="129"/>
      <c r="B25" s="164" t="s">
        <v>848</v>
      </c>
      <c r="C25" s="277">
        <v>0.24</v>
      </c>
      <c r="D25" s="427">
        <f t="shared" si="0"/>
        <v>6073.4759135315053</v>
      </c>
      <c r="E25" s="781" t="s">
        <v>844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35"/>
      <c r="S25" s="128"/>
    </row>
    <row r="26" spans="1:19" x14ac:dyDescent="0.3">
      <c r="A26" s="129"/>
      <c r="B26" s="164" t="s">
        <v>849</v>
      </c>
      <c r="C26" s="277">
        <v>0.223</v>
      </c>
      <c r="D26" s="427">
        <f t="shared" si="0"/>
        <v>1354.3851287175257</v>
      </c>
      <c r="E26" s="781" t="s">
        <v>845</v>
      </c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35"/>
      <c r="S26" s="128"/>
    </row>
    <row r="27" spans="1:19" x14ac:dyDescent="0.3">
      <c r="A27" s="129"/>
      <c r="B27" s="164" t="s">
        <v>850</v>
      </c>
      <c r="C27" s="277">
        <v>0.9</v>
      </c>
      <c r="D27" s="427">
        <f t="shared" si="0"/>
        <v>1218.9466158457733</v>
      </c>
      <c r="E27" t="s">
        <v>846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35"/>
      <c r="S27" s="128"/>
    </row>
    <row r="28" spans="1:19" x14ac:dyDescent="0.3">
      <c r="A28" s="129"/>
      <c r="B28" s="788" t="s">
        <v>656</v>
      </c>
      <c r="C28" s="789"/>
      <c r="D28" s="438">
        <f>D27</f>
        <v>1218.9466158457733</v>
      </c>
      <c r="E28" s="164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35"/>
      <c r="S28" s="128"/>
    </row>
    <row r="29" spans="1:19" x14ac:dyDescent="0.3">
      <c r="A29" s="129"/>
      <c r="B29" s="785"/>
      <c r="C29" s="787"/>
      <c r="D29" s="786"/>
      <c r="S29" s="128"/>
    </row>
    <row r="30" spans="1:19" x14ac:dyDescent="0.3">
      <c r="A30" s="129"/>
      <c r="B30" s="764"/>
      <c r="C30" s="194"/>
      <c r="S30" s="128"/>
    </row>
    <row r="31" spans="1:19" ht="43.2" x14ac:dyDescent="0.3">
      <c r="A31" s="129"/>
      <c r="B31" s="131"/>
      <c r="C31" s="132"/>
      <c r="D31" s="440" t="s">
        <v>657</v>
      </c>
      <c r="E31" s="203" t="s">
        <v>658</v>
      </c>
      <c r="F31" s="203" t="s">
        <v>659</v>
      </c>
      <c r="G31" s="203" t="s">
        <v>660</v>
      </c>
      <c r="S31" s="128"/>
    </row>
    <row r="32" spans="1:19" x14ac:dyDescent="0.3">
      <c r="A32" s="129"/>
      <c r="B32" s="164" t="s">
        <v>661</v>
      </c>
      <c r="C32" s="135"/>
      <c r="D32" s="144"/>
      <c r="E32" s="192">
        <f>IF(C16&lt;&gt;"",C16+100%,100%)</f>
        <v>1</v>
      </c>
      <c r="F32" s="192">
        <f>IF($C$16&lt;&gt;"",E32*(100%+$C$16),100%)</f>
        <v>1</v>
      </c>
      <c r="G32" s="192">
        <f>IF($C$16&lt;&gt;"",F32*(100%+$C$16),100%)</f>
        <v>1</v>
      </c>
      <c r="S32" s="128"/>
    </row>
    <row r="33" spans="1:20" x14ac:dyDescent="0.3">
      <c r="A33" s="129"/>
      <c r="B33" s="164" t="s">
        <v>662</v>
      </c>
      <c r="C33" s="135"/>
      <c r="D33" s="144"/>
      <c r="E33" s="192">
        <f>IF(C17&lt;&gt;"",C17+100%,100%)</f>
        <v>1</v>
      </c>
      <c r="F33" s="192">
        <f>IF($C$17&lt;&gt;"",E33*(100%+$C$17),100%)</f>
        <v>1</v>
      </c>
      <c r="G33" s="192">
        <f>IF($C$17&lt;&gt;"",F33*(100%+$C$17),100%)</f>
        <v>1</v>
      </c>
      <c r="S33" s="128"/>
    </row>
    <row r="34" spans="1:20" x14ac:dyDescent="0.3">
      <c r="A34" s="129"/>
      <c r="B34" s="765" t="str">
        <f>B23</f>
        <v>People aged 12-17 years</v>
      </c>
      <c r="C34" s="743"/>
      <c r="D34" s="507">
        <f>D23</f>
        <v>4363129.2482266566</v>
      </c>
      <c r="E34" s="507">
        <f>D34*E32</f>
        <v>4363129.2482266566</v>
      </c>
      <c r="F34" s="507">
        <f>D34*F32</f>
        <v>4363129.2482266566</v>
      </c>
      <c r="G34" s="507">
        <f>D34*G32</f>
        <v>4363129.2482266566</v>
      </c>
      <c r="S34" s="128"/>
    </row>
    <row r="35" spans="1:20" x14ac:dyDescent="0.3">
      <c r="A35" s="508"/>
      <c r="B35" s="497" t="str">
        <f>IF(ISBLANK(D30),"Eligible population adjusted for population and disease growth")</f>
        <v>Eligible population adjusted for population and disease growth</v>
      </c>
      <c r="C35" s="135"/>
      <c r="D35" s="142">
        <f>D28</f>
        <v>1218.9466158457733</v>
      </c>
      <c r="E35" s="142">
        <f>D$35*E32*E33</f>
        <v>1218.9466158457733</v>
      </c>
      <c r="F35" s="142">
        <f t="shared" ref="F35" si="1">E$35*F32*F33</f>
        <v>1218.9466158457733</v>
      </c>
      <c r="G35" s="142">
        <f>F$35*G32*G33</f>
        <v>1218.9466158457733</v>
      </c>
      <c r="S35" s="128"/>
    </row>
    <row r="36" spans="1:20" x14ac:dyDescent="0.3">
      <c r="A36" s="130"/>
      <c r="B36" s="505"/>
      <c r="C36" s="131"/>
      <c r="D36" s="506"/>
      <c r="E36" s="506"/>
      <c r="F36" s="506"/>
      <c r="G36" s="506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2"/>
    </row>
    <row r="37" spans="1:20" x14ac:dyDescent="0.3">
      <c r="B37" s="120"/>
      <c r="D37" s="194"/>
      <c r="E37" s="194"/>
      <c r="F37" s="194"/>
      <c r="G37" s="194"/>
    </row>
    <row r="38" spans="1:20" ht="15.6" x14ac:dyDescent="0.3">
      <c r="A38" s="763" t="s">
        <v>663</v>
      </c>
      <c r="B38" s="766"/>
      <c r="C38" s="675"/>
      <c r="D38" s="675"/>
      <c r="E38" s="675"/>
      <c r="F38" s="675"/>
      <c r="G38" s="675"/>
      <c r="H38" s="675"/>
      <c r="I38" s="675"/>
      <c r="J38" s="675"/>
      <c r="K38" s="675"/>
      <c r="L38" s="675"/>
      <c r="M38" s="675"/>
      <c r="N38" s="675"/>
      <c r="O38" s="675"/>
      <c r="P38" s="675"/>
      <c r="Q38" s="675"/>
      <c r="R38" s="675"/>
      <c r="S38" s="743"/>
    </row>
    <row r="39" spans="1:20" x14ac:dyDescent="0.3">
      <c r="A39" s="129"/>
      <c r="B39" t="s">
        <v>664</v>
      </c>
      <c r="C39" s="241"/>
      <c r="D39" s="241"/>
      <c r="E39" s="241"/>
      <c r="F39" s="241"/>
      <c r="G39" s="241"/>
      <c r="S39" s="128"/>
    </row>
    <row r="40" spans="1:20" x14ac:dyDescent="0.3">
      <c r="A40" s="129"/>
      <c r="B40" s="527" t="s">
        <v>665</v>
      </c>
      <c r="C40" s="241"/>
      <c r="D40" s="241"/>
      <c r="E40" s="241"/>
      <c r="F40" s="241"/>
      <c r="G40" s="241"/>
      <c r="S40" s="128"/>
    </row>
    <row r="41" spans="1:20" x14ac:dyDescent="0.3">
      <c r="A41" s="129"/>
      <c r="B41" s="527" t="s">
        <v>919</v>
      </c>
      <c r="C41" s="241"/>
      <c r="D41" s="241"/>
      <c r="E41" s="241"/>
      <c r="F41" s="241"/>
      <c r="G41" s="241"/>
      <c r="S41" s="128"/>
    </row>
    <row r="42" spans="1:20" x14ac:dyDescent="0.3">
      <c r="A42" s="129"/>
      <c r="S42" s="128"/>
    </row>
    <row r="43" spans="1:20" x14ac:dyDescent="0.3">
      <c r="A43" s="129"/>
      <c r="D43" s="528" t="s">
        <v>666</v>
      </c>
      <c r="E43" s="529"/>
      <c r="F43" s="529"/>
      <c r="G43" s="530"/>
      <c r="I43" s="528" t="s">
        <v>667</v>
      </c>
      <c r="J43" s="523"/>
      <c r="K43" s="523"/>
      <c r="L43" s="524"/>
      <c r="S43" s="128"/>
    </row>
    <row r="44" spans="1:20" ht="43.2" x14ac:dyDescent="0.3">
      <c r="A44" s="129"/>
      <c r="B44" s="531" t="s">
        <v>619</v>
      </c>
      <c r="C44" s="524"/>
      <c r="D44" s="532" t="s">
        <v>613</v>
      </c>
      <c r="E44" s="444" t="s">
        <v>614</v>
      </c>
      <c r="F44" s="444" t="s">
        <v>615</v>
      </c>
      <c r="G44" s="444" t="s">
        <v>616</v>
      </c>
      <c r="I44" s="532" t="s">
        <v>613</v>
      </c>
      <c r="J44" s="444" t="s">
        <v>614</v>
      </c>
      <c r="K44" s="677" t="s">
        <v>615</v>
      </c>
      <c r="L44" s="643" t="s">
        <v>616</v>
      </c>
      <c r="N44" s="682"/>
      <c r="O44" s="801"/>
      <c r="P44" s="682"/>
      <c r="Q44" s="682"/>
      <c r="R44" s="682"/>
      <c r="S44" s="128"/>
    </row>
    <row r="45" spans="1:20" x14ac:dyDescent="0.3">
      <c r="A45" s="129"/>
      <c r="B45" s="191" t="s">
        <v>852</v>
      </c>
      <c r="C45" s="135"/>
      <c r="D45" s="436">
        <v>0.23</v>
      </c>
      <c r="E45" s="782">
        <v>0.33</v>
      </c>
      <c r="F45" s="782">
        <v>0.5</v>
      </c>
      <c r="G45" s="782">
        <v>0.5</v>
      </c>
      <c r="I45" s="446">
        <f t="shared" ref="I45:L46" si="2">D$35*D45</f>
        <v>280.35772164452789</v>
      </c>
      <c r="J45" s="446">
        <f>E$35*E45</f>
        <v>402.25238322910519</v>
      </c>
      <c r="K45" s="678">
        <f t="shared" si="2"/>
        <v>609.47330792288665</v>
      </c>
      <c r="L45" s="681">
        <f t="shared" si="2"/>
        <v>609.47330792288665</v>
      </c>
      <c r="M45" s="676"/>
      <c r="N45" s="802"/>
      <c r="O45" s="803"/>
      <c r="P45" s="803"/>
      <c r="Q45" s="803"/>
      <c r="R45" s="803"/>
      <c r="S45" s="128"/>
    </row>
    <row r="46" spans="1:20" x14ac:dyDescent="0.3">
      <c r="A46" s="129"/>
      <c r="B46" s="191" t="s">
        <v>853</v>
      </c>
      <c r="C46" s="135"/>
      <c r="D46" s="443">
        <v>0.77</v>
      </c>
      <c r="E46" s="783">
        <v>0.67</v>
      </c>
      <c r="F46" s="782">
        <v>0.5</v>
      </c>
      <c r="G46" s="782">
        <v>0.5</v>
      </c>
      <c r="I46" s="446">
        <f t="shared" si="2"/>
        <v>938.58889420124547</v>
      </c>
      <c r="J46" s="446">
        <f t="shared" si="2"/>
        <v>816.69423261666816</v>
      </c>
      <c r="K46" s="678">
        <f t="shared" si="2"/>
        <v>609.47330792288665</v>
      </c>
      <c r="L46" s="681">
        <f t="shared" si="2"/>
        <v>609.47330792288665</v>
      </c>
      <c r="M46" s="676"/>
      <c r="N46" s="802"/>
      <c r="O46" s="803"/>
      <c r="P46" s="803"/>
      <c r="Q46" s="803"/>
      <c r="R46" s="803"/>
      <c r="S46" s="128"/>
    </row>
    <row r="47" spans="1:20" s="120" customFormat="1" x14ac:dyDescent="0.3">
      <c r="A47" s="127"/>
      <c r="C47" s="509"/>
      <c r="D47" s="447">
        <f>IF(SUM(D45:D46)&lt;&gt;100%,"ERROR",SUM(D45:D46))</f>
        <v>1</v>
      </c>
      <c r="E47" s="447">
        <f>IF(SUM(E45:E46)&lt;&gt;100%,"ERROR",SUM(E45:E46))</f>
        <v>1</v>
      </c>
      <c r="F47" s="447">
        <f>IF(SUM(F45:F46)&lt;&gt;100%,"ERROR",SUM(F45:F46))</f>
        <v>1</v>
      </c>
      <c r="G47" s="447">
        <f>IF(SUM(G45:G46)&lt;&gt;100%,"ERROR",SUM(G45:G46))</f>
        <v>1</v>
      </c>
      <c r="I47" s="445">
        <f>SUM(I45:I46)</f>
        <v>1218.9466158457733</v>
      </c>
      <c r="J47" s="445">
        <f>SUM(J45:J46)</f>
        <v>1218.9466158457733</v>
      </c>
      <c r="K47" s="679">
        <f>SUM(K45:K46)</f>
        <v>1218.9466158457733</v>
      </c>
      <c r="L47" s="445">
        <f>SUM(L45:L46)</f>
        <v>1218.9466158457733</v>
      </c>
      <c r="M47" s="448"/>
      <c r="N47" s="802"/>
      <c r="O47" s="803"/>
      <c r="P47" s="803"/>
      <c r="Q47" s="803"/>
      <c r="R47" s="803"/>
      <c r="S47" s="510"/>
      <c r="T47"/>
    </row>
    <row r="48" spans="1:20" x14ac:dyDescent="0.3">
      <c r="A48" s="129"/>
      <c r="C48" s="241"/>
      <c r="D48" s="767"/>
      <c r="E48" s="767"/>
      <c r="F48" s="767"/>
      <c r="G48" s="241"/>
      <c r="I48" s="448"/>
      <c r="J48" s="448"/>
      <c r="K48" s="448"/>
      <c r="L48" s="448"/>
      <c r="M48" s="448"/>
      <c r="N48" s="448"/>
      <c r="O48" s="804"/>
      <c r="P48" s="804"/>
      <c r="Q48" s="804"/>
      <c r="R48" s="804"/>
      <c r="S48" s="128"/>
    </row>
    <row r="49" spans="1:20" ht="28.8" x14ac:dyDescent="0.3">
      <c r="A49" s="129"/>
      <c r="B49" s="531" t="s">
        <v>672</v>
      </c>
      <c r="C49" s="531" t="s">
        <v>915</v>
      </c>
      <c r="D49" s="531" t="s">
        <v>916</v>
      </c>
      <c r="E49" s="531" t="s">
        <v>858</v>
      </c>
      <c r="F49" s="241"/>
      <c r="S49" s="128"/>
    </row>
    <row r="50" spans="1:20" x14ac:dyDescent="0.3">
      <c r="A50" s="129"/>
      <c r="B50" s="191" t="s">
        <v>852</v>
      </c>
      <c r="C50" s="466">
        <v>0.1</v>
      </c>
      <c r="D50" s="466">
        <v>0.5</v>
      </c>
      <c r="E50" s="466">
        <v>0.1</v>
      </c>
      <c r="F50" s="453"/>
      <c r="S50" s="128"/>
    </row>
    <row r="51" spans="1:20" s="184" customFormat="1" x14ac:dyDescent="0.3">
      <c r="A51" s="129"/>
      <c r="B51" s="768"/>
      <c r="C51" s="769"/>
      <c r="D51" s="790"/>
      <c r="E51"/>
      <c r="F51"/>
      <c r="S51" s="533"/>
      <c r="T51"/>
    </row>
    <row r="52" spans="1:20" s="184" customFormat="1" x14ac:dyDescent="0.3">
      <c r="A52" s="129"/>
      <c r="B52" s="451"/>
      <c r="C52" s="218"/>
      <c r="D52" s="218"/>
      <c r="E52" s="218"/>
      <c r="F52" s="218"/>
      <c r="I52" s="528" t="s">
        <v>673</v>
      </c>
      <c r="J52" s="523"/>
      <c r="K52" s="523"/>
      <c r="L52" s="524"/>
      <c r="M52"/>
      <c r="N52"/>
      <c r="O52"/>
      <c r="P52"/>
      <c r="Q52"/>
      <c r="R52"/>
      <c r="S52" s="533"/>
      <c r="T52"/>
    </row>
    <row r="53" spans="1:20" s="184" customFormat="1" ht="72" x14ac:dyDescent="0.3">
      <c r="A53" s="129"/>
      <c r="B53" s="452" t="s">
        <v>674</v>
      </c>
      <c r="E53" s="218"/>
      <c r="F53" s="218"/>
      <c r="I53" s="440" t="s">
        <v>613</v>
      </c>
      <c r="J53" s="605" t="s">
        <v>614</v>
      </c>
      <c r="K53" s="800" t="s">
        <v>615</v>
      </c>
      <c r="L53" s="203" t="s">
        <v>616</v>
      </c>
      <c r="M53" s="682"/>
      <c r="N53" s="203" t="s">
        <v>668</v>
      </c>
      <c r="O53" s="532" t="s">
        <v>621</v>
      </c>
      <c r="P53" s="444" t="s">
        <v>669</v>
      </c>
      <c r="Q53" s="444" t="s">
        <v>670</v>
      </c>
      <c r="R53" s="444" t="s">
        <v>671</v>
      </c>
      <c r="S53" s="533"/>
      <c r="T53"/>
    </row>
    <row r="54" spans="1:20" s="184" customFormat="1" x14ac:dyDescent="0.3">
      <c r="A54" s="129"/>
      <c r="B54" s="191" t="s">
        <v>917</v>
      </c>
      <c r="C54" s="454"/>
      <c r="D54" s="454"/>
      <c r="E54" s="455"/>
      <c r="F54" s="455"/>
      <c r="G54" s="454"/>
      <c r="H54" s="456"/>
      <c r="I54" s="102">
        <f>I45*$C$50</f>
        <v>28.035772164452791</v>
      </c>
      <c r="J54" s="102">
        <f t="shared" ref="J54:L54" si="3">J45*$C$50</f>
        <v>40.225238322910521</v>
      </c>
      <c r="K54" s="102">
        <f t="shared" si="3"/>
        <v>60.947330792288668</v>
      </c>
      <c r="L54" s="102">
        <f t="shared" si="3"/>
        <v>60.947330792288668</v>
      </c>
      <c r="N54" s="185">
        <f>'Unit costs'!O53</f>
        <v>0</v>
      </c>
      <c r="O54" s="185">
        <f t="shared" ref="O54" si="4">I54*$N54/1000</f>
        <v>0</v>
      </c>
      <c r="P54" s="185">
        <f t="shared" ref="P54" si="5">J54*$N54/1000</f>
        <v>0</v>
      </c>
      <c r="Q54" s="185">
        <f t="shared" ref="Q54" si="6">K54*$N54/1000</f>
        <v>0</v>
      </c>
      <c r="R54" s="185">
        <f t="shared" ref="R54" si="7">L54*$N54/1000</f>
        <v>0</v>
      </c>
      <c r="S54" s="533"/>
      <c r="T54"/>
    </row>
    <row r="55" spans="1:20" s="184" customFormat="1" x14ac:dyDescent="0.3">
      <c r="A55" s="129"/>
      <c r="B55" s="191" t="s">
        <v>855</v>
      </c>
      <c r="C55" s="454"/>
      <c r="D55" s="454"/>
      <c r="E55" s="455"/>
      <c r="F55" s="455"/>
      <c r="G55" s="454"/>
      <c r="H55" s="456"/>
      <c r="I55" s="102">
        <f>I45-I54</f>
        <v>252.32194948007509</v>
      </c>
      <c r="J55" s="102">
        <f t="shared" ref="J55:L55" si="8">J45-J54</f>
        <v>362.02714490619468</v>
      </c>
      <c r="K55" s="102">
        <f t="shared" si="8"/>
        <v>548.52597713059799</v>
      </c>
      <c r="L55" s="102">
        <f t="shared" si="8"/>
        <v>548.52597713059799</v>
      </c>
      <c r="N55" s="185">
        <f>'Unit costs'!O55</f>
        <v>0</v>
      </c>
      <c r="O55" s="185">
        <f t="shared" ref="O55:O58" si="9">I55*$N55/1000</f>
        <v>0</v>
      </c>
      <c r="P55" s="185">
        <f t="shared" ref="P55:R58" si="10">J55*$N55/1000</f>
        <v>0</v>
      </c>
      <c r="Q55" s="185">
        <f t="shared" si="10"/>
        <v>0</v>
      </c>
      <c r="R55" s="185">
        <f t="shared" si="10"/>
        <v>0</v>
      </c>
      <c r="S55" s="533"/>
      <c r="T55"/>
    </row>
    <row r="56" spans="1:20" s="184" customFormat="1" x14ac:dyDescent="0.3">
      <c r="A56" s="129"/>
      <c r="B56" s="191" t="s">
        <v>856</v>
      </c>
      <c r="C56" s="454"/>
      <c r="D56" s="454"/>
      <c r="E56" s="455"/>
      <c r="F56" s="455"/>
      <c r="G56" s="454"/>
      <c r="H56" s="456"/>
      <c r="I56" s="102">
        <f>I55*(1-$D$50)</f>
        <v>126.16097474003755</v>
      </c>
      <c r="J56" s="102">
        <f>I55*(1-$D$50)</f>
        <v>126.16097474003755</v>
      </c>
      <c r="K56" s="102">
        <f t="shared" ref="K56:L56" si="11">J55*(1-$D$50)</f>
        <v>181.01357245309734</v>
      </c>
      <c r="L56" s="102">
        <f t="shared" si="11"/>
        <v>274.262988565299</v>
      </c>
      <c r="N56" s="185">
        <f>'Unit costs'!O55</f>
        <v>0</v>
      </c>
      <c r="O56" s="185">
        <f t="shared" si="9"/>
        <v>0</v>
      </c>
      <c r="P56" s="185">
        <f t="shared" si="10"/>
        <v>0</v>
      </c>
      <c r="Q56" s="185">
        <f t="shared" si="10"/>
        <v>0</v>
      </c>
      <c r="R56" s="185">
        <f t="shared" si="10"/>
        <v>0</v>
      </c>
      <c r="S56" s="533"/>
      <c r="T56"/>
    </row>
    <row r="57" spans="1:20" s="184" customFormat="1" x14ac:dyDescent="0.3">
      <c r="A57" s="129"/>
      <c r="B57" s="191" t="s">
        <v>918</v>
      </c>
      <c r="C57" s="454"/>
      <c r="D57" s="454"/>
      <c r="E57" s="455"/>
      <c r="F57" s="455"/>
      <c r="G57" s="454"/>
      <c r="H57" s="456"/>
      <c r="I57" s="102">
        <f>I56*(1-E50)</f>
        <v>113.54487726603379</v>
      </c>
      <c r="J57" s="102">
        <f>I56*(1-$E$50)</f>
        <v>113.54487726603379</v>
      </c>
      <c r="K57" s="102">
        <f t="shared" ref="K57:L57" si="12">J56*(1-$E$50)</f>
        <v>113.54487726603379</v>
      </c>
      <c r="L57" s="102">
        <f t="shared" si="12"/>
        <v>162.9122152077876</v>
      </c>
      <c r="N57" s="185">
        <f>'Unit costs'!O55</f>
        <v>0</v>
      </c>
      <c r="O57" s="185">
        <f t="shared" ref="O57" si="13">I57*$N57/1000</f>
        <v>0</v>
      </c>
      <c r="P57" s="185">
        <f t="shared" ref="P57" si="14">J57*$N57/1000</f>
        <v>0</v>
      </c>
      <c r="Q57" s="185">
        <f t="shared" ref="Q57" si="15">K57*$N57/1000</f>
        <v>0</v>
      </c>
      <c r="R57" s="185">
        <f t="shared" ref="R57" si="16">L57*$N57/1000</f>
        <v>0</v>
      </c>
      <c r="S57" s="533"/>
      <c r="T57"/>
    </row>
    <row r="58" spans="1:20" s="184" customFormat="1" x14ac:dyDescent="0.3">
      <c r="A58" s="129"/>
      <c r="B58" s="191" t="s">
        <v>857</v>
      </c>
      <c r="C58" s="454"/>
      <c r="D58" s="454"/>
      <c r="E58" s="455"/>
      <c r="F58" s="455"/>
      <c r="G58" s="454"/>
      <c r="H58" s="456"/>
      <c r="I58" s="102">
        <f>I46</f>
        <v>938.58889420124547</v>
      </c>
      <c r="J58" s="102">
        <f>J46</f>
        <v>816.69423261666816</v>
      </c>
      <c r="K58" s="102">
        <f>K46</f>
        <v>609.47330792288665</v>
      </c>
      <c r="L58" s="102">
        <f>L46</f>
        <v>609.47330792288665</v>
      </c>
      <c r="N58" s="185">
        <v>0</v>
      </c>
      <c r="O58" s="185">
        <f t="shared" si="9"/>
        <v>0</v>
      </c>
      <c r="P58" s="185">
        <f t="shared" si="10"/>
        <v>0</v>
      </c>
      <c r="Q58" s="185">
        <f t="shared" si="10"/>
        <v>0</v>
      </c>
      <c r="R58" s="185">
        <f t="shared" si="10"/>
        <v>0</v>
      </c>
      <c r="S58" s="533"/>
      <c r="T58"/>
    </row>
    <row r="59" spans="1:20" s="184" customFormat="1" x14ac:dyDescent="0.3">
      <c r="A59" s="129"/>
      <c r="B59" s="451"/>
      <c r="E59" s="218"/>
      <c r="F59" s="218"/>
      <c r="I59" s="142">
        <f>SUM(I55:I58)</f>
        <v>1430.6166956873919</v>
      </c>
      <c r="J59" s="142">
        <f>SUM(J55:J58)</f>
        <v>1418.4272295289343</v>
      </c>
      <c r="K59" s="142">
        <f>SUM(K55:K58)</f>
        <v>1452.5577347726157</v>
      </c>
      <c r="L59" s="680">
        <f>SUM(L55:L58)</f>
        <v>1595.1744888265712</v>
      </c>
      <c r="M59" s="194"/>
      <c r="N59" s="194"/>
      <c r="O59" s="186">
        <f>SUM(O55:O58)</f>
        <v>0</v>
      </c>
      <c r="P59" s="186">
        <f>SUM(P55:P58)</f>
        <v>0</v>
      </c>
      <c r="Q59" s="186">
        <f>SUM(Q55:Q58)</f>
        <v>0</v>
      </c>
      <c r="R59" s="186">
        <f>SUM(R55:R58)</f>
        <v>0</v>
      </c>
      <c r="S59" s="533"/>
      <c r="T59"/>
    </row>
    <row r="60" spans="1:20" x14ac:dyDescent="0.3">
      <c r="A60" s="130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2"/>
    </row>
    <row r="63" spans="1:20" x14ac:dyDescent="0.3">
      <c r="A63" s="770" t="s">
        <v>675</v>
      </c>
      <c r="B63" s="674"/>
      <c r="C63" s="674"/>
      <c r="D63" s="674"/>
      <c r="E63" s="674"/>
      <c r="F63" s="674"/>
      <c r="G63" s="674"/>
      <c r="H63" s="674"/>
      <c r="I63" s="674"/>
      <c r="J63" s="674"/>
      <c r="K63" s="674"/>
      <c r="L63" s="674"/>
      <c r="M63" s="674"/>
      <c r="N63" s="674"/>
      <c r="O63" s="674"/>
      <c r="P63" s="674"/>
      <c r="Q63" s="674"/>
      <c r="R63" s="674"/>
      <c r="S63" s="758"/>
    </row>
    <row r="64" spans="1:20" x14ac:dyDescent="0.3">
      <c r="A64" s="161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62"/>
    </row>
    <row r="65" spans="1:19" x14ac:dyDescent="0.3">
      <c r="A65" s="161"/>
      <c r="B65" s="293" t="s">
        <v>676</v>
      </c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62"/>
    </row>
    <row r="66" spans="1:19" x14ac:dyDescent="0.3">
      <c r="A66" s="161"/>
      <c r="B66" s="291" t="s">
        <v>677</v>
      </c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62"/>
    </row>
    <row r="67" spans="1:19" x14ac:dyDescent="0.3">
      <c r="A67" s="161"/>
      <c r="B67" s="291" t="s">
        <v>678</v>
      </c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62"/>
    </row>
    <row r="68" spans="1:19" x14ac:dyDescent="0.3">
      <c r="A68" s="161"/>
      <c r="B68" s="212" t="s">
        <v>679</v>
      </c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62"/>
    </row>
    <row r="69" spans="1:19" x14ac:dyDescent="0.3">
      <c r="A69" s="161"/>
      <c r="B69" s="212" t="s">
        <v>680</v>
      </c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62"/>
    </row>
    <row r="70" spans="1:19" x14ac:dyDescent="0.3">
      <c r="A70" s="161"/>
      <c r="B70" s="433" t="s">
        <v>681</v>
      </c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62"/>
    </row>
    <row r="71" spans="1:19" x14ac:dyDescent="0.3">
      <c r="A71" s="161"/>
      <c r="B71" s="212" t="s">
        <v>682</v>
      </c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62"/>
    </row>
    <row r="72" spans="1:19" x14ac:dyDescent="0.3">
      <c r="A72" s="161"/>
      <c r="B72" s="212" t="s">
        <v>683</v>
      </c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62"/>
    </row>
    <row r="73" spans="1:19" x14ac:dyDescent="0.3">
      <c r="A73" s="161"/>
      <c r="B73" s="212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62"/>
    </row>
    <row r="74" spans="1:19" x14ac:dyDescent="0.3">
      <c r="A74" s="161"/>
      <c r="B74" s="292" t="s">
        <v>684</v>
      </c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62"/>
    </row>
    <row r="75" spans="1:19" x14ac:dyDescent="0.3">
      <c r="A75" s="161"/>
      <c r="B75" s="291" t="s">
        <v>685</v>
      </c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62"/>
    </row>
    <row r="76" spans="1:19" x14ac:dyDescent="0.3">
      <c r="A76" s="161"/>
      <c r="B76" s="212" t="s">
        <v>686</v>
      </c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62"/>
    </row>
    <row r="77" spans="1:19" x14ac:dyDescent="0.3">
      <c r="A77" s="161"/>
      <c r="B77" s="212" t="s">
        <v>687</v>
      </c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62"/>
    </row>
    <row r="78" spans="1:19" x14ac:dyDescent="0.3">
      <c r="A78" s="159"/>
      <c r="B78" s="163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60"/>
    </row>
  </sheetData>
  <sheetProtection algorithmName="SHA-512" hashValue="NBUmZSvjIASVJykA7KNIMmL6NDWWP8iiyA8VBAPMrK//r7eLPkj7kttQXaoG0pYpQg3ZUky/BuhuEp5cPIGz4w==" saltValue="hgvAWNjzyoT8Lga6kf5b8Q==" spinCount="100000" sheet="1" objects="1" scenarios="1"/>
  <protectedRanges>
    <protectedRange sqref="I45:M46 C9:C10 C16:C17 C30 D32:D37 D28:D29 D45:G46 C24:D27 E35:G37" name="Range1"/>
  </protectedRanges>
  <phoneticPr fontId="43" type="noConversion"/>
  <conditionalFormatting sqref="D10 D12">
    <cfRule type="cellIs" dxfId="0" priority="2" operator="equal">
      <formula>0</formula>
    </cfRule>
  </conditionalFormatting>
  <dataValidations count="1">
    <dataValidation type="list" allowBlank="1" showInputMessage="1" showErrorMessage="1" sqref="C9" xr:uid="{37F88916-BA5B-4B77-8B47-66B60E946786}">
      <formula1>ORGTYPE</formula1>
    </dataValidation>
  </dataValidations>
  <hyperlinks>
    <hyperlink ref="B66" r:id="rId1" xr:uid="{EF6CBEB8-4CE3-4C67-8081-706CEA47654C}"/>
    <hyperlink ref="B67" r:id="rId2" xr:uid="{E07CE2EE-CF59-4B50-8249-EA71F24B4AA9}"/>
    <hyperlink ref="B75" r:id="rId3" xr:uid="{977FD983-73C3-4C8E-88ED-600A72E5D132}"/>
    <hyperlink ref="B70" r:id="rId4" xr:uid="{6B669EF6-FDEF-4F28-B037-8F7178843C9E}"/>
    <hyperlink ref="E24" r:id="rId5" display="Harries M et al (2021). The epidemiology of alopecia areata: a population-based cohort study in UK primary care*. British Journal of Dermatology Volume186, Issue2" xr:uid="{C45D0BCF-B5A7-4564-9388-03C9DFA51D78}"/>
    <hyperlink ref="E25" r:id="rId6" display="Harries M et al (2021). The epidemiology of alopecia areata: a population-based cohort study in UK primary care*. British Journal of Dermatology Volume186, Issue2" xr:uid="{FA29FC4E-19F2-48E7-B80D-70C33CB64C57}"/>
    <hyperlink ref="E26" r:id="rId7" xr:uid="{69E368E8-9750-495A-8121-A6F63D4E0F68}"/>
  </hyperlinks>
  <pageMargins left="0.7" right="0.7" top="0.75" bottom="0.75" header="0.3" footer="0.3"/>
  <pageSetup paperSize="9" scale="34" fitToHeight="0" orientation="portrait" r:id="rId8"/>
  <legacyDrawing r:id="rId9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4470D68-B25B-48D0-8801-732A6C9FE93E}">
          <x14:formula1>
            <xm:f>'QOF or ONS list'!$A$2:$A$3</xm:f>
          </x14:formula1>
          <xm:sqref>C8</xm:sqref>
        </x14:dataValidation>
        <x14:dataValidation type="list" allowBlank="1" showInputMessage="1" showErrorMessage="1" xr:uid="{FEB08D3A-158A-4FFB-B2C3-CAEC7C1D3026}">
          <x14:formula1>
            <xm:f>INDIRECT('ONS Population selection'!$O$7)</xm:f>
          </x14:formula1>
          <xm:sqref>C10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Props1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5CB7CF-DAEB-4854-BAB8-477C19B83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024C17-9003-4474-A67F-56162B9CF558}">
  <ds:schemaRefs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0eb656aa-4e79-4e95-9076-bc119a23e0cc"/>
    <ds:schemaRef ds:uri="acaf4567-dc07-471f-892c-2bcb86ef35ae"/>
    <ds:schemaRef ds:uri="c1f338ac-e338-414f-952c-f74dcc6d59e1"/>
    <ds:schemaRef ds:uri="http://schemas.microsoft.com/office/2006/metadata/properties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37</vt:i4>
      </vt:variant>
    </vt:vector>
  </HeadingPairs>
  <TitlesOfParts>
    <vt:vector size="49" baseType="lpstr">
      <vt:lpstr>QOF Population selection</vt:lpstr>
      <vt:lpstr>ONS Population selection</vt:lpstr>
      <vt:lpstr>Uptake phasing</vt:lpstr>
      <vt:lpstr>QOF or ONS list</vt:lpstr>
      <vt:lpstr>Cover</vt:lpstr>
      <vt:lpstr>Contents</vt:lpstr>
      <vt:lpstr>Summary</vt:lpstr>
      <vt:lpstr>Adult Population &amp; treatments</vt:lpstr>
      <vt:lpstr>Adolescent population &amp; treatmt</vt:lpstr>
      <vt:lpstr>Unit costs</vt:lpstr>
      <vt:lpstr>Capacity</vt:lpstr>
      <vt:lpstr>payscales</vt:lpstr>
      <vt:lpstr>'QOF Population selection'!ENGLANDICS</vt:lpstr>
      <vt:lpstr>ENGLANDICS</vt:lpstr>
      <vt:lpstr>'QOF Population selection'!LAUCALAUTHWALES</vt:lpstr>
      <vt:lpstr>LAUCALAUTHWALES</vt:lpstr>
      <vt:lpstr>'QOF Population selection'!LegacyICB</vt:lpstr>
      <vt:lpstr>LegacyICB</vt:lpstr>
      <vt:lpstr>'QOF Population selection'!LOCALAUTH</vt:lpstr>
      <vt:lpstr>LOCALAUTH</vt:lpstr>
      <vt:lpstr>'QOF Population selection'!LOCALAUTHENG</vt:lpstr>
      <vt:lpstr>LOCALAUTHENG</vt:lpstr>
      <vt:lpstr>'QOF Population selection'!LOCALAUTHNORTHI</vt:lpstr>
      <vt:lpstr>LOCALAUTHNORTHI</vt:lpstr>
      <vt:lpstr>'QOF Population selection'!LOCALAUTHWALES</vt:lpstr>
      <vt:lpstr>LOCALAUTHWALES</vt:lpstr>
      <vt:lpstr>'QOF Population selection'!NATIONAL</vt:lpstr>
      <vt:lpstr>NATIONAL</vt:lpstr>
      <vt:lpstr>'QOF Population selection'!NHSENGRE</vt:lpstr>
      <vt:lpstr>NHSENGRE</vt:lpstr>
      <vt:lpstr>'QOF Population selection'!NI_HSCT</vt:lpstr>
      <vt:lpstr>NI_HSCT</vt:lpstr>
      <vt:lpstr>'QOF Population selection'!ORGTYPE</vt:lpstr>
      <vt:lpstr>ORGTYPE</vt:lpstr>
      <vt:lpstr>'QOF Population selection'!PER100K</vt:lpstr>
      <vt:lpstr>PER100K</vt:lpstr>
      <vt:lpstr>'QOF Population selection'!Popindicator</vt:lpstr>
      <vt:lpstr>Popindicator</vt:lpstr>
      <vt:lpstr>'Adolescent population &amp; treatmt'!Print_Area</vt:lpstr>
      <vt:lpstr>'Adult Population &amp; treatments'!Print_Area</vt:lpstr>
      <vt:lpstr>Capacity!Print_Area</vt:lpstr>
      <vt:lpstr>Contents!Print_Area</vt:lpstr>
      <vt:lpstr>Cover!Print_Area</vt:lpstr>
      <vt:lpstr>'ONS Population selection'!Print_Area</vt:lpstr>
      <vt:lpstr>'QOF Population selection'!Print_Area</vt:lpstr>
      <vt:lpstr>Summary!Print_Area</vt:lpstr>
      <vt:lpstr>'Unit costs'!Print_Area</vt:lpstr>
      <vt:lpstr>'QOF Population selection'!WALESHB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TA1178 Deuruxolitinib and TA958 Ritlecitinib for treating severe alopecia areata: Resource impact template 15/07/2026</dc:title>
  <dc:subject/>
  <dc:creator/>
  <cp:keywords/>
  <dc:description/>
  <cp:lastModifiedBy/>
  <cp:revision/>
  <dcterms:created xsi:type="dcterms:W3CDTF">2022-07-27T12:38:28Z</dcterms:created>
  <dcterms:modified xsi:type="dcterms:W3CDTF">2026-07-14T15:32:43Z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